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D26" i="46"/>
  <c r="E26" i="46" s="1"/>
  <c r="C26" i="46"/>
  <c r="G26" i="46" s="1"/>
  <c r="G25" i="46"/>
  <c r="E25" i="46"/>
  <c r="G24" i="46"/>
  <c r="E24" i="46"/>
  <c r="G23" i="46"/>
  <c r="E23" i="46"/>
  <c r="I22" i="46"/>
  <c r="G22" i="46"/>
  <c r="E22" i="46"/>
  <c r="G21" i="46"/>
  <c r="E21" i="46"/>
  <c r="F13" i="46"/>
  <c r="D13" i="46"/>
  <c r="E13" i="46" s="1"/>
  <c r="C13" i="46"/>
  <c r="G13" i="46" s="1"/>
  <c r="G12" i="46"/>
  <c r="E12" i="46"/>
  <c r="G11" i="46"/>
  <c r="E11" i="46"/>
  <c r="G10" i="46"/>
  <c r="E10" i="46"/>
  <c r="I9" i="46"/>
  <c r="G9" i="46"/>
  <c r="E9" i="46"/>
  <c r="G8" i="46"/>
  <c r="E8" i="46"/>
  <c r="K617" i="45" l="1"/>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c r="J323" i="36"/>
  <c r="M312" i="36" l="1"/>
  <c r="B478" i="36"/>
  <c r="B324" i="36"/>
  <c r="B323" i="36"/>
  <c r="B322" i="36"/>
  <c r="H324" i="36"/>
  <c r="G324" i="36"/>
  <c r="H323" i="36"/>
  <c r="G323" i="36"/>
  <c r="H322" i="36"/>
  <c r="G322" i="36"/>
  <c r="H321" i="36"/>
  <c r="G321" i="36"/>
  <c r="H320" i="36"/>
  <c r="G320" i="36"/>
  <c r="H319" i="36"/>
  <c r="G319" i="36"/>
  <c r="H318" i="36"/>
  <c r="G318" i="36"/>
  <c r="M314" i="36"/>
  <c r="M313" i="36"/>
  <c r="Z480" i="36" l="1"/>
  <c r="W480" i="36"/>
  <c r="S480" i="36"/>
  <c r="Q480" i="36"/>
  <c r="P480" i="36"/>
  <c r="M480" i="36"/>
  <c r="H480" i="36"/>
  <c r="G480" i="36"/>
  <c r="Z479" i="36"/>
  <c r="W479" i="36"/>
  <c r="S479" i="36"/>
  <c r="Q479" i="36"/>
  <c r="M479" i="36"/>
  <c r="H479" i="36"/>
  <c r="G479" i="36"/>
  <c r="Z478" i="36"/>
  <c r="W478" i="36"/>
  <c r="S478" i="36"/>
  <c r="Q478" i="36"/>
  <c r="P478" i="36"/>
  <c r="M478" i="36"/>
  <c r="H478" i="36"/>
  <c r="G478" i="36"/>
  <c r="F478" i="36"/>
  <c r="Z477" i="36"/>
  <c r="W477" i="36"/>
  <c r="V477" i="36"/>
  <c r="S477" i="36"/>
  <c r="R477" i="36"/>
  <c r="M477" i="36"/>
  <c r="H477" i="36"/>
  <c r="G477" i="36"/>
  <c r="F477" i="36"/>
  <c r="Z476" i="36"/>
  <c r="W476" i="36"/>
  <c r="V476" i="36"/>
  <c r="S476" i="36"/>
  <c r="Q476" i="36"/>
  <c r="P476" i="36"/>
  <c r="M476" i="36"/>
  <c r="J476" i="36"/>
  <c r="H476" i="36"/>
  <c r="G476" i="36"/>
  <c r="Z475" i="36"/>
  <c r="W475" i="36"/>
  <c r="S475" i="36"/>
  <c r="M475" i="36"/>
  <c r="H475" i="36"/>
  <c r="G475" i="36"/>
  <c r="Z474" i="36"/>
  <c r="W474" i="36"/>
  <c r="S474" i="36"/>
  <c r="M474" i="36"/>
  <c r="L474" i="36"/>
  <c r="H474" i="36"/>
  <c r="G474" i="36"/>
  <c r="Z324" i="36"/>
  <c r="W324" i="36"/>
  <c r="V324" i="36"/>
  <c r="V480" i="36" s="1"/>
  <c r="S324" i="36"/>
  <c r="R324" i="36"/>
  <c r="R480" i="36" s="1"/>
  <c r="Q324" i="36"/>
  <c r="P324" i="36"/>
  <c r="M324" i="36"/>
  <c r="L324" i="36"/>
  <c r="L480" i="36" s="1"/>
  <c r="K324" i="36"/>
  <c r="K480" i="36" s="1"/>
  <c r="J480" i="36"/>
  <c r="I324" i="36"/>
  <c r="I480" i="36" s="1"/>
  <c r="F324" i="36"/>
  <c r="F480" i="36" s="1"/>
  <c r="E324" i="36"/>
  <c r="E480" i="36" s="1"/>
  <c r="D324" i="36"/>
  <c r="D480" i="36" s="1"/>
  <c r="C324" i="36"/>
  <c r="C480" i="36" s="1"/>
  <c r="Z323" i="36"/>
  <c r="W323" i="36"/>
  <c r="V323" i="36"/>
  <c r="V479" i="36" s="1"/>
  <c r="S323" i="36"/>
  <c r="R323" i="36"/>
  <c r="R479" i="36" s="1"/>
  <c r="Q323" i="36"/>
  <c r="P323" i="36"/>
  <c r="P479" i="36" s="1"/>
  <c r="M323" i="36"/>
  <c r="L323" i="36"/>
  <c r="L479" i="36" s="1"/>
  <c r="K323" i="36"/>
  <c r="K479" i="36" s="1"/>
  <c r="J479" i="36"/>
  <c r="I323" i="36"/>
  <c r="I479" i="36" s="1"/>
  <c r="F323" i="36"/>
  <c r="F479" i="36" s="1"/>
  <c r="E323" i="36"/>
  <c r="E479" i="36" s="1"/>
  <c r="D323" i="36"/>
  <c r="D479" i="36" s="1"/>
  <c r="C323" i="36"/>
  <c r="C479" i="36" s="1"/>
  <c r="B480" i="36"/>
  <c r="Z322" i="36"/>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W321" i="36"/>
  <c r="V321" i="36"/>
  <c r="S321" i="36"/>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W320" i="36"/>
  <c r="V320" i="36"/>
  <c r="S320" i="36"/>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W319" i="36"/>
  <c r="V319" i="36"/>
  <c r="V475" i="36" s="1"/>
  <c r="S319" i="36"/>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W318" i="36"/>
  <c r="V318" i="36"/>
  <c r="V474" i="36" s="1"/>
  <c r="S318" i="36"/>
  <c r="R318" i="36"/>
  <c r="R474" i="36" s="1"/>
  <c r="Q318" i="36"/>
  <c r="Q474" i="36" s="1"/>
  <c r="P318" i="36"/>
  <c r="P474" i="36" s="1"/>
  <c r="M318" i="36"/>
  <c r="L318" i="36"/>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<sst xmlns="http://schemas.openxmlformats.org/spreadsheetml/2006/main" count="5558" uniqueCount="465">
  <si>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</si>
  <si>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</si>
  <si>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</si>
  <si>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</si>
  <si>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</si>
  <si>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</si>
  <si>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</si>
  <si>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</si>
  <si>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</si>
  <si>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</si>
  <si>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</si>
  <si>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</si>
  <si>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</si>
  <si>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</si>
  <si>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</si>
  <si>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</si>
  <si>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</si>
  <si>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</si>
  <si>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</si>
  <si>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</si>
  <si>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</si>
  <si>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</si>
  <si>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</si>
  <si>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</si>
  <si>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</si>
  <si>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</si>
  <si>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</si>
  <si>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</si>
  <si>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</si>
  <si>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</si>
  <si>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</si>
  <si>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</si>
  <si>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</si>
  <si>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</si>
  <si>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</si>
  <si>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</si>
  <si>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</si>
  <si>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</si>
  <si>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</si>
  <si>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</si>
  <si>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</si>
  <si>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</si>
  <si>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</si>
  <si>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</si>
  <si>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</si>
  <si>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</si>
  <si>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</si>
  <si>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</si>
  <si>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</si>
  <si>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</si>
  <si>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</si>
  <si>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</si>
  <si>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</si>
  <si>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</si>
  <si>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</si>
  <si>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</si>
  <si>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</si>
  <si>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</si>
  <si>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</si>
  <si>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</si>
  <si>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</si>
  <si>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</si>
  <si>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</si>
  <si>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</si>
  <si>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</si>
  <si>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</si>
  <si>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</si>
  <si>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</si>
  <si>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</si>
  <si>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</si>
  <si>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</si>
  <si>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</si>
  <si>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</si>
  <si>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</si>
  <si>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</si>
  <si>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</si>
  <si>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</si>
  <si>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</si>
  <si>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</si>
  <si>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</si>
  <si>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</si>
  <si>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</si>
  <si>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</si>
  <si>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</si>
  <si>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</si>
  <si>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</si>
  <si>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</si>
  <si>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</si>
  <si>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</si>
  <si>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</si>
  <si>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</si>
  <si>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</si>
  <si>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</si>
  <si>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</si>
  <si>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</si>
  <si>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</si>
  <si>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</si>
  <si>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</si>
  <si>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</si>
  <si>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</si>
  <si>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</si>
  <si>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</si>
  <si>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</si>
  <si>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</si>
  <si>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</si>
  <si>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</si>
  <si>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</si>
  <si>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</si>
  <si>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</si>
  <si>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</si>
  <si>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</si>
  <si>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</si>
  <si>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</si>
  <si>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</si>
  <si>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</si>
  <si>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</si>
  <si>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</si>
  <si>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</si>
  <si>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</si>
  <si>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</si>
  <si>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</si>
  <si>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</si>
  <si>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</si>
  <si>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</si>
  <si>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</si>
  <si>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</si>
  <si>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</si>
  <si>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</si>
  <si>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</si>
  <si>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</si>
  <si>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</si>
  <si>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</si>
  <si>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</si>
  <si>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</si>
  <si>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</si>
  <si>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</si>
  <si>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</si>
  <si>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</si>
  <si>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</si>
  <si>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</si>
  <si>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</si>
  <si>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</si>
  <si>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</si>
  <si>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</si>
  <si>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</si>
  <si>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</si>
  <si>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</si>
  <si>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</si>
  <si>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</si>
  <si>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</si>
  <si>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</si>
  <si>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</si>
  <si>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</si>
  <si>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</si>
  <si>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</si>
  <si>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</si>
  <si>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</si>
  <si>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</si>
  <si>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</si>
  <si>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</si>
  <si>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</si>
  <si>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</si>
  <si>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</si>
  <si>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</si>
  <si>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</si>
  <si>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</si>
  <si>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</si>
  <si>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</si>
  <si>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</si>
  <si>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</si>
  <si>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</si>
  <si>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</si>
  <si>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</si>
  <si>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</si>
  <si>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</si>
  <si>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</si>
  <si>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</si>
  <si>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</si>
  <si>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</si>
  <si>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</si>
  <si>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</si>
  <si>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</si>
  <si>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</si>
  <si>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</si>
  <si>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</si>
  <si>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</si>
  <si>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</si>
  <si>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</si>
  <si>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</si>
  <si>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</si>
  <si>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</si>
  <si>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</si>
  <si>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</si>
  <si>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</si>
  <si>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</si>
  <si>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</si>
  <si>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</si>
  <si>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</si>
  <si>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</si>
  <si>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</si>
  <si>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</si>
  <si>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</si>
  <si>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</si>
  <si>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</si>
  <si>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</si>
  <si>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</si>
  <si>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</si>
  <si>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</si>
  <si>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</si>
  <si>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</si>
  <si>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</si>
  <si>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</si>
  <si>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</si>
  <si>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</si>
  <si>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</si>
  <si>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</si>
  <si>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</si>
  <si>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</si>
  <si>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</si>
  <si>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</si>
  <si>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</si>
  <si>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</si>
  <si>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</si>
  <si>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</si>
  <si>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</si>
  <si>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</si>
  <si>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</si>
  <si>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</si>
  <si>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</si>
  <si>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</si>
  <si>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</si>
  <si>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</si>
  <si>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</si>
  <si>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</si>
  <si>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</si>
  <si>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</si>
  <si>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</si>
  <si>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</si>
  <si>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</si>
  <si>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</si>
  <si>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</si>
  <si>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</si>
  <si>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</si>
  <si>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</si>
  <si>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</si>
  <si>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</si>
  <si>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</si>
  <si>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</si>
  <si>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</si>
  <si>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</si>
  <si>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</si>
  <si>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</si>
  <si>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</si>
  <si>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</si>
  <si>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</si>
  <si>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</si>
  <si>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</si>
  <si>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</si>
  <si>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</si>
  <si>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</si>
  <si>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</si>
  <si>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</si>
  <si>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</si>
  <si>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</si>
  <si>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</si>
  <si>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</si>
  <si>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</si>
  <si>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</si>
  <si>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</si>
  <si>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</si>
  <si>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</si>
  <si>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</si>
  <si>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</si>
  <si>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</si>
  <si>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</si>
  <si>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</si>
  <si>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</si>
  <si>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</si>
  <si>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</si>
  <si>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</si>
  <si>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</si>
  <si>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</si>
  <si>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</si>
  <si>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</si>
  <si>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</si>
  <si>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</si>
  <si>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</si>
  <si>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</si>
  <si>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</si>
  <si>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</si>
  <si>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</si>
  <si>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</si>
  <si>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</si>
  <si>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</si>
  <si>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</si>
  <si>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</si>
  <si>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</si>
  <si>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</si>
  <si>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</si>
  <si>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</si>
  <si>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</si>
  <si>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</si>
  <si>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</si>
  <si>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</si>
  <si>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</si>
  <si>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</si>
  <si>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</si>
  <si>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</si>
  <si>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Holandia</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</si>
  <si>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</si>
  <si>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</si>
  <si>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</si>
  <si>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</si>
  <si>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</si>
  <si>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</si>
  <si>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</si>
  <si>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</si>
  <si>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</si>
  <si>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</si>
  <si>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</si>
  <si>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</si>
  <si>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</si>
  <si>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</si>
  <si>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</si>
  <si>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</si>
  <si>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</si>
  <si>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</si>
  <si>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</si>
  <si>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</si>
  <si>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</si>
  <si>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</si>
  <si>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</si>
  <si>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</si>
  <si>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</si>
  <si>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</si>
  <si>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</si>
  <si>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</si>
  <si>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</si>
  <si>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</si>
  <si>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</si>
  <si>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</si>
  <si>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</si>
  <si>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</si>
  <si>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</si>
  <si>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</si>
  <si>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</si>
  <si>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</si>
  <si>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</si>
  <si>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</si>
  <si>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</si>
  <si>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</si>
  <si>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</si>
  <si>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</si>
  <si>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</si>
  <si>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</si>
  <si>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</si>
  <si>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</si>
  <si>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</si>
  <si>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</si>
  <si>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</si>
  <si>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</si>
  <si>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</si>
  <si>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</si>
  <si>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</si>
  <si>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</si>
  <si>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</si>
  <si>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</si>
  <si>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</si>
  <si>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</si>
  <si>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</si>
  <si>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</si>
  <si>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</si>
  <si>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</si>
  <si>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</si>
  <si>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</si>
  <si>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</si>
  <si>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</si>
  <si>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</si>
  <si>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</si>
  <si>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</si>
  <si>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</si>
  <si>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</si>
  <si>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</si>
  <si>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</si>
  <si>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</si>
  <si>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Turcja</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</si>
  <si>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</si>
  <si>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</si>
  <si>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</si>
  <si>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</si>
  <si>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</si>
  <si>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</si>
  <si>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</si>
  <si>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</si>
  <si>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</si>
  <si>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</si>
  <si>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</si>
  <si>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</si>
  <si>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</si>
  <si>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</si>
  <si>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</si>
  <si>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</si>
  <si>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</si>
  <si>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</si>
  <si>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</si>
  <si>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</si>
  <si>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</si>
  <si>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</si>
  <si>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</si>
  <si>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</si>
  <si>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</si>
  <si>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</si>
  <si>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</si>
  <si>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</si>
  <si>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</si>
  <si>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</si>
  <si>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</si>
  <si>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</si>
  <si>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</si>
  <si>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</si>
  <si>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</si>
  <si>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</si>
  <si>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</si>
  <si>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</si>
  <si>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</si>
  <si>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</si>
  <si>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</si>
  <si>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</si>
  <si>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</si>
  <si>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</si>
  <si>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</si>
  <si>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</si>
  <si>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</si>
  <si>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</si>
  <si>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</si>
  <si>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</si>
  <si>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</si>
  <si>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</si>
  <si>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Tab. 4. Eksport bydła i mięsa wołowego w masie produktu w</t>
    </r>
    <r>
      <rPr>
        <b/>
        <sz val="11"/>
        <color rgb="FF0000FF"/>
        <rFont val="Times New Roman"/>
        <family val="1"/>
        <charset val="238"/>
      </rPr>
      <t xml:space="preserve"> okresie I-IX 2019 r. (dane wstępne) </t>
    </r>
    <r>
      <rPr>
        <b/>
        <sz val="11"/>
        <rFont val="Times New Roman"/>
        <family val="1"/>
        <charset val="238"/>
      </rPr>
      <t xml:space="preserve">w porównaniu do I-IX 2018 r. </t>
    </r>
    <r>
      <rPr>
        <i/>
        <sz val="11"/>
        <rFont val="Times New Roman"/>
        <family val="1"/>
        <charset val="238"/>
      </rPr>
      <t>(wg wstępnych danych Min. Finansów).</t>
    </r>
  </si>
  <si>
    <t>I-IX 2019 r. (wstępne)</t>
  </si>
  <si>
    <t>I-IX 2018 r.</t>
  </si>
  <si>
    <t>zmiana I-IX 2019 /I-IX 2018 (%)</t>
  </si>
  <si>
    <r>
      <t>Tab. 4. Import bydła i mięsa wołowego w masie produktu</t>
    </r>
    <r>
      <rPr>
        <b/>
        <sz val="11"/>
        <color rgb="FF0000FF"/>
        <rFont val="Times New Roman"/>
        <family val="1"/>
        <charset val="238"/>
      </rPr>
      <t xml:space="preserve"> w okresie I-IX  2019 r. (dane wstępne) </t>
    </r>
    <r>
      <rPr>
        <b/>
        <sz val="11"/>
        <rFont val="Times New Roman"/>
        <family val="1"/>
        <charset val="238"/>
      </rPr>
      <t>w porównaniu do  I-IX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</si>
  <si>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IX 2019 r. (dane wstępne)</t>
  </si>
  <si>
    <t>OKRES: I -  IX 2019 r. (wstępne) - ważniejsze państwa</t>
  </si>
  <si>
    <t>Kierunki, wartość, wolumen oraz średnia cena uzyskana w imporcie bydła żywego i mięsa wołowego w okresie I - IX 2019 r. (dane wstępne)</t>
  </si>
  <si>
    <t>OKRES: I - IX 2019 r. (wstępne) - ważniejsze państwa</t>
  </si>
  <si>
    <t>2019-11-17</t>
  </si>
  <si>
    <t>* cena netto (bez VAT)</t>
  </si>
  <si>
    <t>Tablica 4. Ceny sprzedaży netto (bez VAT) ćwierci wołowych na rynek wewnętrzny w Polsce oraz wg makroregionów</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</si>
  <si>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</si>
  <si>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</si>
  <si>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</si>
  <si>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</si>
  <si>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zm. tyg</t>
  </si>
  <si>
    <t xml:space="preserve">Średnia cena </t>
  </si>
  <si>
    <t>Średnie ceny netto (bez VAT) sprzedaży ćwierci kompensowanych z buhajków do dwóch lat (kat. A) oraz krów (kat. D) w [zł/tonę]</t>
  </si>
  <si>
    <t>Średnie ceny netto (bez VAT) sprzedaży elementów w [zł/tonę]</t>
  </si>
  <si>
    <t>2019-11-24</t>
  </si>
  <si>
    <t>Ceny skupu bydła rzeźnego za okres:</t>
  </si>
  <si>
    <t>2019-11-18 - 2019-11-24</t>
  </si>
  <si>
    <t>NR 47/2019</t>
  </si>
  <si>
    <t>Notowania z okresu: 18.11  - 24.11.2019r.</t>
  </si>
  <si>
    <t>28.11.2019 r.</t>
  </si>
  <si>
    <r>
      <t xml:space="preserve">Tablica 5. Średnie ceny sprzedaży netto (bez VAT) elementów mięsa wołowego wg makroregionów </t>
    </r>
    <r>
      <rPr>
        <b/>
        <sz val="14"/>
        <color rgb="FF0000FF"/>
        <rFont val="Times New Roman CE"/>
        <family val="1"/>
        <charset val="238"/>
      </rPr>
      <t>w okresie: 18.11 - 24.11.2019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</si>
</sst>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s>
  <fonts count="21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6">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43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quotePrefix="1" applyNumberFormat="1" applyFont="1" applyFill="1" applyBorder="1" applyAlignment="1">
      <alignment horizontal="right"/>
    </xf>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2" fontId="35" fillId="0" borderId="1" xfId="0" applyNumberFormat="1" applyFont="1" applyFill="1" applyBorder="1" applyAlignment="1">
      <alignment vertical="center" wrapText="1"/>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3" fillId="0" borderId="19" xfId="0" quotePrefix="1" applyNumberFormat="1" applyFont="1" applyBorder="1" applyAlignment="1">
      <alignment vertical="center" wrapText="1"/>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4" fontId="14" fillId="0" borderId="0" xfId="0" applyNumberFormat="1" applyFont="1"/>
    <xf numFmtId="0" fontId="14" fillId="0" borderId="0" xfId="0" applyFont="1" applyFill="1"/>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0" fillId="0" borderId="41" xfId="0"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164" fontId="153" fillId="0" borderId="7" xfId="0" quotePrefix="1" applyNumberFormat="1" applyFont="1" applyBorder="1" applyAlignment="1">
      <alignment vertical="center" wrapText="1"/>
    </xf>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51" xfId="0" applyNumberFormat="1" applyFont="1" applyFill="1" applyBorder="1" applyAlignment="1">
      <alignment vertical="center" wrapText="1"/>
    </xf>
    <xf numFmtId="2" fontId="35" fillId="0" borderId="30" xfId="0" applyNumberFormat="1" applyFont="1" applyBorder="1" applyAlignment="1">
      <alignment horizontal="right" vertical="center" wrapText="1"/>
    </xf>
    <xf numFmtId="164" fontId="153" fillId="0" borderId="23" xfId="0" applyNumberFormat="1" applyFont="1" applyBorder="1" applyAlignment="1">
      <alignment vertical="center" wrapText="1"/>
    </xf>
    <xf numFmtId="164" fontId="153" fillId="0" borderId="30" xfId="0" quotePrefix="1" applyNumberFormat="1" applyFont="1" applyBorder="1" applyAlignment="1">
      <alignment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6" borderId="0" xfId="96" quotePrefix="1" applyFont="1" applyFill="1" applyBorder="1" applyAlignment="1">
      <alignment horizontal="center" vertical="center"/>
    </xf>
    <xf numFmtId="0" fontId="205" fillId="66" borderId="0" xfId="96" applyFont="1" applyFill="1" applyBorder="1" applyAlignment="1" applyProtection="1">
      <alignment horizontal="center"/>
      <protection locked="0"/>
    </xf>
    <xf numFmtId="0" fontId="206" fillId="66" borderId="0" xfId="96" applyFont="1" applyFill="1" applyBorder="1" applyAlignment="1" applyProtection="1">
      <alignment horizontal="center"/>
      <protection locked="0"/>
    </xf>
    <xf numFmtId="0" fontId="205" fillId="66" borderId="0" xfId="96" applyFont="1" applyFill="1" applyBorder="1" applyAlignment="1">
      <alignment horizontal="center"/>
    </xf>
    <xf numFmtId="0" fontId="201" fillId="66" borderId="0" xfId="96" applyFont="1" applyFill="1" applyBorder="1" applyAlignment="1" applyProtection="1">
      <alignment horizontal="center"/>
      <protection locked="0"/>
    </xf>
    <xf numFmtId="0" fontId="205" fillId="66" borderId="0" xfId="96" applyFont="1" applyFill="1" applyBorder="1" applyAlignment="1" applyProtection="1">
      <alignment horizontal="center" vertical="top"/>
      <protection locked="0"/>
    </xf>
    <xf numFmtId="0" fontId="206" fillId="66" borderId="0" xfId="96" applyFont="1" applyFill="1" applyBorder="1" applyAlignment="1" applyProtection="1">
      <alignment horizontal="center" vertical="top"/>
      <protection locked="0"/>
    </xf>
    <xf numFmtId="0" fontId="205" fillId="60" borderId="0" xfId="96" applyFont="1" applyFill="1" applyBorder="1" applyAlignment="1" applyProtection="1">
      <alignment horizontal="center" vertical="center"/>
      <protection locked="0"/>
    </xf>
    <xf numFmtId="0" fontId="205" fillId="66" borderId="0" xfId="96" applyFont="1" applyFill="1" applyBorder="1" applyAlignment="1">
      <alignment horizontal="center" vertical="top"/>
    </xf>
    <xf numFmtId="0" fontId="201" fillId="66" borderId="0" xfId="96" applyFont="1" applyFill="1" applyBorder="1" applyAlignment="1" applyProtection="1">
      <alignment horizontal="center" vertical="top"/>
      <protection locked="0"/>
    </xf>
    <xf numFmtId="2" fontId="205" fillId="60" borderId="2" xfId="96" applyNumberFormat="1" applyFont="1" applyFill="1" applyBorder="1" applyAlignment="1" applyProtection="1">
      <alignment horizontal="center" vertical="center"/>
      <protection locked="0"/>
    </xf>
    <xf numFmtId="2" fontId="205" fillId="60" borderId="3" xfId="96" applyNumberFormat="1" applyFont="1" applyFill="1" applyBorder="1" applyAlignment="1" applyProtection="1">
      <alignment horizontal="center" vertical="center"/>
      <protection locked="0"/>
    </xf>
    <xf numFmtId="2" fontId="205" fillId="60" borderId="3" xfId="96" applyNumberFormat="1" applyFont="1" applyFill="1" applyBorder="1" applyAlignment="1">
      <alignment horizontal="center" vertical="center"/>
    </xf>
    <xf numFmtId="2" fontId="205" fillId="66" borderId="3" xfId="9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96" applyNumberFormat="1" applyFont="1" applyFill="1" applyBorder="1" applyAlignment="1">
      <alignment horizontal="center" vertical="center"/>
    </xf>
    <xf numFmtId="169" fontId="205" fillId="60" borderId="3" xfId="98" applyFont="1" applyFill="1" applyBorder="1" applyAlignment="1">
      <alignment horizontal="center" vertical="center"/>
    </xf>
    <xf numFmtId="2" fontId="205"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9" fillId="60" borderId="33" xfId="96" applyNumberFormat="1" applyFont="1" applyFill="1" applyBorder="1" applyAlignment="1">
      <alignment horizontal="center"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96" applyNumberFormat="1"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9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96" applyFont="1" applyFill="1" applyBorder="1" applyAlignment="1">
      <alignment horizontal="center" vertical="center"/>
    </xf>
    <xf numFmtId="0" fontId="203" fillId="66" borderId="36" xfId="96" applyFont="1" applyFill="1" applyBorder="1" applyAlignment="1" applyProtection="1">
      <alignment horizontal="center" vertical="center"/>
      <protection locked="0"/>
    </xf>
    <xf numFmtId="2" fontId="205" fillId="60" borderId="96" xfId="96" applyNumberFormat="1" applyFont="1" applyFill="1" applyBorder="1" applyAlignment="1">
      <alignment horizontal="center" vertical="center"/>
    </xf>
    <xf numFmtId="2" fontId="205" fillId="60" borderId="97" xfId="96" applyNumberFormat="1" applyFont="1" applyFill="1" applyBorder="1" applyAlignment="1">
      <alignment horizontal="center" vertical="center"/>
    </xf>
    <xf numFmtId="2" fontId="205" fillId="66" borderId="97" xfId="9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9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96" applyNumberFormat="1" applyFont="1" applyFill="1" applyBorder="1" applyAlignment="1">
      <alignment horizontal="center" vertical="center"/>
    </xf>
    <xf numFmtId="0" fontId="200" fillId="60" borderId="0" xfId="96" applyFont="1" applyFill="1"/>
    <xf numFmtId="172" fontId="205" fillId="60" borderId="96" xfId="99" applyNumberFormat="1" applyFont="1" applyFill="1" applyBorder="1" applyAlignment="1">
      <alignment horizontal="center" vertical="center"/>
    </xf>
    <xf numFmtId="0" fontId="203" fillId="66" borderId="38" xfId="96" applyFont="1" applyFill="1" applyBorder="1" applyAlignment="1" applyProtection="1">
      <alignment horizontal="center" vertical="center"/>
      <protection locked="0"/>
    </xf>
    <xf numFmtId="2" fontId="205" fillId="60" borderId="100" xfId="96" applyNumberFormat="1" applyFont="1" applyFill="1" applyBorder="1" applyAlignment="1">
      <alignment horizontal="center" vertical="center"/>
    </xf>
    <xf numFmtId="2" fontId="205" fillId="60" borderId="101" xfId="96" applyNumberFormat="1" applyFont="1" applyFill="1" applyBorder="1" applyAlignment="1">
      <alignment horizontal="center" vertical="center"/>
    </xf>
    <xf numFmtId="2" fontId="205" fillId="66" borderId="101" xfId="9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9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96" applyNumberFormat="1" applyFont="1" applyFill="1" applyBorder="1" applyAlignment="1">
      <alignment horizontal="center" vertical="center"/>
    </xf>
    <xf numFmtId="2" fontId="205" fillId="60" borderId="100" xfId="96" applyNumberFormat="1" applyFont="1" applyFill="1" applyBorder="1" applyAlignment="1" applyProtection="1">
      <alignment horizontal="center" vertical="center"/>
      <protection locked="0"/>
    </xf>
    <xf numFmtId="2" fontId="205" fillId="60" borderId="101" xfId="96" applyNumberFormat="1" applyFont="1" applyFill="1" applyBorder="1" applyAlignment="1" applyProtection="1">
      <alignment horizontal="center" vertical="center"/>
      <protection locked="0"/>
    </xf>
    <xf numFmtId="2" fontId="205" fillId="66" borderId="101" xfId="96" applyNumberFormat="1" applyFont="1" applyFill="1" applyBorder="1" applyAlignment="1" applyProtection="1">
      <alignment horizontal="center" vertical="center"/>
      <protection locked="0"/>
    </xf>
    <xf numFmtId="170" fontId="205" fillId="60" borderId="0" xfId="9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96" applyFont="1" applyFill="1" applyBorder="1" applyAlignment="1" applyProtection="1">
      <alignment horizontal="center" vertical="center"/>
      <protection locked="0"/>
    </xf>
    <xf numFmtId="2" fontId="205" fillId="60" borderId="105" xfId="96" applyNumberFormat="1" applyFont="1" applyFill="1" applyBorder="1" applyAlignment="1" applyProtection="1">
      <alignment horizontal="center" vertical="center"/>
      <protection locked="0"/>
    </xf>
    <xf numFmtId="2" fontId="205" fillId="60" borderId="106" xfId="96" applyNumberFormat="1" applyFont="1" applyFill="1" applyBorder="1" applyAlignment="1" applyProtection="1">
      <alignment horizontal="center" vertical="center"/>
      <protection locked="0"/>
    </xf>
    <xf numFmtId="2" fontId="205" fillId="66" borderId="106" xfId="96"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96"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4" fillId="60" borderId="0" xfId="188" applyFill="1"/>
    <xf numFmtId="14" fontId="5" fillId="0" borderId="47" xfId="0" applyNumberFormat="1" applyFont="1" applyBorder="1" applyAlignment="1">
      <alignment horizontal="center" vertical="center" wrapText="1"/>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4" fontId="153" fillId="0" borderId="23" xfId="0" quotePrefix="1" applyNumberFormat="1" applyFont="1" applyBorder="1" applyAlignment="1">
      <alignment horizontal="right" vertical="center" wrapText="1"/>
    </xf>
    <xf numFmtId="164" fontId="153" fillId="0" borderId="30" xfId="0" quotePrefix="1" applyNumberFormat="1" applyFont="1" applyBorder="1" applyAlignment="1">
      <alignment horizontal="right" vertical="center" wrapText="1"/>
    </xf>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5" fillId="66" borderId="33" xfId="96" applyFont="1" applyFill="1" applyBorder="1" applyAlignment="1" applyProtection="1">
      <alignment horizontal="center" vertical="center"/>
      <protection locked="0"/>
    </xf>
    <xf numFmtId="0" fontId="205" fillId="66" borderId="41"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5" fillId="66" borderId="0" xfId="96" applyFont="1" applyFill="1" applyBorder="1" applyAlignment="1">
      <alignment horizontal="center" vertical="center"/>
    </xf>
    <xf numFmtId="0" fontId="205" fillId="66" borderId="41" xfId="96"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cellXfs>
  <cellStyles count="20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12" name="Obraz 11"/>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R26" sqref="R26"/>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4" t="s">
        <v>463</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345</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347</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461</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462</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81"/>
      <c r="C15" s="1079"/>
      <c r="D15" s="1079"/>
      <c r="E15" s="1080"/>
      <c r="F15" s="1080"/>
      <c r="G15" s="1080"/>
      <c r="H15" s="1080"/>
      <c r="I15" s="1079"/>
      <c r="J15" s="1079"/>
      <c r="K15" s="1079"/>
      <c r="L15" s="1080"/>
      <c r="M15" s="1080"/>
      <c r="N15" s="1080"/>
      <c r="O15" s="62"/>
      <c r="P15" s="67"/>
      <c r="Q15" s="67"/>
      <c r="R15" s="67"/>
      <c r="S15" s="62"/>
      <c r="T15" s="62"/>
      <c r="U15" s="62"/>
      <c r="V15" s="62"/>
      <c r="W15" s="62"/>
      <c r="X15" s="62"/>
      <c r="Y15" s="62"/>
      <c r="Z15" s="62"/>
      <c r="AA15" s="62"/>
      <c r="AB15" s="62"/>
      <c r="AC15" s="62"/>
      <c r="AD15" s="62"/>
      <c r="AE15" s="62"/>
      <c r="AF15" s="62"/>
      <c r="AG15" s="62"/>
      <c r="AH15" s="62"/>
    </row>
    <row r="16" spans="1:34" ht="12.75">
      <c r="A16" s="62"/>
      <c r="B16" s="930"/>
      <c r="C16" s="930"/>
      <c r="D16" s="931"/>
      <c r="E16" s="931"/>
      <c r="F16" s="931"/>
      <c r="G16" s="931"/>
      <c r="H16" s="931"/>
      <c r="I16" s="931"/>
      <c r="J16" s="931"/>
      <c r="K16" s="932"/>
      <c r="L16" s="932"/>
      <c r="M16" s="932"/>
      <c r="N16" s="932"/>
      <c r="O16" s="932"/>
      <c r="P16" s="62"/>
      <c r="Q16" s="62"/>
      <c r="R16" s="62"/>
      <c r="S16" s="62"/>
      <c r="T16" s="62"/>
      <c r="U16" s="62"/>
      <c r="V16" s="62"/>
      <c r="W16" s="62"/>
      <c r="X16" s="62"/>
      <c r="Y16" s="62"/>
      <c r="Z16" s="62"/>
      <c r="AA16" s="62"/>
      <c r="AB16" s="62"/>
      <c r="AC16" s="62"/>
      <c r="AD16" s="62"/>
      <c r="AE16" s="62"/>
      <c r="AF16" s="62"/>
      <c r="AG16" s="62"/>
      <c r="AH16" s="62"/>
    </row>
    <row r="17" spans="1:34">
      <c r="A17" s="62"/>
      <c r="B17" s="65" t="s">
        <v>338</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346</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320</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332</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J31" sqref="J31"/>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12" t="s">
        <v>438</v>
      </c>
      <c r="C5" s="1312"/>
      <c r="D5" s="1312"/>
      <c r="E5" s="1312"/>
      <c r="F5" s="1312"/>
      <c r="G5" s="1312"/>
      <c r="I5" s="670" t="s">
        <v>333</v>
      </c>
    </row>
    <row r="6" spans="2:11" ht="15.75" customHeight="1" thickBot="1">
      <c r="B6" s="1313" t="s">
        <v>170</v>
      </c>
      <c r="C6" s="1315" t="s">
        <v>439</v>
      </c>
      <c r="D6" s="1316"/>
      <c r="E6" s="1317"/>
      <c r="F6" s="1318" t="s">
        <v>440</v>
      </c>
      <c r="G6" s="1313" t="s">
        <v>441</v>
      </c>
    </row>
    <row r="7" spans="2:11" ht="31.5" customHeight="1" thickBot="1">
      <c r="B7" s="1314"/>
      <c r="C7" s="893" t="s">
        <v>313</v>
      </c>
      <c r="D7" s="893" t="s">
        <v>322</v>
      </c>
      <c r="E7" s="893" t="s">
        <v>323</v>
      </c>
      <c r="F7" s="1319"/>
      <c r="G7" s="1314"/>
    </row>
    <row r="8" spans="2:11" ht="17.25" customHeight="1" thickBot="1">
      <c r="B8" s="894" t="s">
        <v>171</v>
      </c>
      <c r="C8" s="765">
        <v>10325.869000000001</v>
      </c>
      <c r="D8" s="765">
        <v>4282.3469999999998</v>
      </c>
      <c r="E8" s="942">
        <f>(D8/C8)*100</f>
        <v>41.472025260053172</v>
      </c>
      <c r="F8" s="765">
        <v>8267.5810000000001</v>
      </c>
      <c r="G8" s="942">
        <f>((C8-F8)/F8)*100</f>
        <v>24.895891555220327</v>
      </c>
      <c r="I8" s="703" t="s">
        <v>172</v>
      </c>
    </row>
    <row r="9" spans="2:11" ht="18" customHeight="1" thickBot="1">
      <c r="B9" s="895" t="s">
        <v>173</v>
      </c>
      <c r="C9" s="766">
        <v>39528</v>
      </c>
      <c r="D9" s="766">
        <v>8680</v>
      </c>
      <c r="E9" s="943">
        <f t="shared" ref="E9:E13" si="0">(D9/C9)*100</f>
        <v>21.959117587532891</v>
      </c>
      <c r="F9" s="766">
        <v>42099</v>
      </c>
      <c r="G9" s="943">
        <f t="shared" ref="G9:G13" si="1">((C9-F9)/F9)*100</f>
        <v>-6.1070334212214066</v>
      </c>
      <c r="I9" s="669">
        <f>C9-F9</f>
        <v>-2571</v>
      </c>
    </row>
    <row r="10" spans="2:11" ht="15" customHeight="1" thickBot="1">
      <c r="B10" s="896" t="s">
        <v>306</v>
      </c>
      <c r="C10" s="767">
        <v>17561</v>
      </c>
      <c r="D10" s="768">
        <v>0</v>
      </c>
      <c r="E10" s="943">
        <f t="shared" si="0"/>
        <v>0</v>
      </c>
      <c r="F10" s="769">
        <v>23199</v>
      </c>
      <c r="G10" s="943">
        <f t="shared" si="1"/>
        <v>-24.302771671192723</v>
      </c>
    </row>
    <row r="11" spans="2:11" ht="17.25" customHeight="1" thickBot="1">
      <c r="B11" s="897" t="s">
        <v>174</v>
      </c>
      <c r="C11" s="770">
        <v>204623.97399999999</v>
      </c>
      <c r="D11" s="771">
        <v>10216.523999999999</v>
      </c>
      <c r="E11" s="944">
        <f t="shared" si="0"/>
        <v>4.9928284551838491</v>
      </c>
      <c r="F11" s="771">
        <v>238907.41200000001</v>
      </c>
      <c r="G11" s="944">
        <f t="shared" si="1"/>
        <v>-14.350093918392126</v>
      </c>
      <c r="K11" s="891"/>
    </row>
    <row r="12" spans="2:11" ht="15" customHeight="1" thickBot="1">
      <c r="B12" s="894" t="s">
        <v>175</v>
      </c>
      <c r="C12" s="765">
        <v>79672.25</v>
      </c>
      <c r="D12" s="765">
        <v>16118.832</v>
      </c>
      <c r="E12" s="943">
        <f t="shared" si="0"/>
        <v>20.231425621844494</v>
      </c>
      <c r="F12" s="765">
        <v>67093.290999999997</v>
      </c>
      <c r="G12" s="943">
        <f t="shared" si="1"/>
        <v>18.748460259610759</v>
      </c>
    </row>
    <row r="13" spans="2:11" ht="15" customHeight="1" thickBot="1">
      <c r="B13" s="894" t="s">
        <v>176</v>
      </c>
      <c r="C13" s="765">
        <f t="shared" ref="C13:D13" si="2">C11+C12</f>
        <v>284296.22399999999</v>
      </c>
      <c r="D13" s="765">
        <f t="shared" si="2"/>
        <v>26335.356</v>
      </c>
      <c r="E13" s="945">
        <f t="shared" si="0"/>
        <v>9.2633506099609679</v>
      </c>
      <c r="F13" s="765">
        <f t="shared" ref="F13" si="3">F11+F12</f>
        <v>306000.70299999998</v>
      </c>
      <c r="G13" s="945">
        <f t="shared" si="1"/>
        <v>-7.0929506982211068</v>
      </c>
    </row>
    <row r="16" spans="2:11" ht="15.75">
      <c r="B16" s="588" t="s">
        <v>307</v>
      </c>
    </row>
    <row r="18" spans="1:17" ht="33" customHeight="1" thickBot="1">
      <c r="B18" s="1312" t="s">
        <v>442</v>
      </c>
      <c r="C18" s="1312"/>
      <c r="D18" s="1312"/>
      <c r="E18" s="1312"/>
      <c r="F18" s="1312"/>
      <c r="G18" s="1312"/>
      <c r="L18" s="122"/>
      <c r="M18" s="122"/>
    </row>
    <row r="19" spans="1:17" ht="24.75" customHeight="1" thickBot="1">
      <c r="B19" s="1308" t="s">
        <v>177</v>
      </c>
      <c r="C19" s="1321" t="s">
        <v>439</v>
      </c>
      <c r="D19" s="1322"/>
      <c r="E19" s="1323"/>
      <c r="F19" s="1324" t="s">
        <v>440</v>
      </c>
      <c r="G19" s="1308" t="s">
        <v>441</v>
      </c>
      <c r="K19" s="122"/>
      <c r="L19" s="122"/>
      <c r="M19" s="122"/>
    </row>
    <row r="20" spans="1:17" ht="21" customHeight="1" thickBot="1">
      <c r="B20" s="1320"/>
      <c r="C20" s="929" t="s">
        <v>313</v>
      </c>
      <c r="D20" s="929" t="s">
        <v>322</v>
      </c>
      <c r="E20" s="929" t="s">
        <v>323</v>
      </c>
      <c r="F20" s="1325"/>
      <c r="G20" s="1309"/>
      <c r="K20" s="122"/>
      <c r="L20" s="122"/>
      <c r="M20" s="946"/>
    </row>
    <row r="21" spans="1:17" ht="15.75" thickBot="1">
      <c r="B21" s="586" t="s">
        <v>171</v>
      </c>
      <c r="C21" s="765">
        <v>24279.154999999999</v>
      </c>
      <c r="D21" s="772">
        <v>0</v>
      </c>
      <c r="E21" s="942">
        <f>(D21/C21)*100</f>
        <v>0</v>
      </c>
      <c r="F21" s="765">
        <v>32376.738000000001</v>
      </c>
      <c r="G21" s="942">
        <f>((C21-F21)/F21)*100</f>
        <v>-25.010496733796966</v>
      </c>
      <c r="I21" s="703" t="s">
        <v>178</v>
      </c>
      <c r="K21" s="122"/>
      <c r="L21" s="122"/>
      <c r="M21" s="122"/>
    </row>
    <row r="22" spans="1:17" ht="15.75" thickBot="1">
      <c r="B22" s="586" t="s">
        <v>173</v>
      </c>
      <c r="C22" s="765">
        <v>119436</v>
      </c>
      <c r="D22" s="772">
        <v>0</v>
      </c>
      <c r="E22" s="943">
        <f t="shared" ref="E22:E26" si="4">(D22/C22)*100</f>
        <v>0</v>
      </c>
      <c r="F22" s="765">
        <v>144922</v>
      </c>
      <c r="G22" s="943">
        <f t="shared" ref="G22:G26" si="5">((C22-F22)/F22)*100</f>
        <v>-17.586011785650214</v>
      </c>
      <c r="I22" s="669">
        <f>C22-F22</f>
        <v>-25486</v>
      </c>
      <c r="L22" s="122"/>
      <c r="M22" s="122"/>
    </row>
    <row r="23" spans="1:17" ht="15.75" thickBot="1">
      <c r="B23" s="587" t="s">
        <v>306</v>
      </c>
      <c r="C23" s="769">
        <v>44681</v>
      </c>
      <c r="D23" s="773">
        <v>0</v>
      </c>
      <c r="E23" s="943">
        <f t="shared" si="4"/>
        <v>0</v>
      </c>
      <c r="F23" s="769">
        <v>45865</v>
      </c>
      <c r="G23" s="943">
        <f t="shared" si="5"/>
        <v>-2.5814891529488717</v>
      </c>
    </row>
    <row r="24" spans="1:17" ht="15.75" thickBot="1">
      <c r="B24" s="586" t="s">
        <v>174</v>
      </c>
      <c r="C24" s="765">
        <v>11603.938</v>
      </c>
      <c r="D24" s="774">
        <v>35.293999999999997</v>
      </c>
      <c r="E24" s="944">
        <f t="shared" si="4"/>
        <v>0.30415536518723213</v>
      </c>
      <c r="F24" s="765">
        <v>11960.508</v>
      </c>
      <c r="G24" s="944">
        <f t="shared" si="5"/>
        <v>-2.9812278876449034</v>
      </c>
    </row>
    <row r="25" spans="1:17" ht="15.75" thickBot="1">
      <c r="B25" s="586" t="s">
        <v>175</v>
      </c>
      <c r="C25" s="765">
        <v>3680.51</v>
      </c>
      <c r="D25" s="774">
        <v>35.055999999999997</v>
      </c>
      <c r="E25" s="943">
        <f t="shared" si="4"/>
        <v>0.95247669480588282</v>
      </c>
      <c r="F25" s="765">
        <v>3743.942</v>
      </c>
      <c r="G25" s="943">
        <f t="shared" si="5"/>
        <v>-1.6942570157336783</v>
      </c>
    </row>
    <row r="26" spans="1:17" ht="15.75" thickBot="1">
      <c r="B26" s="586" t="s">
        <v>176</v>
      </c>
      <c r="C26" s="765">
        <f t="shared" ref="C26:D26" si="6">C24+C25</f>
        <v>15284.448</v>
      </c>
      <c r="D26" s="775">
        <f t="shared" si="6"/>
        <v>70.349999999999994</v>
      </c>
      <c r="E26" s="945">
        <f t="shared" si="4"/>
        <v>0.46027177428978788</v>
      </c>
      <c r="F26" s="765">
        <f>F24+F25</f>
        <v>15704.45</v>
      </c>
      <c r="G26" s="945">
        <f t="shared" si="5"/>
        <v>-2.6744139399979012</v>
      </c>
      <c r="Q26" s="1240"/>
    </row>
    <row r="27" spans="1:17" ht="16.5" customHeight="1">
      <c r="B27" s="1310"/>
      <c r="C27" s="1310"/>
      <c r="D27" s="1310"/>
      <c r="E27" s="1310"/>
      <c r="F27" s="1310"/>
      <c r="G27" s="1310"/>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6"/>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11"/>
      <c r="E32" s="1311"/>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6"/>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11"/>
      <c r="D43" s="1311"/>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2"/>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91"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26" t="s">
        <v>443</v>
      </c>
      <c r="C2" s="1326"/>
      <c r="D2" s="1326"/>
      <c r="E2" s="1326"/>
      <c r="F2" s="1326"/>
      <c r="G2" s="1326"/>
      <c r="H2" s="1326"/>
      <c r="I2" s="1326"/>
      <c r="J2" s="1326"/>
      <c r="K2" s="1326"/>
      <c r="L2" s="1326"/>
      <c r="M2" s="1326"/>
      <c r="N2" s="1326"/>
      <c r="O2" s="1326"/>
      <c r="P2" s="1326"/>
      <c r="Q2" s="1326"/>
      <c r="R2" s="1326"/>
      <c r="S2" s="1326"/>
      <c r="T2" s="1326"/>
      <c r="U2" s="1326"/>
      <c r="V2" s="1326"/>
      <c r="W2" s="1326"/>
      <c r="X2" s="1326"/>
      <c r="Y2" s="1326"/>
    </row>
    <row r="3" spans="2:25" ht="15.75" customHeight="1">
      <c r="B3" s="1327" t="s">
        <v>444</v>
      </c>
      <c r="C3" s="1327"/>
      <c r="D3" s="1327"/>
      <c r="E3" s="1327"/>
      <c r="F3" s="1327"/>
      <c r="G3" s="1327"/>
      <c r="Q3" s="607"/>
    </row>
    <row r="4" spans="2:25" ht="4.5" customHeight="1">
      <c r="B4" s="608"/>
      <c r="C4" s="608"/>
      <c r="D4" s="606"/>
      <c r="E4" s="606"/>
    </row>
    <row r="5" spans="2:25" ht="15.75" thickBot="1">
      <c r="B5" s="609" t="s">
        <v>179</v>
      </c>
      <c r="C5" s="1328" t="s">
        <v>180</v>
      </c>
      <c r="D5" s="1328"/>
      <c r="E5" s="610"/>
      <c r="F5" s="610"/>
      <c r="G5" s="609" t="s">
        <v>181</v>
      </c>
      <c r="H5" s="611" t="s">
        <v>182</v>
      </c>
      <c r="I5" s="997"/>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8" t="s">
        <v>189</v>
      </c>
      <c r="J6" s="647" t="s">
        <v>190</v>
      </c>
      <c r="L6" s="614" t="s">
        <v>187</v>
      </c>
      <c r="M6" s="615" t="s">
        <v>188</v>
      </c>
      <c r="N6" s="616" t="s">
        <v>191</v>
      </c>
      <c r="O6" s="647" t="s">
        <v>190</v>
      </c>
      <c r="Q6" s="618" t="s">
        <v>187</v>
      </c>
      <c r="R6" s="619" t="s">
        <v>188</v>
      </c>
      <c r="S6" s="620" t="s">
        <v>191</v>
      </c>
      <c r="T6" s="673" t="s">
        <v>190</v>
      </c>
    </row>
    <row r="7" spans="2:25" ht="15.75">
      <c r="B7" s="776" t="s">
        <v>204</v>
      </c>
      <c r="C7" s="621">
        <v>8043.67</v>
      </c>
      <c r="D7" s="621">
        <v>5308</v>
      </c>
      <c r="E7" s="919">
        <v>2.3464395898287997</v>
      </c>
      <c r="G7" s="622" t="s">
        <v>192</v>
      </c>
      <c r="H7" s="623">
        <v>1667.768</v>
      </c>
      <c r="I7" s="623">
        <v>8016</v>
      </c>
      <c r="J7" s="898">
        <v>3.2192316007288677</v>
      </c>
      <c r="L7" s="776" t="s">
        <v>192</v>
      </c>
      <c r="M7" s="621">
        <v>232117.984</v>
      </c>
      <c r="N7" s="621">
        <v>61088.472999999998</v>
      </c>
      <c r="O7" s="761">
        <v>3.799701852099004</v>
      </c>
      <c r="Q7" s="622" t="s">
        <v>193</v>
      </c>
      <c r="R7" s="623">
        <v>41457.082000000002</v>
      </c>
      <c r="S7" s="623">
        <v>11103.450999999999</v>
      </c>
      <c r="T7" s="671">
        <v>3.7337114380024738</v>
      </c>
    </row>
    <row r="8" spans="2:25" ht="15.75">
      <c r="B8" s="622" t="s">
        <v>192</v>
      </c>
      <c r="C8" s="623">
        <v>6918.5079999999998</v>
      </c>
      <c r="D8" s="623">
        <v>14303</v>
      </c>
      <c r="E8" s="898">
        <v>2.609707943898794</v>
      </c>
      <c r="G8" s="622" t="s">
        <v>194</v>
      </c>
      <c r="H8" s="623">
        <v>1230.223</v>
      </c>
      <c r="I8" s="623">
        <v>6517</v>
      </c>
      <c r="J8" s="898">
        <v>2.6945778712312864</v>
      </c>
      <c r="L8" s="622" t="s">
        <v>195</v>
      </c>
      <c r="M8" s="623">
        <v>118997.916</v>
      </c>
      <c r="N8" s="623">
        <v>33927.180999999997</v>
      </c>
      <c r="O8" s="671">
        <v>3.5074507369179893</v>
      </c>
      <c r="Q8" s="622" t="s">
        <v>195</v>
      </c>
      <c r="R8" s="623">
        <v>38970.822</v>
      </c>
      <c r="S8" s="623">
        <v>10986.192999999999</v>
      </c>
      <c r="T8" s="671">
        <v>3.5472544492892126</v>
      </c>
    </row>
    <row r="9" spans="2:25" ht="16.5" thickBot="1">
      <c r="B9" s="622" t="s">
        <v>202</v>
      </c>
      <c r="C9" s="623">
        <v>3715.0639999999999</v>
      </c>
      <c r="D9" s="623">
        <v>2815</v>
      </c>
      <c r="E9" s="898">
        <v>2.3785253908813453</v>
      </c>
      <c r="G9" s="1113" t="s">
        <v>308</v>
      </c>
      <c r="H9" s="999">
        <v>585.73500000000001</v>
      </c>
      <c r="I9" s="999">
        <v>3028</v>
      </c>
      <c r="J9" s="1135">
        <v>2.9818412291151226</v>
      </c>
      <c r="L9" s="622" t="s">
        <v>308</v>
      </c>
      <c r="M9" s="623">
        <v>71587.985000000001</v>
      </c>
      <c r="N9" s="623">
        <v>22941.938999999998</v>
      </c>
      <c r="O9" s="671">
        <v>3.1203981930210869</v>
      </c>
      <c r="Q9" s="622" t="s">
        <v>199</v>
      </c>
      <c r="R9" s="623">
        <v>33904.660000000003</v>
      </c>
      <c r="S9" s="623">
        <v>6222.2529999999997</v>
      </c>
      <c r="T9" s="671">
        <v>5.4489362615117072</v>
      </c>
    </row>
    <row r="10" spans="2:25" ht="16.5" thickBot="1">
      <c r="B10" s="622" t="s">
        <v>200</v>
      </c>
      <c r="C10" s="623">
        <v>1852.7080000000001</v>
      </c>
      <c r="D10" s="623">
        <v>2883</v>
      </c>
      <c r="E10" s="898">
        <v>2.955452257057992</v>
      </c>
      <c r="G10" s="1000" t="s">
        <v>324</v>
      </c>
      <c r="H10" s="626">
        <v>3483.7260000000001</v>
      </c>
      <c r="I10" s="626">
        <v>17561</v>
      </c>
      <c r="J10" s="1001">
        <v>2.9748662101544507</v>
      </c>
      <c r="L10" s="622" t="s">
        <v>194</v>
      </c>
      <c r="M10" s="623">
        <v>65423.813999999998</v>
      </c>
      <c r="N10" s="623">
        <v>16536.260999999999</v>
      </c>
      <c r="O10" s="671">
        <v>3.9563849409488641</v>
      </c>
      <c r="Q10" s="622" t="s">
        <v>194</v>
      </c>
      <c r="R10" s="623">
        <v>22722.117999999999</v>
      </c>
      <c r="S10" s="623">
        <v>6356.5479999999998</v>
      </c>
      <c r="T10" s="671">
        <v>3.5746002389976446</v>
      </c>
    </row>
    <row r="11" spans="2:25" ht="15.75">
      <c r="B11" s="622" t="s">
        <v>383</v>
      </c>
      <c r="C11" s="623">
        <v>1621.2639999999999</v>
      </c>
      <c r="D11" s="623">
        <v>785</v>
      </c>
      <c r="E11" s="898">
        <v>4.337133838046066</v>
      </c>
      <c r="H11" s="122"/>
      <c r="I11" s="122"/>
      <c r="J11" s="122"/>
      <c r="L11" s="622" t="s">
        <v>201</v>
      </c>
      <c r="M11" s="623">
        <v>39863.135000000002</v>
      </c>
      <c r="N11" s="623">
        <v>8952.2520000000004</v>
      </c>
      <c r="O11" s="671">
        <v>4.4528611348295382</v>
      </c>
      <c r="Q11" s="622" t="s">
        <v>196</v>
      </c>
      <c r="R11" s="623">
        <v>19540.702000000001</v>
      </c>
      <c r="S11" s="623">
        <v>4560.8540000000003</v>
      </c>
      <c r="T11" s="671">
        <v>4.2844392738728319</v>
      </c>
    </row>
    <row r="12" spans="2:25" ht="15.75">
      <c r="B12" s="622" t="s">
        <v>194</v>
      </c>
      <c r="C12" s="623">
        <v>1230.223</v>
      </c>
      <c r="D12" s="623">
        <v>6517</v>
      </c>
      <c r="E12" s="898">
        <v>2.6945778712312864</v>
      </c>
      <c r="G12" s="122"/>
      <c r="H12" s="122"/>
      <c r="I12" s="122"/>
      <c r="J12" s="122"/>
      <c r="L12" s="622" t="s">
        <v>199</v>
      </c>
      <c r="M12" s="623">
        <v>38710.434000000001</v>
      </c>
      <c r="N12" s="623">
        <v>6055.8509999999997</v>
      </c>
      <c r="O12" s="671">
        <v>6.3922368631592823</v>
      </c>
      <c r="Q12" s="622" t="s">
        <v>308</v>
      </c>
      <c r="R12" s="623">
        <v>16667.076000000001</v>
      </c>
      <c r="S12" s="623">
        <v>6745.7719999999999</v>
      </c>
      <c r="T12" s="671">
        <v>2.4707440453071943</v>
      </c>
    </row>
    <row r="13" spans="2:25" ht="16.5" thickBot="1">
      <c r="B13" s="622" t="s">
        <v>198</v>
      </c>
      <c r="C13" s="623">
        <v>993.19</v>
      </c>
      <c r="D13" s="623">
        <v>2390</v>
      </c>
      <c r="E13" s="898">
        <v>2.6612451601666649</v>
      </c>
      <c r="G13" s="122"/>
      <c r="H13" s="122"/>
      <c r="I13" s="122"/>
      <c r="J13" s="122"/>
      <c r="L13" s="622" t="s">
        <v>202</v>
      </c>
      <c r="M13" s="623">
        <v>25556.842000000001</v>
      </c>
      <c r="N13" s="623">
        <v>7621.3190000000004</v>
      </c>
      <c r="O13" s="671">
        <v>3.3533358202169468</v>
      </c>
      <c r="Q13" s="622" t="s">
        <v>201</v>
      </c>
      <c r="R13" s="623">
        <v>10481.099</v>
      </c>
      <c r="S13" s="623">
        <v>2895.1390000000001</v>
      </c>
      <c r="T13" s="671">
        <v>3.6202403407919275</v>
      </c>
    </row>
    <row r="14" spans="2:25" ht="16.5" thickBot="1">
      <c r="B14" s="1000" t="s">
        <v>324</v>
      </c>
      <c r="C14" s="626">
        <v>26696.81</v>
      </c>
      <c r="D14" s="626">
        <v>39528</v>
      </c>
      <c r="E14" s="1001">
        <v>2.5854298558310203</v>
      </c>
      <c r="G14" s="122"/>
      <c r="H14" s="122"/>
      <c r="I14" s="122"/>
      <c r="J14" s="122"/>
      <c r="L14" s="622" t="s">
        <v>361</v>
      </c>
      <c r="M14" s="623">
        <v>22541.513999999999</v>
      </c>
      <c r="N14" s="623">
        <v>4005.2849999999999</v>
      </c>
      <c r="O14" s="671">
        <v>5.6279425808650325</v>
      </c>
      <c r="Q14" s="622" t="s">
        <v>192</v>
      </c>
      <c r="R14" s="623">
        <v>9329.5380000000005</v>
      </c>
      <c r="S14" s="623">
        <v>2807.0459999999998</v>
      </c>
      <c r="T14" s="671">
        <v>3.3236142193608518</v>
      </c>
    </row>
    <row r="15" spans="2:25" ht="15.75">
      <c r="B15" s="122"/>
      <c r="C15" s="122"/>
      <c r="D15" s="122"/>
      <c r="E15" s="122"/>
      <c r="F15" s="868"/>
      <c r="L15" s="622" t="s">
        <v>193</v>
      </c>
      <c r="M15" s="623">
        <v>22315.116000000002</v>
      </c>
      <c r="N15" s="623">
        <v>5072.25</v>
      </c>
      <c r="O15" s="671">
        <v>4.3994511311548132</v>
      </c>
      <c r="Q15" s="622" t="s">
        <v>343</v>
      </c>
      <c r="R15" s="623">
        <v>7945.9409999999998</v>
      </c>
      <c r="S15" s="623">
        <v>1929.355</v>
      </c>
      <c r="T15" s="671">
        <v>4.1184442469115323</v>
      </c>
    </row>
    <row r="16" spans="2:25" ht="15.75">
      <c r="B16" s="122"/>
      <c r="C16" s="122"/>
      <c r="D16" s="122"/>
      <c r="E16" s="122"/>
      <c r="F16" s="683"/>
      <c r="L16" s="622" t="s">
        <v>197</v>
      </c>
      <c r="M16" s="623">
        <v>21210.072</v>
      </c>
      <c r="N16" s="623">
        <v>5473.1850000000004</v>
      </c>
      <c r="O16" s="671">
        <v>3.875270432115852</v>
      </c>
      <c r="Q16" s="622" t="s">
        <v>202</v>
      </c>
      <c r="R16" s="623">
        <v>7776.058</v>
      </c>
      <c r="S16" s="623">
        <v>2169.8240000000001</v>
      </c>
      <c r="T16" s="671">
        <v>3.5837275281313139</v>
      </c>
    </row>
    <row r="17" spans="2:20" ht="15.75">
      <c r="B17" s="122"/>
      <c r="C17" s="122"/>
      <c r="D17" s="122"/>
      <c r="E17" s="122"/>
      <c r="L17" s="622" t="s">
        <v>209</v>
      </c>
      <c r="M17" s="623">
        <v>18824.565999999999</v>
      </c>
      <c r="N17" s="623">
        <v>6413.2039999999997</v>
      </c>
      <c r="O17" s="671">
        <v>2.9352825826217286</v>
      </c>
      <c r="Q17" s="622" t="s">
        <v>208</v>
      </c>
      <c r="R17" s="623">
        <v>6823.1760000000004</v>
      </c>
      <c r="S17" s="623">
        <v>2320.04</v>
      </c>
      <c r="T17" s="671">
        <v>2.9409734314925609</v>
      </c>
    </row>
    <row r="18" spans="2:20" ht="15.75">
      <c r="B18" s="122"/>
      <c r="C18" s="122"/>
      <c r="D18" s="122"/>
      <c r="E18" s="122"/>
      <c r="L18" s="622" t="s">
        <v>206</v>
      </c>
      <c r="M18" s="623">
        <v>16463.116999999998</v>
      </c>
      <c r="N18" s="623">
        <v>4185.8990000000003</v>
      </c>
      <c r="O18" s="671">
        <v>3.9329943221276951</v>
      </c>
      <c r="Q18" s="622" t="s">
        <v>213</v>
      </c>
      <c r="R18" s="623">
        <v>5239.53</v>
      </c>
      <c r="S18" s="623">
        <v>1981.133</v>
      </c>
      <c r="T18" s="671">
        <v>2.6447139086573186</v>
      </c>
    </row>
    <row r="19" spans="2:20" ht="15.75">
      <c r="B19" s="122"/>
      <c r="C19" s="122"/>
      <c r="D19" s="122"/>
      <c r="E19" s="122"/>
      <c r="L19" s="622" t="s">
        <v>200</v>
      </c>
      <c r="M19" s="623">
        <v>11029.825000000001</v>
      </c>
      <c r="N19" s="623">
        <v>4039.9520000000002</v>
      </c>
      <c r="O19" s="671">
        <v>2.7301871408373168</v>
      </c>
      <c r="Q19" s="622" t="s">
        <v>212</v>
      </c>
      <c r="R19" s="623">
        <v>5083.0829999999996</v>
      </c>
      <c r="S19" s="623">
        <v>1335.259</v>
      </c>
      <c r="T19" s="671">
        <v>3.8068142585071509</v>
      </c>
    </row>
    <row r="20" spans="2:20" ht="15.75">
      <c r="B20" s="122"/>
      <c r="C20" s="122"/>
      <c r="D20" s="122"/>
      <c r="E20" s="122"/>
      <c r="L20" s="622" t="s">
        <v>207</v>
      </c>
      <c r="M20" s="623">
        <v>11006.132</v>
      </c>
      <c r="N20" s="623">
        <v>2805.1060000000002</v>
      </c>
      <c r="O20" s="671">
        <v>3.9236064519486962</v>
      </c>
      <c r="Q20" s="622" t="s">
        <v>203</v>
      </c>
      <c r="R20" s="623">
        <v>4957.527</v>
      </c>
      <c r="S20" s="623">
        <v>2512.9119999999998</v>
      </c>
      <c r="T20" s="671">
        <v>1.9728215711493282</v>
      </c>
    </row>
    <row r="21" spans="2:20" ht="15.75">
      <c r="B21" s="122"/>
      <c r="C21" s="122"/>
      <c r="D21" s="122"/>
      <c r="E21" s="122"/>
      <c r="L21" s="622" t="s">
        <v>362</v>
      </c>
      <c r="M21" s="623">
        <v>8640.9500000000007</v>
      </c>
      <c r="N21" s="623">
        <v>2819.085</v>
      </c>
      <c r="O21" s="671">
        <v>3.0651612136562041</v>
      </c>
      <c r="Q21" s="622" t="s">
        <v>209</v>
      </c>
      <c r="R21" s="623">
        <v>4742.4759999999997</v>
      </c>
      <c r="S21" s="623">
        <v>1763.8989999999999</v>
      </c>
      <c r="T21" s="671">
        <v>2.6886323990205789</v>
      </c>
    </row>
    <row r="22" spans="2:20" ht="15.75">
      <c r="B22" s="122"/>
      <c r="C22" s="122"/>
      <c r="D22" s="122"/>
      <c r="E22" s="122"/>
      <c r="F22" s="122"/>
      <c r="G22" s="122"/>
      <c r="H22" s="122"/>
      <c r="I22" s="1002"/>
      <c r="L22" s="622" t="s">
        <v>196</v>
      </c>
      <c r="M22" s="623">
        <v>7916.8029999999999</v>
      </c>
      <c r="N22" s="623">
        <v>1742.739</v>
      </c>
      <c r="O22" s="671">
        <v>4.5427358887360638</v>
      </c>
      <c r="Q22" s="622" t="s">
        <v>360</v>
      </c>
      <c r="R22" s="623">
        <v>4008.7860000000001</v>
      </c>
      <c r="S22" s="623">
        <v>1173.5640000000001</v>
      </c>
      <c r="T22" s="671">
        <v>3.4159074409235455</v>
      </c>
    </row>
    <row r="23" spans="2:20" ht="15.75">
      <c r="B23" s="122"/>
      <c r="C23" s="122"/>
      <c r="D23" s="122"/>
      <c r="E23" s="122"/>
      <c r="F23" s="122"/>
      <c r="G23" s="122"/>
      <c r="H23" s="122"/>
      <c r="I23" s="122"/>
      <c r="J23" s="122"/>
      <c r="L23" s="622" t="s">
        <v>210</v>
      </c>
      <c r="M23" s="623">
        <v>4961.0940000000001</v>
      </c>
      <c r="N23" s="623">
        <v>1992.6030000000001</v>
      </c>
      <c r="O23" s="671">
        <v>2.4897553601996987</v>
      </c>
      <c r="Q23" s="622" t="s">
        <v>210</v>
      </c>
      <c r="R23" s="623">
        <v>3880.3029999999999</v>
      </c>
      <c r="S23" s="623">
        <v>1057.6179999999999</v>
      </c>
      <c r="T23" s="671">
        <v>3.6689078665453878</v>
      </c>
    </row>
    <row r="24" spans="2:20" ht="15.75">
      <c r="F24" s="122"/>
      <c r="G24" s="122"/>
      <c r="H24" s="122"/>
      <c r="I24" s="122"/>
      <c r="J24" s="122"/>
      <c r="L24" s="622" t="s">
        <v>205</v>
      </c>
      <c r="M24" s="623">
        <v>4909.4269999999997</v>
      </c>
      <c r="N24" s="623">
        <v>1264.5509999999999</v>
      </c>
      <c r="O24" s="671">
        <v>3.8823479638227325</v>
      </c>
      <c r="Q24" s="622" t="s">
        <v>206</v>
      </c>
      <c r="R24" s="623">
        <v>3585.6590000000001</v>
      </c>
      <c r="S24" s="623">
        <v>924.94500000000005</v>
      </c>
      <c r="T24" s="671">
        <v>3.8766186097551745</v>
      </c>
    </row>
    <row r="25" spans="2:20" ht="15.75">
      <c r="B25" s="122"/>
      <c r="C25" s="122"/>
      <c r="D25" s="122"/>
      <c r="E25" s="122"/>
      <c r="F25" s="122"/>
      <c r="G25" s="122"/>
      <c r="H25" s="122"/>
      <c r="I25" s="122"/>
      <c r="J25" s="122"/>
      <c r="K25" s="122"/>
      <c r="L25" s="622" t="s">
        <v>198</v>
      </c>
      <c r="M25" s="623">
        <v>4741.4660000000003</v>
      </c>
      <c r="N25" s="623">
        <v>2020.146</v>
      </c>
      <c r="O25" s="671">
        <v>2.3470907548266315</v>
      </c>
      <c r="Q25" s="622" t="s">
        <v>211</v>
      </c>
      <c r="R25" s="623">
        <v>2905.029</v>
      </c>
      <c r="S25" s="623">
        <v>948.33</v>
      </c>
      <c r="T25" s="671">
        <v>3.0633102401062922</v>
      </c>
    </row>
    <row r="26" spans="2:20" ht="15.75">
      <c r="B26" s="122"/>
      <c r="C26" s="122"/>
      <c r="D26" s="122"/>
      <c r="E26" s="122"/>
      <c r="F26" s="122"/>
      <c r="G26" s="122"/>
      <c r="H26" s="122"/>
      <c r="I26" s="122"/>
      <c r="J26" s="122"/>
      <c r="K26" s="122"/>
      <c r="L26" s="622" t="s">
        <v>360</v>
      </c>
      <c r="M26" s="623">
        <v>3930.2730000000001</v>
      </c>
      <c r="N26" s="623">
        <v>1222.8800000000001</v>
      </c>
      <c r="O26" s="671">
        <v>3.2139482205940073</v>
      </c>
      <c r="Q26" s="622" t="s">
        <v>361</v>
      </c>
      <c r="R26" s="623">
        <v>2865.1930000000002</v>
      </c>
      <c r="S26" s="623">
        <v>687.95</v>
      </c>
      <c r="T26" s="671">
        <v>4.1648273857111713</v>
      </c>
    </row>
    <row r="27" spans="2:20" ht="16.5" thickBot="1">
      <c r="B27" s="122"/>
      <c r="C27" s="122"/>
      <c r="D27" s="122"/>
      <c r="E27" s="122"/>
      <c r="F27" s="122"/>
      <c r="G27" s="122"/>
      <c r="H27" s="122"/>
      <c r="I27" s="122"/>
      <c r="J27" s="122"/>
      <c r="K27" s="122"/>
      <c r="L27" s="1113" t="s">
        <v>212</v>
      </c>
      <c r="M27" s="999">
        <v>3085.4070000000002</v>
      </c>
      <c r="N27" s="999">
        <v>773.73400000000004</v>
      </c>
      <c r="O27" s="1114">
        <v>3.9876843979972447</v>
      </c>
      <c r="Q27" s="622" t="s">
        <v>385</v>
      </c>
      <c r="R27" s="623">
        <v>2299.19</v>
      </c>
      <c r="S27" s="623">
        <v>587.08799999999997</v>
      </c>
      <c r="T27" s="671">
        <v>3.9162612759926967</v>
      </c>
    </row>
    <row r="28" spans="2:20" ht="16.5" thickBot="1">
      <c r="B28" s="122"/>
      <c r="C28" s="122"/>
      <c r="D28" s="122"/>
      <c r="E28" s="122"/>
      <c r="F28" s="122"/>
      <c r="G28" s="122"/>
      <c r="H28" s="122"/>
      <c r="I28" s="122"/>
      <c r="J28" s="122"/>
      <c r="K28" s="122"/>
      <c r="L28" s="1000" t="s">
        <v>324</v>
      </c>
      <c r="M28" s="626">
        <v>766224.05</v>
      </c>
      <c r="N28" s="626">
        <v>204623.97399999999</v>
      </c>
      <c r="O28" s="760">
        <v>3.7445468144412057</v>
      </c>
      <c r="Q28" s="1000" t="s">
        <v>324</v>
      </c>
      <c r="R28" s="626">
        <v>279606.43599999999</v>
      </c>
      <c r="S28" s="626">
        <v>79672.25</v>
      </c>
      <c r="T28" s="760">
        <v>3.5094582618163788</v>
      </c>
    </row>
    <row r="29" spans="2:20">
      <c r="B29" s="122"/>
      <c r="C29" s="122"/>
      <c r="D29" s="122"/>
      <c r="E29" s="122"/>
      <c r="F29" s="122"/>
      <c r="G29" s="122"/>
      <c r="H29" s="122"/>
      <c r="I29" s="122"/>
      <c r="J29" s="122"/>
      <c r="K29" s="122"/>
      <c r="L29" s="122"/>
      <c r="M29" s="122"/>
      <c r="N29" s="122"/>
      <c r="O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row>
    <row r="78" spans="2:20">
      <c r="B78" s="122"/>
      <c r="C78" s="122"/>
      <c r="D78" s="122"/>
      <c r="E78" s="122"/>
      <c r="F78" s="122"/>
      <c r="G78" s="122"/>
      <c r="H78" s="122"/>
      <c r="I78" s="122"/>
      <c r="J78" s="122"/>
      <c r="K78" s="122"/>
      <c r="L78" s="122"/>
    </row>
    <row r="79" spans="2:20">
      <c r="B79" s="122"/>
      <c r="C79" s="122"/>
      <c r="D79" s="122"/>
      <c r="E79" s="122"/>
      <c r="F79" s="122"/>
      <c r="G79" s="122"/>
      <c r="H79" s="122"/>
      <c r="I79" s="122"/>
      <c r="J79" s="122"/>
      <c r="K79" s="122"/>
      <c r="L79" s="122"/>
    </row>
    <row r="80" spans="2:20">
      <c r="B80" s="122"/>
      <c r="C80" s="122"/>
      <c r="D80" s="122"/>
      <c r="E80" s="122"/>
      <c r="F80" s="122"/>
      <c r="G80" s="122"/>
      <c r="H80" s="122"/>
      <c r="I80" s="122"/>
      <c r="J80" s="122"/>
      <c r="K80" s="122"/>
      <c r="L80" s="122"/>
    </row>
    <row r="81" spans="2:12">
      <c r="B81" s="122"/>
      <c r="C81" s="122"/>
      <c r="D81" s="122"/>
      <c r="E81" s="122"/>
      <c r="F81" s="122"/>
      <c r="G81" s="122"/>
      <c r="H81" s="122"/>
      <c r="I81" s="122"/>
      <c r="J81" s="122"/>
      <c r="K81" s="122"/>
      <c r="L81" s="122"/>
    </row>
    <row r="82" spans="2:12">
      <c r="B82" s="122"/>
      <c r="C82" s="122"/>
      <c r="D82" s="122"/>
      <c r="E82" s="122"/>
      <c r="F82" s="122"/>
      <c r="G82" s="122"/>
      <c r="H82" s="122"/>
      <c r="I82" s="122"/>
      <c r="J82" s="122"/>
      <c r="K82" s="122"/>
      <c r="L82" s="122"/>
    </row>
    <row r="83" spans="2:12">
      <c r="B83" s="122"/>
      <c r="C83" s="122"/>
      <c r="D83" s="122"/>
      <c r="E83" s="122"/>
      <c r="F83" s="122"/>
      <c r="G83" s="122"/>
      <c r="H83" s="122"/>
      <c r="I83" s="122"/>
      <c r="J83" s="122"/>
      <c r="K83" s="122"/>
      <c r="L83" s="122"/>
    </row>
    <row r="84" spans="2:12">
      <c r="B84" s="122"/>
      <c r="C84" s="122"/>
      <c r="D84" s="122"/>
      <c r="E84" s="122"/>
      <c r="F84" s="122"/>
      <c r="G84" s="122"/>
      <c r="H84" s="122"/>
      <c r="I84" s="122"/>
      <c r="J84" s="122"/>
      <c r="K84" s="122"/>
      <c r="L84" s="122"/>
    </row>
    <row r="85" spans="2:12">
      <c r="B85" s="122"/>
      <c r="C85" s="122"/>
      <c r="D85" s="122"/>
      <c r="E85" s="122"/>
      <c r="F85" s="122"/>
      <c r="G85" s="122"/>
      <c r="H85" s="122"/>
      <c r="I85" s="122"/>
      <c r="J85" s="122"/>
      <c r="K85" s="122"/>
      <c r="L85" s="122"/>
    </row>
    <row r="86" spans="2:12">
      <c r="B86" s="122"/>
      <c r="C86" s="122"/>
      <c r="D86" s="122"/>
      <c r="E86" s="122"/>
      <c r="F86" s="122"/>
      <c r="G86" s="122"/>
      <c r="H86" s="122"/>
      <c r="I86" s="122"/>
      <c r="J86" s="122"/>
      <c r="K86" s="122"/>
      <c r="L86" s="122"/>
    </row>
    <row r="87" spans="2:12">
      <c r="B87" s="122"/>
      <c r="C87" s="122"/>
      <c r="D87" s="122"/>
      <c r="E87" s="122"/>
      <c r="F87" s="122"/>
      <c r="G87" s="122"/>
      <c r="H87" s="122"/>
      <c r="I87" s="122"/>
      <c r="J87" s="122"/>
      <c r="K87" s="122"/>
      <c r="L87" s="122"/>
    </row>
    <row r="88" spans="2:12">
      <c r="B88" s="122"/>
      <c r="C88" s="122"/>
      <c r="D88" s="122"/>
      <c r="E88" s="122"/>
      <c r="F88" s="122"/>
      <c r="G88" s="122"/>
      <c r="H88" s="122"/>
      <c r="I88" s="122"/>
      <c r="J88" s="122"/>
      <c r="K88" s="122"/>
      <c r="L88" s="122"/>
    </row>
    <row r="89" spans="2:12">
      <c r="B89" s="122"/>
      <c r="C89" s="122"/>
      <c r="D89" s="122"/>
      <c r="E89" s="122"/>
      <c r="F89" s="122"/>
      <c r="G89" s="122"/>
      <c r="H89" s="122"/>
      <c r="I89" s="122"/>
      <c r="J89" s="122"/>
      <c r="K89" s="122"/>
      <c r="L89" s="122"/>
    </row>
    <row r="90" spans="2:12">
      <c r="B90" s="122"/>
      <c r="C90" s="122"/>
      <c r="D90" s="122"/>
      <c r="E90" s="122"/>
      <c r="F90" s="122"/>
      <c r="G90" s="122"/>
      <c r="H90" s="122"/>
      <c r="I90" s="122"/>
      <c r="J90" s="122"/>
      <c r="K90" s="122"/>
      <c r="L90" s="122"/>
    </row>
    <row r="91" spans="2:12">
      <c r="B91" s="122"/>
      <c r="C91" s="122"/>
      <c r="D91" s="122"/>
      <c r="E91" s="122"/>
      <c r="F91" s="122"/>
      <c r="G91" s="122"/>
      <c r="H91" s="122"/>
      <c r="I91" s="122"/>
      <c r="J91" s="122"/>
      <c r="K91" s="122"/>
      <c r="L91" s="122"/>
    </row>
    <row r="92" spans="2:12">
      <c r="B92" s="122"/>
      <c r="C92" s="122"/>
      <c r="D92" s="122"/>
      <c r="E92" s="122"/>
      <c r="F92" s="122"/>
      <c r="G92" s="122"/>
      <c r="H92" s="122"/>
      <c r="I92" s="122"/>
      <c r="J92" s="122"/>
      <c r="K92" s="122"/>
      <c r="L92" s="122"/>
    </row>
    <row r="93" spans="2:12">
      <c r="B93" s="122"/>
      <c r="C93" s="122"/>
      <c r="D93" s="122"/>
      <c r="E93" s="122"/>
      <c r="F93" s="122"/>
      <c r="G93" s="122"/>
      <c r="H93" s="122"/>
      <c r="I93" s="122"/>
      <c r="J93" s="122"/>
      <c r="K93" s="122"/>
      <c r="L93" s="122"/>
    </row>
    <row r="94" spans="2:12">
      <c r="B94" s="122"/>
      <c r="C94" s="122"/>
      <c r="D94" s="122"/>
      <c r="E94" s="122"/>
      <c r="F94" s="122"/>
      <c r="G94" s="122"/>
      <c r="H94" s="122"/>
      <c r="I94" s="122"/>
      <c r="J94" s="122"/>
      <c r="K94" s="122"/>
      <c r="L94" s="122"/>
    </row>
    <row r="95" spans="2:12">
      <c r="B95" s="122"/>
      <c r="C95" s="122"/>
      <c r="D95" s="122"/>
      <c r="E95" s="122"/>
      <c r="F95" s="122"/>
      <c r="G95" s="122"/>
      <c r="H95" s="122"/>
      <c r="I95" s="122"/>
      <c r="J95" s="122"/>
      <c r="K95" s="122"/>
      <c r="L95" s="122"/>
    </row>
    <row r="96" spans="2:12">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F28" sqref="F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26" t="s">
        <v>445</v>
      </c>
      <c r="C2" s="1326"/>
      <c r="D2" s="1326"/>
      <c r="E2" s="1326"/>
      <c r="F2" s="1326"/>
      <c r="G2" s="1326"/>
      <c r="H2" s="1326"/>
      <c r="I2" s="1326"/>
      <c r="J2" s="1326"/>
      <c r="K2" s="1326"/>
      <c r="L2" s="1326"/>
      <c r="M2" s="1326"/>
      <c r="N2" s="1326"/>
      <c r="O2" s="1326"/>
      <c r="P2" s="1326"/>
      <c r="Q2" s="1326"/>
      <c r="R2" s="1326"/>
      <c r="S2" s="1326"/>
      <c r="T2" s="1326"/>
      <c r="U2" s="1326"/>
      <c r="V2" s="1326"/>
      <c r="W2" s="1326"/>
      <c r="X2" s="1326"/>
      <c r="Y2" s="1326"/>
      <c r="Z2" s="1326"/>
      <c r="AA2" s="1326"/>
      <c r="AB2" s="1326"/>
    </row>
    <row r="3" spans="2:28" ht="18" customHeight="1">
      <c r="B3" s="1329" t="s">
        <v>446</v>
      </c>
      <c r="C3" s="1329"/>
      <c r="D3" s="1329"/>
      <c r="E3" s="1329"/>
      <c r="F3" s="1329"/>
      <c r="G3" s="1329"/>
      <c r="H3" s="1329"/>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9"/>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70" t="s">
        <v>207</v>
      </c>
      <c r="C8" s="621">
        <v>12103.514999999999</v>
      </c>
      <c r="D8" s="947">
        <v>22387</v>
      </c>
      <c r="E8" s="948">
        <v>2.3046671570437307</v>
      </c>
      <c r="F8" s="871"/>
      <c r="G8" s="870" t="s">
        <v>210</v>
      </c>
      <c r="H8" s="621">
        <v>4650.9179999999997</v>
      </c>
      <c r="I8" s="947">
        <v>21304</v>
      </c>
      <c r="J8" s="948">
        <v>3.0128848281634228</v>
      </c>
      <c r="K8" s="683"/>
      <c r="L8" s="776" t="s">
        <v>201</v>
      </c>
      <c r="M8" s="621">
        <v>7805.8280000000004</v>
      </c>
      <c r="N8" s="621">
        <v>2648.1909999999998</v>
      </c>
      <c r="O8" s="761">
        <v>2.9476076310205723</v>
      </c>
      <c r="P8" s="683"/>
      <c r="Q8" s="776" t="s">
        <v>308</v>
      </c>
      <c r="R8" s="621">
        <v>4449.0140000000001</v>
      </c>
      <c r="S8" s="621">
        <v>990.096</v>
      </c>
      <c r="T8" s="761">
        <v>4.4935178002941134</v>
      </c>
    </row>
    <row r="9" spans="2:28" ht="15.75">
      <c r="B9" s="624" t="s">
        <v>210</v>
      </c>
      <c r="C9" s="623">
        <v>11430.525</v>
      </c>
      <c r="D9" s="625">
        <v>37915</v>
      </c>
      <c r="E9" s="672">
        <v>2.2518134835471506</v>
      </c>
      <c r="F9" s="872"/>
      <c r="G9" s="624" t="s">
        <v>207</v>
      </c>
      <c r="H9" s="623">
        <v>1243.8989999999999</v>
      </c>
      <c r="I9" s="625">
        <v>6938</v>
      </c>
      <c r="J9" s="672">
        <v>2.8666551438053092</v>
      </c>
      <c r="K9" s="683"/>
      <c r="L9" s="622" t="s">
        <v>195</v>
      </c>
      <c r="M9" s="623">
        <v>6654.7790000000005</v>
      </c>
      <c r="N9" s="623">
        <v>1777.338</v>
      </c>
      <c r="O9" s="671">
        <v>3.7442394187262078</v>
      </c>
      <c r="P9" s="683"/>
      <c r="Q9" s="622" t="s">
        <v>197</v>
      </c>
      <c r="R9" s="623">
        <v>3063.7040000000002</v>
      </c>
      <c r="S9" s="623">
        <v>937.68899999999996</v>
      </c>
      <c r="T9" s="671">
        <v>3.2672922472162949</v>
      </c>
    </row>
    <row r="10" spans="2:28" ht="15.75">
      <c r="B10" s="624" t="s">
        <v>206</v>
      </c>
      <c r="C10" s="623">
        <v>6265.0550000000003</v>
      </c>
      <c r="D10" s="623">
        <v>4097</v>
      </c>
      <c r="E10" s="671">
        <v>2.9744814050253816</v>
      </c>
      <c r="F10" s="871"/>
      <c r="G10" s="1006" t="s">
        <v>214</v>
      </c>
      <c r="H10" s="999">
        <v>1127.2560000000001</v>
      </c>
      <c r="I10" s="1007">
        <v>7040</v>
      </c>
      <c r="J10" s="1008">
        <v>2.5730916196067515</v>
      </c>
      <c r="K10" s="683"/>
      <c r="L10" s="622" t="s">
        <v>197</v>
      </c>
      <c r="M10" s="623">
        <v>5074.1270000000004</v>
      </c>
      <c r="N10" s="623">
        <v>1396.98</v>
      </c>
      <c r="O10" s="671">
        <v>3.6322116279402712</v>
      </c>
      <c r="P10" s="683"/>
      <c r="Q10" s="622" t="s">
        <v>195</v>
      </c>
      <c r="R10" s="623">
        <v>2575.6350000000002</v>
      </c>
      <c r="S10" s="623">
        <v>694.66800000000001</v>
      </c>
      <c r="T10" s="671">
        <v>3.7077208105166788</v>
      </c>
    </row>
    <row r="11" spans="2:28" ht="16.5" thickBot="1">
      <c r="B11" s="624" t="s">
        <v>214</v>
      </c>
      <c r="C11" s="623">
        <v>5003.5420000000004</v>
      </c>
      <c r="D11" s="625">
        <v>14359</v>
      </c>
      <c r="E11" s="672">
        <v>1.9377853547490353</v>
      </c>
      <c r="F11" s="872"/>
      <c r="G11" s="624" t="s">
        <v>212</v>
      </c>
      <c r="H11" s="623">
        <v>968.149</v>
      </c>
      <c r="I11" s="625">
        <v>4237</v>
      </c>
      <c r="J11" s="672">
        <v>3.7860913840570642</v>
      </c>
      <c r="K11" s="683"/>
      <c r="L11" s="622" t="s">
        <v>308</v>
      </c>
      <c r="M11" s="623">
        <v>4239.3410000000003</v>
      </c>
      <c r="N11" s="623">
        <v>901.24800000000005</v>
      </c>
      <c r="O11" s="671">
        <v>4.7038562082800741</v>
      </c>
      <c r="P11" s="683"/>
      <c r="Q11" s="622" t="s">
        <v>212</v>
      </c>
      <c r="R11" s="623">
        <v>1042.8589999999999</v>
      </c>
      <c r="S11" s="623">
        <v>194.45</v>
      </c>
      <c r="T11" s="671">
        <v>5.3631216250964258</v>
      </c>
    </row>
    <row r="12" spans="2:28" ht="16.5" thickBot="1">
      <c r="B12" s="624" t="s">
        <v>308</v>
      </c>
      <c r="C12" s="623">
        <v>4390.0389999999998</v>
      </c>
      <c r="D12" s="625">
        <v>11039</v>
      </c>
      <c r="E12" s="672">
        <v>3.1467918777650663</v>
      </c>
      <c r="F12" s="872"/>
      <c r="G12" s="1105" t="s">
        <v>324</v>
      </c>
      <c r="H12" s="626">
        <v>8839.7009999999991</v>
      </c>
      <c r="I12" s="626">
        <v>44681</v>
      </c>
      <c r="J12" s="760">
        <v>2.9228442220127366</v>
      </c>
      <c r="K12" s="683"/>
      <c r="L12" s="622" t="s">
        <v>212</v>
      </c>
      <c r="M12" s="623">
        <v>3975.625</v>
      </c>
      <c r="N12" s="623">
        <v>901.03300000000002</v>
      </c>
      <c r="O12" s="671">
        <v>4.4122967749238926</v>
      </c>
      <c r="P12" s="683"/>
      <c r="Q12" s="622" t="s">
        <v>206</v>
      </c>
      <c r="R12" s="623">
        <v>1029.3910000000001</v>
      </c>
      <c r="S12" s="623">
        <v>351.22800000000001</v>
      </c>
      <c r="T12" s="671">
        <v>2.9308341020647557</v>
      </c>
    </row>
    <row r="13" spans="2:28" ht="16.5" thickBot="1">
      <c r="B13" s="624" t="s">
        <v>197</v>
      </c>
      <c r="C13" s="623">
        <v>4091.181</v>
      </c>
      <c r="D13" s="623">
        <v>4120</v>
      </c>
      <c r="E13" s="671">
        <v>1.5971680118304665</v>
      </c>
      <c r="F13" s="872"/>
      <c r="G13" s="122"/>
      <c r="H13" s="122"/>
      <c r="I13" s="122"/>
      <c r="J13" s="122"/>
      <c r="K13" s="683"/>
      <c r="L13" s="622" t="s">
        <v>192</v>
      </c>
      <c r="M13" s="623">
        <v>2826.886</v>
      </c>
      <c r="N13" s="623">
        <v>1121.7090000000001</v>
      </c>
      <c r="O13" s="671">
        <v>2.5201598632087285</v>
      </c>
      <c r="P13" s="683"/>
      <c r="Q13" s="1113" t="s">
        <v>194</v>
      </c>
      <c r="R13" s="999">
        <v>825.19200000000001</v>
      </c>
      <c r="S13" s="999">
        <v>129.107</v>
      </c>
      <c r="T13" s="1114">
        <v>6.3915357029440694</v>
      </c>
    </row>
    <row r="14" spans="2:28" ht="16.5" thickBot="1">
      <c r="B14" s="1105" t="s">
        <v>324</v>
      </c>
      <c r="C14" s="626">
        <v>56590.008999999998</v>
      </c>
      <c r="D14" s="626">
        <v>119436</v>
      </c>
      <c r="E14" s="760">
        <v>2.3308063645542854</v>
      </c>
      <c r="F14" s="872"/>
      <c r="G14" s="122"/>
      <c r="H14" s="122"/>
      <c r="I14" s="122"/>
      <c r="J14" s="122"/>
      <c r="K14" s="683"/>
      <c r="L14" s="622" t="s">
        <v>213</v>
      </c>
      <c r="M14" s="623">
        <v>2649.355</v>
      </c>
      <c r="N14" s="623">
        <v>1050.3630000000001</v>
      </c>
      <c r="O14" s="671">
        <v>2.5223232349197371</v>
      </c>
      <c r="P14" s="683"/>
      <c r="Q14" s="1000" t="s">
        <v>324</v>
      </c>
      <c r="R14" s="626">
        <v>14924.964</v>
      </c>
      <c r="S14" s="626">
        <v>3680.51</v>
      </c>
      <c r="T14" s="760">
        <v>4.055134750347098</v>
      </c>
    </row>
    <row r="15" spans="2:28" ht="15.75">
      <c r="B15" s="122"/>
      <c r="C15" s="122"/>
      <c r="D15" s="122"/>
      <c r="E15" s="122"/>
      <c r="F15" s="872"/>
      <c r="G15" s="122"/>
      <c r="H15" s="122"/>
      <c r="I15" s="122"/>
      <c r="J15" s="122"/>
      <c r="K15" s="683"/>
      <c r="L15" s="622" t="s">
        <v>205</v>
      </c>
      <c r="M15" s="623">
        <v>1558.327</v>
      </c>
      <c r="N15" s="623">
        <v>627.86900000000003</v>
      </c>
      <c r="O15" s="671">
        <v>2.4819301478493125</v>
      </c>
      <c r="P15" s="683"/>
      <c r="Q15" s="122"/>
      <c r="R15" s="122"/>
      <c r="S15" s="122"/>
      <c r="T15" s="122"/>
    </row>
    <row r="16" spans="2:28" ht="15.75">
      <c r="F16" s="872"/>
      <c r="K16" s="683"/>
      <c r="L16" s="622" t="s">
        <v>206</v>
      </c>
      <c r="M16" s="623">
        <v>1155.7840000000001</v>
      </c>
      <c r="N16" s="623">
        <v>247.595</v>
      </c>
      <c r="O16" s="671">
        <v>4.6680425695187706</v>
      </c>
      <c r="P16" s="683"/>
      <c r="Q16" s="122"/>
      <c r="R16" s="122"/>
      <c r="S16" s="122"/>
      <c r="T16" s="122"/>
    </row>
    <row r="17" spans="2:21" ht="15.75">
      <c r="B17" s="122"/>
      <c r="C17" s="122"/>
      <c r="D17" s="122"/>
      <c r="E17" s="122"/>
      <c r="F17" s="871"/>
      <c r="K17" s="683"/>
      <c r="L17" s="622" t="s">
        <v>210</v>
      </c>
      <c r="M17" s="623">
        <v>779.08199999999999</v>
      </c>
      <c r="N17" s="623">
        <v>328.303</v>
      </c>
      <c r="O17" s="671">
        <v>2.3730578154936142</v>
      </c>
      <c r="P17" s="683"/>
      <c r="Q17" s="122"/>
      <c r="R17" s="122"/>
      <c r="S17" s="122"/>
      <c r="T17" s="122"/>
      <c r="U17" s="122"/>
    </row>
    <row r="18" spans="2:21" ht="16.5" thickBot="1">
      <c r="B18" s="122"/>
      <c r="C18" s="122"/>
      <c r="D18" s="122"/>
      <c r="E18" s="122"/>
      <c r="F18" s="873"/>
      <c r="H18" s="122"/>
      <c r="I18" s="122"/>
      <c r="J18" s="122"/>
      <c r="K18" s="122"/>
      <c r="L18" s="1113" t="s">
        <v>214</v>
      </c>
      <c r="M18" s="999">
        <v>720.28200000000004</v>
      </c>
      <c r="N18" s="999">
        <v>287.27999999999997</v>
      </c>
      <c r="O18" s="1114">
        <v>2.5072472848788641</v>
      </c>
      <c r="P18" s="683"/>
      <c r="Q18" s="122"/>
      <c r="R18" s="122"/>
      <c r="S18" s="122"/>
      <c r="T18" s="122"/>
      <c r="U18" s="122"/>
    </row>
    <row r="19" spans="2:21" ht="16.5" thickBot="1">
      <c r="B19" s="122"/>
      <c r="C19" s="122"/>
      <c r="D19" s="122"/>
      <c r="E19" s="122"/>
      <c r="F19" s="874"/>
      <c r="K19" s="683"/>
      <c r="L19" s="1000" t="s">
        <v>324</v>
      </c>
      <c r="M19" s="626">
        <v>39545.75</v>
      </c>
      <c r="N19" s="626">
        <v>11603.938</v>
      </c>
      <c r="O19" s="760">
        <v>3.4079594358397984</v>
      </c>
      <c r="P19" s="683"/>
      <c r="Q19" s="122"/>
      <c r="R19" s="122"/>
      <c r="S19" s="122"/>
      <c r="T19" s="122"/>
      <c r="U19" s="122"/>
    </row>
    <row r="20" spans="2:21" ht="15" customHeight="1">
      <c r="B20" s="122"/>
      <c r="C20" s="122"/>
      <c r="D20" s="122"/>
      <c r="E20" s="122"/>
      <c r="F20" s="874"/>
      <c r="K20" s="683"/>
      <c r="L20" s="122"/>
      <c r="M20" s="122"/>
      <c r="N20" s="122"/>
      <c r="O20" s="122"/>
      <c r="P20" s="683"/>
      <c r="Q20" s="122"/>
      <c r="R20" s="122"/>
      <c r="S20" s="122"/>
      <c r="T20" s="122"/>
      <c r="U20" s="122"/>
    </row>
    <row r="21" spans="2:21">
      <c r="B21" s="122"/>
      <c r="C21" s="122"/>
      <c r="D21" s="122"/>
      <c r="E21" s="122"/>
      <c r="F21" s="875"/>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1"/>
  <sheetViews>
    <sheetView topLeftCell="A569" zoomScale="80" zoomScaleNormal="80" workbookViewId="0">
      <selection activeCell="T602" sqref="T602"/>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335" t="s">
        <v>258</v>
      </c>
      <c r="C5" s="1335"/>
      <c r="D5" s="1335"/>
      <c r="E5" s="1335"/>
      <c r="F5" s="1335"/>
      <c r="G5" s="1335"/>
      <c r="H5" s="1335"/>
      <c r="I5" s="1335"/>
      <c r="J5" s="1335"/>
      <c r="K5" s="1335"/>
      <c r="L5" s="1335"/>
    </row>
    <row r="6" spans="2:13" ht="18">
      <c r="B6" s="689"/>
      <c r="C6" s="689"/>
      <c r="D6" s="689"/>
      <c r="E6" s="689"/>
      <c r="F6" s="457" t="s">
        <v>259</v>
      </c>
      <c r="G6" s="689"/>
      <c r="H6" s="689"/>
      <c r="I6" s="689"/>
      <c r="J6" s="689"/>
      <c r="K6" s="689"/>
      <c r="L6" s="689"/>
    </row>
    <row r="7" spans="2:13" s="458" customFormat="1" ht="15">
      <c r="B7" s="1336" t="s">
        <v>260</v>
      </c>
      <c r="C7" s="1338" t="s">
        <v>22</v>
      </c>
      <c r="D7" s="1338" t="s">
        <v>261</v>
      </c>
      <c r="E7" s="1340" t="s">
        <v>262</v>
      </c>
      <c r="F7" s="1341"/>
      <c r="G7" s="1342"/>
      <c r="H7" s="1343" t="s">
        <v>263</v>
      </c>
      <c r="I7" s="1345" t="s">
        <v>264</v>
      </c>
      <c r="J7" s="1346"/>
      <c r="K7" s="1346"/>
      <c r="L7" s="1336"/>
    </row>
    <row r="8" spans="2:13">
      <c r="B8" s="1337"/>
      <c r="C8" s="1339"/>
      <c r="D8" s="1339"/>
      <c r="E8" s="1347" t="s">
        <v>265</v>
      </c>
      <c r="F8" s="1338" t="s">
        <v>266</v>
      </c>
      <c r="G8" s="1338" t="s">
        <v>267</v>
      </c>
      <c r="H8" s="1344"/>
      <c r="I8" s="1347" t="s">
        <v>268</v>
      </c>
      <c r="J8" s="1347" t="s">
        <v>24</v>
      </c>
      <c r="K8" s="1338" t="s">
        <v>269</v>
      </c>
      <c r="L8" s="1347" t="s">
        <v>270</v>
      </c>
    </row>
    <row r="9" spans="2:13">
      <c r="B9" s="1337"/>
      <c r="C9" s="1339"/>
      <c r="D9" s="1339"/>
      <c r="E9" s="1348"/>
      <c r="F9" s="1339"/>
      <c r="G9" s="1339"/>
      <c r="H9" s="1344"/>
      <c r="I9" s="1348"/>
      <c r="J9" s="1348"/>
      <c r="K9" s="1363"/>
      <c r="L9" s="1348"/>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334"/>
      <c r="O105" s="1334"/>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334"/>
      <c r="O121" s="1334"/>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334"/>
      <c r="O145" s="1334"/>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334"/>
      <c r="O171" s="1334"/>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68" t="s">
        <v>296</v>
      </c>
      <c r="D177" s="1368"/>
      <c r="E177" s="1368"/>
      <c r="F177" s="1368"/>
      <c r="G177" s="1368"/>
      <c r="H177" s="1368"/>
      <c r="I177" s="1368"/>
      <c r="J177" s="1368"/>
      <c r="K177" s="1368"/>
      <c r="L177" s="1369"/>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349" t="s">
        <v>260</v>
      </c>
      <c r="C194" s="1351" t="s">
        <v>22</v>
      </c>
      <c r="D194" s="1351" t="s">
        <v>261</v>
      </c>
      <c r="E194" s="1353" t="s">
        <v>262</v>
      </c>
      <c r="F194" s="1354"/>
      <c r="G194" s="1355"/>
      <c r="H194" s="1356" t="s">
        <v>263</v>
      </c>
      <c r="I194" s="1358" t="s">
        <v>264</v>
      </c>
      <c r="J194" s="1359"/>
      <c r="K194" s="1359"/>
      <c r="L194" s="1360"/>
    </row>
    <row r="195" spans="2:12" ht="12.75" customHeight="1">
      <c r="B195" s="1350"/>
      <c r="C195" s="1352"/>
      <c r="D195" s="1352"/>
      <c r="E195" s="1361" t="s">
        <v>265</v>
      </c>
      <c r="F195" s="1351" t="s">
        <v>266</v>
      </c>
      <c r="G195" s="1351" t="s">
        <v>267</v>
      </c>
      <c r="H195" s="1357"/>
      <c r="I195" s="1361" t="s">
        <v>268</v>
      </c>
      <c r="J195" s="1361" t="s">
        <v>24</v>
      </c>
      <c r="K195" s="1351" t="s">
        <v>269</v>
      </c>
      <c r="L195" s="1366" t="s">
        <v>270</v>
      </c>
    </row>
    <row r="196" spans="2:12" ht="12.75" customHeight="1">
      <c r="B196" s="1350"/>
      <c r="C196" s="1352"/>
      <c r="D196" s="1352"/>
      <c r="E196" s="1362"/>
      <c r="F196" s="1352"/>
      <c r="G196" s="1352"/>
      <c r="H196" s="1357"/>
      <c r="I196" s="1364"/>
      <c r="J196" s="1364"/>
      <c r="K196" s="1365"/>
      <c r="L196" s="1367"/>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68" t="s">
        <v>297</v>
      </c>
      <c r="D199" s="1368"/>
      <c r="E199" s="1368"/>
      <c r="F199" s="1368"/>
      <c r="G199" s="1368"/>
      <c r="H199" s="1368"/>
      <c r="I199" s="1368"/>
      <c r="J199" s="1368"/>
      <c r="K199" s="1368"/>
      <c r="L199" s="1369"/>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372" t="s">
        <v>260</v>
      </c>
      <c r="C234" s="1351" t="s">
        <v>22</v>
      </c>
      <c r="D234" s="1351" t="s">
        <v>261</v>
      </c>
      <c r="E234" s="1353" t="s">
        <v>262</v>
      </c>
      <c r="F234" s="1354"/>
      <c r="G234" s="1355"/>
      <c r="H234" s="1356" t="s">
        <v>263</v>
      </c>
      <c r="I234" s="1353" t="s">
        <v>264</v>
      </c>
      <c r="J234" s="1354"/>
      <c r="K234" s="1354"/>
      <c r="L234" s="1354"/>
    </row>
    <row r="235" spans="2:12">
      <c r="B235" s="1373"/>
      <c r="C235" s="1352"/>
      <c r="D235" s="1352"/>
      <c r="E235" s="1361" t="s">
        <v>265</v>
      </c>
      <c r="F235" s="1351" t="s">
        <v>266</v>
      </c>
      <c r="G235" s="1351" t="s">
        <v>267</v>
      </c>
      <c r="H235" s="1357"/>
      <c r="I235" s="1361" t="s">
        <v>268</v>
      </c>
      <c r="J235" s="1361" t="s">
        <v>24</v>
      </c>
      <c r="K235" s="1351" t="s">
        <v>269</v>
      </c>
      <c r="L235" s="1358" t="s">
        <v>270</v>
      </c>
    </row>
    <row r="236" spans="2:12">
      <c r="B236" s="1373"/>
      <c r="C236" s="1352"/>
      <c r="D236" s="1352"/>
      <c r="E236" s="1362"/>
      <c r="F236" s="1352"/>
      <c r="G236" s="1352"/>
      <c r="H236" s="1357"/>
      <c r="I236" s="1362"/>
      <c r="J236" s="1362"/>
      <c r="K236" s="1352"/>
      <c r="L236" s="1370"/>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371" t="s">
        <v>271</v>
      </c>
      <c r="D239" s="1371"/>
      <c r="E239" s="1371"/>
      <c r="F239" s="1371"/>
      <c r="G239" s="1371"/>
      <c r="H239" s="1371"/>
      <c r="I239" s="1371"/>
      <c r="J239" s="1371"/>
      <c r="K239" s="1371"/>
      <c r="L239" s="1371"/>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68" t="s">
        <v>296</v>
      </c>
      <c r="D256" s="1368"/>
      <c r="E256" s="1368"/>
      <c r="F256" s="1368"/>
      <c r="G256" s="1368"/>
      <c r="H256" s="1368"/>
      <c r="I256" s="1368"/>
      <c r="J256" s="1368"/>
      <c r="K256" s="1368"/>
      <c r="L256" s="1368"/>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374" t="s">
        <v>260</v>
      </c>
      <c r="C273" s="1351" t="s">
        <v>22</v>
      </c>
      <c r="D273" s="1351" t="s">
        <v>261</v>
      </c>
      <c r="E273" s="1353" t="s">
        <v>262</v>
      </c>
      <c r="F273" s="1354"/>
      <c r="G273" s="1355"/>
      <c r="H273" s="1356" t="s">
        <v>263</v>
      </c>
      <c r="I273" s="1358" t="s">
        <v>264</v>
      </c>
      <c r="J273" s="1359"/>
      <c r="K273" s="1359"/>
      <c r="L273" s="1359"/>
    </row>
    <row r="274" spans="2:12" ht="11.25" customHeight="1">
      <c r="B274" s="1375"/>
      <c r="C274" s="1352"/>
      <c r="D274" s="1352"/>
      <c r="E274" s="1361" t="s">
        <v>265</v>
      </c>
      <c r="F274" s="1351" t="s">
        <v>266</v>
      </c>
      <c r="G274" s="1351" t="s">
        <v>267</v>
      </c>
      <c r="H274" s="1357"/>
      <c r="I274" s="1361" t="s">
        <v>268</v>
      </c>
      <c r="J274" s="1361" t="s">
        <v>24</v>
      </c>
      <c r="K274" s="1351" t="s">
        <v>269</v>
      </c>
      <c r="L274" s="1358" t="s">
        <v>270</v>
      </c>
    </row>
    <row r="275" spans="2:12" ht="11.25" customHeight="1">
      <c r="B275" s="1375"/>
      <c r="C275" s="1352"/>
      <c r="D275" s="1352"/>
      <c r="E275" s="1362"/>
      <c r="F275" s="1352"/>
      <c r="G275" s="1352"/>
      <c r="H275" s="1357"/>
      <c r="I275" s="1364"/>
      <c r="J275" s="1364"/>
      <c r="K275" s="1365"/>
      <c r="L275" s="1370"/>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68" t="s">
        <v>297</v>
      </c>
      <c r="D278" s="1368"/>
      <c r="E278" s="1368"/>
      <c r="F278" s="1368"/>
      <c r="G278" s="1368"/>
      <c r="H278" s="1368"/>
      <c r="I278" s="1368"/>
      <c r="J278" s="1368"/>
      <c r="K278" s="1368"/>
      <c r="L278" s="1368"/>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361" t="s">
        <v>260</v>
      </c>
      <c r="C313" s="1351" t="s">
        <v>22</v>
      </c>
      <c r="D313" s="1351" t="s">
        <v>261</v>
      </c>
      <c r="E313" s="1353" t="s">
        <v>262</v>
      </c>
      <c r="F313" s="1354"/>
      <c r="G313" s="1355"/>
      <c r="H313" s="1351" t="s">
        <v>263</v>
      </c>
      <c r="I313" s="1353" t="s">
        <v>264</v>
      </c>
      <c r="J313" s="1354"/>
      <c r="K313" s="1354"/>
      <c r="L313" s="1355"/>
    </row>
    <row r="314" spans="2:12" ht="11.25" customHeight="1">
      <c r="B314" s="1362"/>
      <c r="C314" s="1352"/>
      <c r="D314" s="1352"/>
      <c r="E314" s="1378" t="s">
        <v>301</v>
      </c>
      <c r="F314" s="1381" t="s">
        <v>302</v>
      </c>
      <c r="G314" s="1381" t="s">
        <v>303</v>
      </c>
      <c r="H314" s="1352"/>
      <c r="I314" s="1361" t="s">
        <v>268</v>
      </c>
      <c r="J314" s="1361" t="s">
        <v>24</v>
      </c>
      <c r="K314" s="1351" t="s">
        <v>269</v>
      </c>
      <c r="L314" s="1361" t="s">
        <v>270</v>
      </c>
    </row>
    <row r="315" spans="2:12" ht="11.25" customHeight="1">
      <c r="B315" s="1364"/>
      <c r="C315" s="1365"/>
      <c r="D315" s="1365"/>
      <c r="E315" s="1380"/>
      <c r="F315" s="1382"/>
      <c r="G315" s="1382"/>
      <c r="H315" s="1365"/>
      <c r="I315" s="1364"/>
      <c r="J315" s="1364"/>
      <c r="K315" s="1365"/>
      <c r="L315" s="1364"/>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371" t="s">
        <v>271</v>
      </c>
      <c r="D318" s="1371"/>
      <c r="E318" s="1371"/>
      <c r="F318" s="1371"/>
      <c r="G318" s="1371"/>
      <c r="H318" s="1371"/>
      <c r="I318" s="1371"/>
      <c r="J318" s="1371"/>
      <c r="K318" s="1371"/>
      <c r="L318" s="1384"/>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68" t="s">
        <v>296</v>
      </c>
      <c r="D335" s="1368"/>
      <c r="E335" s="1368"/>
      <c r="F335" s="1368"/>
      <c r="G335" s="1368"/>
      <c r="H335" s="1368"/>
      <c r="I335" s="1368"/>
      <c r="J335" s="1368"/>
      <c r="K335" s="1368"/>
      <c r="L335" s="1385"/>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76" t="s">
        <v>260</v>
      </c>
      <c r="C352" s="1351" t="s">
        <v>22</v>
      </c>
      <c r="D352" s="1351" t="s">
        <v>261</v>
      </c>
      <c r="E352" s="1353" t="s">
        <v>262</v>
      </c>
      <c r="F352" s="1354"/>
      <c r="G352" s="1355"/>
      <c r="H352" s="1356" t="s">
        <v>263</v>
      </c>
      <c r="I352" s="1358" t="s">
        <v>264</v>
      </c>
      <c r="J352" s="1359"/>
      <c r="K352" s="1359"/>
      <c r="L352" s="1372"/>
    </row>
    <row r="353" spans="2:12" ht="11.25" customHeight="1">
      <c r="B353" s="1377"/>
      <c r="C353" s="1352"/>
      <c r="D353" s="1352"/>
      <c r="E353" s="1378" t="s">
        <v>301</v>
      </c>
      <c r="F353" s="1381" t="s">
        <v>302</v>
      </c>
      <c r="G353" s="1381" t="s">
        <v>303</v>
      </c>
      <c r="H353" s="1357"/>
      <c r="I353" s="1361" t="s">
        <v>268</v>
      </c>
      <c r="J353" s="1361" t="s">
        <v>24</v>
      </c>
      <c r="K353" s="1351" t="s">
        <v>269</v>
      </c>
      <c r="L353" s="1361" t="s">
        <v>270</v>
      </c>
    </row>
    <row r="354" spans="2:12" ht="11.25" customHeight="1">
      <c r="B354" s="1377"/>
      <c r="C354" s="1352"/>
      <c r="D354" s="1352"/>
      <c r="E354" s="1379"/>
      <c r="F354" s="1383"/>
      <c r="G354" s="1383"/>
      <c r="H354" s="1357"/>
      <c r="I354" s="1364"/>
      <c r="J354" s="1364"/>
      <c r="K354" s="1365"/>
      <c r="L354" s="1364"/>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68" t="s">
        <v>297</v>
      </c>
      <c r="D357" s="1368"/>
      <c r="E357" s="1368"/>
      <c r="F357" s="1368"/>
      <c r="G357" s="1368"/>
      <c r="H357" s="1368"/>
      <c r="I357" s="1368"/>
      <c r="J357" s="1368"/>
      <c r="K357" s="1368"/>
      <c r="L357" s="1385"/>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321</v>
      </c>
    </row>
    <row r="393" spans="2:12" ht="12.75" customHeight="1">
      <c r="B393" s="1332" t="s">
        <v>260</v>
      </c>
      <c r="C393" s="1330" t="s">
        <v>22</v>
      </c>
      <c r="D393" s="1330" t="s">
        <v>261</v>
      </c>
      <c r="E393" s="1389" t="s">
        <v>262</v>
      </c>
      <c r="F393" s="1390"/>
      <c r="G393" s="1391"/>
      <c r="H393" s="1392" t="s">
        <v>263</v>
      </c>
      <c r="I393" s="1389" t="s">
        <v>264</v>
      </c>
      <c r="J393" s="1390"/>
      <c r="K393" s="1390"/>
      <c r="L393" s="1391"/>
    </row>
    <row r="394" spans="2:12" ht="11.25" customHeight="1">
      <c r="B394" s="1333"/>
      <c r="C394" s="1331"/>
      <c r="D394" s="1331"/>
      <c r="E394" s="1394" t="s">
        <v>301</v>
      </c>
      <c r="F394" s="1396" t="s">
        <v>302</v>
      </c>
      <c r="G394" s="1396" t="s">
        <v>303</v>
      </c>
      <c r="H394" s="1393"/>
      <c r="I394" s="1332" t="s">
        <v>268</v>
      </c>
      <c r="J394" s="1332" t="s">
        <v>24</v>
      </c>
      <c r="K394" s="1330" t="s">
        <v>269</v>
      </c>
      <c r="L394" s="1332" t="s">
        <v>270</v>
      </c>
    </row>
    <row r="395" spans="2:12" ht="11.25" customHeight="1">
      <c r="B395" s="1333"/>
      <c r="C395" s="1331"/>
      <c r="D395" s="1331"/>
      <c r="E395" s="1395"/>
      <c r="F395" s="1397"/>
      <c r="G395" s="1397"/>
      <c r="H395" s="1393"/>
      <c r="I395" s="1333"/>
      <c r="J395" s="1333"/>
      <c r="K395" s="1331"/>
      <c r="L395" s="1386"/>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87" t="s">
        <v>271</v>
      </c>
      <c r="D398" s="1387"/>
      <c r="E398" s="1387"/>
      <c r="F398" s="1387"/>
      <c r="G398" s="1387"/>
      <c r="H398" s="1387"/>
      <c r="I398" s="1387"/>
      <c r="J398" s="1387"/>
      <c r="K398" s="1387"/>
      <c r="L398" s="1388"/>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5"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5" ht="12.75">
      <c r="B402" s="730" t="s">
        <v>274</v>
      </c>
      <c r="C402" s="709">
        <f t="shared" si="10"/>
        <v>169805</v>
      </c>
      <c r="D402" s="710">
        <v>5406</v>
      </c>
      <c r="E402" s="710">
        <v>2609</v>
      </c>
      <c r="F402" s="710">
        <v>2592</v>
      </c>
      <c r="G402" s="711">
        <v>205</v>
      </c>
      <c r="H402" s="709">
        <v>164399</v>
      </c>
      <c r="I402" s="710">
        <v>28402</v>
      </c>
      <c r="J402" s="710">
        <v>50847</v>
      </c>
      <c r="K402" s="710">
        <v>85150</v>
      </c>
      <c r="L402" s="711">
        <v>0</v>
      </c>
      <c r="N402" s="709"/>
      <c r="O402" s="709"/>
    </row>
    <row r="403" spans="2:15" ht="12.75">
      <c r="B403" s="730" t="s">
        <v>275</v>
      </c>
      <c r="C403" s="709">
        <f>SUM(D403+H403)</f>
        <v>143826</v>
      </c>
      <c r="D403" s="709">
        <v>5957</v>
      </c>
      <c r="E403" s="712">
        <v>3079</v>
      </c>
      <c r="F403" s="712">
        <v>2627</v>
      </c>
      <c r="G403" s="709">
        <v>251</v>
      </c>
      <c r="H403" s="709">
        <v>137869</v>
      </c>
      <c r="I403" s="709">
        <v>21774</v>
      </c>
      <c r="J403" s="709">
        <v>43335</v>
      </c>
      <c r="K403" s="709">
        <v>72760</v>
      </c>
      <c r="L403" s="712">
        <v>0</v>
      </c>
      <c r="N403" s="709"/>
      <c r="O403" s="709"/>
    </row>
    <row r="404" spans="2:15" ht="12.75">
      <c r="B404" s="730" t="s">
        <v>276</v>
      </c>
      <c r="C404" s="709">
        <f>SUM(D404+H404)</f>
        <v>157519</v>
      </c>
      <c r="D404" s="734">
        <v>4757</v>
      </c>
      <c r="E404" s="684">
        <v>2322</v>
      </c>
      <c r="F404" s="686">
        <v>2142</v>
      </c>
      <c r="G404" s="686">
        <v>293</v>
      </c>
      <c r="H404" s="734">
        <v>152762</v>
      </c>
      <c r="I404" s="684">
        <v>24428</v>
      </c>
      <c r="J404" s="684">
        <v>42846</v>
      </c>
      <c r="K404" s="686">
        <v>85488</v>
      </c>
      <c r="L404" s="712">
        <v>0</v>
      </c>
      <c r="N404" s="762"/>
      <c r="O404" s="762"/>
    </row>
    <row r="405" spans="2:15"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5"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5" ht="12.75">
      <c r="B407" s="730" t="s">
        <v>279</v>
      </c>
      <c r="C407" s="709">
        <v>169404</v>
      </c>
      <c r="D407" s="735">
        <v>5064</v>
      </c>
      <c r="E407" s="710">
        <v>2316</v>
      </c>
      <c r="F407" s="710">
        <v>2611</v>
      </c>
      <c r="G407" s="711">
        <v>137</v>
      </c>
      <c r="H407" s="709">
        <v>164340</v>
      </c>
      <c r="I407" s="710">
        <v>25228</v>
      </c>
      <c r="J407" s="710">
        <v>52498</v>
      </c>
      <c r="K407" s="710">
        <v>86614</v>
      </c>
      <c r="L407" s="711">
        <v>0</v>
      </c>
    </row>
    <row r="408" spans="2:15" ht="12.75">
      <c r="B408" s="730" t="s">
        <v>280</v>
      </c>
      <c r="C408" s="709">
        <v>172982</v>
      </c>
      <c r="D408" s="709">
        <v>6274</v>
      </c>
      <c r="E408" s="712">
        <v>2518</v>
      </c>
      <c r="F408" s="712">
        <v>3121</v>
      </c>
      <c r="G408" s="709">
        <v>635</v>
      </c>
      <c r="H408" s="709">
        <v>166708</v>
      </c>
      <c r="I408" s="709">
        <v>26444</v>
      </c>
      <c r="J408" s="709">
        <v>56017</v>
      </c>
      <c r="K408" s="709">
        <v>84247</v>
      </c>
      <c r="L408" s="712">
        <v>0</v>
      </c>
    </row>
    <row r="409" spans="2:15" ht="12.75">
      <c r="B409" s="730" t="s">
        <v>281</v>
      </c>
      <c r="C409" s="709">
        <v>178724</v>
      </c>
      <c r="D409" s="735">
        <v>5649</v>
      </c>
      <c r="E409" s="710">
        <v>2339</v>
      </c>
      <c r="F409" s="710">
        <v>2939</v>
      </c>
      <c r="G409" s="710">
        <v>371</v>
      </c>
      <c r="H409" s="712">
        <v>173075</v>
      </c>
      <c r="I409" s="710">
        <v>27983</v>
      </c>
      <c r="J409" s="710">
        <v>60272</v>
      </c>
      <c r="K409" s="710">
        <v>84820</v>
      </c>
      <c r="L409" s="711">
        <v>0</v>
      </c>
    </row>
    <row r="410" spans="2:15"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5"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5" ht="15">
      <c r="B412" s="732"/>
      <c r="C412" s="712"/>
      <c r="D412" s="712"/>
      <c r="E412" s="712"/>
      <c r="F412" s="712"/>
      <c r="G412" s="712"/>
      <c r="H412" s="712"/>
      <c r="I412" s="712"/>
      <c r="J412" s="712"/>
      <c r="K412" s="712"/>
      <c r="L412" s="725"/>
    </row>
    <row r="413" spans="2:15"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5" ht="12.75">
      <c r="B414" s="729"/>
      <c r="C414" s="714"/>
      <c r="D414" s="714"/>
      <c r="E414" s="714"/>
      <c r="F414" s="714"/>
      <c r="G414" s="714"/>
      <c r="H414" s="714"/>
      <c r="I414" s="714"/>
      <c r="J414" s="714"/>
      <c r="K414" s="714"/>
      <c r="L414" s="726"/>
    </row>
    <row r="415" spans="2:15" ht="12.75">
      <c r="B415" s="729"/>
      <c r="C415" s="1398" t="s">
        <v>296</v>
      </c>
      <c r="D415" s="1398"/>
      <c r="E415" s="1398"/>
      <c r="F415" s="1398"/>
      <c r="G415" s="1398"/>
      <c r="H415" s="1398"/>
      <c r="I415" s="1398"/>
      <c r="J415" s="1398"/>
      <c r="K415" s="1398"/>
      <c r="L415" s="1399"/>
    </row>
    <row r="416" spans="2:15"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400" t="s">
        <v>260</v>
      </c>
      <c r="C432" s="1330" t="s">
        <v>22</v>
      </c>
      <c r="D432" s="1330" t="s">
        <v>261</v>
      </c>
      <c r="E432" s="1389" t="s">
        <v>262</v>
      </c>
      <c r="F432" s="1390"/>
      <c r="G432" s="1391"/>
      <c r="H432" s="1392" t="s">
        <v>263</v>
      </c>
      <c r="I432" s="1402" t="s">
        <v>264</v>
      </c>
      <c r="J432" s="1403"/>
      <c r="K432" s="1403"/>
      <c r="L432" s="1404"/>
    </row>
    <row r="433" spans="2:12" ht="11.25" customHeight="1">
      <c r="B433" s="1401"/>
      <c r="C433" s="1331"/>
      <c r="D433" s="1331"/>
      <c r="E433" s="1394" t="s">
        <v>301</v>
      </c>
      <c r="F433" s="1396" t="s">
        <v>302</v>
      </c>
      <c r="G433" s="1396" t="s">
        <v>303</v>
      </c>
      <c r="H433" s="1393"/>
      <c r="I433" s="1332" t="s">
        <v>268</v>
      </c>
      <c r="J433" s="1332" t="s">
        <v>24</v>
      </c>
      <c r="K433" s="1330" t="s">
        <v>269</v>
      </c>
      <c r="L433" s="1332" t="s">
        <v>270</v>
      </c>
    </row>
    <row r="434" spans="2:12" ht="11.25" customHeight="1">
      <c r="B434" s="1401"/>
      <c r="C434" s="1331"/>
      <c r="D434" s="1331"/>
      <c r="E434" s="1395"/>
      <c r="F434" s="1397"/>
      <c r="G434" s="1397"/>
      <c r="H434" s="1393"/>
      <c r="I434" s="1386"/>
      <c r="J434" s="1386"/>
      <c r="K434" s="1405"/>
      <c r="L434" s="1386"/>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98" t="s">
        <v>297</v>
      </c>
      <c r="D437" s="1398"/>
      <c r="E437" s="1398"/>
      <c r="F437" s="1398"/>
      <c r="G437" s="1398"/>
      <c r="H437" s="1398"/>
      <c r="I437" s="1398"/>
      <c r="J437" s="1398"/>
      <c r="K437" s="1398"/>
      <c r="L437" s="1399"/>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342</v>
      </c>
    </row>
    <row r="474" spans="2:12" ht="18">
      <c r="B474" s="855"/>
      <c r="C474" s="855"/>
      <c r="D474" s="855"/>
      <c r="E474" s="855"/>
      <c r="F474" s="856" t="s">
        <v>259</v>
      </c>
      <c r="G474" s="855"/>
      <c r="H474" s="855"/>
      <c r="I474" s="855"/>
      <c r="J474" s="855"/>
      <c r="K474" s="855"/>
      <c r="L474" s="855"/>
    </row>
    <row r="475" spans="2:12" ht="12.75" customHeight="1">
      <c r="B475" s="1332" t="s">
        <v>260</v>
      </c>
      <c r="C475" s="1330" t="s">
        <v>22</v>
      </c>
      <c r="D475" s="1330" t="s">
        <v>261</v>
      </c>
      <c r="E475" s="1389" t="s">
        <v>262</v>
      </c>
      <c r="F475" s="1390"/>
      <c r="G475" s="1391"/>
      <c r="H475" s="1392" t="s">
        <v>263</v>
      </c>
      <c r="I475" s="1389" t="s">
        <v>264</v>
      </c>
      <c r="J475" s="1390"/>
      <c r="K475" s="1390"/>
      <c r="L475" s="1391"/>
    </row>
    <row r="476" spans="2:12" ht="11.25" customHeight="1">
      <c r="B476" s="1333"/>
      <c r="C476" s="1331"/>
      <c r="D476" s="1331"/>
      <c r="E476" s="1394" t="s">
        <v>301</v>
      </c>
      <c r="F476" s="1396" t="s">
        <v>302</v>
      </c>
      <c r="G476" s="1396" t="s">
        <v>303</v>
      </c>
      <c r="H476" s="1393"/>
      <c r="I476" s="1332" t="s">
        <v>268</v>
      </c>
      <c r="J476" s="1332" t="s">
        <v>24</v>
      </c>
      <c r="K476" s="1330" t="s">
        <v>269</v>
      </c>
      <c r="L476" s="1332" t="s">
        <v>270</v>
      </c>
    </row>
    <row r="477" spans="2:12" ht="11.25" customHeight="1">
      <c r="B477" s="1333"/>
      <c r="C477" s="1331"/>
      <c r="D477" s="1331"/>
      <c r="E477" s="1395"/>
      <c r="F477" s="1397"/>
      <c r="G477" s="1397"/>
      <c r="H477" s="1393"/>
      <c r="I477" s="1333"/>
      <c r="J477" s="1333"/>
      <c r="K477" s="1331"/>
      <c r="L477" s="1386"/>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87" t="s">
        <v>271</v>
      </c>
      <c r="D480" s="1387"/>
      <c r="E480" s="1387"/>
      <c r="F480" s="1387"/>
      <c r="G480" s="1387"/>
      <c r="H480" s="1387"/>
      <c r="I480" s="1387"/>
      <c r="J480" s="1387"/>
      <c r="K480" s="1387"/>
      <c r="L480" s="1388"/>
    </row>
    <row r="481" spans="2:12" ht="12.75">
      <c r="B481" s="728"/>
      <c r="C481" s="708"/>
      <c r="D481" s="708"/>
      <c r="E481" s="708"/>
      <c r="F481" s="708"/>
      <c r="G481" s="708"/>
      <c r="H481" s="708"/>
      <c r="I481" s="708"/>
      <c r="J481" s="708"/>
      <c r="K481" s="708"/>
      <c r="L481" s="733"/>
    </row>
    <row r="482" spans="2:12" ht="15">
      <c r="B482" s="857"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7"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7"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7"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7"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7"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7"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7" t="s">
        <v>279</v>
      </c>
      <c r="C489" s="709">
        <v>172228</v>
      </c>
      <c r="D489" s="735">
        <v>4825</v>
      </c>
      <c r="E489" s="710">
        <v>1907</v>
      </c>
      <c r="F489" s="710">
        <v>2589</v>
      </c>
      <c r="G489" s="711">
        <v>329</v>
      </c>
      <c r="H489" s="709">
        <v>167403</v>
      </c>
      <c r="I489" s="710">
        <v>26432</v>
      </c>
      <c r="J489" s="710">
        <v>56705</v>
      </c>
      <c r="K489" s="710">
        <v>84266</v>
      </c>
      <c r="L489" s="711">
        <v>0</v>
      </c>
    </row>
    <row r="490" spans="2:12" ht="15">
      <c r="B490" s="857" t="s">
        <v>280</v>
      </c>
      <c r="C490" s="709">
        <v>160101</v>
      </c>
      <c r="D490" s="709">
        <v>5229</v>
      </c>
      <c r="E490" s="712">
        <v>1936</v>
      </c>
      <c r="F490" s="712">
        <v>2930</v>
      </c>
      <c r="G490" s="709">
        <v>363</v>
      </c>
      <c r="H490" s="709">
        <v>154872</v>
      </c>
      <c r="I490" s="709">
        <v>25855</v>
      </c>
      <c r="J490" s="709">
        <v>53933</v>
      </c>
      <c r="K490" s="709">
        <v>75084</v>
      </c>
      <c r="L490" s="709">
        <v>0</v>
      </c>
    </row>
    <row r="491" spans="2:12" ht="15">
      <c r="B491" s="858" t="s">
        <v>281</v>
      </c>
      <c r="C491" s="950">
        <v>176881</v>
      </c>
      <c r="D491" s="952">
        <v>4941</v>
      </c>
      <c r="E491" s="953">
        <v>1899</v>
      </c>
      <c r="F491" s="953">
        <v>2767</v>
      </c>
      <c r="G491" s="953">
        <v>275</v>
      </c>
      <c r="H491" s="951">
        <v>171940</v>
      </c>
      <c r="I491" s="953">
        <v>28983</v>
      </c>
      <c r="J491" s="953">
        <v>60425</v>
      </c>
      <c r="K491" s="953">
        <v>82532</v>
      </c>
      <c r="L491" s="711"/>
    </row>
    <row r="492" spans="2:12" ht="15">
      <c r="B492" s="858" t="s">
        <v>282</v>
      </c>
      <c r="C492" s="950">
        <v>157650</v>
      </c>
      <c r="D492" s="953">
        <v>4336</v>
      </c>
      <c r="E492" s="953">
        <v>1814</v>
      </c>
      <c r="F492" s="953">
        <v>2017</v>
      </c>
      <c r="G492" s="953">
        <v>505</v>
      </c>
      <c r="H492" s="953">
        <v>153314</v>
      </c>
      <c r="I492" s="953">
        <v>26176</v>
      </c>
      <c r="J492" s="953">
        <v>53316</v>
      </c>
      <c r="K492" s="953">
        <v>73822</v>
      </c>
      <c r="L492" s="711"/>
    </row>
    <row r="493" spans="2:12" ht="15">
      <c r="B493" s="858"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98" t="s">
        <v>296</v>
      </c>
      <c r="D497" s="1398"/>
      <c r="E497" s="1398"/>
      <c r="F497" s="1398"/>
      <c r="G497" s="1398"/>
      <c r="H497" s="1398"/>
      <c r="I497" s="1398"/>
      <c r="J497" s="1398"/>
      <c r="K497" s="1398"/>
      <c r="L497" s="1399"/>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4">
        <v>51567073</v>
      </c>
      <c r="D508" s="956">
        <v>269087</v>
      </c>
      <c r="E508" s="956">
        <v>66984</v>
      </c>
      <c r="F508" s="956">
        <v>160926</v>
      </c>
      <c r="G508" s="956">
        <v>41177</v>
      </c>
      <c r="H508" s="955">
        <v>51297986</v>
      </c>
      <c r="I508" s="956">
        <v>7715024</v>
      </c>
      <c r="J508" s="956">
        <v>16353050</v>
      </c>
      <c r="K508" s="956">
        <v>27229912</v>
      </c>
      <c r="L508" s="711"/>
    </row>
    <row r="509" spans="2:12" ht="12.75">
      <c r="B509" s="730" t="s">
        <v>282</v>
      </c>
      <c r="C509" s="954">
        <v>46086574</v>
      </c>
      <c r="D509" s="956">
        <v>232053</v>
      </c>
      <c r="E509" s="956">
        <v>58546</v>
      </c>
      <c r="F509" s="956">
        <v>113020</v>
      </c>
      <c r="G509" s="956">
        <v>60487</v>
      </c>
      <c r="H509" s="956">
        <v>45854521</v>
      </c>
      <c r="I509" s="956">
        <v>6971766</v>
      </c>
      <c r="J509" s="956">
        <v>14390917</v>
      </c>
      <c r="K509" s="956">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4"/>
      <c r="C513" s="716"/>
      <c r="D513" s="716"/>
      <c r="E513" s="716"/>
      <c r="F513" s="716"/>
      <c r="G513" s="716"/>
      <c r="H513" s="716"/>
      <c r="I513" s="716"/>
      <c r="J513" s="716"/>
      <c r="K513" s="716"/>
      <c r="L513" s="925"/>
    </row>
    <row r="514" spans="2:12" ht="12.75" customHeight="1">
      <c r="B514" s="1400" t="s">
        <v>260</v>
      </c>
      <c r="C514" s="1330" t="s">
        <v>22</v>
      </c>
      <c r="D514" s="1330" t="s">
        <v>261</v>
      </c>
      <c r="E514" s="1389" t="s">
        <v>262</v>
      </c>
      <c r="F514" s="1390"/>
      <c r="G514" s="1391"/>
      <c r="H514" s="1392" t="s">
        <v>263</v>
      </c>
      <c r="I514" s="1402" t="s">
        <v>264</v>
      </c>
      <c r="J514" s="1403"/>
      <c r="K514" s="1403"/>
      <c r="L514" s="1404"/>
    </row>
    <row r="515" spans="2:12" ht="11.25" customHeight="1">
      <c r="B515" s="1401"/>
      <c r="C515" s="1331"/>
      <c r="D515" s="1331"/>
      <c r="E515" s="1394" t="s">
        <v>301</v>
      </c>
      <c r="F515" s="1396" t="s">
        <v>302</v>
      </c>
      <c r="G515" s="1396" t="s">
        <v>303</v>
      </c>
      <c r="H515" s="1393"/>
      <c r="I515" s="1332" t="s">
        <v>268</v>
      </c>
      <c r="J515" s="1332" t="s">
        <v>24</v>
      </c>
      <c r="K515" s="1330" t="s">
        <v>269</v>
      </c>
      <c r="L515" s="1332" t="s">
        <v>270</v>
      </c>
    </row>
    <row r="516" spans="2:12" ht="11.25" customHeight="1">
      <c r="B516" s="1401"/>
      <c r="C516" s="1331"/>
      <c r="D516" s="1331"/>
      <c r="E516" s="1395"/>
      <c r="F516" s="1397"/>
      <c r="G516" s="1397"/>
      <c r="H516" s="1393"/>
      <c r="I516" s="1386"/>
      <c r="J516" s="1386"/>
      <c r="K516" s="1405"/>
      <c r="L516" s="1386"/>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98" t="s">
        <v>297</v>
      </c>
      <c r="D519" s="1398"/>
      <c r="E519" s="1398"/>
      <c r="F519" s="1398"/>
      <c r="G519" s="1398"/>
      <c r="H519" s="1398"/>
      <c r="I519" s="1398"/>
      <c r="J519" s="1398"/>
      <c r="K519" s="1398"/>
      <c r="L519" s="1399"/>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7">
        <v>103129786</v>
      </c>
      <c r="D530" s="959">
        <v>466381</v>
      </c>
      <c r="E530" s="959">
        <v>115783</v>
      </c>
      <c r="F530" s="959">
        <v>279344</v>
      </c>
      <c r="G530" s="959">
        <v>71254</v>
      </c>
      <c r="H530" s="958">
        <v>102663405</v>
      </c>
      <c r="I530" s="959">
        <v>15418876</v>
      </c>
      <c r="J530" s="959">
        <v>33786806</v>
      </c>
      <c r="K530" s="959">
        <v>53457723</v>
      </c>
      <c r="L530" s="711"/>
    </row>
    <row r="531" spans="2:12" ht="12.75">
      <c r="B531" s="730" t="s">
        <v>282</v>
      </c>
      <c r="C531" s="957">
        <v>92254109</v>
      </c>
      <c r="D531" s="959">
        <v>409307</v>
      </c>
      <c r="E531" s="959">
        <v>101133</v>
      </c>
      <c r="F531" s="959">
        <v>196225</v>
      </c>
      <c r="G531" s="960">
        <v>111949</v>
      </c>
      <c r="H531" s="961">
        <v>91844802</v>
      </c>
      <c r="I531" s="959">
        <v>13938872</v>
      </c>
      <c r="J531" s="959">
        <v>29955939</v>
      </c>
      <c r="K531" s="959">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5"/>
      <c r="C557" s="855"/>
      <c r="D557" s="855"/>
      <c r="E557" s="855"/>
      <c r="F557" s="856" t="s">
        <v>259</v>
      </c>
      <c r="G557" s="855"/>
      <c r="H557" s="855"/>
      <c r="I557" s="855"/>
      <c r="J557" s="855"/>
      <c r="K557" s="855"/>
      <c r="L557"/>
    </row>
    <row r="558" spans="2:12" ht="14.25" customHeight="1">
      <c r="B558" s="1404" t="s">
        <v>260</v>
      </c>
      <c r="C558" s="1330" t="s">
        <v>22</v>
      </c>
      <c r="D558" s="1330" t="s">
        <v>261</v>
      </c>
      <c r="E558" s="1389" t="s">
        <v>262</v>
      </c>
      <c r="F558" s="1390"/>
      <c r="G558" s="1391"/>
      <c r="H558" s="1392" t="s">
        <v>263</v>
      </c>
      <c r="I558" s="1389" t="s">
        <v>264</v>
      </c>
      <c r="J558" s="1390"/>
      <c r="K558" s="1390"/>
      <c r="L558"/>
    </row>
    <row r="559" spans="2:12" ht="12.75" customHeight="1">
      <c r="B559" s="1408"/>
      <c r="C559" s="1331"/>
      <c r="D559" s="1331"/>
      <c r="E559" s="1332" t="s">
        <v>301</v>
      </c>
      <c r="F559" s="1330" t="s">
        <v>302</v>
      </c>
      <c r="G559" s="1330" t="s">
        <v>303</v>
      </c>
      <c r="H559" s="1393"/>
      <c r="I559" s="1332" t="s">
        <v>268</v>
      </c>
      <c r="J559" s="1332" t="s">
        <v>24</v>
      </c>
      <c r="K559" s="1330" t="s">
        <v>357</v>
      </c>
      <c r="L559"/>
    </row>
    <row r="560" spans="2:12" ht="12.75">
      <c r="B560" s="1408"/>
      <c r="C560" s="1331"/>
      <c r="D560" s="1331"/>
      <c r="E560" s="1333"/>
      <c r="F560" s="1331"/>
      <c r="G560" s="1331"/>
      <c r="H560" s="1393"/>
      <c r="I560" s="1333"/>
      <c r="J560" s="1333"/>
      <c r="K560" s="1331"/>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87" t="s">
        <v>271</v>
      </c>
      <c r="D563" s="1387"/>
      <c r="E563" s="1387"/>
      <c r="F563" s="1387"/>
      <c r="G563" s="1387"/>
      <c r="H563" s="1387"/>
      <c r="I563" s="1387"/>
      <c r="J563" s="1387"/>
      <c r="K563" s="1387"/>
      <c r="L563"/>
    </row>
    <row r="564" spans="2:12" ht="12.75">
      <c r="B564" s="708"/>
      <c r="C564" s="708"/>
      <c r="D564" s="708"/>
      <c r="E564" s="708"/>
      <c r="F564" s="708"/>
      <c r="G564" s="708"/>
      <c r="H564" s="708"/>
      <c r="I564" s="708"/>
      <c r="J564" s="708"/>
      <c r="K564" s="708"/>
      <c r="L564"/>
    </row>
    <row r="565" spans="2:12" ht="15">
      <c r="B565" s="1107" t="s">
        <v>272</v>
      </c>
      <c r="C565" s="957">
        <f>SUM(D565+H565)</f>
        <v>160405</v>
      </c>
      <c r="D565" s="957">
        <v>4252</v>
      </c>
      <c r="E565" s="957">
        <v>1993</v>
      </c>
      <c r="F565" s="957">
        <v>1899</v>
      </c>
      <c r="G565" s="957">
        <v>360</v>
      </c>
      <c r="H565" s="957">
        <v>156153</v>
      </c>
      <c r="I565" s="957">
        <v>25576</v>
      </c>
      <c r="J565" s="957">
        <v>49577</v>
      </c>
      <c r="K565" s="957">
        <v>81000</v>
      </c>
      <c r="L565"/>
    </row>
    <row r="566" spans="2:12" ht="15">
      <c r="B566" s="1107" t="s">
        <v>273</v>
      </c>
      <c r="C566" s="957">
        <f t="shared" ref="C566:C576" si="41">SUM(D566+H566)</f>
        <v>118397</v>
      </c>
      <c r="D566" s="957">
        <v>3761</v>
      </c>
      <c r="E566" s="957">
        <v>1965</v>
      </c>
      <c r="F566" s="957">
        <v>1503</v>
      </c>
      <c r="G566" s="957">
        <v>293</v>
      </c>
      <c r="H566" s="957">
        <v>114636</v>
      </c>
      <c r="I566" s="957">
        <v>20407</v>
      </c>
      <c r="J566" s="957">
        <v>32761</v>
      </c>
      <c r="K566" s="957">
        <v>61468</v>
      </c>
      <c r="L566"/>
    </row>
    <row r="567" spans="2:12" ht="15">
      <c r="B567" s="1107" t="s">
        <v>274</v>
      </c>
      <c r="C567" s="957">
        <f t="shared" si="41"/>
        <v>154468</v>
      </c>
      <c r="D567" s="959">
        <v>4195</v>
      </c>
      <c r="E567" s="959">
        <v>2254</v>
      </c>
      <c r="F567" s="959">
        <v>1618</v>
      </c>
      <c r="G567" s="960">
        <v>323</v>
      </c>
      <c r="H567" s="957">
        <v>150273</v>
      </c>
      <c r="I567" s="959">
        <v>25918</v>
      </c>
      <c r="J567" s="959">
        <v>43821</v>
      </c>
      <c r="K567" s="959">
        <v>80534</v>
      </c>
      <c r="L567"/>
    </row>
    <row r="568" spans="2:12" ht="15">
      <c r="B568" s="1107" t="s">
        <v>275</v>
      </c>
      <c r="C568" s="957">
        <f>SUM(D568+H568)</f>
        <v>147058</v>
      </c>
      <c r="D568" s="957">
        <v>4501</v>
      </c>
      <c r="E568" s="958">
        <v>2298</v>
      </c>
      <c r="F568" s="958">
        <v>1927</v>
      </c>
      <c r="G568" s="957">
        <v>276</v>
      </c>
      <c r="H568" s="957">
        <v>142557</v>
      </c>
      <c r="I568" s="957">
        <v>23715</v>
      </c>
      <c r="J568" s="957">
        <v>40827</v>
      </c>
      <c r="K568" s="957">
        <v>78015</v>
      </c>
      <c r="L568"/>
    </row>
    <row r="569" spans="2:12" ht="15">
      <c r="B569" s="1107" t="s">
        <v>276</v>
      </c>
      <c r="C569" s="957">
        <f>SUM(D569+H569)</f>
        <v>161636</v>
      </c>
      <c r="D569" s="1108">
        <v>4146</v>
      </c>
      <c r="E569" s="684">
        <v>2119</v>
      </c>
      <c r="F569" s="686">
        <v>1793</v>
      </c>
      <c r="G569" s="686">
        <v>234</v>
      </c>
      <c r="H569" s="1108">
        <v>157490</v>
      </c>
      <c r="I569" s="684">
        <v>27516</v>
      </c>
      <c r="J569" s="684">
        <v>43584</v>
      </c>
      <c r="K569" s="686">
        <v>86390</v>
      </c>
      <c r="L569"/>
    </row>
    <row r="570" spans="2:12" ht="15">
      <c r="B570" s="1107" t="s">
        <v>277</v>
      </c>
      <c r="C570" s="957">
        <f t="shared" si="41"/>
        <v>148239</v>
      </c>
      <c r="D570" s="957">
        <v>3808</v>
      </c>
      <c r="E570" s="958">
        <v>1579</v>
      </c>
      <c r="F570" s="958">
        <v>1924</v>
      </c>
      <c r="G570" s="957">
        <v>305</v>
      </c>
      <c r="H570" s="957">
        <v>144431</v>
      </c>
      <c r="I570" s="957">
        <v>25807</v>
      </c>
      <c r="J570" s="957">
        <v>41213</v>
      </c>
      <c r="K570" s="957">
        <v>77411</v>
      </c>
      <c r="L570"/>
    </row>
    <row r="571" spans="2:12" ht="15">
      <c r="B571" s="1107" t="s">
        <v>278</v>
      </c>
      <c r="C571" s="957">
        <f>SUM(D571+H571)</f>
        <v>164233</v>
      </c>
      <c r="D571" s="952">
        <v>4006</v>
      </c>
      <c r="E571" s="959">
        <v>1618</v>
      </c>
      <c r="F571" s="960">
        <v>2184</v>
      </c>
      <c r="G571" s="960">
        <v>204</v>
      </c>
      <c r="H571" s="957">
        <v>160227</v>
      </c>
      <c r="I571" s="959">
        <v>29167</v>
      </c>
      <c r="J571" s="959">
        <v>48974</v>
      </c>
      <c r="K571" s="959">
        <v>82086</v>
      </c>
      <c r="L571"/>
    </row>
    <row r="572" spans="2:12" ht="15">
      <c r="B572" s="1107" t="s">
        <v>279</v>
      </c>
      <c r="C572" s="957">
        <f t="shared" si="41"/>
        <v>158429</v>
      </c>
      <c r="D572" s="952">
        <v>4264</v>
      </c>
      <c r="E572" s="959">
        <v>1814</v>
      </c>
      <c r="F572" s="959">
        <v>2211</v>
      </c>
      <c r="G572" s="960">
        <v>239</v>
      </c>
      <c r="H572" s="957">
        <v>154165</v>
      </c>
      <c r="I572" s="959">
        <v>23293</v>
      </c>
      <c r="J572" s="959">
        <v>45921</v>
      </c>
      <c r="K572" s="959">
        <v>84951</v>
      </c>
      <c r="L572"/>
    </row>
    <row r="573" spans="2:12" ht="15">
      <c r="B573" s="1107" t="s">
        <v>280</v>
      </c>
      <c r="C573" s="957">
        <f t="shared" si="41"/>
        <v>0</v>
      </c>
      <c r="D573" s="957"/>
      <c r="E573" s="958"/>
      <c r="F573" s="958"/>
      <c r="G573" s="957"/>
      <c r="H573" s="957"/>
      <c r="I573" s="957"/>
      <c r="J573" s="957"/>
      <c r="K573" s="957"/>
      <c r="L573"/>
    </row>
    <row r="574" spans="2:12" ht="15">
      <c r="B574" s="1107" t="s">
        <v>281</v>
      </c>
      <c r="C574" s="957">
        <f>SUM(D574+H574)</f>
        <v>0</v>
      </c>
      <c r="D574" s="952"/>
      <c r="E574" s="959"/>
      <c r="F574" s="959"/>
      <c r="G574" s="959"/>
      <c r="H574" s="958"/>
      <c r="I574" s="959"/>
      <c r="J574" s="959"/>
      <c r="K574" s="959"/>
      <c r="L574"/>
    </row>
    <row r="575" spans="2:12" ht="15">
      <c r="B575" s="1109" t="s">
        <v>282</v>
      </c>
      <c r="C575" s="957">
        <f>SUM(D575+H575)</f>
        <v>0</v>
      </c>
      <c r="D575" s="959"/>
      <c r="E575" s="959"/>
      <c r="F575" s="959"/>
      <c r="G575" s="959"/>
      <c r="H575" s="959"/>
      <c r="I575" s="959"/>
      <c r="J575" s="959"/>
      <c r="K575" s="959"/>
      <c r="L575"/>
    </row>
    <row r="576" spans="2:12" ht="15">
      <c r="B576" s="1109" t="s">
        <v>283</v>
      </c>
      <c r="C576" s="957">
        <f t="shared" si="41"/>
        <v>0</v>
      </c>
      <c r="D576" s="959"/>
      <c r="E576" s="959"/>
      <c r="F576" s="959"/>
      <c r="G576" s="959"/>
      <c r="H576" s="959"/>
      <c r="I576" s="959"/>
      <c r="J576" s="959"/>
      <c r="K576" s="959"/>
      <c r="L576"/>
    </row>
    <row r="577" spans="2:12" ht="15">
      <c r="B577" s="1110"/>
      <c r="C577" s="958"/>
      <c r="D577" s="958"/>
      <c r="E577" s="958"/>
      <c r="F577" s="958"/>
      <c r="G577" s="958"/>
      <c r="H577" s="958"/>
      <c r="I577" s="958"/>
      <c r="J577" s="958"/>
      <c r="K577" s="958"/>
      <c r="L577"/>
    </row>
    <row r="578" spans="2:12" ht="12.75">
      <c r="B578" s="1111">
        <v>2019</v>
      </c>
      <c r="C578" s="713">
        <f t="shared" ref="C578:K578" si="42">SUM(C565:C576)</f>
        <v>1212865</v>
      </c>
      <c r="D578" s="713">
        <f>SUM(D565:D576)</f>
        <v>32933</v>
      </c>
      <c r="E578" s="713">
        <f t="shared" si="42"/>
        <v>15640</v>
      </c>
      <c r="F578" s="713">
        <f t="shared" si="42"/>
        <v>15059</v>
      </c>
      <c r="G578" s="713">
        <f>SUM(G565:G576)</f>
        <v>2234</v>
      </c>
      <c r="H578" s="713">
        <f t="shared" si="42"/>
        <v>1179932</v>
      </c>
      <c r="I578" s="713">
        <f t="shared" si="42"/>
        <v>201399</v>
      </c>
      <c r="J578" s="713">
        <f t="shared" si="42"/>
        <v>346678</v>
      </c>
      <c r="K578" s="713">
        <f t="shared" si="42"/>
        <v>631855</v>
      </c>
      <c r="L578"/>
    </row>
    <row r="579" spans="2:12" ht="12.75">
      <c r="B579" s="5"/>
      <c r="C579" s="714"/>
      <c r="D579" s="714"/>
      <c r="E579" s="714"/>
      <c r="F579" s="714"/>
      <c r="G579" s="714"/>
      <c r="H579" s="714"/>
      <c r="I579" s="714"/>
      <c r="J579" s="714"/>
      <c r="K579" s="714"/>
      <c r="L579"/>
    </row>
    <row r="580" spans="2:12" ht="12.75">
      <c r="B580" s="122"/>
      <c r="C580" s="1398" t="s">
        <v>296</v>
      </c>
      <c r="D580" s="1398"/>
      <c r="E580" s="1398"/>
      <c r="F580" s="1398"/>
      <c r="G580" s="1398"/>
      <c r="H580" s="1398"/>
      <c r="I580" s="1398"/>
      <c r="J580" s="1398"/>
      <c r="K580" s="1398"/>
      <c r="L580"/>
    </row>
    <row r="581" spans="2:12" ht="12.75">
      <c r="B581" s="708"/>
      <c r="C581" s="714"/>
      <c r="D581" s="714"/>
      <c r="E581" s="714"/>
      <c r="F581" s="714"/>
      <c r="G581" s="714"/>
      <c r="H581" s="714"/>
      <c r="I581" s="714"/>
      <c r="J581" s="714"/>
      <c r="K581" s="714"/>
      <c r="L581"/>
    </row>
    <row r="582" spans="2:12" ht="12.75">
      <c r="B582" s="1112" t="s">
        <v>272</v>
      </c>
      <c r="C582" s="957">
        <f t="shared" ref="C582:C593" si="43">SUM(D582+H582)</f>
        <v>49128195</v>
      </c>
      <c r="D582" s="957">
        <v>226689</v>
      </c>
      <c r="E582" s="957">
        <v>68974</v>
      </c>
      <c r="F582" s="957">
        <v>109268</v>
      </c>
      <c r="G582" s="957">
        <v>48447</v>
      </c>
      <c r="H582" s="957">
        <v>48901506</v>
      </c>
      <c r="I582" s="957">
        <v>7017848</v>
      </c>
      <c r="J582" s="957">
        <v>13675018</v>
      </c>
      <c r="K582" s="957">
        <v>28208640</v>
      </c>
      <c r="L582"/>
    </row>
    <row r="583" spans="2:12" ht="12.75">
      <c r="B583" s="1112" t="s">
        <v>273</v>
      </c>
      <c r="C583" s="957">
        <f t="shared" si="43"/>
        <v>36008767</v>
      </c>
      <c r="D583" s="957">
        <v>193480</v>
      </c>
      <c r="E583" s="957">
        <v>70783</v>
      </c>
      <c r="F583" s="957">
        <v>85595</v>
      </c>
      <c r="G583" s="957">
        <v>37102</v>
      </c>
      <c r="H583" s="957">
        <v>35815287</v>
      </c>
      <c r="I583" s="957">
        <v>5626521</v>
      </c>
      <c r="J583" s="957">
        <v>9142502</v>
      </c>
      <c r="K583" s="957">
        <v>21046264</v>
      </c>
      <c r="L583"/>
    </row>
    <row r="584" spans="2:12" ht="12.75">
      <c r="B584" s="1112" t="s">
        <v>274</v>
      </c>
      <c r="C584" s="957">
        <f t="shared" si="43"/>
        <v>47017379</v>
      </c>
      <c r="D584" s="959">
        <v>213319</v>
      </c>
      <c r="E584" s="959">
        <v>80814</v>
      </c>
      <c r="F584" s="959">
        <v>94000</v>
      </c>
      <c r="G584" s="960">
        <v>38505</v>
      </c>
      <c r="H584" s="957">
        <v>46804060</v>
      </c>
      <c r="I584" s="959">
        <v>7062525</v>
      </c>
      <c r="J584" s="959">
        <v>12295509</v>
      </c>
      <c r="K584" s="959">
        <v>27446026</v>
      </c>
      <c r="L584"/>
    </row>
    <row r="585" spans="2:12" ht="12.75">
      <c r="B585" s="1112" t="s">
        <v>275</v>
      </c>
      <c r="C585" s="957">
        <f t="shared" si="43"/>
        <v>45318921</v>
      </c>
      <c r="D585" s="957">
        <v>214619</v>
      </c>
      <c r="E585" s="958">
        <v>78379</v>
      </c>
      <c r="F585" s="958">
        <v>102218</v>
      </c>
      <c r="G585" s="957">
        <v>34022</v>
      </c>
      <c r="H585" s="957">
        <v>45104302</v>
      </c>
      <c r="I585" s="957">
        <v>6540916</v>
      </c>
      <c r="J585" s="957">
        <v>11552622</v>
      </c>
      <c r="K585" s="957">
        <v>27010764</v>
      </c>
      <c r="L585"/>
    </row>
    <row r="586" spans="2:12" ht="12.75">
      <c r="B586" s="1112" t="s">
        <v>276</v>
      </c>
      <c r="C586" s="957">
        <f t="shared" si="43"/>
        <v>49995394</v>
      </c>
      <c r="D586" s="684">
        <v>206386</v>
      </c>
      <c r="E586" s="684">
        <v>74601</v>
      </c>
      <c r="F586" s="684">
        <v>100338</v>
      </c>
      <c r="G586" s="684">
        <v>31447</v>
      </c>
      <c r="H586" s="684">
        <v>49789008</v>
      </c>
      <c r="I586" s="684">
        <v>7476937</v>
      </c>
      <c r="J586" s="684">
        <v>12116420</v>
      </c>
      <c r="K586" s="686">
        <v>30195651</v>
      </c>
      <c r="L586"/>
    </row>
    <row r="587" spans="2:12" ht="12.75">
      <c r="B587" s="1112" t="s">
        <v>277</v>
      </c>
      <c r="C587" s="957">
        <f t="shared" si="43"/>
        <v>45108919</v>
      </c>
      <c r="D587" s="957">
        <v>202740</v>
      </c>
      <c r="E587" s="958">
        <v>55064</v>
      </c>
      <c r="F587" s="958">
        <v>110221</v>
      </c>
      <c r="G587" s="957">
        <v>37455</v>
      </c>
      <c r="H587" s="957">
        <v>44906179</v>
      </c>
      <c r="I587" s="957">
        <v>6786887</v>
      </c>
      <c r="J587" s="957">
        <v>11328083</v>
      </c>
      <c r="K587" s="957">
        <v>26791209</v>
      </c>
      <c r="L587"/>
    </row>
    <row r="588" spans="2:12" ht="12.75">
      <c r="B588" s="1112" t="s">
        <v>278</v>
      </c>
      <c r="C588" s="957">
        <f t="shared" si="43"/>
        <v>47874514</v>
      </c>
      <c r="D588" s="959">
        <v>227478</v>
      </c>
      <c r="E588" s="959">
        <v>59800</v>
      </c>
      <c r="F588" s="959">
        <v>136375</v>
      </c>
      <c r="G588" s="960">
        <v>31303</v>
      </c>
      <c r="H588" s="957">
        <v>47647036</v>
      </c>
      <c r="I588" s="959">
        <v>7592833</v>
      </c>
      <c r="J588" s="959">
        <v>12788320</v>
      </c>
      <c r="K588" s="959">
        <v>27265883</v>
      </c>
      <c r="L588"/>
    </row>
    <row r="589" spans="2:12" ht="12.75">
      <c r="B589" s="1112" t="s">
        <v>279</v>
      </c>
      <c r="C589" s="957">
        <f t="shared" si="43"/>
        <v>47480426</v>
      </c>
      <c r="D589" s="959">
        <v>229651</v>
      </c>
      <c r="E589" s="959">
        <v>65516</v>
      </c>
      <c r="F589" s="959">
        <v>130295</v>
      </c>
      <c r="G589" s="960">
        <v>33840</v>
      </c>
      <c r="H589" s="957">
        <v>47250775</v>
      </c>
      <c r="I589" s="959">
        <v>6189426</v>
      </c>
      <c r="J589" s="959">
        <v>12351422</v>
      </c>
      <c r="K589" s="959">
        <v>28709927</v>
      </c>
      <c r="L589"/>
    </row>
    <row r="590" spans="2:12" ht="12.75">
      <c r="B590" s="1112" t="s">
        <v>280</v>
      </c>
      <c r="C590" s="957">
        <f t="shared" si="43"/>
        <v>0</v>
      </c>
      <c r="D590" s="959"/>
      <c r="E590" s="959"/>
      <c r="F590" s="959"/>
      <c r="G590" s="960"/>
      <c r="H590" s="957"/>
      <c r="I590" s="959"/>
      <c r="J590" s="959"/>
      <c r="K590" s="959"/>
      <c r="L590"/>
    </row>
    <row r="591" spans="2:12" ht="12.75">
      <c r="B591" s="1112" t="s">
        <v>281</v>
      </c>
      <c r="C591" s="957">
        <f>SUM(D591+H591)</f>
        <v>0</v>
      </c>
      <c r="D591" s="959"/>
      <c r="E591" s="959"/>
      <c r="F591" s="959"/>
      <c r="G591" s="959"/>
      <c r="H591" s="958"/>
      <c r="I591" s="959"/>
      <c r="J591" s="959"/>
      <c r="K591" s="959"/>
      <c r="L591"/>
    </row>
    <row r="592" spans="2:12" ht="12.75">
      <c r="B592" s="1112" t="s">
        <v>282</v>
      </c>
      <c r="C592" s="957">
        <f t="shared" si="43"/>
        <v>0</v>
      </c>
      <c r="D592" s="959"/>
      <c r="E592" s="959"/>
      <c r="F592" s="959"/>
      <c r="G592" s="959"/>
      <c r="H592" s="959"/>
      <c r="I592" s="959"/>
      <c r="J592" s="959"/>
      <c r="K592" s="959"/>
      <c r="L592"/>
    </row>
    <row r="593" spans="2:12" ht="12.75">
      <c r="B593" s="1112" t="s">
        <v>283</v>
      </c>
      <c r="C593" s="957">
        <f t="shared" si="43"/>
        <v>0</v>
      </c>
      <c r="D593" s="959"/>
      <c r="E593" s="959"/>
      <c r="F593" s="959"/>
      <c r="G593" s="959"/>
      <c r="H593" s="959"/>
      <c r="I593" s="959"/>
      <c r="J593" s="959"/>
      <c r="K593" s="959"/>
      <c r="L593"/>
    </row>
    <row r="594" spans="2:12" ht="12.75">
      <c r="B594" s="5"/>
      <c r="C594" s="958"/>
      <c r="D594" s="958"/>
      <c r="E594" s="958"/>
      <c r="F594" s="958"/>
      <c r="G594" s="958"/>
      <c r="H594" s="958"/>
      <c r="I594" s="958"/>
      <c r="J594" s="958"/>
      <c r="K594" s="958"/>
      <c r="L594"/>
    </row>
    <row r="595" spans="2:12" ht="12.75">
      <c r="B595" s="1111">
        <v>2019</v>
      </c>
      <c r="C595" s="713">
        <f t="shared" ref="C595:K595" si="44">SUM(C582:C593)</f>
        <v>367932515</v>
      </c>
      <c r="D595" s="713">
        <f t="shared" si="44"/>
        <v>1714362</v>
      </c>
      <c r="E595" s="713">
        <f t="shared" si="44"/>
        <v>553931</v>
      </c>
      <c r="F595" s="713">
        <f t="shared" si="44"/>
        <v>868310</v>
      </c>
      <c r="G595" s="713">
        <f t="shared" si="44"/>
        <v>292121</v>
      </c>
      <c r="H595" s="713">
        <f t="shared" si="44"/>
        <v>366218153</v>
      </c>
      <c r="I595" s="713">
        <f t="shared" si="44"/>
        <v>54293893</v>
      </c>
      <c r="J595" s="713">
        <f t="shared" si="44"/>
        <v>95249896</v>
      </c>
      <c r="K595" s="713">
        <f t="shared" si="44"/>
        <v>216674364</v>
      </c>
      <c r="L595"/>
    </row>
    <row r="596" spans="2:12" ht="12.75" customHeight="1">
      <c r="B596" s="715"/>
      <c r="C596" s="716"/>
      <c r="D596" s="716"/>
      <c r="E596" s="716"/>
      <c r="F596" s="716"/>
      <c r="G596" s="716"/>
      <c r="H596" s="716"/>
      <c r="I596" s="716"/>
      <c r="J596" s="716"/>
      <c r="K596" s="716"/>
      <c r="L596"/>
    </row>
    <row r="597" spans="2:12" ht="12.75" customHeight="1">
      <c r="B597" s="1406" t="s">
        <v>260</v>
      </c>
      <c r="C597" s="1330" t="s">
        <v>22</v>
      </c>
      <c r="D597" s="1330" t="s">
        <v>261</v>
      </c>
      <c r="E597" s="1389" t="s">
        <v>262</v>
      </c>
      <c r="F597" s="1390"/>
      <c r="G597" s="1391"/>
      <c r="H597" s="1392" t="s">
        <v>263</v>
      </c>
      <c r="I597" s="1402" t="s">
        <v>264</v>
      </c>
      <c r="J597" s="1403"/>
      <c r="K597" s="1403"/>
      <c r="L597"/>
    </row>
    <row r="598" spans="2:12" ht="12.75" customHeight="1">
      <c r="B598" s="1407"/>
      <c r="C598" s="1331"/>
      <c r="D598" s="1331"/>
      <c r="E598" s="1332" t="s">
        <v>301</v>
      </c>
      <c r="F598" s="1330" t="s">
        <v>302</v>
      </c>
      <c r="G598" s="1330" t="s">
        <v>303</v>
      </c>
      <c r="H598" s="1393"/>
      <c r="I598" s="1332" t="s">
        <v>268</v>
      </c>
      <c r="J598" s="1332" t="s">
        <v>24</v>
      </c>
      <c r="K598" s="1330" t="s">
        <v>269</v>
      </c>
      <c r="L598"/>
    </row>
    <row r="599" spans="2:12" ht="12.75" customHeight="1">
      <c r="B599" s="1407"/>
      <c r="C599" s="1331"/>
      <c r="D599" s="1331"/>
      <c r="E599" s="1333"/>
      <c r="F599" s="1331"/>
      <c r="G599" s="1331"/>
      <c r="H599" s="1393"/>
      <c r="I599" s="1386"/>
      <c r="J599" s="1386"/>
      <c r="K599" s="1405"/>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98" t="s">
        <v>297</v>
      </c>
      <c r="D602" s="1398"/>
      <c r="E602" s="1398"/>
      <c r="F602" s="1398"/>
      <c r="G602" s="1398"/>
      <c r="H602" s="1398"/>
      <c r="I602" s="1398"/>
      <c r="J602" s="1398"/>
      <c r="K602" s="1398"/>
      <c r="L602"/>
    </row>
    <row r="603" spans="2:12" ht="12.75">
      <c r="B603" s="122"/>
      <c r="C603" s="719"/>
      <c r="D603" s="719"/>
      <c r="E603" s="719"/>
      <c r="F603" s="719"/>
      <c r="G603" s="719"/>
      <c r="H603" s="719"/>
      <c r="I603" s="719"/>
      <c r="J603" s="719"/>
      <c r="K603" s="719"/>
      <c r="L603"/>
    </row>
    <row r="604" spans="2:12" ht="12.75">
      <c r="B604" s="1112" t="s">
        <v>272</v>
      </c>
      <c r="C604" s="957">
        <f>SUM(D604+H604)</f>
        <v>97042744</v>
      </c>
      <c r="D604" s="957">
        <v>397525</v>
      </c>
      <c r="E604" s="957">
        <v>123027</v>
      </c>
      <c r="F604" s="957">
        <v>190820</v>
      </c>
      <c r="G604" s="957">
        <v>83678</v>
      </c>
      <c r="H604" s="957">
        <v>96645219</v>
      </c>
      <c r="I604" s="957">
        <v>13890672</v>
      </c>
      <c r="J604" s="957">
        <v>28529726</v>
      </c>
      <c r="K604" s="957">
        <v>54224821</v>
      </c>
      <c r="L604"/>
    </row>
    <row r="605" spans="2:12" ht="12.75">
      <c r="B605" s="1112" t="s">
        <v>273</v>
      </c>
      <c r="C605" s="957">
        <f t="shared" ref="C605:C615" si="45">SUM(D605+H605)</f>
        <v>71080437</v>
      </c>
      <c r="D605" s="957">
        <v>338786</v>
      </c>
      <c r="E605" s="957">
        <v>123131</v>
      </c>
      <c r="F605" s="957">
        <v>150015</v>
      </c>
      <c r="G605" s="957">
        <v>65640</v>
      </c>
      <c r="H605" s="957">
        <v>70741651</v>
      </c>
      <c r="I605" s="957">
        <v>11152641</v>
      </c>
      <c r="J605" s="957">
        <v>19000308</v>
      </c>
      <c r="K605" s="957">
        <v>40588702</v>
      </c>
      <c r="L605"/>
    </row>
    <row r="606" spans="2:12" ht="12.75">
      <c r="B606" s="1112" t="s">
        <v>274</v>
      </c>
      <c r="C606" s="957">
        <f t="shared" si="45"/>
        <v>94326127</v>
      </c>
      <c r="D606" s="959">
        <v>370021</v>
      </c>
      <c r="E606" s="959">
        <v>141070</v>
      </c>
      <c r="F606" s="959">
        <v>162127</v>
      </c>
      <c r="G606" s="960">
        <v>66824</v>
      </c>
      <c r="H606" s="957">
        <v>93956106</v>
      </c>
      <c r="I606" s="959">
        <v>14326353</v>
      </c>
      <c r="J606" s="959">
        <v>25473371</v>
      </c>
      <c r="K606" s="959">
        <v>54156382</v>
      </c>
      <c r="L606"/>
    </row>
    <row r="607" spans="2:12" ht="12.75">
      <c r="B607" s="1112" t="s">
        <v>275</v>
      </c>
      <c r="C607" s="957">
        <f t="shared" si="45"/>
        <v>90179542</v>
      </c>
      <c r="D607" s="957">
        <v>377198</v>
      </c>
      <c r="E607" s="958">
        <v>138987</v>
      </c>
      <c r="F607" s="958">
        <v>177400</v>
      </c>
      <c r="G607" s="958">
        <v>60811</v>
      </c>
      <c r="H607" s="957">
        <v>89802344</v>
      </c>
      <c r="I607" s="958">
        <v>13026121</v>
      </c>
      <c r="J607" s="958">
        <v>24019148</v>
      </c>
      <c r="K607" s="958">
        <v>52757075</v>
      </c>
      <c r="L607"/>
    </row>
    <row r="608" spans="2:12" ht="12.75">
      <c r="B608" s="1112" t="s">
        <v>276</v>
      </c>
      <c r="C608" s="957">
        <f t="shared" si="45"/>
        <v>98348767</v>
      </c>
      <c r="D608" s="684">
        <v>365543</v>
      </c>
      <c r="E608" s="684">
        <v>134256</v>
      </c>
      <c r="F608" s="684">
        <v>176108</v>
      </c>
      <c r="G608" s="684">
        <v>55179</v>
      </c>
      <c r="H608" s="684">
        <v>97983224</v>
      </c>
      <c r="I608" s="684">
        <v>14778485</v>
      </c>
      <c r="J608" s="684">
        <v>25000492</v>
      </c>
      <c r="K608" s="684">
        <v>58204247</v>
      </c>
      <c r="L608"/>
    </row>
    <row r="609" spans="2:12" ht="12.75">
      <c r="B609" s="1112" t="s">
        <v>277</v>
      </c>
      <c r="C609" s="957">
        <f t="shared" si="45"/>
        <v>89668731</v>
      </c>
      <c r="D609" s="957">
        <v>358330</v>
      </c>
      <c r="E609" s="958">
        <v>97987</v>
      </c>
      <c r="F609" s="958">
        <v>193201</v>
      </c>
      <c r="G609" s="958">
        <v>67142</v>
      </c>
      <c r="H609" s="957">
        <v>89310401</v>
      </c>
      <c r="I609" s="958">
        <v>13566128</v>
      </c>
      <c r="J609" s="958">
        <v>23364570</v>
      </c>
      <c r="K609" s="958">
        <v>52379703</v>
      </c>
      <c r="L609"/>
    </row>
    <row r="610" spans="2:12" ht="12.75">
      <c r="B610" s="1112" t="s">
        <v>278</v>
      </c>
      <c r="C610" s="957">
        <f>SUM(D610+H610)</f>
        <v>94814223</v>
      </c>
      <c r="D610" s="959">
        <v>399597</v>
      </c>
      <c r="E610" s="959">
        <v>105945</v>
      </c>
      <c r="F610" s="959">
        <v>239181</v>
      </c>
      <c r="G610" s="960">
        <v>54471</v>
      </c>
      <c r="H610" s="957">
        <v>94414626</v>
      </c>
      <c r="I610" s="959">
        <v>15092121</v>
      </c>
      <c r="J610" s="959">
        <v>26639045</v>
      </c>
      <c r="K610" s="959">
        <v>52683460</v>
      </c>
      <c r="L610"/>
    </row>
    <row r="611" spans="2:12" ht="12.75">
      <c r="B611" s="1112" t="s">
        <v>279</v>
      </c>
      <c r="C611" s="957">
        <f>SUM(D611+H611)</f>
        <v>94523431</v>
      </c>
      <c r="D611" s="959">
        <v>403191</v>
      </c>
      <c r="E611" s="959">
        <v>115093</v>
      </c>
      <c r="F611" s="959">
        <v>229415</v>
      </c>
      <c r="G611" s="960">
        <v>58683</v>
      </c>
      <c r="H611" s="957">
        <v>94120240</v>
      </c>
      <c r="I611" s="959">
        <v>12344055</v>
      </c>
      <c r="J611" s="959">
        <v>25664712</v>
      </c>
      <c r="K611" s="959">
        <v>56111473</v>
      </c>
      <c r="L611"/>
    </row>
    <row r="612" spans="2:12" ht="12.75">
      <c r="B612" s="1112" t="s">
        <v>280</v>
      </c>
      <c r="C612" s="957">
        <f t="shared" si="45"/>
        <v>0</v>
      </c>
      <c r="D612" s="957"/>
      <c r="E612" s="958"/>
      <c r="F612" s="958"/>
      <c r="G612" s="958"/>
      <c r="H612" s="957"/>
      <c r="I612" s="958"/>
      <c r="J612" s="958"/>
      <c r="K612" s="958"/>
      <c r="L612"/>
    </row>
    <row r="613" spans="2:12" ht="12.75">
      <c r="B613" s="1112" t="s">
        <v>281</v>
      </c>
      <c r="C613" s="957">
        <f t="shared" si="45"/>
        <v>0</v>
      </c>
      <c r="D613" s="959"/>
      <c r="E613" s="959"/>
      <c r="F613" s="959"/>
      <c r="G613" s="959"/>
      <c r="H613" s="958"/>
      <c r="I613" s="959"/>
      <c r="J613" s="959"/>
      <c r="K613" s="959"/>
      <c r="L613"/>
    </row>
    <row r="614" spans="2:12" ht="12.75">
      <c r="B614" s="1112" t="s">
        <v>282</v>
      </c>
      <c r="C614" s="957">
        <f t="shared" si="45"/>
        <v>0</v>
      </c>
      <c r="D614" s="959"/>
      <c r="E614" s="959"/>
      <c r="F614" s="959"/>
      <c r="G614" s="960"/>
      <c r="H614" s="961"/>
      <c r="I614" s="959"/>
      <c r="J614" s="959"/>
      <c r="K614" s="959"/>
      <c r="L614"/>
    </row>
    <row r="615" spans="2:12" ht="12.75">
      <c r="B615" s="1112" t="s">
        <v>283</v>
      </c>
      <c r="C615" s="957">
        <f t="shared" si="45"/>
        <v>0</v>
      </c>
      <c r="D615" s="959"/>
      <c r="E615" s="959"/>
      <c r="F615" s="959"/>
      <c r="G615" s="960"/>
      <c r="H615" s="961"/>
      <c r="I615" s="959"/>
      <c r="J615" s="959"/>
      <c r="K615" s="959"/>
      <c r="L615"/>
    </row>
    <row r="616" spans="2:12" ht="12.75">
      <c r="B616" s="1112"/>
      <c r="C616" s="721"/>
      <c r="D616" s="722"/>
      <c r="E616" s="723"/>
      <c r="F616" s="723"/>
      <c r="G616" s="723"/>
      <c r="H616" s="722"/>
      <c r="I616" s="723"/>
      <c r="J616" s="723"/>
      <c r="K616" s="723"/>
      <c r="L616"/>
    </row>
    <row r="617" spans="2:12" ht="12.75">
      <c r="B617" s="1111">
        <v>2019</v>
      </c>
      <c r="C617" s="724">
        <f t="shared" ref="C617:K617" si="46">SUM(C604:C615)</f>
        <v>729984002</v>
      </c>
      <c r="D617" s="724">
        <f t="shared" si="46"/>
        <v>3010191</v>
      </c>
      <c r="E617" s="724">
        <f t="shared" si="46"/>
        <v>979496</v>
      </c>
      <c r="F617" s="724">
        <f t="shared" si="46"/>
        <v>1518267</v>
      </c>
      <c r="G617" s="724">
        <f t="shared" si="46"/>
        <v>512428</v>
      </c>
      <c r="H617" s="724">
        <f t="shared" si="46"/>
        <v>726973811</v>
      </c>
      <c r="I617" s="724">
        <f t="shared" si="46"/>
        <v>108176576</v>
      </c>
      <c r="J617" s="724">
        <f t="shared" si="46"/>
        <v>197691372</v>
      </c>
      <c r="K617" s="724">
        <f t="shared" si="46"/>
        <v>421105863</v>
      </c>
      <c r="L617"/>
    </row>
    <row r="618" spans="2:12" ht="12.75">
      <c r="B618"/>
      <c r="C618"/>
      <c r="D618"/>
      <c r="E618"/>
      <c r="F618"/>
      <c r="G618"/>
      <c r="H618"/>
      <c r="I618"/>
      <c r="J618"/>
      <c r="K618"/>
      <c r="L618"/>
    </row>
    <row r="619" spans="2:12" ht="12.75">
      <c r="B619"/>
      <c r="C619"/>
      <c r="D619"/>
      <c r="E619"/>
      <c r="F619"/>
      <c r="G619"/>
      <c r="H619"/>
      <c r="I619"/>
      <c r="J619"/>
      <c r="K619"/>
      <c r="L619"/>
    </row>
    <row r="620" spans="2:12" ht="12.75">
      <c r="B620"/>
      <c r="C620"/>
      <c r="D620"/>
      <c r="E620"/>
      <c r="F620"/>
      <c r="G620"/>
      <c r="H620"/>
      <c r="I620"/>
      <c r="J620"/>
      <c r="K620"/>
      <c r="L620"/>
    </row>
    <row r="621" spans="2:12" ht="12.75">
      <c r="B621"/>
      <c r="C621"/>
      <c r="D621"/>
      <c r="E621"/>
      <c r="F621"/>
      <c r="G621"/>
      <c r="H621"/>
      <c r="I621"/>
      <c r="J621"/>
      <c r="K621"/>
      <c r="L621"/>
    </row>
    <row r="622" spans="2:12" ht="12.75">
      <c r="B622"/>
      <c r="C622"/>
      <c r="D622"/>
      <c r="E622"/>
      <c r="F622"/>
      <c r="G622"/>
      <c r="H622"/>
      <c r="I622"/>
      <c r="J622"/>
      <c r="K622"/>
      <c r="L622"/>
    </row>
    <row r="623" spans="2:12" ht="12.75">
      <c r="B623"/>
      <c r="C623"/>
      <c r="D623"/>
      <c r="E623"/>
      <c r="F623"/>
      <c r="G623"/>
      <c r="H623"/>
      <c r="I623"/>
      <c r="J623"/>
      <c r="K623"/>
      <c r="L623"/>
    </row>
    <row r="624" spans="2:12" ht="12.75">
      <c r="B624"/>
      <c r="C624"/>
      <c r="D624"/>
      <c r="E624"/>
      <c r="F624"/>
      <c r="G624"/>
      <c r="H624"/>
      <c r="I624"/>
      <c r="J624"/>
      <c r="K624"/>
      <c r="L624"/>
    </row>
    <row r="625" spans="2:12" ht="12.75">
      <c r="B625"/>
      <c r="C625"/>
      <c r="D625"/>
      <c r="E625"/>
      <c r="F625"/>
      <c r="G625"/>
      <c r="H625"/>
      <c r="I625"/>
      <c r="J625"/>
      <c r="K625"/>
      <c r="L625"/>
    </row>
    <row r="626" spans="2:12" ht="12.75">
      <c r="B626"/>
      <c r="C626"/>
      <c r="D626"/>
      <c r="E626"/>
      <c r="F626"/>
      <c r="G626"/>
      <c r="H626"/>
      <c r="I626"/>
      <c r="J626"/>
      <c r="K626"/>
      <c r="L626"/>
    </row>
    <row r="627" spans="2:12" ht="12.75">
      <c r="B627"/>
      <c r="C627"/>
      <c r="D627"/>
      <c r="E627"/>
      <c r="F627"/>
      <c r="G627"/>
      <c r="H627"/>
      <c r="I627"/>
      <c r="J627"/>
      <c r="K627"/>
      <c r="L627"/>
    </row>
    <row r="628" spans="2:12" ht="12.75">
      <c r="B628"/>
      <c r="C628"/>
      <c r="D628"/>
      <c r="E628"/>
      <c r="F628"/>
      <c r="G628"/>
      <c r="H628"/>
      <c r="I628"/>
      <c r="J628"/>
      <c r="K628"/>
      <c r="L628"/>
    </row>
    <row r="629" spans="2:12" ht="12.75">
      <c r="B629"/>
      <c r="C629"/>
      <c r="D629"/>
      <c r="E629"/>
      <c r="F629"/>
      <c r="G629"/>
      <c r="H629"/>
      <c r="I629"/>
      <c r="J629"/>
      <c r="K629"/>
      <c r="L629"/>
    </row>
    <row r="630" spans="2:12" ht="12.75">
      <c r="B630"/>
      <c r="C630"/>
      <c r="D630"/>
      <c r="E630"/>
      <c r="F630"/>
      <c r="G630"/>
      <c r="H630"/>
      <c r="I630"/>
      <c r="J630"/>
      <c r="K630"/>
      <c r="L630"/>
    </row>
    <row r="631" spans="2:12" ht="12.75">
      <c r="B631"/>
      <c r="C631"/>
      <c r="D631"/>
      <c r="E631"/>
      <c r="F631"/>
      <c r="G631"/>
      <c r="H631"/>
      <c r="I631"/>
      <c r="J631"/>
      <c r="K631"/>
      <c r="L631"/>
    </row>
  </sheetData>
  <mergeCells count="17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workbookViewId="0">
      <selection activeCell="T23" sqref="T23"/>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09" t="s">
        <v>350</v>
      </c>
      <c r="B1" s="1409"/>
      <c r="C1" s="1409"/>
      <c r="D1" s="1409"/>
      <c r="E1" s="1409"/>
      <c r="F1" s="1409"/>
      <c r="G1" s="1409"/>
      <c r="H1" s="1409"/>
      <c r="I1" s="1409"/>
      <c r="J1" s="1409"/>
      <c r="K1" s="1409"/>
      <c r="L1" s="1409"/>
      <c r="M1" s="1409"/>
      <c r="N1" s="1409"/>
    </row>
    <row r="2" spans="1:20" ht="13.5" thickBot="1">
      <c r="B2" s="973"/>
      <c r="C2" s="973"/>
      <c r="D2" s="973"/>
      <c r="E2" s="973"/>
      <c r="F2" s="973"/>
      <c r="G2" s="974" t="s">
        <v>351</v>
      </c>
      <c r="H2" s="973"/>
      <c r="I2" s="973"/>
      <c r="J2" s="973"/>
      <c r="K2" s="973"/>
      <c r="L2" s="973"/>
      <c r="M2" s="973"/>
      <c r="N2" s="973"/>
    </row>
    <row r="3" spans="1:20" ht="14.25" thickBot="1">
      <c r="A3" s="975" t="s">
        <v>352</v>
      </c>
      <c r="B3" s="976" t="s">
        <v>220</v>
      </c>
      <c r="C3" s="976" t="s">
        <v>221</v>
      </c>
      <c r="D3" s="976" t="s">
        <v>222</v>
      </c>
      <c r="E3" s="976" t="s">
        <v>223</v>
      </c>
      <c r="F3" s="976" t="s">
        <v>224</v>
      </c>
      <c r="G3" s="976" t="s">
        <v>225</v>
      </c>
      <c r="H3" s="976" t="s">
        <v>226</v>
      </c>
      <c r="I3" s="976" t="s">
        <v>227</v>
      </c>
      <c r="J3" s="976" t="s">
        <v>228</v>
      </c>
      <c r="K3" s="976" t="s">
        <v>229</v>
      </c>
      <c r="L3" s="976" t="s">
        <v>230</v>
      </c>
      <c r="M3" s="976" t="s">
        <v>231</v>
      </c>
      <c r="N3" s="976" t="s">
        <v>238</v>
      </c>
    </row>
    <row r="4" spans="1:20" ht="13.5">
      <c r="A4" s="977">
        <v>2004</v>
      </c>
      <c r="B4" s="978">
        <v>299.39999999999998</v>
      </c>
      <c r="C4" s="978">
        <v>296.39999999999998</v>
      </c>
      <c r="D4" s="978">
        <v>293.7</v>
      </c>
      <c r="E4" s="978">
        <v>293.5</v>
      </c>
      <c r="F4" s="978">
        <v>293.5</v>
      </c>
      <c r="G4" s="978">
        <v>291.60000000000002</v>
      </c>
      <c r="H4" s="978">
        <v>290.2</v>
      </c>
      <c r="I4" s="978">
        <v>286.3</v>
      </c>
      <c r="J4" s="978">
        <v>285.39999999999998</v>
      </c>
      <c r="K4" s="978">
        <v>285.10000000000002</v>
      </c>
      <c r="L4" s="978">
        <v>291.2</v>
      </c>
      <c r="M4" s="978">
        <v>297.8</v>
      </c>
      <c r="N4" s="979">
        <v>291.3</v>
      </c>
    </row>
    <row r="5" spans="1:20" ht="13.5">
      <c r="A5" s="980">
        <v>2005</v>
      </c>
      <c r="B5" s="981">
        <v>304.10000000000002</v>
      </c>
      <c r="C5" s="981">
        <v>308.10000000000002</v>
      </c>
      <c r="D5" s="981">
        <v>308.2</v>
      </c>
      <c r="E5" s="981">
        <v>310.89999999999998</v>
      </c>
      <c r="F5" s="981">
        <v>309.89999999999998</v>
      </c>
      <c r="G5" s="981">
        <v>309.10000000000002</v>
      </c>
      <c r="H5" s="981">
        <v>307</v>
      </c>
      <c r="I5" s="981">
        <v>300.60000000000002</v>
      </c>
      <c r="J5" s="981">
        <v>303.3</v>
      </c>
      <c r="K5" s="981">
        <v>304.3</v>
      </c>
      <c r="L5" s="981">
        <v>311.8</v>
      </c>
      <c r="M5" s="981">
        <v>315.5</v>
      </c>
      <c r="N5" s="982">
        <v>307.60000000000002</v>
      </c>
    </row>
    <row r="6" spans="1:20" ht="13.5">
      <c r="A6" s="980">
        <v>2006</v>
      </c>
      <c r="B6" s="981">
        <v>317.10000000000002</v>
      </c>
      <c r="C6" s="981">
        <v>319.89999999999998</v>
      </c>
      <c r="D6" s="981">
        <v>324</v>
      </c>
      <c r="E6" s="981">
        <v>319.5</v>
      </c>
      <c r="F6" s="981">
        <v>325.8</v>
      </c>
      <c r="G6" s="981">
        <v>323.8</v>
      </c>
      <c r="H6" s="981">
        <v>312.8</v>
      </c>
      <c r="I6" s="981">
        <v>313</v>
      </c>
      <c r="J6" s="981">
        <v>315.2</v>
      </c>
      <c r="K6" s="981">
        <v>311.2</v>
      </c>
      <c r="L6" s="981">
        <v>316.2</v>
      </c>
      <c r="M6" s="981">
        <v>321.8</v>
      </c>
      <c r="N6" s="982">
        <v>318.7</v>
      </c>
    </row>
    <row r="7" spans="1:20" ht="13.5">
      <c r="A7" s="980">
        <v>2007</v>
      </c>
      <c r="B7" s="981">
        <v>325.7</v>
      </c>
      <c r="C7" s="981">
        <v>327.9</v>
      </c>
      <c r="D7" s="981">
        <v>329.1</v>
      </c>
      <c r="E7" s="981">
        <v>329.9</v>
      </c>
      <c r="F7" s="981">
        <v>328.7</v>
      </c>
      <c r="G7" s="981">
        <v>330</v>
      </c>
      <c r="H7" s="981">
        <v>327.9</v>
      </c>
      <c r="I7" s="981">
        <v>324</v>
      </c>
      <c r="J7" s="981">
        <v>329.3</v>
      </c>
      <c r="K7" s="981">
        <v>312.8</v>
      </c>
      <c r="L7" s="981">
        <v>317.5</v>
      </c>
      <c r="M7" s="981">
        <v>319</v>
      </c>
      <c r="N7" s="982">
        <v>325.39999999999998</v>
      </c>
    </row>
    <row r="8" spans="1:20" ht="13.5">
      <c r="A8" s="980">
        <v>2008</v>
      </c>
      <c r="B8" s="981">
        <v>326.5</v>
      </c>
      <c r="C8" s="981">
        <v>327</v>
      </c>
      <c r="D8" s="981">
        <v>324.5</v>
      </c>
      <c r="E8" s="981">
        <v>322.60000000000002</v>
      </c>
      <c r="F8" s="981">
        <v>325.7</v>
      </c>
      <c r="G8" s="981">
        <v>323.8</v>
      </c>
      <c r="H8" s="981">
        <v>317</v>
      </c>
      <c r="I8" s="981">
        <v>314.39999999999998</v>
      </c>
      <c r="J8" s="981">
        <v>314.60000000000002</v>
      </c>
      <c r="K8" s="981">
        <v>310.5</v>
      </c>
      <c r="L8" s="981">
        <v>315.10000000000002</v>
      </c>
      <c r="M8" s="981">
        <v>321.7</v>
      </c>
      <c r="N8" s="982">
        <v>320.39999999999998</v>
      </c>
    </row>
    <row r="9" spans="1:20" ht="13.5">
      <c r="A9" s="980">
        <v>2009</v>
      </c>
      <c r="B9" s="981">
        <v>322.2</v>
      </c>
      <c r="C9" s="981">
        <v>324.3</v>
      </c>
      <c r="D9" s="981">
        <v>325.89999999999998</v>
      </c>
      <c r="E9" s="981">
        <v>324.2</v>
      </c>
      <c r="F9" s="981">
        <v>325.3</v>
      </c>
      <c r="G9" s="981">
        <v>324.5</v>
      </c>
      <c r="H9" s="981">
        <v>323.3</v>
      </c>
      <c r="I9" s="981">
        <v>316.2</v>
      </c>
      <c r="J9" s="981">
        <v>320.10000000000002</v>
      </c>
      <c r="K9" s="981">
        <v>320</v>
      </c>
      <c r="L9" s="981">
        <v>324.5</v>
      </c>
      <c r="M9" s="981">
        <v>330</v>
      </c>
      <c r="N9" s="983">
        <v>323.60000000000002</v>
      </c>
    </row>
    <row r="10" spans="1:20" ht="13.5">
      <c r="A10" s="980">
        <v>2010</v>
      </c>
      <c r="B10" s="981">
        <v>333.4</v>
      </c>
      <c r="C10" s="981">
        <v>341.3</v>
      </c>
      <c r="D10" s="981">
        <v>335.1</v>
      </c>
      <c r="E10" s="981">
        <v>343.1</v>
      </c>
      <c r="F10" s="981">
        <v>346.2</v>
      </c>
      <c r="G10" s="981">
        <v>345.9</v>
      </c>
      <c r="H10" s="981">
        <v>340.4</v>
      </c>
      <c r="I10" s="981">
        <v>336.9</v>
      </c>
      <c r="J10" s="981">
        <v>334.2</v>
      </c>
      <c r="K10" s="981">
        <v>325.7</v>
      </c>
      <c r="L10" s="981">
        <v>326.39999999999998</v>
      </c>
      <c r="M10" s="981">
        <v>326.3</v>
      </c>
      <c r="N10" s="983">
        <v>335.8</v>
      </c>
    </row>
    <row r="11" spans="1:20" ht="13.5">
      <c r="A11" s="980">
        <v>2011</v>
      </c>
      <c r="B11" s="981">
        <v>325.60000000000002</v>
      </c>
      <c r="C11" s="981">
        <v>323.5</v>
      </c>
      <c r="D11" s="981">
        <v>322.8</v>
      </c>
      <c r="E11" s="981">
        <v>323</v>
      </c>
      <c r="F11" s="981">
        <v>326.89999999999998</v>
      </c>
      <c r="G11" s="981">
        <v>323.39999999999998</v>
      </c>
      <c r="H11" s="981">
        <v>321.10000000000002</v>
      </c>
      <c r="I11" s="981">
        <v>317.7</v>
      </c>
      <c r="J11" s="981">
        <v>313</v>
      </c>
      <c r="K11" s="981">
        <v>312.89999999999998</v>
      </c>
      <c r="L11" s="981">
        <v>315.60000000000002</v>
      </c>
      <c r="M11" s="981">
        <v>322.10000000000002</v>
      </c>
      <c r="N11" s="983">
        <v>320.7</v>
      </c>
    </row>
    <row r="12" spans="1:20" ht="13.5">
      <c r="A12" s="984">
        <v>2012</v>
      </c>
      <c r="B12" s="985">
        <v>324.89999999999998</v>
      </c>
      <c r="C12" s="985">
        <v>327.2</v>
      </c>
      <c r="D12" s="985">
        <v>329</v>
      </c>
      <c r="E12" s="985">
        <v>329.8</v>
      </c>
      <c r="F12" s="985">
        <v>334.6</v>
      </c>
      <c r="G12" s="985">
        <v>336.3</v>
      </c>
      <c r="H12" s="985">
        <v>330.7</v>
      </c>
      <c r="I12" s="985">
        <v>326.3</v>
      </c>
      <c r="J12" s="985">
        <v>325.7</v>
      </c>
      <c r="K12" s="985">
        <v>322</v>
      </c>
      <c r="L12" s="985">
        <v>327.2</v>
      </c>
      <c r="M12" s="985">
        <v>330.6</v>
      </c>
      <c r="N12" s="986">
        <v>328.9</v>
      </c>
    </row>
    <row r="13" spans="1:20" ht="13.5">
      <c r="A13" s="984">
        <v>2013</v>
      </c>
      <c r="B13" s="985">
        <v>334</v>
      </c>
      <c r="C13" s="985">
        <v>336.5</v>
      </c>
      <c r="D13" s="985">
        <v>334.9</v>
      </c>
      <c r="E13" s="985">
        <v>338</v>
      </c>
      <c r="F13" s="985">
        <v>338.8</v>
      </c>
      <c r="G13" s="985">
        <v>343</v>
      </c>
      <c r="H13" s="985">
        <v>338.6</v>
      </c>
      <c r="I13" s="985">
        <v>334</v>
      </c>
      <c r="J13" s="985">
        <v>329.8</v>
      </c>
      <c r="K13" s="985">
        <v>328.9</v>
      </c>
      <c r="L13" s="985">
        <v>331</v>
      </c>
      <c r="M13" s="985">
        <v>333.1</v>
      </c>
      <c r="N13" s="986">
        <v>335.2</v>
      </c>
      <c r="Q13"/>
      <c r="R13"/>
      <c r="S13"/>
      <c r="T13"/>
    </row>
    <row r="14" spans="1:20" ht="13.5">
      <c r="A14" s="984">
        <v>2014</v>
      </c>
      <c r="B14" s="985">
        <v>335.3</v>
      </c>
      <c r="C14" s="985">
        <v>339.5</v>
      </c>
      <c r="D14" s="985">
        <v>336</v>
      </c>
      <c r="E14" s="985">
        <v>338.1</v>
      </c>
      <c r="F14" s="985">
        <v>336</v>
      </c>
      <c r="G14" s="985">
        <v>336.1</v>
      </c>
      <c r="H14" s="985">
        <v>331.4</v>
      </c>
      <c r="I14" s="985">
        <v>332.4</v>
      </c>
      <c r="J14" s="985">
        <v>327.3</v>
      </c>
      <c r="K14" s="985">
        <v>326.3</v>
      </c>
      <c r="L14" s="985">
        <v>328.5</v>
      </c>
      <c r="M14" s="985">
        <v>340.6</v>
      </c>
      <c r="N14" s="986">
        <v>333.6</v>
      </c>
      <c r="Q14"/>
      <c r="R14"/>
      <c r="S14"/>
      <c r="T14"/>
    </row>
    <row r="15" spans="1:20" ht="13.5">
      <c r="A15" s="987">
        <v>2015</v>
      </c>
      <c r="B15" s="988">
        <v>336</v>
      </c>
      <c r="C15" s="988">
        <v>338.9</v>
      </c>
      <c r="D15" s="988">
        <v>339.7</v>
      </c>
      <c r="E15" s="988">
        <v>340.8</v>
      </c>
      <c r="F15" s="988">
        <v>346.1</v>
      </c>
      <c r="G15" s="988">
        <v>343.9</v>
      </c>
      <c r="H15" s="988">
        <v>339.4</v>
      </c>
      <c r="I15" s="988">
        <v>334</v>
      </c>
      <c r="J15" s="988">
        <v>332.9</v>
      </c>
      <c r="K15" s="988">
        <v>331.2</v>
      </c>
      <c r="L15" s="988">
        <v>332.8</v>
      </c>
      <c r="M15" s="988">
        <v>335.4</v>
      </c>
      <c r="N15" s="989">
        <v>337.6</v>
      </c>
      <c r="Q15"/>
      <c r="R15"/>
      <c r="S15"/>
      <c r="T15"/>
    </row>
    <row r="16" spans="1:20" ht="13.5">
      <c r="A16" s="987">
        <v>2016</v>
      </c>
      <c r="B16" s="988">
        <v>335.2</v>
      </c>
      <c r="C16" s="988">
        <v>337.7</v>
      </c>
      <c r="D16" s="988">
        <v>338.5</v>
      </c>
      <c r="E16" s="988">
        <v>340.3</v>
      </c>
      <c r="F16" s="988">
        <v>345.4</v>
      </c>
      <c r="G16" s="988">
        <v>342.5</v>
      </c>
      <c r="H16" s="988">
        <v>339.1</v>
      </c>
      <c r="I16" s="988">
        <v>336.7</v>
      </c>
      <c r="J16" s="988">
        <v>336</v>
      </c>
      <c r="K16" s="988">
        <v>338.1</v>
      </c>
      <c r="L16" s="988">
        <v>339.8</v>
      </c>
      <c r="M16" s="988">
        <v>343.5</v>
      </c>
      <c r="N16" s="989">
        <v>339.5</v>
      </c>
      <c r="Q16"/>
      <c r="R16"/>
      <c r="S16"/>
      <c r="T16"/>
    </row>
    <row r="17" spans="1:20" ht="13.5">
      <c r="A17" s="987">
        <v>2017</v>
      </c>
      <c r="B17" s="988">
        <v>343.84877560849145</v>
      </c>
      <c r="C17" s="988">
        <v>344.01260355448568</v>
      </c>
      <c r="D17" s="988">
        <v>345.08323788722237</v>
      </c>
      <c r="E17" s="988">
        <v>349.4260933003689</v>
      </c>
      <c r="F17" s="988">
        <v>351.85998819252393</v>
      </c>
      <c r="G17" s="988">
        <v>351.12109667545815</v>
      </c>
      <c r="H17" s="988">
        <v>346.75726994620067</v>
      </c>
      <c r="I17" s="988">
        <v>344.85589941972938</v>
      </c>
      <c r="J17" s="988">
        <v>342.09908231074832</v>
      </c>
      <c r="K17" s="988">
        <v>340.25607000681453</v>
      </c>
      <c r="L17" s="988">
        <v>343.96423731809307</v>
      </c>
      <c r="M17" s="988">
        <v>345.17611667491775</v>
      </c>
      <c r="N17" s="989">
        <v>345.73613890143946</v>
      </c>
      <c r="Q17"/>
      <c r="R17"/>
      <c r="S17"/>
      <c r="T17"/>
    </row>
    <row r="18" spans="1:20" ht="13.5">
      <c r="A18" s="987">
        <v>2018</v>
      </c>
      <c r="B18" s="988">
        <v>328.68883172082138</v>
      </c>
      <c r="C18" s="988">
        <v>335.33083028686195</v>
      </c>
      <c r="D18" s="988">
        <v>339.13477331184731</v>
      </c>
      <c r="E18" s="988">
        <v>352.1288362407397</v>
      </c>
      <c r="F18" s="988">
        <v>354.40806226015781</v>
      </c>
      <c r="G18" s="988">
        <v>352.31798629918734</v>
      </c>
      <c r="H18" s="988">
        <v>349.02563708344542</v>
      </c>
      <c r="I18" s="988">
        <v>347.00933631012759</v>
      </c>
      <c r="J18" s="988">
        <v>345.11329021489684</v>
      </c>
      <c r="K18" s="988">
        <v>347.11988043981063</v>
      </c>
      <c r="L18" s="988">
        <v>349.40972512323503</v>
      </c>
      <c r="M18" s="988">
        <v>350.98601398601369</v>
      </c>
      <c r="N18" s="989">
        <v>345.25543478260863</v>
      </c>
      <c r="Q18"/>
      <c r="R18"/>
      <c r="S18"/>
      <c r="T18"/>
    </row>
    <row r="19" spans="1:20" ht="14.25" thickBot="1">
      <c r="A19" s="990">
        <v>2019</v>
      </c>
      <c r="B19" s="991">
        <v>354.37491656654714</v>
      </c>
      <c r="C19" s="991">
        <v>356.43838796545651</v>
      </c>
      <c r="D19" s="991">
        <v>357.2969949465724</v>
      </c>
      <c r="E19" s="991">
        <v>357.47446683623537</v>
      </c>
      <c r="F19" s="991">
        <v>361.2054005838466</v>
      </c>
      <c r="G19" s="991">
        <v>357.93540852897377</v>
      </c>
      <c r="H19" s="991">
        <v>354.2490676912646</v>
      </c>
      <c r="I19" s="991">
        <v>353.13528487554794</v>
      </c>
      <c r="J19" s="991">
        <v>352.05841293166753</v>
      </c>
      <c r="K19" s="991"/>
      <c r="L19" s="991"/>
      <c r="M19" s="991"/>
      <c r="N19" s="992"/>
      <c r="Q19"/>
      <c r="R19"/>
      <c r="S19"/>
      <c r="T19"/>
    </row>
    <row r="20" spans="1:20" ht="13.5" thickBot="1">
      <c r="B20" s="973"/>
      <c r="C20" s="973"/>
      <c r="D20" s="973"/>
      <c r="E20" s="973"/>
      <c r="F20" s="973"/>
      <c r="G20" s="993" t="s">
        <v>353</v>
      </c>
      <c r="H20" s="973"/>
      <c r="I20" s="973"/>
      <c r="J20" s="973"/>
      <c r="K20" s="973"/>
      <c r="L20" s="973"/>
      <c r="M20" s="973"/>
      <c r="N20" s="994"/>
      <c r="Q20"/>
      <c r="R20"/>
      <c r="S20"/>
      <c r="T20"/>
    </row>
    <row r="21" spans="1:20" ht="14.25" thickBot="1">
      <c r="A21" s="975" t="s">
        <v>352</v>
      </c>
      <c r="B21" s="976" t="s">
        <v>220</v>
      </c>
      <c r="C21" s="976" t="s">
        <v>221</v>
      </c>
      <c r="D21" s="976" t="s">
        <v>222</v>
      </c>
      <c r="E21" s="976" t="s">
        <v>223</v>
      </c>
      <c r="F21" s="976" t="s">
        <v>224</v>
      </c>
      <c r="G21" s="976" t="s">
        <v>225</v>
      </c>
      <c r="H21" s="976" t="s">
        <v>226</v>
      </c>
      <c r="I21" s="976" t="s">
        <v>227</v>
      </c>
      <c r="J21" s="976" t="s">
        <v>228</v>
      </c>
      <c r="K21" s="976" t="s">
        <v>229</v>
      </c>
      <c r="L21" s="976" t="s">
        <v>230</v>
      </c>
      <c r="M21" s="976" t="s">
        <v>231</v>
      </c>
      <c r="N21" s="976" t="s">
        <v>238</v>
      </c>
      <c r="Q21"/>
      <c r="R21"/>
      <c r="S21"/>
      <c r="T21"/>
    </row>
    <row r="22" spans="1:20" ht="13.5">
      <c r="A22" s="977">
        <v>2004</v>
      </c>
      <c r="B22" s="978">
        <v>272.2</v>
      </c>
      <c r="C22" s="978">
        <v>271.5</v>
      </c>
      <c r="D22" s="978">
        <v>272</v>
      </c>
      <c r="E22" s="978">
        <v>273.10000000000002</v>
      </c>
      <c r="F22" s="978">
        <v>267.2</v>
      </c>
      <c r="G22" s="978">
        <v>269.60000000000002</v>
      </c>
      <c r="H22" s="978">
        <v>261.5</v>
      </c>
      <c r="I22" s="978">
        <v>261.39999999999998</v>
      </c>
      <c r="J22" s="978">
        <v>264.8</v>
      </c>
      <c r="K22" s="978">
        <v>267</v>
      </c>
      <c r="L22" s="978">
        <v>266.39999999999998</v>
      </c>
      <c r="M22" s="978">
        <v>271.3</v>
      </c>
      <c r="N22" s="979">
        <v>267.3</v>
      </c>
      <c r="Q22"/>
      <c r="R22"/>
      <c r="S22"/>
      <c r="T22"/>
    </row>
    <row r="23" spans="1:20" ht="13.5">
      <c r="A23" s="980">
        <v>2005</v>
      </c>
      <c r="B23" s="981">
        <v>272.10000000000002</v>
      </c>
      <c r="C23" s="981">
        <v>274.8</v>
      </c>
      <c r="D23" s="981">
        <v>271.8</v>
      </c>
      <c r="E23" s="981">
        <v>273.39999999999998</v>
      </c>
      <c r="F23" s="981">
        <v>271</v>
      </c>
      <c r="G23" s="981">
        <v>266.39999999999998</v>
      </c>
      <c r="H23" s="981">
        <v>264.60000000000002</v>
      </c>
      <c r="I23" s="981">
        <v>261.10000000000002</v>
      </c>
      <c r="J23" s="981">
        <v>266.60000000000002</v>
      </c>
      <c r="K23" s="981">
        <v>272.5</v>
      </c>
      <c r="L23" s="981">
        <v>270.60000000000002</v>
      </c>
      <c r="M23" s="981">
        <v>272.39999999999998</v>
      </c>
      <c r="N23" s="982">
        <v>269.2</v>
      </c>
      <c r="Q23"/>
      <c r="R23"/>
      <c r="S23"/>
      <c r="T23"/>
    </row>
    <row r="24" spans="1:20" ht="13.5">
      <c r="A24" s="980">
        <v>2006</v>
      </c>
      <c r="B24" s="981">
        <v>275.10000000000002</v>
      </c>
      <c r="C24" s="981">
        <v>273.39999999999998</v>
      </c>
      <c r="D24" s="981">
        <v>273.39999999999998</v>
      </c>
      <c r="E24" s="981">
        <v>272.89999999999998</v>
      </c>
      <c r="F24" s="981">
        <v>270.39999999999998</v>
      </c>
      <c r="G24" s="981">
        <v>264.2</v>
      </c>
      <c r="H24" s="981">
        <v>260.2</v>
      </c>
      <c r="I24" s="981">
        <v>258.10000000000002</v>
      </c>
      <c r="J24" s="981">
        <v>263.5</v>
      </c>
      <c r="K24" s="981">
        <v>263.89999999999998</v>
      </c>
      <c r="L24" s="981">
        <v>264.89999999999998</v>
      </c>
      <c r="M24" s="981">
        <v>266.89999999999998</v>
      </c>
      <c r="N24" s="982">
        <v>267.5</v>
      </c>
      <c r="Q24"/>
      <c r="R24"/>
      <c r="S24"/>
      <c r="T24"/>
    </row>
    <row r="25" spans="1:20" ht="13.5">
      <c r="A25" s="980">
        <v>2007</v>
      </c>
      <c r="B25" s="981">
        <v>274.10000000000002</v>
      </c>
      <c r="C25" s="981">
        <v>274.89999999999998</v>
      </c>
      <c r="D25" s="981">
        <v>274</v>
      </c>
      <c r="E25" s="981">
        <v>272.3</v>
      </c>
      <c r="F25" s="981">
        <v>271.89999999999998</v>
      </c>
      <c r="G25" s="981">
        <v>269.2</v>
      </c>
      <c r="H25" s="981">
        <v>267.89999999999998</v>
      </c>
      <c r="I25" s="981">
        <v>264.60000000000002</v>
      </c>
      <c r="J25" s="981">
        <v>266</v>
      </c>
      <c r="K25" s="981">
        <v>268.8</v>
      </c>
      <c r="L25" s="981">
        <v>269.10000000000002</v>
      </c>
      <c r="M25" s="981">
        <v>271.60000000000002</v>
      </c>
      <c r="N25" s="982">
        <v>270.2</v>
      </c>
      <c r="Q25"/>
      <c r="R25"/>
      <c r="S25"/>
      <c r="T25"/>
    </row>
    <row r="26" spans="1:20" ht="13.5">
      <c r="A26" s="980">
        <v>2008</v>
      </c>
      <c r="B26" s="981">
        <v>273.89999999999998</v>
      </c>
      <c r="C26" s="981">
        <v>274.89999999999998</v>
      </c>
      <c r="D26" s="981">
        <v>273.8</v>
      </c>
      <c r="E26" s="981">
        <v>270</v>
      </c>
      <c r="F26" s="981">
        <v>271.89999999999998</v>
      </c>
      <c r="G26" s="981">
        <v>270.5</v>
      </c>
      <c r="H26" s="981">
        <v>268.60000000000002</v>
      </c>
      <c r="I26" s="981">
        <v>265</v>
      </c>
      <c r="J26" s="981">
        <v>266.5</v>
      </c>
      <c r="K26" s="981">
        <v>266.60000000000002</v>
      </c>
      <c r="L26" s="981">
        <v>269.7</v>
      </c>
      <c r="M26" s="981">
        <v>274.60000000000002</v>
      </c>
      <c r="N26" s="982">
        <v>270.3</v>
      </c>
      <c r="Q26"/>
      <c r="R26"/>
      <c r="S26"/>
      <c r="T26"/>
    </row>
    <row r="27" spans="1:20" ht="13.5">
      <c r="A27" s="980">
        <v>2009</v>
      </c>
      <c r="B27" s="981">
        <v>276.8</v>
      </c>
      <c r="C27" s="981">
        <v>274.3</v>
      </c>
      <c r="D27" s="981">
        <v>276.39999999999998</v>
      </c>
      <c r="E27" s="981">
        <v>273.60000000000002</v>
      </c>
      <c r="F27" s="981">
        <v>273.8</v>
      </c>
      <c r="G27" s="981">
        <v>272.10000000000002</v>
      </c>
      <c r="H27" s="981">
        <v>268.60000000000002</v>
      </c>
      <c r="I27" s="981">
        <v>266.8</v>
      </c>
      <c r="J27" s="981">
        <v>269.5</v>
      </c>
      <c r="K27" s="981">
        <v>271.39999999999998</v>
      </c>
      <c r="L27" s="981">
        <v>275.60000000000002</v>
      </c>
      <c r="M27" s="981">
        <v>277.10000000000002</v>
      </c>
      <c r="N27" s="983">
        <v>272.8</v>
      </c>
      <c r="Q27"/>
      <c r="R27"/>
      <c r="S27"/>
      <c r="T27"/>
    </row>
    <row r="28" spans="1:20" ht="13.5">
      <c r="A28" s="980">
        <v>2010</v>
      </c>
      <c r="B28" s="981">
        <v>278.5</v>
      </c>
      <c r="C28" s="981">
        <v>282.10000000000002</v>
      </c>
      <c r="D28" s="981">
        <v>281.7</v>
      </c>
      <c r="E28" s="981">
        <v>280.5</v>
      </c>
      <c r="F28" s="981">
        <v>280.89999999999998</v>
      </c>
      <c r="G28" s="981">
        <v>279</v>
      </c>
      <c r="H28" s="981">
        <v>275</v>
      </c>
      <c r="I28" s="981">
        <v>272.89999999999998</v>
      </c>
      <c r="J28" s="981">
        <v>275.5</v>
      </c>
      <c r="K28" s="981">
        <v>275.10000000000002</v>
      </c>
      <c r="L28" s="981">
        <v>275</v>
      </c>
      <c r="M28" s="981">
        <v>277.5</v>
      </c>
      <c r="N28" s="983">
        <v>277.8</v>
      </c>
      <c r="Q28"/>
      <c r="R28"/>
      <c r="S28"/>
      <c r="T28"/>
    </row>
    <row r="29" spans="1:20" ht="13.5">
      <c r="A29" s="980">
        <v>2011</v>
      </c>
      <c r="B29" s="981">
        <v>280.2</v>
      </c>
      <c r="C29" s="981">
        <v>279.3</v>
      </c>
      <c r="D29" s="981">
        <v>279.5</v>
      </c>
      <c r="E29" s="981">
        <v>281.39999999999998</v>
      </c>
      <c r="F29" s="981">
        <v>279.7</v>
      </c>
      <c r="G29" s="981">
        <v>275.89999999999998</v>
      </c>
      <c r="H29" s="981">
        <v>274.2</v>
      </c>
      <c r="I29" s="981">
        <v>268.2</v>
      </c>
      <c r="J29" s="981">
        <v>259.3</v>
      </c>
      <c r="K29" s="981">
        <v>260.89999999999998</v>
      </c>
      <c r="L29" s="981">
        <v>262.89999999999998</v>
      </c>
      <c r="M29" s="981">
        <v>267.2</v>
      </c>
      <c r="N29" s="983">
        <v>271.2</v>
      </c>
      <c r="Q29"/>
      <c r="R29"/>
      <c r="S29"/>
      <c r="T29"/>
    </row>
    <row r="30" spans="1:20" s="973" customFormat="1" ht="13.5">
      <c r="A30" s="984">
        <v>2012</v>
      </c>
      <c r="B30" s="985">
        <v>270.2</v>
      </c>
      <c r="C30" s="985">
        <v>267.8</v>
      </c>
      <c r="D30" s="985">
        <v>269.60000000000002</v>
      </c>
      <c r="E30" s="985">
        <v>266.2</v>
      </c>
      <c r="F30" s="985">
        <v>265.3</v>
      </c>
      <c r="G30" s="985">
        <v>265.10000000000002</v>
      </c>
      <c r="H30" s="985">
        <v>259.10000000000002</v>
      </c>
      <c r="I30" s="985">
        <v>258.3</v>
      </c>
      <c r="J30" s="985">
        <v>258.89999999999998</v>
      </c>
      <c r="K30" s="985">
        <v>261.60000000000002</v>
      </c>
      <c r="L30" s="985">
        <v>263.2</v>
      </c>
      <c r="M30" s="985">
        <v>267</v>
      </c>
      <c r="N30" s="986">
        <v>264</v>
      </c>
      <c r="Q30"/>
      <c r="R30"/>
      <c r="S30"/>
      <c r="T30"/>
    </row>
    <row r="31" spans="1:20" s="973" customFormat="1" ht="13.5">
      <c r="A31" s="984">
        <v>2013</v>
      </c>
      <c r="B31" s="985">
        <v>269.39999999999998</v>
      </c>
      <c r="C31" s="985">
        <v>271.89999999999998</v>
      </c>
      <c r="D31" s="985">
        <v>270.60000000000002</v>
      </c>
      <c r="E31" s="985">
        <v>270.89999999999998</v>
      </c>
      <c r="F31" s="985">
        <v>266.89999999999998</v>
      </c>
      <c r="G31" s="985">
        <v>265.89999999999998</v>
      </c>
      <c r="H31" s="985">
        <v>262.5</v>
      </c>
      <c r="I31" s="985">
        <v>259.3</v>
      </c>
      <c r="J31" s="985">
        <v>261.2</v>
      </c>
      <c r="K31" s="985">
        <v>263.10000000000002</v>
      </c>
      <c r="L31" s="985">
        <v>265.5</v>
      </c>
      <c r="M31" s="985">
        <v>270.2</v>
      </c>
      <c r="N31" s="986">
        <v>266.10000000000002</v>
      </c>
      <c r="Q31"/>
      <c r="R31"/>
      <c r="S31"/>
      <c r="T31"/>
    </row>
    <row r="32" spans="1:20" s="973" customFormat="1" ht="13.5">
      <c r="A32" s="984">
        <v>2014</v>
      </c>
      <c r="B32" s="985">
        <v>273</v>
      </c>
      <c r="C32" s="985">
        <v>274.60000000000002</v>
      </c>
      <c r="D32" s="985">
        <v>271.8</v>
      </c>
      <c r="E32" s="985">
        <v>270.39999999999998</v>
      </c>
      <c r="F32" s="985">
        <v>268.39999999999998</v>
      </c>
      <c r="G32" s="985">
        <v>268.60000000000002</v>
      </c>
      <c r="H32" s="985">
        <v>264.5</v>
      </c>
      <c r="I32" s="985">
        <v>259.7</v>
      </c>
      <c r="J32" s="985">
        <v>261.60000000000002</v>
      </c>
      <c r="K32" s="985">
        <v>263.39999999999998</v>
      </c>
      <c r="L32" s="985">
        <v>264.39999999999998</v>
      </c>
      <c r="M32" s="985">
        <v>264.8</v>
      </c>
      <c r="N32" s="986">
        <v>267</v>
      </c>
      <c r="Q32"/>
      <c r="R32"/>
      <c r="S32"/>
      <c r="T32"/>
    </row>
    <row r="33" spans="1:20" s="973" customFormat="1" ht="13.5">
      <c r="A33" s="987">
        <v>2015</v>
      </c>
      <c r="B33" s="988">
        <v>270.5</v>
      </c>
      <c r="C33" s="988">
        <v>271.5</v>
      </c>
      <c r="D33" s="988">
        <v>272.60000000000002</v>
      </c>
      <c r="E33" s="988">
        <v>270.89999999999998</v>
      </c>
      <c r="F33" s="988">
        <v>273.3</v>
      </c>
      <c r="G33" s="988">
        <v>272</v>
      </c>
      <c r="H33" s="988">
        <v>267.8</v>
      </c>
      <c r="I33" s="988">
        <v>262.10000000000002</v>
      </c>
      <c r="J33" s="988">
        <v>261.39999999999998</v>
      </c>
      <c r="K33" s="988">
        <v>264.5</v>
      </c>
      <c r="L33" s="988">
        <v>266.60000000000002</v>
      </c>
      <c r="M33" s="988">
        <v>268.10000000000002</v>
      </c>
      <c r="N33" s="989">
        <v>267.89999999999998</v>
      </c>
      <c r="Q33"/>
      <c r="R33"/>
      <c r="S33"/>
      <c r="T33"/>
    </row>
    <row r="34" spans="1:20" ht="13.5">
      <c r="A34" s="987">
        <v>2016</v>
      </c>
      <c r="B34" s="988">
        <v>270.10000000000002</v>
      </c>
      <c r="C34" s="988">
        <v>272.10000000000002</v>
      </c>
      <c r="D34" s="988">
        <v>268.7</v>
      </c>
      <c r="E34" s="988">
        <v>267.7</v>
      </c>
      <c r="F34" s="988">
        <v>266.10000000000002</v>
      </c>
      <c r="G34" s="988">
        <v>263.60000000000002</v>
      </c>
      <c r="H34" s="988">
        <v>259.10000000000002</v>
      </c>
      <c r="I34" s="988">
        <v>256.7</v>
      </c>
      <c r="J34" s="988">
        <v>259.60000000000002</v>
      </c>
      <c r="K34" s="988">
        <v>263.8</v>
      </c>
      <c r="L34" s="988">
        <v>267.10000000000002</v>
      </c>
      <c r="M34" s="988">
        <v>271.10000000000002</v>
      </c>
      <c r="N34" s="989">
        <v>265.2</v>
      </c>
    </row>
    <row r="35" spans="1:20" ht="13.5">
      <c r="A35" s="987">
        <v>2017</v>
      </c>
      <c r="B35" s="988">
        <v>272.88640213541373</v>
      </c>
      <c r="C35" s="988">
        <v>276.25085307594861</v>
      </c>
      <c r="D35" s="988">
        <v>274.85711246631678</v>
      </c>
      <c r="E35" s="988">
        <v>274.82589285714283</v>
      </c>
      <c r="F35" s="988">
        <v>275.79789937320038</v>
      </c>
      <c r="G35" s="988">
        <v>275.68322171001125</v>
      </c>
      <c r="H35" s="988">
        <v>271.12366069701773</v>
      </c>
      <c r="I35" s="988">
        <v>265.89233861961111</v>
      </c>
      <c r="J35" s="988">
        <v>268.51868601734992</v>
      </c>
      <c r="K35" s="988">
        <v>269.27624185210152</v>
      </c>
      <c r="L35" s="988">
        <v>272.87214014486779</v>
      </c>
      <c r="M35" s="988">
        <v>275.60365369340764</v>
      </c>
      <c r="N35" s="989">
        <v>272.59345923219968</v>
      </c>
    </row>
    <row r="36" spans="1:20" ht="13.5">
      <c r="A36" s="987">
        <v>2018</v>
      </c>
      <c r="B36" s="988">
        <v>271.81169536218374</v>
      </c>
      <c r="C36" s="988">
        <v>271.62933094384721</v>
      </c>
      <c r="D36" s="988">
        <v>275.82298136645966</v>
      </c>
      <c r="E36" s="988">
        <v>276.47664184157117</v>
      </c>
      <c r="F36" s="988">
        <v>276.53879641485253</v>
      </c>
      <c r="G36" s="988">
        <v>273.5957050315024</v>
      </c>
      <c r="H36" s="988">
        <v>267.18371383829231</v>
      </c>
      <c r="I36" s="988">
        <v>262.45748745224398</v>
      </c>
      <c r="J36" s="988">
        <v>265.66096423017115</v>
      </c>
      <c r="K36" s="988">
        <v>270.12991512212</v>
      </c>
      <c r="L36" s="988">
        <v>273.99583766909478</v>
      </c>
      <c r="M36" s="988">
        <v>277.44326025733028</v>
      </c>
      <c r="N36" s="989">
        <v>271.5347702055667</v>
      </c>
    </row>
    <row r="37" spans="1:20" ht="14.25" thickBot="1">
      <c r="A37" s="990">
        <v>2019</v>
      </c>
      <c r="B37" s="991">
        <v>281.27826336739287</v>
      </c>
      <c r="C37" s="991">
        <v>284.30536717690359</v>
      </c>
      <c r="D37" s="991">
        <v>286.22046450702811</v>
      </c>
      <c r="E37" s="991">
        <v>290.8767352564733</v>
      </c>
      <c r="F37" s="991">
        <v>285.31500572737696</v>
      </c>
      <c r="G37" s="991">
        <v>281.29946839929153</v>
      </c>
      <c r="H37" s="991">
        <v>274.8623926185175</v>
      </c>
      <c r="I37" s="991">
        <v>271.9152332887009</v>
      </c>
      <c r="J37" s="991">
        <v>273.41321243523339</v>
      </c>
      <c r="K37" s="991"/>
      <c r="L37" s="991"/>
      <c r="M37" s="991"/>
      <c r="N37" s="992"/>
    </row>
    <row r="38" spans="1:20" ht="13.5" thickBot="1">
      <c r="B38" s="973"/>
      <c r="C38" s="973"/>
      <c r="D38" s="973"/>
      <c r="E38" s="973"/>
      <c r="F38" s="973"/>
      <c r="G38" s="993" t="s">
        <v>354</v>
      </c>
      <c r="H38" s="973"/>
      <c r="I38" s="973"/>
      <c r="J38" s="973"/>
      <c r="K38" s="973"/>
      <c r="L38" s="973"/>
      <c r="M38" s="973"/>
      <c r="N38" s="994"/>
    </row>
    <row r="39" spans="1:20" ht="14.25" thickBot="1">
      <c r="A39" s="975" t="s">
        <v>352</v>
      </c>
      <c r="B39" s="976" t="s">
        <v>220</v>
      </c>
      <c r="C39" s="976" t="s">
        <v>221</v>
      </c>
      <c r="D39" s="976" t="s">
        <v>222</v>
      </c>
      <c r="E39" s="976" t="s">
        <v>223</v>
      </c>
      <c r="F39" s="976" t="s">
        <v>224</v>
      </c>
      <c r="G39" s="976" t="s">
        <v>225</v>
      </c>
      <c r="H39" s="976" t="s">
        <v>226</v>
      </c>
      <c r="I39" s="976" t="s">
        <v>227</v>
      </c>
      <c r="J39" s="976" t="s">
        <v>228</v>
      </c>
      <c r="K39" s="976" t="s">
        <v>229</v>
      </c>
      <c r="L39" s="976" t="s">
        <v>230</v>
      </c>
      <c r="M39" s="976" t="s">
        <v>231</v>
      </c>
      <c r="N39" s="976" t="s">
        <v>238</v>
      </c>
    </row>
    <row r="40" spans="1:20" ht="13.5">
      <c r="A40" s="977">
        <v>2004</v>
      </c>
      <c r="B40" s="978">
        <v>240.7</v>
      </c>
      <c r="C40" s="978">
        <v>241.7</v>
      </c>
      <c r="D40" s="978">
        <v>243.7</v>
      </c>
      <c r="E40" s="978">
        <v>237.7</v>
      </c>
      <c r="F40" s="978">
        <v>240.8</v>
      </c>
      <c r="G40" s="978">
        <v>241.5</v>
      </c>
      <c r="H40" s="978">
        <v>243.3</v>
      </c>
      <c r="I40" s="978">
        <v>237.1</v>
      </c>
      <c r="J40" s="978">
        <v>241.6</v>
      </c>
      <c r="K40" s="978">
        <v>238.8</v>
      </c>
      <c r="L40" s="978">
        <v>245.7</v>
      </c>
      <c r="M40" s="978">
        <v>249.9</v>
      </c>
      <c r="N40" s="979">
        <v>242.4</v>
      </c>
    </row>
    <row r="41" spans="1:20" ht="13.5">
      <c r="A41" s="980">
        <v>2005</v>
      </c>
      <c r="B41" s="981">
        <v>253.1</v>
      </c>
      <c r="C41" s="981">
        <v>256.89999999999998</v>
      </c>
      <c r="D41" s="981">
        <v>255</v>
      </c>
      <c r="E41" s="981">
        <v>253.3</v>
      </c>
      <c r="F41" s="981">
        <v>253</v>
      </c>
      <c r="G41" s="981">
        <v>252.2</v>
      </c>
      <c r="H41" s="981">
        <v>251.1</v>
      </c>
      <c r="I41" s="981">
        <v>247.9</v>
      </c>
      <c r="J41" s="981">
        <v>246.7</v>
      </c>
      <c r="K41" s="981">
        <v>249.2</v>
      </c>
      <c r="L41" s="981">
        <v>250.4</v>
      </c>
      <c r="M41" s="981">
        <v>256.2</v>
      </c>
      <c r="N41" s="982">
        <v>251.9</v>
      </c>
    </row>
    <row r="42" spans="1:20" ht="13.5">
      <c r="A42" s="980">
        <v>2006</v>
      </c>
      <c r="B42" s="981">
        <v>257.8</v>
      </c>
      <c r="C42" s="981">
        <v>258.60000000000002</v>
      </c>
      <c r="D42" s="981">
        <v>259.39999999999998</v>
      </c>
      <c r="E42" s="981">
        <v>256.39999999999998</v>
      </c>
      <c r="F42" s="981">
        <v>257.60000000000002</v>
      </c>
      <c r="G42" s="981">
        <v>256.10000000000002</v>
      </c>
      <c r="H42" s="981">
        <v>250.4</v>
      </c>
      <c r="I42" s="981">
        <v>248.4</v>
      </c>
      <c r="J42" s="981">
        <v>249.2</v>
      </c>
      <c r="K42" s="981">
        <v>246.2</v>
      </c>
      <c r="L42" s="981">
        <v>246.3</v>
      </c>
      <c r="M42" s="981">
        <v>251</v>
      </c>
      <c r="N42" s="982">
        <v>253.1</v>
      </c>
    </row>
    <row r="43" spans="1:20" ht="13.5">
      <c r="A43" s="980">
        <v>2007</v>
      </c>
      <c r="B43" s="981">
        <v>257</v>
      </c>
      <c r="C43" s="981">
        <v>258.60000000000002</v>
      </c>
      <c r="D43" s="981">
        <v>258.5</v>
      </c>
      <c r="E43" s="981">
        <v>260.5</v>
      </c>
      <c r="F43" s="981">
        <v>258.8</v>
      </c>
      <c r="G43" s="981">
        <v>257.5</v>
      </c>
      <c r="H43" s="981">
        <v>254.5</v>
      </c>
      <c r="I43" s="981">
        <v>250.9</v>
      </c>
      <c r="J43" s="981">
        <v>249.3</v>
      </c>
      <c r="K43" s="981">
        <v>246.9</v>
      </c>
      <c r="L43" s="981">
        <v>251.1</v>
      </c>
      <c r="M43" s="981">
        <v>253</v>
      </c>
      <c r="N43" s="982">
        <v>254.3</v>
      </c>
    </row>
    <row r="44" spans="1:20" ht="13.5">
      <c r="A44" s="980">
        <v>2008</v>
      </c>
      <c r="B44" s="981">
        <v>260</v>
      </c>
      <c r="C44" s="981">
        <v>259.7</v>
      </c>
      <c r="D44" s="981">
        <v>256.5</v>
      </c>
      <c r="E44" s="981">
        <v>253.2</v>
      </c>
      <c r="F44" s="981">
        <v>257.89999999999998</v>
      </c>
      <c r="G44" s="981">
        <v>255.5</v>
      </c>
      <c r="H44" s="981">
        <v>249</v>
      </c>
      <c r="I44" s="981">
        <v>247.1</v>
      </c>
      <c r="J44" s="981">
        <v>246.8</v>
      </c>
      <c r="K44" s="981">
        <v>243.8</v>
      </c>
      <c r="L44" s="981">
        <v>247.6</v>
      </c>
      <c r="M44" s="981">
        <v>252.5</v>
      </c>
      <c r="N44" s="982">
        <v>252.2</v>
      </c>
    </row>
    <row r="45" spans="1:20" ht="13.5">
      <c r="A45" s="980">
        <v>2009</v>
      </c>
      <c r="B45" s="981">
        <v>254.8</v>
      </c>
      <c r="C45" s="981">
        <v>256.39999999999998</v>
      </c>
      <c r="D45" s="981">
        <v>258.2</v>
      </c>
      <c r="E45" s="981">
        <v>257.39999999999998</v>
      </c>
      <c r="F45" s="981">
        <v>257.39999999999998</v>
      </c>
      <c r="G45" s="981">
        <v>255.2</v>
      </c>
      <c r="H45" s="981">
        <v>253.6</v>
      </c>
      <c r="I45" s="981">
        <v>250.6</v>
      </c>
      <c r="J45" s="981">
        <v>251.8</v>
      </c>
      <c r="K45" s="981">
        <v>252.9</v>
      </c>
      <c r="L45" s="981">
        <v>255.6</v>
      </c>
      <c r="M45" s="981">
        <v>260.8</v>
      </c>
      <c r="N45" s="982">
        <v>255.4</v>
      </c>
    </row>
    <row r="46" spans="1:20" ht="13.5">
      <c r="A46" s="980">
        <v>2010</v>
      </c>
      <c r="B46" s="981">
        <v>261.8</v>
      </c>
      <c r="C46" s="981">
        <v>267.39999999999998</v>
      </c>
      <c r="D46" s="981">
        <v>265.7</v>
      </c>
      <c r="E46" s="981">
        <v>267.89999999999998</v>
      </c>
      <c r="F46" s="981">
        <v>268.8</v>
      </c>
      <c r="G46" s="981">
        <v>266.89999999999998</v>
      </c>
      <c r="H46" s="981">
        <v>264.39999999999998</v>
      </c>
      <c r="I46" s="981">
        <v>259.89999999999998</v>
      </c>
      <c r="J46" s="981">
        <v>258.10000000000002</v>
      </c>
      <c r="K46" s="981">
        <v>254.5</v>
      </c>
      <c r="L46" s="981">
        <v>258.10000000000002</v>
      </c>
      <c r="M46" s="981">
        <v>262.5</v>
      </c>
      <c r="N46" s="982">
        <v>262.8</v>
      </c>
    </row>
    <row r="47" spans="1:20" ht="13.5">
      <c r="A47" s="980">
        <v>2011</v>
      </c>
      <c r="B47" s="981">
        <v>262.7</v>
      </c>
      <c r="C47" s="981">
        <v>262.60000000000002</v>
      </c>
      <c r="D47" s="981">
        <v>262.2</v>
      </c>
      <c r="E47" s="981">
        <v>261.5</v>
      </c>
      <c r="F47" s="981">
        <v>261.2</v>
      </c>
      <c r="G47" s="981">
        <v>258</v>
      </c>
      <c r="H47" s="981">
        <v>256.2</v>
      </c>
      <c r="I47" s="981">
        <v>251.1</v>
      </c>
      <c r="J47" s="981">
        <v>250.5</v>
      </c>
      <c r="K47" s="981">
        <v>251.1</v>
      </c>
      <c r="L47" s="981">
        <v>253.3</v>
      </c>
      <c r="M47" s="981">
        <v>259.5</v>
      </c>
      <c r="N47" s="982">
        <v>257.2</v>
      </c>
    </row>
    <row r="48" spans="1:20" ht="13.5">
      <c r="A48" s="980">
        <v>2012</v>
      </c>
      <c r="B48" s="981">
        <v>263.39999999999998</v>
      </c>
      <c r="C48" s="981">
        <v>263.8</v>
      </c>
      <c r="D48" s="981">
        <v>264</v>
      </c>
      <c r="E48" s="981">
        <v>262.5</v>
      </c>
      <c r="F48" s="981">
        <v>265.3</v>
      </c>
      <c r="G48" s="981">
        <v>262.2</v>
      </c>
      <c r="H48" s="981">
        <v>260.3</v>
      </c>
      <c r="I48" s="981">
        <v>256</v>
      </c>
      <c r="J48" s="981">
        <v>256.2</v>
      </c>
      <c r="K48" s="981">
        <v>257.60000000000002</v>
      </c>
      <c r="L48" s="981">
        <v>260.7</v>
      </c>
      <c r="M48" s="981">
        <v>263.5</v>
      </c>
      <c r="N48" s="982">
        <v>261.3</v>
      </c>
    </row>
    <row r="49" spans="1:14" ht="13.5">
      <c r="A49" s="980">
        <v>2013</v>
      </c>
      <c r="B49" s="981">
        <v>263.7</v>
      </c>
      <c r="C49" s="981">
        <v>268.2</v>
      </c>
      <c r="D49" s="981">
        <v>266.3</v>
      </c>
      <c r="E49" s="981">
        <v>267.2</v>
      </c>
      <c r="F49" s="981">
        <v>267</v>
      </c>
      <c r="G49" s="981">
        <v>269.39999999999998</v>
      </c>
      <c r="H49" s="981">
        <v>265.3</v>
      </c>
      <c r="I49" s="981">
        <v>261.7</v>
      </c>
      <c r="J49" s="981">
        <v>261.2</v>
      </c>
      <c r="K49" s="981">
        <v>259.89999999999998</v>
      </c>
      <c r="L49" s="981">
        <v>263.3</v>
      </c>
      <c r="M49" s="981">
        <v>265.8</v>
      </c>
      <c r="N49" s="982">
        <v>264.8</v>
      </c>
    </row>
    <row r="50" spans="1:14" ht="13.5">
      <c r="A50" s="984">
        <v>2014</v>
      </c>
      <c r="B50" s="981">
        <v>267.7</v>
      </c>
      <c r="C50" s="981">
        <v>270.8</v>
      </c>
      <c r="D50" s="981">
        <v>267.3</v>
      </c>
      <c r="E50" s="981">
        <v>267.2</v>
      </c>
      <c r="F50" s="981">
        <v>267.7</v>
      </c>
      <c r="G50" s="981">
        <v>267.39999999999998</v>
      </c>
      <c r="H50" s="981">
        <v>264.89999999999998</v>
      </c>
      <c r="I50" s="981">
        <v>263.3</v>
      </c>
      <c r="J50" s="981">
        <v>260.39999999999998</v>
      </c>
      <c r="K50" s="981">
        <v>262</v>
      </c>
      <c r="L50" s="981">
        <v>263.3</v>
      </c>
      <c r="M50" s="981">
        <v>267.89999999999998</v>
      </c>
      <c r="N50" s="982">
        <v>265.7</v>
      </c>
    </row>
    <row r="51" spans="1:14" ht="13.5">
      <c r="A51" s="987">
        <v>2015</v>
      </c>
      <c r="B51" s="995">
        <v>270.89999999999998</v>
      </c>
      <c r="C51" s="995">
        <v>271.7</v>
      </c>
      <c r="D51" s="995">
        <v>270.89999999999998</v>
      </c>
      <c r="E51" s="995">
        <v>272.5</v>
      </c>
      <c r="F51" s="995">
        <v>274.8</v>
      </c>
      <c r="G51" s="995">
        <v>275.7</v>
      </c>
      <c r="H51" s="995">
        <v>272.39999999999998</v>
      </c>
      <c r="I51" s="995">
        <v>268.60000000000002</v>
      </c>
      <c r="J51" s="995">
        <v>266.3</v>
      </c>
      <c r="K51" s="995">
        <v>266.10000000000002</v>
      </c>
      <c r="L51" s="995">
        <v>268.7</v>
      </c>
      <c r="M51" s="995">
        <v>270.39999999999998</v>
      </c>
      <c r="N51" s="996">
        <v>270.5</v>
      </c>
    </row>
    <row r="52" spans="1:14" ht="13.5">
      <c r="A52" s="987">
        <v>2016</v>
      </c>
      <c r="B52" s="995">
        <v>271.7</v>
      </c>
      <c r="C52" s="995">
        <v>271.89999999999998</v>
      </c>
      <c r="D52" s="995">
        <v>270.2</v>
      </c>
      <c r="E52" s="995">
        <v>272.2</v>
      </c>
      <c r="F52" s="995">
        <v>275.5</v>
      </c>
      <c r="G52" s="995">
        <v>274.2</v>
      </c>
      <c r="H52" s="995">
        <v>270.5</v>
      </c>
      <c r="I52" s="995">
        <v>268.7</v>
      </c>
      <c r="J52" s="995">
        <v>268</v>
      </c>
      <c r="K52" s="995">
        <v>270</v>
      </c>
      <c r="L52" s="995">
        <v>273.2</v>
      </c>
      <c r="M52" s="995">
        <v>276.5</v>
      </c>
      <c r="N52" s="996">
        <v>271.8</v>
      </c>
    </row>
    <row r="53" spans="1:14" ht="13.5">
      <c r="A53" s="987">
        <v>2017</v>
      </c>
      <c r="B53" s="995">
        <v>276.69926282533487</v>
      </c>
      <c r="C53" s="995">
        <v>276.47892871209154</v>
      </c>
      <c r="D53" s="995">
        <v>278.22339935513622</v>
      </c>
      <c r="E53" s="995">
        <v>279.34229084700496</v>
      </c>
      <c r="F53" s="995">
        <v>281.69560720701139</v>
      </c>
      <c r="G53" s="995">
        <v>282.87137778735314</v>
      </c>
      <c r="H53" s="995">
        <v>277.47576558713354</v>
      </c>
      <c r="I53" s="995">
        <v>274.10388337620998</v>
      </c>
      <c r="J53" s="995">
        <v>273.58284883720944</v>
      </c>
      <c r="K53" s="995">
        <v>274.03936753791561</v>
      </c>
      <c r="L53" s="995">
        <v>275.29776603686923</v>
      </c>
      <c r="M53" s="995">
        <v>280.80114332380572</v>
      </c>
      <c r="N53" s="989">
        <v>277.62487398742144</v>
      </c>
    </row>
    <row r="54" spans="1:14" ht="13.5">
      <c r="A54" s="987">
        <v>2018</v>
      </c>
      <c r="B54" s="988">
        <v>279.54637865311327</v>
      </c>
      <c r="C54" s="988">
        <v>282.17688062735988</v>
      </c>
      <c r="D54" s="988">
        <v>283.66516998075673</v>
      </c>
      <c r="E54" s="988">
        <v>284.39577732607717</v>
      </c>
      <c r="F54" s="988">
        <v>286.91837000390598</v>
      </c>
      <c r="G54" s="988">
        <v>286.16812790097981</v>
      </c>
      <c r="H54" s="988">
        <v>281.7233466698047</v>
      </c>
      <c r="I54" s="988">
        <v>279.00896414342645</v>
      </c>
      <c r="J54" s="988">
        <v>276.36222177119254</v>
      </c>
      <c r="K54" s="988">
        <v>278.71065267650755</v>
      </c>
      <c r="L54" s="988">
        <v>284.00026838432649</v>
      </c>
      <c r="M54" s="988">
        <v>284.93782985955824</v>
      </c>
      <c r="N54" s="989">
        <v>282.28926615670917</v>
      </c>
    </row>
    <row r="55" spans="1:14" ht="14.25" thickBot="1">
      <c r="A55" s="990">
        <v>2019</v>
      </c>
      <c r="B55" s="991">
        <v>287.03444832750858</v>
      </c>
      <c r="C55" s="991">
        <v>289.1459538749898</v>
      </c>
      <c r="D55" s="991">
        <v>288.5072199817875</v>
      </c>
      <c r="E55" s="991">
        <v>290.10412746204969</v>
      </c>
      <c r="F55" s="991">
        <v>292.71949231485786</v>
      </c>
      <c r="G55" s="991">
        <v>289.1722528130237</v>
      </c>
      <c r="H55" s="991">
        <v>284.60732456803191</v>
      </c>
      <c r="I55" s="991">
        <v>281.83476394849748</v>
      </c>
      <c r="J55" s="991">
        <v>281.74347936186393</v>
      </c>
      <c r="K55" s="991"/>
      <c r="L55" s="991"/>
      <c r="M55" s="991"/>
      <c r="N55" s="992"/>
    </row>
    <row r="56" spans="1:14">
      <c r="I56" s="973"/>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131" zoomScale="75" workbookViewId="0">
      <selection activeCell="AC174" sqref="AC174"/>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11" t="s">
        <v>355</v>
      </c>
      <c r="B2" s="1411"/>
      <c r="C2" s="1411"/>
      <c r="D2" s="1411"/>
      <c r="E2" s="1411"/>
      <c r="F2" s="1411"/>
      <c r="G2" s="1411"/>
      <c r="H2" s="1411"/>
      <c r="I2" s="1411"/>
      <c r="J2" s="1411"/>
      <c r="K2" s="1411"/>
      <c r="L2" s="1411"/>
      <c r="M2" s="1411"/>
    </row>
    <row r="3" spans="1:29" ht="12.75" hidden="1" customHeight="1">
      <c r="A3" s="1411"/>
      <c r="B3" s="1411"/>
      <c r="C3" s="1411"/>
      <c r="D3" s="1411"/>
      <c r="E3" s="1411"/>
      <c r="F3" s="1411"/>
      <c r="G3" s="1411"/>
      <c r="H3" s="1411"/>
      <c r="I3" s="1411"/>
      <c r="J3" s="1411"/>
      <c r="K3" s="1411"/>
      <c r="L3" s="1411"/>
      <c r="M3" s="1411"/>
    </row>
    <row r="4" spans="1:29" ht="12.75" hidden="1" customHeight="1">
      <c r="A4" s="1411"/>
      <c r="B4" s="1411"/>
      <c r="C4" s="1411"/>
      <c r="D4" s="1411"/>
      <c r="E4" s="1411"/>
      <c r="F4" s="1411"/>
      <c r="G4" s="1411"/>
      <c r="H4" s="1411"/>
      <c r="I4" s="1411"/>
      <c r="J4" s="1411"/>
      <c r="K4" s="1411"/>
      <c r="L4" s="1411"/>
      <c r="M4" s="1411"/>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10" t="s">
        <v>217</v>
      </c>
      <c r="R7" s="1410"/>
      <c r="S7" s="1410"/>
      <c r="T7" s="159"/>
      <c r="U7" s="156">
        <v>2003</v>
      </c>
      <c r="V7" s="1410" t="s">
        <v>218</v>
      </c>
      <c r="W7" s="1412"/>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10" t="s">
        <v>217</v>
      </c>
      <c r="Q16" s="1410"/>
      <c r="R16" s="1410"/>
      <c r="S16" s="1410"/>
      <c r="T16" s="157"/>
      <c r="U16" s="156">
        <v>2004</v>
      </c>
      <c r="V16" s="1410" t="s">
        <v>218</v>
      </c>
      <c r="W16" s="1410"/>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10" t="s">
        <v>217</v>
      </c>
      <c r="Q25" s="1410"/>
      <c r="R25" s="1410"/>
      <c r="S25" s="1410"/>
      <c r="T25" s="157"/>
      <c r="U25" s="156">
        <v>2005</v>
      </c>
      <c r="V25" s="1410" t="s">
        <v>218</v>
      </c>
      <c r="W25" s="1410"/>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10" t="s">
        <v>217</v>
      </c>
      <c r="Q34" s="1410"/>
      <c r="R34" s="1410"/>
      <c r="S34" s="1410"/>
      <c r="T34" s="157"/>
      <c r="U34" s="156">
        <v>2006</v>
      </c>
      <c r="V34" s="1410" t="s">
        <v>218</v>
      </c>
      <c r="W34" s="1410"/>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10" t="s">
        <v>217</v>
      </c>
      <c r="Q43" s="1410"/>
      <c r="R43" s="1410"/>
      <c r="S43" s="1410"/>
      <c r="T43" s="157"/>
      <c r="U43" s="156">
        <v>2007</v>
      </c>
      <c r="V43" s="1410" t="s">
        <v>218</v>
      </c>
      <c r="W43" s="1410"/>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10" t="s">
        <v>217</v>
      </c>
      <c r="Q52" s="1410"/>
      <c r="R52" s="1410"/>
      <c r="S52" s="1410"/>
      <c r="T52" s="157"/>
      <c r="U52" s="156">
        <v>2008</v>
      </c>
      <c r="V52" s="1410" t="s">
        <v>218</v>
      </c>
      <c r="W52" s="1410"/>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10" t="s">
        <v>217</v>
      </c>
      <c r="Q61" s="1410"/>
      <c r="R61" s="1410"/>
      <c r="S61" s="1410"/>
      <c r="T61" s="157"/>
      <c r="U61" s="156">
        <v>2009</v>
      </c>
      <c r="V61" s="1410" t="s">
        <v>218</v>
      </c>
      <c r="W61" s="1410"/>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10" t="s">
        <v>217</v>
      </c>
      <c r="Q70" s="1410"/>
      <c r="R70" s="1410"/>
      <c r="S70" s="1410"/>
      <c r="T70" s="157"/>
      <c r="U70" s="156">
        <v>2010</v>
      </c>
      <c r="V70" s="1410" t="s">
        <v>218</v>
      </c>
      <c r="W70" s="1410"/>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10" t="s">
        <v>217</v>
      </c>
      <c r="Q79" s="1410"/>
      <c r="R79" s="1410"/>
      <c r="S79" s="1410"/>
      <c r="T79" s="157"/>
      <c r="U79" s="156">
        <v>2011</v>
      </c>
      <c r="V79" s="1410" t="s">
        <v>218</v>
      </c>
      <c r="W79" s="1410"/>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10" t="s">
        <v>217</v>
      </c>
      <c r="Q88" s="1410"/>
      <c r="R88" s="1410"/>
      <c r="S88" s="1410"/>
      <c r="T88" s="157"/>
      <c r="U88" s="156">
        <v>2012</v>
      </c>
      <c r="V88" s="1410" t="s">
        <v>218</v>
      </c>
      <c r="W88" s="1410"/>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10" t="s">
        <v>217</v>
      </c>
      <c r="Q97" s="1410"/>
      <c r="R97" s="1410"/>
      <c r="S97" s="1410"/>
      <c r="T97" s="157"/>
      <c r="U97" s="156">
        <v>2013</v>
      </c>
      <c r="V97" s="1410" t="s">
        <v>218</v>
      </c>
      <c r="W97" s="1410"/>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10" t="s">
        <v>217</v>
      </c>
      <c r="Q106" s="1410"/>
      <c r="R106" s="1410"/>
      <c r="S106" s="1410"/>
      <c r="T106" s="157"/>
      <c r="U106" s="156">
        <v>2014</v>
      </c>
      <c r="V106" s="1410" t="s">
        <v>218</v>
      </c>
      <c r="W106" s="1410"/>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10" t="s">
        <v>217</v>
      </c>
      <c r="Q116" s="1410"/>
      <c r="R116" s="1410"/>
      <c r="S116" s="1410"/>
      <c r="T116" s="157"/>
      <c r="U116" s="156">
        <v>2015</v>
      </c>
      <c r="V116" s="1410" t="s">
        <v>218</v>
      </c>
      <c r="W116" s="1410"/>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10" t="s">
        <v>217</v>
      </c>
      <c r="Q126" s="1410"/>
      <c r="R126" s="1410"/>
      <c r="S126" s="1410"/>
      <c r="T126" s="157"/>
      <c r="U126" s="156">
        <v>2016</v>
      </c>
      <c r="V126" s="1410" t="s">
        <v>218</v>
      </c>
      <c r="W126" s="1410"/>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10" t="s">
        <v>217</v>
      </c>
      <c r="Q136" s="1410"/>
      <c r="R136" s="1410"/>
      <c r="S136" s="1410"/>
      <c r="T136" s="157"/>
      <c r="U136" s="156">
        <v>2017</v>
      </c>
      <c r="V136" s="1410" t="s">
        <v>218</v>
      </c>
      <c r="W136" s="1410"/>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3"/>
      <c r="AD145" s="1003"/>
    </row>
    <row r="146" spans="1:34" ht="16.5" thickBot="1">
      <c r="A146" s="156">
        <v>2018</v>
      </c>
      <c r="B146" s="157"/>
      <c r="C146" s="157"/>
      <c r="D146" s="157"/>
      <c r="E146" s="157"/>
      <c r="F146" s="157"/>
      <c r="G146" s="157"/>
      <c r="H146" s="157"/>
      <c r="I146" s="157"/>
      <c r="J146" s="157"/>
      <c r="K146" s="157"/>
      <c r="L146" s="158" t="s">
        <v>216</v>
      </c>
      <c r="M146" s="157"/>
      <c r="N146" s="191"/>
      <c r="O146" s="156">
        <v>2018</v>
      </c>
      <c r="P146" s="1410" t="s">
        <v>217</v>
      </c>
      <c r="Q146" s="1410"/>
      <c r="R146" s="1410"/>
      <c r="S146" s="1410"/>
      <c r="T146" s="157"/>
      <c r="U146" s="156">
        <v>2018</v>
      </c>
      <c r="V146" s="1410" t="s">
        <v>218</v>
      </c>
      <c r="W146" s="1410"/>
      <c r="X146" s="157"/>
      <c r="Y146" s="243">
        <v>2018</v>
      </c>
      <c r="Z146" s="157"/>
      <c r="AA146" s="178"/>
      <c r="AB146"/>
      <c r="AC146" s="1003"/>
      <c r="AD146" s="1003"/>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10" t="s">
        <v>217</v>
      </c>
      <c r="Q156" s="1410"/>
      <c r="R156" s="1410"/>
      <c r="S156" s="1410"/>
      <c r="T156" s="157"/>
      <c r="U156" s="156">
        <v>2019</v>
      </c>
      <c r="V156" s="1410" t="s">
        <v>218</v>
      </c>
      <c r="W156" s="1410"/>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c r="M158" s="204"/>
      <c r="N158" s="191"/>
      <c r="O158" s="176" t="s">
        <v>239</v>
      </c>
      <c r="P158" s="233">
        <v>12598.899991992648</v>
      </c>
      <c r="Q158" s="203">
        <v>12261.047976022926</v>
      </c>
      <c r="R158" s="203">
        <v>11576.419047036832</v>
      </c>
      <c r="S158" s="252"/>
      <c r="T158" s="157"/>
      <c r="U158" s="176" t="s">
        <v>239</v>
      </c>
      <c r="V158" s="233">
        <v>12550.782190848724</v>
      </c>
      <c r="W158" s="252"/>
      <c r="X158" s="157"/>
      <c r="Y158" s="176" t="s">
        <v>239</v>
      </c>
      <c r="Z158" s="169"/>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c r="M159" s="182"/>
      <c r="N159" s="191"/>
      <c r="O159" s="170" t="s">
        <v>244</v>
      </c>
      <c r="P159" s="276">
        <v>12584.9079795629</v>
      </c>
      <c r="Q159" s="226">
        <v>12238.655673608149</v>
      </c>
      <c r="R159" s="226">
        <v>11559.118447346602</v>
      </c>
      <c r="S159" s="182"/>
      <c r="T159" s="157"/>
      <c r="U159" s="170" t="s">
        <v>244</v>
      </c>
      <c r="V159" s="256">
        <v>12500.450973599327</v>
      </c>
      <c r="W159" s="182"/>
      <c r="X159" s="157"/>
      <c r="Y159" s="170" t="s">
        <v>244</v>
      </c>
      <c r="Z159" s="257"/>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c r="M160" s="183"/>
      <c r="N160" s="191"/>
      <c r="O160" s="170" t="s">
        <v>240</v>
      </c>
      <c r="P160" s="259">
        <v>13365.473623968906</v>
      </c>
      <c r="Q160" s="214">
        <v>12634.788533296382</v>
      </c>
      <c r="R160" s="214">
        <v>12003.240343302372</v>
      </c>
      <c r="S160" s="183"/>
      <c r="T160" s="157"/>
      <c r="U160" s="170" t="s">
        <v>240</v>
      </c>
      <c r="V160" s="213">
        <v>13139.509553109532</v>
      </c>
      <c r="W160" s="183"/>
      <c r="X160" s="157"/>
      <c r="Y160" s="170" t="s">
        <v>240</v>
      </c>
      <c r="Z160" s="260"/>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c r="M161" s="183"/>
      <c r="N161" s="191"/>
      <c r="O161" s="170" t="s">
        <v>241</v>
      </c>
      <c r="P161" s="259">
        <v>13188.197147760482</v>
      </c>
      <c r="Q161" s="214">
        <v>12335.540878643409</v>
      </c>
      <c r="R161" s="214">
        <v>11693.340922488851</v>
      </c>
      <c r="S161" s="183"/>
      <c r="T161" s="157"/>
      <c r="U161" s="170" t="s">
        <v>241</v>
      </c>
      <c r="V161" s="213">
        <v>12848.949299748068</v>
      </c>
      <c r="W161" s="183"/>
      <c r="X161" s="157"/>
      <c r="Y161" s="170" t="s">
        <v>241</v>
      </c>
      <c r="Z161" s="260"/>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c r="X162" s="157"/>
      <c r="Y162" s="170" t="s">
        <v>242</v>
      </c>
      <c r="Z162" s="260"/>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c r="M163" s="183"/>
      <c r="N163" s="191"/>
      <c r="O163" s="170" t="s">
        <v>98</v>
      </c>
      <c r="P163" s="259">
        <v>10675.031172748293</v>
      </c>
      <c r="Q163" s="214">
        <v>10801.296964065661</v>
      </c>
      <c r="R163" s="214">
        <v>10053.896409200683</v>
      </c>
      <c r="S163" s="183"/>
      <c r="T163" s="157"/>
      <c r="U163" s="170" t="s">
        <v>98</v>
      </c>
      <c r="V163" s="213">
        <v>10845.317601245089</v>
      </c>
      <c r="W163" s="183"/>
      <c r="X163" s="157"/>
      <c r="Y163" s="170" t="s">
        <v>98</v>
      </c>
      <c r="Z163" s="260"/>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c r="M164" s="184"/>
      <c r="N164" s="191"/>
      <c r="O164" s="165" t="s">
        <v>243</v>
      </c>
      <c r="P164" s="261">
        <v>13149.837234423143</v>
      </c>
      <c r="Q164" s="217">
        <v>13195.575193757533</v>
      </c>
      <c r="R164" s="217">
        <v>12653.605284927531</v>
      </c>
      <c r="S164" s="184"/>
      <c r="T164" s="157"/>
      <c r="U164" s="165" t="s">
        <v>243</v>
      </c>
      <c r="V164" s="216">
        <v>13296.575163892434</v>
      </c>
      <c r="W164" s="184"/>
      <c r="X164" s="157"/>
      <c r="Y164" s="165" t="s">
        <v>243</v>
      </c>
      <c r="Z164" s="262"/>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0</v>
      </c>
      <c r="M318" s="340">
        <f t="shared" ref="M318:M324" si="151">(M158/1000)/1.02</f>
        <v>0</v>
      </c>
      <c r="O318" s="304" t="s">
        <v>239</v>
      </c>
      <c r="P318" s="338">
        <f t="shared" ref="P318:S324" si="152">(P158/1000)/1.02</f>
        <v>12.351862737247693</v>
      </c>
      <c r="Q318" s="339">
        <f t="shared" si="152"/>
        <v>12.020635270610711</v>
      </c>
      <c r="R318" s="339">
        <f t="shared" si="152"/>
        <v>11.349430438271405</v>
      </c>
      <c r="S318" s="339">
        <f t="shared" si="152"/>
        <v>0</v>
      </c>
      <c r="T318" s="278"/>
      <c r="U318" s="304" t="s">
        <v>239</v>
      </c>
      <c r="V318" s="338">
        <f t="shared" ref="V318:W324" si="153">(V158/1000)/1.02</f>
        <v>12.304688422400709</v>
      </c>
      <c r="W318" s="338">
        <f t="shared" si="153"/>
        <v>0</v>
      </c>
      <c r="X318" s="278"/>
      <c r="Y318" s="304" t="s">
        <v>239</v>
      </c>
      <c r="Z318" s="341">
        <f t="shared" ref="Z318:Z324" si="154">(Z158/1000)/1.02</f>
        <v>0</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0</v>
      </c>
      <c r="M319" s="340">
        <f t="shared" si="151"/>
        <v>0</v>
      </c>
      <c r="O319" s="345" t="s">
        <v>244</v>
      </c>
      <c r="P319" s="338">
        <f t="shared" si="152"/>
        <v>12.338145078002844</v>
      </c>
      <c r="Q319" s="339">
        <f t="shared" si="152"/>
        <v>11.998682032949166</v>
      </c>
      <c r="R319" s="339">
        <f t="shared" si="152"/>
        <v>11.33246906602608</v>
      </c>
      <c r="S319" s="339">
        <f t="shared" si="152"/>
        <v>0</v>
      </c>
      <c r="T319" s="278"/>
      <c r="U319" s="346" t="s">
        <v>244</v>
      </c>
      <c r="V319" s="338">
        <f t="shared" si="153"/>
        <v>12.255344091764044</v>
      </c>
      <c r="W319" s="338">
        <f t="shared" si="153"/>
        <v>0</v>
      </c>
      <c r="X319" s="278"/>
      <c r="Y319" s="346" t="s">
        <v>244</v>
      </c>
      <c r="Z319" s="341">
        <f t="shared" si="154"/>
        <v>0</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0</v>
      </c>
      <c r="M320" s="340">
        <f t="shared" si="151"/>
        <v>0</v>
      </c>
      <c r="O320" s="352" t="s">
        <v>240</v>
      </c>
      <c r="P320" s="338">
        <f t="shared" si="152"/>
        <v>13.103405513695007</v>
      </c>
      <c r="Q320" s="339">
        <f t="shared" si="152"/>
        <v>12.387047581663118</v>
      </c>
      <c r="R320" s="339">
        <f t="shared" si="152"/>
        <v>11.767882689512129</v>
      </c>
      <c r="S320" s="339">
        <f t="shared" si="152"/>
        <v>0</v>
      </c>
      <c r="T320" s="278"/>
      <c r="U320" s="353" t="s">
        <v>240</v>
      </c>
      <c r="V320" s="338">
        <f t="shared" si="153"/>
        <v>12.881872110891697</v>
      </c>
      <c r="W320" s="338">
        <f t="shared" si="153"/>
        <v>0</v>
      </c>
      <c r="X320" s="278"/>
      <c r="Y320" s="353" t="s">
        <v>240</v>
      </c>
      <c r="Z320" s="341">
        <f t="shared" si="154"/>
        <v>0</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0</v>
      </c>
      <c r="M321" s="340">
        <f t="shared" si="151"/>
        <v>0</v>
      </c>
      <c r="O321" s="352" t="s">
        <v>241</v>
      </c>
      <c r="P321" s="338">
        <f t="shared" si="152"/>
        <v>12.929605046824001</v>
      </c>
      <c r="Q321" s="339">
        <f t="shared" si="152"/>
        <v>12.093667528081774</v>
      </c>
      <c r="R321" s="339">
        <f t="shared" si="152"/>
        <v>11.464059727930245</v>
      </c>
      <c r="S321" s="339">
        <f t="shared" si="152"/>
        <v>0</v>
      </c>
      <c r="T321" s="278"/>
      <c r="U321" s="353" t="s">
        <v>241</v>
      </c>
      <c r="V321" s="338">
        <f t="shared" si="153"/>
        <v>12.597009117400068</v>
      </c>
      <c r="W321" s="338">
        <f t="shared" si="153"/>
        <v>0</v>
      </c>
      <c r="X321" s="278"/>
      <c r="Y321" s="353" t="s">
        <v>241</v>
      </c>
      <c r="Z321" s="341">
        <f t="shared" si="154"/>
        <v>0</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0</v>
      </c>
      <c r="X322" s="278"/>
      <c r="Y322" s="353" t="s">
        <v>242</v>
      </c>
      <c r="Z322" s="341">
        <f t="shared" si="154"/>
        <v>0</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0</v>
      </c>
      <c r="M323" s="340">
        <f t="shared" si="151"/>
        <v>0</v>
      </c>
      <c r="O323" s="352" t="s">
        <v>98</v>
      </c>
      <c r="P323" s="338">
        <f t="shared" si="152"/>
        <v>10.465716836027738</v>
      </c>
      <c r="Q323" s="339">
        <f t="shared" si="152"/>
        <v>10.589506827515354</v>
      </c>
      <c r="R323" s="339">
        <f t="shared" si="152"/>
        <v>9.8567611854908641</v>
      </c>
      <c r="S323" s="339">
        <f t="shared" si="152"/>
        <v>0</v>
      </c>
      <c r="T323" s="278"/>
      <c r="U323" s="353" t="s">
        <v>98</v>
      </c>
      <c r="V323" s="338">
        <f t="shared" si="153"/>
        <v>10.632664314946165</v>
      </c>
      <c r="W323" s="338">
        <f t="shared" si="153"/>
        <v>0</v>
      </c>
      <c r="X323" s="278"/>
      <c r="Y323" s="353" t="s">
        <v>98</v>
      </c>
      <c r="Z323" s="341">
        <f t="shared" si="154"/>
        <v>0</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0</v>
      </c>
      <c r="M324" s="340">
        <f t="shared" si="151"/>
        <v>0</v>
      </c>
      <c r="O324" s="359" t="s">
        <v>243</v>
      </c>
      <c r="P324" s="338">
        <f t="shared" si="152"/>
        <v>12.89199728865014</v>
      </c>
      <c r="Q324" s="339">
        <f t="shared" si="152"/>
        <v>12.936838425252482</v>
      </c>
      <c r="R324" s="339">
        <f t="shared" si="152"/>
        <v>12.405495377379932</v>
      </c>
      <c r="S324" s="339">
        <f t="shared" si="152"/>
        <v>0</v>
      </c>
      <c r="T324" s="278"/>
      <c r="U324" s="360" t="s">
        <v>243</v>
      </c>
      <c r="V324" s="338">
        <f t="shared" si="153"/>
        <v>13.035858003816113</v>
      </c>
      <c r="W324" s="338">
        <f t="shared" si="153"/>
        <v>0</v>
      </c>
      <c r="X324" s="278"/>
      <c r="Y324" s="360" t="s">
        <v>243</v>
      </c>
      <c r="Z324" s="341">
        <f t="shared" si="154"/>
        <v>0</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0</v>
      </c>
      <c r="M474" s="432">
        <f t="shared" si="250"/>
        <v>0</v>
      </c>
      <c r="N474" s="369"/>
      <c r="O474" s="411" t="s">
        <v>239</v>
      </c>
      <c r="P474" s="384">
        <f>P318*0.518</f>
        <v>6.3982648978943049</v>
      </c>
      <c r="Q474" s="384">
        <f t="shared" ref="Q474:S474" si="251">Q318*0.518</f>
        <v>6.2266890701763487</v>
      </c>
      <c r="R474" s="384">
        <f t="shared" si="251"/>
        <v>5.8790049670245876</v>
      </c>
      <c r="S474" s="384">
        <f t="shared" si="251"/>
        <v>0</v>
      </c>
      <c r="T474" s="369"/>
      <c r="U474" s="411" t="s">
        <v>239</v>
      </c>
      <c r="V474" s="384">
        <f>V318*0.518</f>
        <v>6.3738286028035676</v>
      </c>
      <c r="W474" s="384">
        <f>W318*0.518</f>
        <v>0</v>
      </c>
      <c r="X474" s="369"/>
      <c r="Y474" s="411" t="s">
        <v>239</v>
      </c>
      <c r="Z474" s="384">
        <f>Z318*0.518</f>
        <v>0</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0</v>
      </c>
      <c r="M475" s="434">
        <f t="shared" si="252"/>
        <v>0</v>
      </c>
      <c r="N475" s="369"/>
      <c r="O475" s="415" t="s">
        <v>244</v>
      </c>
      <c r="P475" s="390">
        <f>P319*0.539</f>
        <v>6.6502601970435338</v>
      </c>
      <c r="Q475" s="390">
        <f t="shared" ref="Q475:S475" si="253">Q319*0.539</f>
        <v>6.4672896157596007</v>
      </c>
      <c r="R475" s="390">
        <f t="shared" si="253"/>
        <v>6.1082008265880576</v>
      </c>
      <c r="S475" s="390">
        <f t="shared" si="253"/>
        <v>0</v>
      </c>
      <c r="T475" s="369"/>
      <c r="U475" s="415" t="s">
        <v>244</v>
      </c>
      <c r="V475" s="390">
        <f>V319*0.539</f>
        <v>6.6056304654608207</v>
      </c>
      <c r="W475" s="390">
        <f>W319*0.539</f>
        <v>0</v>
      </c>
      <c r="X475" s="369"/>
      <c r="Y475" s="412" t="s">
        <v>244</v>
      </c>
      <c r="Z475" s="390">
        <f>Z319*0.539</f>
        <v>0</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0</v>
      </c>
      <c r="M476" s="425">
        <f t="shared" si="254"/>
        <v>0</v>
      </c>
      <c r="N476" s="369"/>
      <c r="O476" s="386" t="s">
        <v>240</v>
      </c>
      <c r="P476" s="387">
        <f>P320*0.533</f>
        <v>6.9841151387994387</v>
      </c>
      <c r="Q476" s="387">
        <f t="shared" ref="Q476:S476" si="255">Q320*0.533</f>
        <v>6.6022963610264425</v>
      </c>
      <c r="R476" s="387">
        <f t="shared" si="255"/>
        <v>6.272281473509965</v>
      </c>
      <c r="S476" s="387">
        <f t="shared" si="255"/>
        <v>0</v>
      </c>
      <c r="T476" s="369"/>
      <c r="U476" s="386" t="s">
        <v>240</v>
      </c>
      <c r="V476" s="387">
        <f>V320*0.533</f>
        <v>6.8660378351052751</v>
      </c>
      <c r="W476" s="387">
        <f>W320*0.533</f>
        <v>0</v>
      </c>
      <c r="X476" s="369"/>
      <c r="Y476" s="386" t="s">
        <v>240</v>
      </c>
      <c r="Z476" s="387">
        <f>Z320*0.533</f>
        <v>0</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0</v>
      </c>
      <c r="M477" s="425">
        <f t="shared" si="256"/>
        <v>0</v>
      </c>
      <c r="N477" s="369"/>
      <c r="O477" s="386" t="s">
        <v>241</v>
      </c>
      <c r="P477" s="387">
        <f>P321*0.533</f>
        <v>6.8914794899571934</v>
      </c>
      <c r="Q477" s="387">
        <f t="shared" ref="Q477:S477" si="257">Q321*0.533</f>
        <v>6.4459247924675855</v>
      </c>
      <c r="R477" s="387">
        <f t="shared" si="257"/>
        <v>6.1103438349868204</v>
      </c>
      <c r="S477" s="387">
        <f t="shared" si="257"/>
        <v>0</v>
      </c>
      <c r="T477" s="369"/>
      <c r="U477" s="386" t="s">
        <v>241</v>
      </c>
      <c r="V477" s="387">
        <f>V321*0.533</f>
        <v>6.7142058595742364</v>
      </c>
      <c r="W477" s="387">
        <f>W321*0.533</f>
        <v>0</v>
      </c>
      <c r="X477" s="369"/>
      <c r="Y477" s="386" t="s">
        <v>241</v>
      </c>
      <c r="Z477" s="387">
        <f>Z321*0.533</f>
        <v>0</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0</v>
      </c>
      <c r="X478" s="369"/>
      <c r="Y478" s="386" t="s">
        <v>242</v>
      </c>
      <c r="Z478" s="387">
        <f>Z322*0.521</f>
        <v>0</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0</v>
      </c>
      <c r="M479" s="425">
        <f t="shared" si="260"/>
        <v>0</v>
      </c>
      <c r="N479" s="369"/>
      <c r="O479" s="386" t="s">
        <v>98</v>
      </c>
      <c r="P479" s="387">
        <f>P323*0.487</f>
        <v>5.0968040991455084</v>
      </c>
      <c r="Q479" s="387">
        <f t="shared" ref="Q479:S479" si="261">Q323*0.487</f>
        <v>5.1570898249999777</v>
      </c>
      <c r="R479" s="387">
        <f t="shared" si="261"/>
        <v>4.8002426973340508</v>
      </c>
      <c r="S479" s="387">
        <f t="shared" si="261"/>
        <v>0</v>
      </c>
      <c r="T479" s="369"/>
      <c r="U479" s="386" t="s">
        <v>98</v>
      </c>
      <c r="V479" s="387">
        <f>V323*0.487</f>
        <v>5.1781075213787826</v>
      </c>
      <c r="W479" s="387">
        <f>W323*0.487</f>
        <v>0</v>
      </c>
      <c r="X479" s="369"/>
      <c r="Y479" s="386" t="s">
        <v>98</v>
      </c>
      <c r="Z479" s="387">
        <f>Z323*0.487</f>
        <v>0</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0</v>
      </c>
      <c r="M480" s="437">
        <f t="shared" si="262"/>
        <v>0</v>
      </c>
      <c r="N480" s="369"/>
      <c r="O480" s="394" t="s">
        <v>243</v>
      </c>
      <c r="P480" s="395">
        <f>P324*0.518</f>
        <v>6.6780545955207726</v>
      </c>
      <c r="Q480" s="395">
        <f t="shared" ref="Q480:S480" si="263">Q324*0.518</f>
        <v>6.7012823042807854</v>
      </c>
      <c r="R480" s="395">
        <f t="shared" si="263"/>
        <v>6.4260466054828047</v>
      </c>
      <c r="S480" s="395">
        <f t="shared" si="263"/>
        <v>0</v>
      </c>
      <c r="T480" s="369"/>
      <c r="U480" s="394" t="s">
        <v>243</v>
      </c>
      <c r="V480" s="395">
        <f>V324*0.518</f>
        <v>6.7525744459767463</v>
      </c>
      <c r="W480" s="395">
        <f>W324*0.518</f>
        <v>0</v>
      </c>
      <c r="X480" s="369"/>
      <c r="Y480" s="394" t="s">
        <v>243</v>
      </c>
      <c r="Z480" s="395">
        <f>Z324*0.518</f>
        <v>0</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344</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U15" sqref="U15"/>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09" t="s">
        <v>456</v>
      </c>
      <c r="B4" s="1409"/>
      <c r="C4" s="1409"/>
      <c r="D4" s="1409"/>
      <c r="E4" s="1409"/>
      <c r="F4" s="1409"/>
      <c r="G4" s="1409"/>
      <c r="H4" s="1409"/>
      <c r="I4" s="1409"/>
      <c r="J4" s="1409"/>
      <c r="K4" s="1409"/>
      <c r="L4" s="1409"/>
      <c r="M4" s="1409"/>
      <c r="N4" s="1409"/>
    </row>
    <row r="6" spans="1:14" ht="16.5" thickBot="1">
      <c r="A6" s="122"/>
      <c r="B6" s="122"/>
      <c r="C6" s="1116"/>
      <c r="D6" s="122"/>
      <c r="E6" s="1117"/>
      <c r="F6" s="1118"/>
      <c r="G6" s="122"/>
      <c r="H6" s="122"/>
      <c r="I6" s="122"/>
      <c r="J6" s="122"/>
      <c r="K6" s="122"/>
      <c r="L6" s="122"/>
      <c r="M6" s="122"/>
    </row>
    <row r="7" spans="1:14" ht="15.75" thickBot="1">
      <c r="A7" s="1119" t="s">
        <v>363</v>
      </c>
      <c r="B7" s="1120" t="s">
        <v>364</v>
      </c>
      <c r="C7" s="1121" t="s">
        <v>365</v>
      </c>
      <c r="D7" s="1121" t="s">
        <v>366</v>
      </c>
      <c r="E7" s="1121" t="s">
        <v>367</v>
      </c>
      <c r="F7" s="1121" t="s">
        <v>368</v>
      </c>
      <c r="G7" s="1121" t="s">
        <v>369</v>
      </c>
      <c r="H7" s="1121" t="s">
        <v>370</v>
      </c>
      <c r="I7" s="1121" t="s">
        <v>371</v>
      </c>
      <c r="J7" s="1121" t="s">
        <v>372</v>
      </c>
      <c r="K7" s="1121" t="s">
        <v>373</v>
      </c>
      <c r="L7" s="1121" t="s">
        <v>374</v>
      </c>
      <c r="M7" s="1122" t="s">
        <v>375</v>
      </c>
    </row>
    <row r="8" spans="1:14" ht="15.75">
      <c r="A8" s="1123" t="s">
        <v>376</v>
      </c>
      <c r="B8" s="1124"/>
      <c r="C8" s="1124"/>
      <c r="D8" s="1124"/>
      <c r="E8" s="1124"/>
      <c r="F8" s="1124"/>
      <c r="G8" s="1124"/>
      <c r="H8" s="1124"/>
      <c r="I8" s="1124"/>
      <c r="J8" s="1124"/>
      <c r="K8" s="1124"/>
      <c r="L8" s="1124"/>
      <c r="M8" s="1125"/>
    </row>
    <row r="9" spans="1:14" ht="15.75">
      <c r="A9" s="1126" t="s">
        <v>377</v>
      </c>
      <c r="B9" s="1127">
        <v>10065.14920330695</v>
      </c>
      <c r="C9" s="1128">
        <v>10080.396827870052</v>
      </c>
      <c r="D9" s="1128">
        <v>10168.392423032492</v>
      </c>
      <c r="E9" s="1128">
        <v>10383.660897394942</v>
      </c>
      <c r="F9" s="1128">
        <v>10601.02602540495</v>
      </c>
      <c r="G9" s="1128">
        <v>10681.538024962125</v>
      </c>
      <c r="H9" s="1128">
        <v>10293.315596828763</v>
      </c>
      <c r="I9" s="1128">
        <v>10595.183348072431</v>
      </c>
      <c r="J9" s="1128">
        <v>10984.585741483217</v>
      </c>
      <c r="K9" s="1128">
        <v>10966.946248088372</v>
      </c>
      <c r="L9" s="1128">
        <v>11097.939953548594</v>
      </c>
      <c r="M9" s="1129">
        <v>11146.365363995808</v>
      </c>
    </row>
    <row r="10" spans="1:14" ht="15.75">
      <c r="A10" s="1126" t="s">
        <v>378</v>
      </c>
      <c r="B10" s="1127">
        <v>11132.805994345952</v>
      </c>
      <c r="C10" s="1128">
        <v>11233.336791819034</v>
      </c>
      <c r="D10" s="1128">
        <v>11549.323679081062</v>
      </c>
      <c r="E10" s="1128">
        <v>11779.076383839585</v>
      </c>
      <c r="F10" s="1128">
        <v>11597.36140191531</v>
      </c>
      <c r="G10" s="1128">
        <v>11706.808799822491</v>
      </c>
      <c r="H10" s="1128">
        <v>11199.573228816986</v>
      </c>
      <c r="I10" s="1128">
        <v>11073.620546924885</v>
      </c>
      <c r="J10" s="1128">
        <v>10919.998910676999</v>
      </c>
      <c r="K10" s="1128">
        <v>11083.771594849599</v>
      </c>
      <c r="L10" s="1128">
        <v>10697.446356089269</v>
      </c>
      <c r="M10" s="1129">
        <v>10922.845842494447</v>
      </c>
    </row>
    <row r="11" spans="1:14" ht="16.5" thickBot="1">
      <c r="A11" s="1130" t="s">
        <v>379</v>
      </c>
      <c r="B11" s="1131">
        <v>10779.101139240223</v>
      </c>
      <c r="C11" s="1132">
        <v>10525.243839466166</v>
      </c>
      <c r="D11" s="1132">
        <v>10838.862022210526</v>
      </c>
      <c r="E11" s="1132">
        <v>10900.833594134192</v>
      </c>
      <c r="F11" s="1132">
        <v>10972.865021548203</v>
      </c>
      <c r="G11" s="1132">
        <v>10778.598012388826</v>
      </c>
      <c r="H11" s="1132">
        <v>10178.357608292003</v>
      </c>
      <c r="I11" s="1132">
        <v>10258.950000000001</v>
      </c>
      <c r="J11" s="1133">
        <v>10307.35</v>
      </c>
      <c r="K11" s="1132">
        <v>10339.77</v>
      </c>
      <c r="L11" s="1132" t="s">
        <v>100</v>
      </c>
      <c r="M11" s="1134" t="s">
        <v>100</v>
      </c>
    </row>
    <row r="12" spans="1:14" ht="15.75">
      <c r="A12" s="1123" t="s">
        <v>380</v>
      </c>
      <c r="B12" s="1124"/>
      <c r="C12" s="1124"/>
      <c r="D12" s="1124"/>
      <c r="E12" s="1124"/>
      <c r="F12" s="1124"/>
      <c r="G12" s="1124"/>
      <c r="H12" s="1124"/>
      <c r="I12" s="1124"/>
      <c r="J12" s="1124"/>
      <c r="K12" s="1124"/>
      <c r="L12" s="1124"/>
      <c r="M12" s="1125"/>
    </row>
    <row r="13" spans="1:14" ht="15.75">
      <c r="A13" s="1126" t="s">
        <v>377</v>
      </c>
      <c r="B13" s="1127">
        <v>13077.710337994744</v>
      </c>
      <c r="C13" s="1128">
        <v>12903.073525758837</v>
      </c>
      <c r="D13" s="1128">
        <v>12698.931145933877</v>
      </c>
      <c r="E13" s="1128">
        <v>12657.588856436963</v>
      </c>
      <c r="F13" s="1128">
        <v>12717.112689021023</v>
      </c>
      <c r="G13" s="1128">
        <v>12734.575070390658</v>
      </c>
      <c r="H13" s="1128">
        <v>12584.73701594032</v>
      </c>
      <c r="I13" s="1128">
        <v>12999.206672696655</v>
      </c>
      <c r="J13" s="1128">
        <v>13326.129323653522</v>
      </c>
      <c r="K13" s="1128">
        <v>13558.078274143218</v>
      </c>
      <c r="L13" s="1128">
        <v>13767.296305638371</v>
      </c>
      <c r="M13" s="1129">
        <v>13967.765524559227</v>
      </c>
    </row>
    <row r="14" spans="1:14" ht="15.75">
      <c r="A14" s="1126" t="s">
        <v>378</v>
      </c>
      <c r="B14" s="1127">
        <v>13863.291293383541</v>
      </c>
      <c r="C14" s="1128">
        <v>13743.276622380532</v>
      </c>
      <c r="D14" s="1128">
        <v>13723.137993721932</v>
      </c>
      <c r="E14" s="1128">
        <v>13676.483392698095</v>
      </c>
      <c r="F14" s="1128">
        <v>13897.183799781353</v>
      </c>
      <c r="G14" s="1128">
        <v>13819.293352302531</v>
      </c>
      <c r="H14" s="1128">
        <v>13646.185847959312</v>
      </c>
      <c r="I14" s="1128">
        <v>13665.272297680553</v>
      </c>
      <c r="J14" s="1128">
        <v>13574.108658165709</v>
      </c>
      <c r="K14" s="1128">
        <v>13788.120289112323</v>
      </c>
      <c r="L14" s="1128">
        <v>13662.087019707555</v>
      </c>
      <c r="M14" s="1129">
        <v>13626.144742652335</v>
      </c>
    </row>
    <row r="15" spans="1:14" ht="16.5" thickBot="1">
      <c r="A15" s="1130" t="s">
        <v>379</v>
      </c>
      <c r="B15" s="1131">
        <v>13645.090499529209</v>
      </c>
      <c r="C15" s="1132">
        <v>13282.733991297373</v>
      </c>
      <c r="D15" s="1132">
        <v>13143.170864206666</v>
      </c>
      <c r="E15" s="1132">
        <v>12928.022364758031</v>
      </c>
      <c r="F15" s="1132">
        <v>12944.684877391548</v>
      </c>
      <c r="G15" s="1132">
        <v>12448.358236205486</v>
      </c>
      <c r="H15" s="1132">
        <v>12124.260986050436</v>
      </c>
      <c r="I15" s="1132">
        <v>12505.99</v>
      </c>
      <c r="J15" s="1133">
        <v>12412.7</v>
      </c>
      <c r="K15" s="1132">
        <v>12447.57</v>
      </c>
      <c r="L15" s="1132" t="s">
        <v>100</v>
      </c>
      <c r="M15" s="1134" t="s">
        <v>100</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09" t="s">
        <v>457</v>
      </c>
      <c r="B18" s="1409"/>
      <c r="C18" s="1409"/>
      <c r="D18" s="1409"/>
      <c r="E18" s="1409"/>
      <c r="F18" s="1409"/>
      <c r="G18" s="1409"/>
      <c r="H18" s="1409"/>
      <c r="I18" s="1409"/>
      <c r="J18" s="1409"/>
      <c r="K18" s="1409"/>
      <c r="L18" s="1409"/>
      <c r="M18" s="1409"/>
      <c r="N18" s="1409"/>
    </row>
    <row r="19" spans="1:14" s="122" customFormat="1" ht="13.5" thickBot="1">
      <c r="A19"/>
      <c r="B19"/>
      <c r="C19"/>
      <c r="D19"/>
      <c r="E19"/>
      <c r="F19"/>
      <c r="G19"/>
      <c r="H19"/>
      <c r="I19"/>
      <c r="J19"/>
      <c r="K19"/>
      <c r="L19"/>
      <c r="M19"/>
      <c r="N19"/>
    </row>
    <row r="20" spans="1:14" s="122" customFormat="1" ht="15.75" thickBot="1">
      <c r="A20" s="1119" t="s">
        <v>363</v>
      </c>
      <c r="B20" s="1120" t="s">
        <v>364</v>
      </c>
      <c r="C20" s="1121" t="s">
        <v>365</v>
      </c>
      <c r="D20" s="1121" t="s">
        <v>366</v>
      </c>
      <c r="E20" s="1121" t="s">
        <v>367</v>
      </c>
      <c r="F20" s="1121" t="s">
        <v>368</v>
      </c>
      <c r="G20" s="1121" t="s">
        <v>369</v>
      </c>
      <c r="H20" s="1121" t="s">
        <v>370</v>
      </c>
      <c r="I20" s="1121" t="s">
        <v>371</v>
      </c>
      <c r="J20" s="1121" t="s">
        <v>372</v>
      </c>
      <c r="K20" s="1121" t="s">
        <v>373</v>
      </c>
      <c r="L20" s="1121" t="s">
        <v>374</v>
      </c>
      <c r="M20" s="1122" t="s">
        <v>375</v>
      </c>
      <c r="N20"/>
    </row>
    <row r="21" spans="1:14" ht="16.5" thickBot="1">
      <c r="A21" s="1140" t="s">
        <v>381</v>
      </c>
      <c r="B21" s="1141"/>
      <c r="C21" s="1141"/>
      <c r="D21" s="1141"/>
      <c r="E21" s="1141"/>
      <c r="F21" s="1141"/>
      <c r="G21" s="1141"/>
      <c r="H21" s="1141"/>
      <c r="I21" s="1141"/>
      <c r="J21" s="1141"/>
      <c r="K21" s="1141"/>
      <c r="L21" s="1141"/>
      <c r="M21" s="1142"/>
    </row>
    <row r="22" spans="1:14" ht="15.75">
      <c r="A22" s="1136" t="s">
        <v>377</v>
      </c>
      <c r="B22" s="1137">
        <v>27851.705456255884</v>
      </c>
      <c r="C22" s="1138">
        <v>27123.64730249999</v>
      </c>
      <c r="D22" s="1138">
        <v>26582.674622279141</v>
      </c>
      <c r="E22" s="1138">
        <v>27784.630848493467</v>
      </c>
      <c r="F22" s="1138">
        <v>29598.213320045077</v>
      </c>
      <c r="G22" s="1138">
        <v>28787.621133339711</v>
      </c>
      <c r="H22" s="1138">
        <v>29300.536472176766</v>
      </c>
      <c r="I22" s="1138">
        <v>30504.441266437731</v>
      </c>
      <c r="J22" s="1138">
        <v>30498.821648031102</v>
      </c>
      <c r="K22" s="1138">
        <v>28648.548081830173</v>
      </c>
      <c r="L22" s="1138">
        <v>27467.131642772347</v>
      </c>
      <c r="M22" s="1139">
        <v>27778.199839529283</v>
      </c>
    </row>
    <row r="23" spans="1:14" ht="15.75">
      <c r="A23" s="1126" t="s">
        <v>378</v>
      </c>
      <c r="B23" s="1127">
        <v>25833.94075375775</v>
      </c>
      <c r="C23" s="1128">
        <v>25340.374581887783</v>
      </c>
      <c r="D23" s="1128">
        <v>26641.953903275295</v>
      </c>
      <c r="E23" s="1128">
        <v>26658.495362448899</v>
      </c>
      <c r="F23" s="1128">
        <v>28853.883794903919</v>
      </c>
      <c r="G23" s="1128">
        <v>29543.034993483714</v>
      </c>
      <c r="H23" s="1128">
        <v>28801.681986809574</v>
      </c>
      <c r="I23" s="1128">
        <v>28392.787205244891</v>
      </c>
      <c r="J23" s="1128">
        <v>28466.022011387158</v>
      </c>
      <c r="K23" s="1128">
        <v>27616.704977122507</v>
      </c>
      <c r="L23" s="1128">
        <v>26839.808929233062</v>
      </c>
      <c r="M23" s="1129">
        <v>27141.214844955597</v>
      </c>
    </row>
    <row r="24" spans="1:14" ht="16.5" thickBot="1">
      <c r="A24" s="1130" t="s">
        <v>379</v>
      </c>
      <c r="B24" s="1131">
        <v>25776.336953005964</v>
      </c>
      <c r="C24" s="1132">
        <v>23649.071175292673</v>
      </c>
      <c r="D24" s="1132">
        <v>24244.69587026758</v>
      </c>
      <c r="E24" s="1132">
        <v>25502.655897270379</v>
      </c>
      <c r="F24" s="1132">
        <v>25923.582065295945</v>
      </c>
      <c r="G24" s="1132">
        <v>27055.720758505297</v>
      </c>
      <c r="H24" s="1132">
        <v>29655.713761194031</v>
      </c>
      <c r="I24" s="1132">
        <v>30642.32</v>
      </c>
      <c r="J24" s="1133">
        <v>30399.279999999999</v>
      </c>
      <c r="K24" s="1132">
        <v>31237.96</v>
      </c>
      <c r="L24" s="1132" t="s">
        <v>100</v>
      </c>
      <c r="M24" s="1134" t="s">
        <v>100</v>
      </c>
    </row>
    <row r="25" spans="1:14" ht="15.75">
      <c r="A25" s="1123" t="s">
        <v>384</v>
      </c>
      <c r="B25" s="1124"/>
      <c r="C25" s="1124"/>
      <c r="D25" s="1124"/>
      <c r="E25" s="1124"/>
      <c r="F25" s="1124"/>
      <c r="G25" s="1124"/>
      <c r="H25" s="1124"/>
      <c r="I25" s="1124"/>
      <c r="J25" s="1124"/>
      <c r="K25" s="1124"/>
      <c r="L25" s="1124"/>
      <c r="M25" s="1125"/>
    </row>
    <row r="26" spans="1:14" ht="15.75">
      <c r="A26" s="1126" t="s">
        <v>377</v>
      </c>
      <c r="B26" s="1127">
        <v>21663.966949699432</v>
      </c>
      <c r="C26" s="1128">
        <v>21525.397673001702</v>
      </c>
      <c r="D26" s="1128">
        <v>21115.733438107225</v>
      </c>
      <c r="E26" s="1128">
        <v>21302.128362253105</v>
      </c>
      <c r="F26" s="1128">
        <v>21200.291742224468</v>
      </c>
      <c r="G26" s="1128">
        <v>20822.118697379927</v>
      </c>
      <c r="H26" s="1128">
        <v>20206.889065246851</v>
      </c>
      <c r="I26" s="1128">
        <v>20948.119652057965</v>
      </c>
      <c r="J26" s="1128">
        <v>21116.098043152244</v>
      </c>
      <c r="K26" s="1128">
        <v>21873.281641223013</v>
      </c>
      <c r="L26" s="1128">
        <v>21354.087891290288</v>
      </c>
      <c r="M26" s="1129">
        <v>22297.314513329471</v>
      </c>
    </row>
    <row r="27" spans="1:14" ht="15.75">
      <c r="A27" s="1126" t="s">
        <v>378</v>
      </c>
      <c r="B27" s="1127">
        <v>21402.312901691836</v>
      </c>
      <c r="C27" s="1128">
        <v>21211.519078437537</v>
      </c>
      <c r="D27" s="1128">
        <v>21982.387355191033</v>
      </c>
      <c r="E27" s="1128">
        <v>21460.556994517105</v>
      </c>
      <c r="F27" s="1128">
        <v>22185.677427629282</v>
      </c>
      <c r="G27" s="1128">
        <v>21834.028071648627</v>
      </c>
      <c r="H27" s="1128">
        <v>21564.632920196203</v>
      </c>
      <c r="I27" s="1128">
        <v>21295.617981644409</v>
      </c>
      <c r="J27" s="1128">
        <v>20755.561440894948</v>
      </c>
      <c r="K27" s="1128">
        <v>20670.700563797891</v>
      </c>
      <c r="L27" s="1128">
        <v>21400.192230924309</v>
      </c>
      <c r="M27" s="1129">
        <v>22220.298261284093</v>
      </c>
    </row>
    <row r="28" spans="1:14" ht="16.5" thickBot="1">
      <c r="A28" s="1130" t="s">
        <v>379</v>
      </c>
      <c r="B28" s="1131">
        <v>21710.465139517379</v>
      </c>
      <c r="C28" s="1132">
        <v>21462.727974698573</v>
      </c>
      <c r="D28" s="1132">
        <v>21517.060154219016</v>
      </c>
      <c r="E28" s="1132">
        <v>21946.164324302244</v>
      </c>
      <c r="F28" s="1132">
        <v>21378.921701744526</v>
      </c>
      <c r="G28" s="1132">
        <v>21331.314775808616</v>
      </c>
      <c r="H28" s="1132">
        <v>20629.234211361087</v>
      </c>
      <c r="I28" s="1132">
        <v>22365.58</v>
      </c>
      <c r="J28" s="1133">
        <v>22334.37</v>
      </c>
      <c r="K28" s="1132">
        <v>21397.7</v>
      </c>
      <c r="L28" s="1132" t="s">
        <v>100</v>
      </c>
      <c r="M28" s="1134" t="s">
        <v>100</v>
      </c>
    </row>
    <row r="40" spans="19:19">
      <c r="S40" t="s">
        <v>382</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L47" sqref="L47"/>
    </sheetView>
  </sheetViews>
  <sheetFormatPr defaultRowHeight="12.75"/>
  <cols>
    <col min="1" max="1" width="18.140625" customWidth="1"/>
    <col min="2" max="2" width="3.42578125" customWidth="1"/>
    <col min="9" max="9" width="2.85546875" customWidth="1"/>
    <col min="16" max="16" width="2.85546875" customWidth="1"/>
    <col min="23" max="23" width="2.42578125" customWidth="1"/>
    <col min="25" max="25" width="8.28515625" customWidth="1"/>
  </cols>
  <sheetData>
    <row r="1" spans="1:34">
      <c r="A1" s="1190"/>
      <c r="B1" s="1191"/>
      <c r="C1" s="1190"/>
      <c r="D1" s="1190"/>
      <c r="E1" s="1190"/>
      <c r="F1" s="1190"/>
      <c r="G1" s="1190"/>
      <c r="H1" s="1190"/>
      <c r="I1" s="1191"/>
      <c r="J1" s="1190"/>
      <c r="K1" s="1190"/>
      <c r="L1" s="1190"/>
      <c r="M1" s="1190"/>
      <c r="N1" s="1190"/>
      <c r="O1" s="1190"/>
      <c r="P1" s="1191"/>
      <c r="Q1" s="1190"/>
      <c r="R1" s="1190"/>
      <c r="S1" s="1190"/>
      <c r="T1" s="1190"/>
      <c r="U1" s="1190"/>
      <c r="V1" s="1190"/>
      <c r="W1" s="1191"/>
      <c r="X1" s="1190"/>
      <c r="Y1" s="1190"/>
      <c r="Z1" s="1190"/>
      <c r="AA1" s="1190"/>
      <c r="AB1" s="1196"/>
    </row>
    <row r="2" spans="1:34">
      <c r="A2" s="1196"/>
      <c r="B2" s="1197"/>
      <c r="C2" s="1195"/>
      <c r="D2" s="1195"/>
      <c r="E2" s="1195"/>
      <c r="F2" s="1195"/>
      <c r="G2" s="1195"/>
      <c r="H2" s="1196"/>
      <c r="I2" s="1197"/>
      <c r="J2" s="1195"/>
      <c r="K2" s="1195"/>
      <c r="L2" s="1195"/>
      <c r="M2" s="1195"/>
      <c r="N2" s="1195"/>
      <c r="O2" s="1196"/>
      <c r="P2" s="1197"/>
      <c r="Q2" s="1195"/>
      <c r="R2" s="1195"/>
      <c r="S2" s="1195"/>
      <c r="T2" s="1195"/>
      <c r="U2" s="1195"/>
      <c r="V2" s="1196"/>
      <c r="W2" s="1197"/>
      <c r="X2" s="1195"/>
      <c r="Y2" s="1195"/>
      <c r="Z2" s="1195"/>
      <c r="AA2" s="1195"/>
      <c r="AB2" s="1190"/>
    </row>
    <row r="3" spans="1:34" ht="23.25">
      <c r="A3" s="1190"/>
      <c r="B3" s="1191"/>
      <c r="C3" s="1190"/>
      <c r="D3" s="1190"/>
      <c r="E3" s="1190"/>
      <c r="F3" s="1190"/>
      <c r="G3" s="1190"/>
      <c r="H3" s="1190"/>
      <c r="I3" s="1191"/>
      <c r="J3" s="1190"/>
      <c r="K3" s="1190"/>
      <c r="L3" s="1247" t="s">
        <v>453</v>
      </c>
      <c r="M3" s="1190"/>
      <c r="N3" s="1190"/>
      <c r="O3" s="1190"/>
      <c r="P3" s="1191"/>
      <c r="Q3" s="1190"/>
      <c r="R3" s="1190"/>
      <c r="S3" s="1190"/>
      <c r="T3" s="1190"/>
      <c r="U3" s="1190"/>
      <c r="V3" s="1190"/>
      <c r="W3" s="1191"/>
      <c r="X3" s="1190"/>
      <c r="Y3" s="1190"/>
      <c r="Z3" s="1190"/>
      <c r="AA3" s="1190"/>
      <c r="AB3" s="1196"/>
      <c r="AC3" s="122"/>
      <c r="AD3" s="122"/>
      <c r="AE3" s="122"/>
      <c r="AF3" s="122"/>
      <c r="AG3" s="122"/>
      <c r="AH3" s="122"/>
    </row>
    <row r="4" spans="1:34" s="1246" customFormat="1">
      <c r="A4" s="1196" t="s">
        <v>452</v>
      </c>
      <c r="B4" s="1197"/>
      <c r="C4" s="1195"/>
      <c r="D4" s="1195"/>
      <c r="E4" s="1195"/>
      <c r="F4" s="1195"/>
      <c r="G4" s="1195"/>
      <c r="H4" s="1196"/>
      <c r="I4" s="1197"/>
      <c r="J4" s="1195"/>
      <c r="K4" s="1195"/>
      <c r="L4" s="1195"/>
      <c r="M4" s="1195"/>
      <c r="N4" s="1195"/>
      <c r="O4" s="1196"/>
      <c r="P4" s="1197"/>
      <c r="Q4" s="1195"/>
      <c r="R4" s="1195"/>
      <c r="S4" s="1195"/>
      <c r="T4" s="1195"/>
      <c r="U4" s="1195"/>
      <c r="V4" s="1196"/>
      <c r="W4" s="1197"/>
      <c r="X4" s="1195"/>
      <c r="Y4" s="1195"/>
      <c r="Z4" s="1195"/>
      <c r="AA4" s="1195"/>
      <c r="AB4" s="1196"/>
      <c r="AC4" s="122"/>
      <c r="AD4" s="122"/>
      <c r="AE4" s="122"/>
      <c r="AF4" s="122"/>
      <c r="AG4" s="122"/>
      <c r="AH4" s="122"/>
    </row>
    <row r="5" spans="1:34" ht="13.5" thickBot="1">
      <c r="A5" s="1190"/>
      <c r="B5" s="1191"/>
      <c r="C5" s="1190"/>
      <c r="D5" s="1190"/>
      <c r="E5" s="1190"/>
      <c r="F5" s="1190"/>
      <c r="G5" s="1190"/>
      <c r="H5" s="1190"/>
      <c r="I5" s="1191"/>
      <c r="J5" s="1190"/>
      <c r="K5" s="1190"/>
      <c r="L5" s="1190"/>
      <c r="M5" s="1190"/>
      <c r="N5" s="1190"/>
      <c r="O5" s="1190"/>
      <c r="P5" s="1191"/>
      <c r="Q5" s="1190"/>
      <c r="R5" s="1190"/>
      <c r="S5" s="1190"/>
      <c r="T5" s="1190"/>
      <c r="U5" s="1190"/>
      <c r="V5" s="1190"/>
      <c r="W5" s="1191"/>
      <c r="X5" s="1190"/>
      <c r="Y5" s="1190"/>
      <c r="Z5" s="1190"/>
      <c r="AA5" s="1190"/>
      <c r="AB5" s="1190"/>
      <c r="AC5" s="122"/>
      <c r="AD5" s="122"/>
      <c r="AE5" s="122"/>
      <c r="AF5" s="122"/>
      <c r="AG5" s="122"/>
      <c r="AH5" s="122"/>
    </row>
    <row r="6" spans="1:34" ht="13.5" thickBot="1">
      <c r="A6" s="1171" t="s">
        <v>386</v>
      </c>
      <c r="B6" s="1169"/>
      <c r="C6" s="1415" t="s">
        <v>387</v>
      </c>
      <c r="D6" s="1416"/>
      <c r="E6" s="1416"/>
      <c r="F6" s="1416"/>
      <c r="G6" s="1416"/>
      <c r="H6" s="1417"/>
      <c r="I6" s="1170"/>
      <c r="J6" s="1415" t="s">
        <v>388</v>
      </c>
      <c r="K6" s="1416"/>
      <c r="L6" s="1416"/>
      <c r="M6" s="1416"/>
      <c r="N6" s="1416"/>
      <c r="O6" s="1417"/>
      <c r="P6" s="1170"/>
      <c r="Q6" s="1415" t="s">
        <v>389</v>
      </c>
      <c r="R6" s="1416"/>
      <c r="S6" s="1416"/>
      <c r="T6" s="1416"/>
      <c r="U6" s="1416"/>
      <c r="V6" s="1417"/>
      <c r="W6" s="1170"/>
      <c r="X6" s="1418" t="s">
        <v>390</v>
      </c>
      <c r="Y6" s="1419"/>
      <c r="Z6" s="1419"/>
      <c r="AA6" s="1420"/>
      <c r="AB6" s="1196"/>
      <c r="AC6" s="122"/>
      <c r="AD6" s="122"/>
      <c r="AE6" s="122"/>
      <c r="AF6" s="122"/>
      <c r="AG6" s="122"/>
      <c r="AH6" s="122"/>
    </row>
    <row r="7" spans="1:34">
      <c r="A7" s="1169"/>
      <c r="B7" s="1169"/>
      <c r="C7" s="1423" t="s">
        <v>391</v>
      </c>
      <c r="D7" s="1423" t="s">
        <v>392</v>
      </c>
      <c r="E7" s="1423" t="s">
        <v>393</v>
      </c>
      <c r="F7" s="1423" t="s">
        <v>394</v>
      </c>
      <c r="G7" s="1172" t="s">
        <v>454</v>
      </c>
      <c r="H7" s="1173"/>
      <c r="I7" s="1170"/>
      <c r="J7" s="1413" t="s">
        <v>395</v>
      </c>
      <c r="K7" s="1413" t="s">
        <v>396</v>
      </c>
      <c r="L7" s="1413" t="s">
        <v>397</v>
      </c>
      <c r="M7" s="1413" t="s">
        <v>394</v>
      </c>
      <c r="N7" s="1172" t="s">
        <v>454</v>
      </c>
      <c r="O7" s="1172"/>
      <c r="P7" s="1170"/>
      <c r="Q7" s="1423" t="s">
        <v>391</v>
      </c>
      <c r="R7" s="1423" t="s">
        <v>392</v>
      </c>
      <c r="S7" s="1423" t="s">
        <v>393</v>
      </c>
      <c r="T7" s="1423" t="s">
        <v>394</v>
      </c>
      <c r="U7" s="1172" t="s">
        <v>454</v>
      </c>
      <c r="V7" s="1173"/>
      <c r="W7" s="1170"/>
      <c r="X7" s="1421" t="s">
        <v>398</v>
      </c>
      <c r="Y7" s="1174" t="s">
        <v>399</v>
      </c>
      <c r="Z7" s="1172" t="s">
        <v>454</v>
      </c>
      <c r="AA7" s="1172"/>
      <c r="AB7" s="1196"/>
      <c r="AC7" s="122"/>
      <c r="AD7" s="122"/>
      <c r="AE7" s="122"/>
      <c r="AF7" s="122"/>
      <c r="AG7" s="122"/>
      <c r="AH7" s="122"/>
    </row>
    <row r="8" spans="1:34" ht="13.5" thickBot="1">
      <c r="A8" s="1175" t="s">
        <v>455</v>
      </c>
      <c r="B8" s="1169"/>
      <c r="C8" s="1414"/>
      <c r="D8" s="1414"/>
      <c r="E8" s="1414"/>
      <c r="F8" s="1414"/>
      <c r="G8" s="1176"/>
      <c r="H8" s="1177" t="s">
        <v>400</v>
      </c>
      <c r="I8" s="1178"/>
      <c r="J8" s="1414"/>
      <c r="K8" s="1414"/>
      <c r="L8" s="1414"/>
      <c r="M8" s="1414"/>
      <c r="N8" s="1176"/>
      <c r="O8" s="1177" t="s">
        <v>400</v>
      </c>
      <c r="P8" s="1169"/>
      <c r="Q8" s="1414"/>
      <c r="R8" s="1414"/>
      <c r="S8" s="1414"/>
      <c r="T8" s="1414"/>
      <c r="U8" s="1176"/>
      <c r="V8" s="1177" t="s">
        <v>400</v>
      </c>
      <c r="W8" s="1169"/>
      <c r="X8" s="1422"/>
      <c r="Y8" s="1179" t="s">
        <v>401</v>
      </c>
      <c r="Z8" s="1176"/>
      <c r="AA8" s="1176" t="s">
        <v>400</v>
      </c>
      <c r="AB8" s="1190"/>
    </row>
    <row r="9" spans="1:34" ht="13.5" thickBot="1">
      <c r="A9" s="1180"/>
      <c r="B9" s="1169"/>
      <c r="C9" s="1181">
        <v>372.77199999999999</v>
      </c>
      <c r="D9" s="1182">
        <v>360.34199999999998</v>
      </c>
      <c r="E9" s="1183"/>
      <c r="F9" s="1184">
        <v>362.64299999999997</v>
      </c>
      <c r="G9" s="1185">
        <v>2.1309999999999718</v>
      </c>
      <c r="H9" s="1186">
        <v>5.9110376353630478E-3</v>
      </c>
      <c r="I9" s="1178"/>
      <c r="J9" s="1181">
        <v>311.85599999999999</v>
      </c>
      <c r="K9" s="1182">
        <v>374.38099999999997</v>
      </c>
      <c r="L9" s="1183">
        <v>371.005</v>
      </c>
      <c r="M9" s="1184">
        <v>369.74799999999999</v>
      </c>
      <c r="N9" s="1185">
        <v>0.96899999999999409</v>
      </c>
      <c r="O9" s="1186">
        <v>2.627589965806143E-3</v>
      </c>
      <c r="P9" s="1169"/>
      <c r="Q9" s="1181">
        <v>375.21100000000001</v>
      </c>
      <c r="R9" s="1182">
        <v>377.947</v>
      </c>
      <c r="S9" s="1183"/>
      <c r="T9" s="1184">
        <v>368.02499999999998</v>
      </c>
      <c r="U9" s="1185">
        <v>1.7029999999999745</v>
      </c>
      <c r="V9" s="1186">
        <v>4.6489154350544126E-3</v>
      </c>
      <c r="W9" s="1169"/>
      <c r="X9" s="1187">
        <v>365.5865</v>
      </c>
      <c r="Y9" s="1188">
        <v>164.38241906474821</v>
      </c>
      <c r="Z9" s="1185">
        <v>1.6422999999999774</v>
      </c>
      <c r="AA9" s="1186">
        <v>4.5125049389438399E-3</v>
      </c>
      <c r="AB9" s="1196"/>
    </row>
    <row r="10" spans="1:34">
      <c r="A10" s="1189"/>
      <c r="B10" s="1169"/>
      <c r="C10" s="1189"/>
      <c r="D10" s="1190"/>
      <c r="E10" s="1190"/>
      <c r="F10" s="1190"/>
      <c r="G10" s="1190"/>
      <c r="H10" s="1191"/>
      <c r="I10" s="1190"/>
      <c r="J10" s="1190"/>
      <c r="K10" s="1190"/>
      <c r="L10" s="1190"/>
      <c r="M10" s="1190"/>
      <c r="N10" s="1190"/>
      <c r="O10" s="1192"/>
      <c r="P10" s="1169"/>
      <c r="Q10" s="1189"/>
      <c r="R10" s="1190"/>
      <c r="S10" s="1190"/>
      <c r="T10" s="1190"/>
      <c r="U10" s="1190"/>
      <c r="V10" s="1191"/>
      <c r="W10" s="1169"/>
      <c r="X10" s="1193"/>
      <c r="Y10" s="1194"/>
      <c r="Z10" s="1189"/>
      <c r="AA10" s="1189"/>
      <c r="AB10" s="1196"/>
    </row>
    <row r="11" spans="1:34">
      <c r="A11" s="1195"/>
      <c r="B11" s="1169"/>
      <c r="C11" s="1195"/>
      <c r="D11" s="1195"/>
      <c r="E11" s="1195"/>
      <c r="F11" s="1195"/>
      <c r="G11" s="1196"/>
      <c r="H11" s="1197"/>
      <c r="I11" s="1195"/>
      <c r="J11" s="1195"/>
      <c r="K11" s="1195"/>
      <c r="L11" s="1195"/>
      <c r="M11" s="1195"/>
      <c r="N11" s="1195"/>
      <c r="O11" s="1198"/>
      <c r="P11" s="1195"/>
      <c r="Q11" s="1195"/>
      <c r="R11" s="1195"/>
      <c r="S11" s="1195"/>
      <c r="T11" s="1195"/>
      <c r="U11" s="1196"/>
      <c r="V11" s="1197"/>
      <c r="W11" s="1195"/>
      <c r="X11" s="1195"/>
      <c r="Y11" s="1195"/>
      <c r="Z11" s="1199"/>
      <c r="AA11" s="1199"/>
      <c r="AB11" s="1190"/>
    </row>
    <row r="12" spans="1:34" ht="13.5" thickBot="1">
      <c r="A12" s="1195"/>
      <c r="B12" s="1169"/>
      <c r="C12" s="1200" t="s">
        <v>402</v>
      </c>
      <c r="D12" s="1200" t="s">
        <v>403</v>
      </c>
      <c r="E12" s="1200" t="s">
        <v>404</v>
      </c>
      <c r="F12" s="1200" t="s">
        <v>405</v>
      </c>
      <c r="G12" s="1200"/>
      <c r="H12" s="1201"/>
      <c r="I12" s="1170"/>
      <c r="J12" s="1200" t="s">
        <v>402</v>
      </c>
      <c r="K12" s="1200" t="s">
        <v>403</v>
      </c>
      <c r="L12" s="1200" t="s">
        <v>404</v>
      </c>
      <c r="M12" s="1200" t="s">
        <v>405</v>
      </c>
      <c r="N12" s="1202"/>
      <c r="O12" s="1203"/>
      <c r="P12" s="1170"/>
      <c r="Q12" s="1200" t="s">
        <v>402</v>
      </c>
      <c r="R12" s="1200" t="s">
        <v>403</v>
      </c>
      <c r="S12" s="1200" t="s">
        <v>404</v>
      </c>
      <c r="T12" s="1200" t="s">
        <v>405</v>
      </c>
      <c r="U12" s="1200"/>
      <c r="V12" s="1201"/>
      <c r="W12" s="1169"/>
      <c r="X12" s="1204" t="s">
        <v>398</v>
      </c>
      <c r="Y12" s="1170"/>
      <c r="Z12" s="1199"/>
      <c r="AA12" s="1199"/>
      <c r="AB12" s="1196"/>
    </row>
    <row r="13" spans="1:34">
      <c r="A13" s="1205" t="s">
        <v>406</v>
      </c>
      <c r="B13" s="1169"/>
      <c r="C13" s="1206">
        <v>341.01839999999999</v>
      </c>
      <c r="D13" s="1207">
        <v>317.52640000000002</v>
      </c>
      <c r="E13" s="1207" t="s">
        <v>407</v>
      </c>
      <c r="F13" s="1208">
        <v>337.72109999999998</v>
      </c>
      <c r="G13" s="1209">
        <v>-6.8200000000047112E-2</v>
      </c>
      <c r="H13" s="1210">
        <v>-2.0190100752170981E-4</v>
      </c>
      <c r="I13" s="1211"/>
      <c r="J13" s="1206" t="s">
        <v>407</v>
      </c>
      <c r="K13" s="1207" t="s">
        <v>407</v>
      </c>
      <c r="L13" s="1207" t="s">
        <v>407</v>
      </c>
      <c r="M13" s="1208" t="s">
        <v>407</v>
      </c>
      <c r="N13" s="1209"/>
      <c r="O13" s="1210"/>
      <c r="P13" s="1169"/>
      <c r="Q13" s="1206" t="s">
        <v>407</v>
      </c>
      <c r="R13" s="1207" t="s">
        <v>407</v>
      </c>
      <c r="S13" s="1207" t="s">
        <v>407</v>
      </c>
      <c r="T13" s="1208" t="s">
        <v>407</v>
      </c>
      <c r="U13" s="1209" t="s">
        <v>407</v>
      </c>
      <c r="V13" s="1212" t="s">
        <v>407</v>
      </c>
      <c r="W13" s="1169"/>
      <c r="X13" s="1213">
        <v>337.72109999999998</v>
      </c>
      <c r="Y13" s="1214"/>
      <c r="Z13" s="1215">
        <v>-6.8200000000047112E-2</v>
      </c>
      <c r="AA13" s="1212">
        <v>-2.0190100752170981E-4</v>
      </c>
      <c r="AB13" s="1196"/>
    </row>
    <row r="14" spans="1:34">
      <c r="A14" s="1216" t="s">
        <v>408</v>
      </c>
      <c r="B14" s="1169"/>
      <c r="C14" s="1217" t="s">
        <v>407</v>
      </c>
      <c r="D14" s="1218" t="s">
        <v>407</v>
      </c>
      <c r="E14" s="1218" t="s">
        <v>407</v>
      </c>
      <c r="F14" s="1219" t="s">
        <v>407</v>
      </c>
      <c r="G14" s="1220"/>
      <c r="H14" s="1221" t="s">
        <v>407</v>
      </c>
      <c r="I14" s="1211"/>
      <c r="J14" s="1217" t="s">
        <v>407</v>
      </c>
      <c r="K14" s="1218" t="s">
        <v>407</v>
      </c>
      <c r="L14" s="1218" t="s">
        <v>407</v>
      </c>
      <c r="M14" s="1219" t="s">
        <v>407</v>
      </c>
      <c r="N14" s="1220" t="s">
        <v>407</v>
      </c>
      <c r="O14" s="1222" t="s">
        <v>407</v>
      </c>
      <c r="P14" s="1169"/>
      <c r="Q14" s="1217" t="s">
        <v>407</v>
      </c>
      <c r="R14" s="1218" t="s">
        <v>407</v>
      </c>
      <c r="S14" s="1218" t="s">
        <v>407</v>
      </c>
      <c r="T14" s="1219" t="s">
        <v>407</v>
      </c>
      <c r="U14" s="1220" t="s">
        <v>407</v>
      </c>
      <c r="V14" s="1222" t="s">
        <v>407</v>
      </c>
      <c r="W14" s="1169"/>
      <c r="X14" s="1223" t="s">
        <v>407</v>
      </c>
      <c r="Y14" s="1190"/>
      <c r="Z14" s="1224" t="s">
        <v>407</v>
      </c>
      <c r="AA14" s="1222" t="s">
        <v>407</v>
      </c>
      <c r="AB14" s="1190"/>
    </row>
    <row r="15" spans="1:34">
      <c r="A15" s="1216" t="s">
        <v>409</v>
      </c>
      <c r="B15" s="1169"/>
      <c r="C15" s="1217">
        <v>316.94600000000003</v>
      </c>
      <c r="D15" s="1218">
        <v>320.69990000000001</v>
      </c>
      <c r="E15" s="1218">
        <v>325.46190000000001</v>
      </c>
      <c r="F15" s="1219">
        <v>321.05340000000001</v>
      </c>
      <c r="G15" s="1220">
        <v>-5.6940000000000168</v>
      </c>
      <c r="H15" s="1221">
        <v>-1.7426305457977631E-2</v>
      </c>
      <c r="I15" s="1211"/>
      <c r="J15" s="1217" t="s">
        <v>407</v>
      </c>
      <c r="K15" s="1218" t="s">
        <v>407</v>
      </c>
      <c r="L15" s="1218" t="s">
        <v>407</v>
      </c>
      <c r="M15" s="1219" t="s">
        <v>407</v>
      </c>
      <c r="N15" s="1220" t="s">
        <v>407</v>
      </c>
      <c r="O15" s="1222" t="s">
        <v>407</v>
      </c>
      <c r="P15" s="1169"/>
      <c r="Q15" s="1217" t="s">
        <v>407</v>
      </c>
      <c r="R15" s="1218" t="s">
        <v>407</v>
      </c>
      <c r="S15" s="1218" t="s">
        <v>407</v>
      </c>
      <c r="T15" s="1219" t="s">
        <v>407</v>
      </c>
      <c r="U15" s="1220" t="s">
        <v>407</v>
      </c>
      <c r="V15" s="1222">
        <v>-1</v>
      </c>
      <c r="W15" s="1169"/>
      <c r="X15" s="1223">
        <v>321.05340000000001</v>
      </c>
      <c r="Y15" s="1190"/>
      <c r="Z15" s="1224">
        <v>-3.6716000000000122</v>
      </c>
      <c r="AA15" s="1222">
        <v>-1.1306798059896872E-2</v>
      </c>
      <c r="AB15" s="1196"/>
    </row>
    <row r="16" spans="1:34">
      <c r="A16" s="1216" t="s">
        <v>410</v>
      </c>
      <c r="B16" s="1169"/>
      <c r="C16" s="1217" t="s">
        <v>407</v>
      </c>
      <c r="D16" s="1218">
        <v>344.37119999999999</v>
      </c>
      <c r="E16" s="1218">
        <v>330.23129999999998</v>
      </c>
      <c r="F16" s="1219">
        <v>334.76389999999998</v>
      </c>
      <c r="G16" s="1220">
        <v>2.2567999999999984</v>
      </c>
      <c r="H16" s="1221">
        <v>6.7872234908668005E-3</v>
      </c>
      <c r="I16" s="1211"/>
      <c r="J16" s="1217" t="s">
        <v>407</v>
      </c>
      <c r="K16" s="1218" t="s">
        <v>407</v>
      </c>
      <c r="L16" s="1218" t="s">
        <v>407</v>
      </c>
      <c r="M16" s="1219" t="s">
        <v>407</v>
      </c>
      <c r="N16" s="1220" t="s">
        <v>407</v>
      </c>
      <c r="O16" s="1222" t="s">
        <v>407</v>
      </c>
      <c r="P16" s="1169"/>
      <c r="Q16" s="1217" t="s">
        <v>407</v>
      </c>
      <c r="R16" s="1218">
        <v>349.35939999999999</v>
      </c>
      <c r="S16" s="1218">
        <v>357.87279999999998</v>
      </c>
      <c r="T16" s="1219">
        <v>356.142</v>
      </c>
      <c r="U16" s="1220">
        <v>-1.1870000000000118</v>
      </c>
      <c r="V16" s="1222">
        <v>-3.3218686420637411E-3</v>
      </c>
      <c r="W16" s="1169"/>
      <c r="X16" s="1225">
        <v>348.12470000000002</v>
      </c>
      <c r="Y16" s="1169"/>
      <c r="Z16" s="1224">
        <v>0.10450000000003001</v>
      </c>
      <c r="AA16" s="1222">
        <v>3.0026992686060794E-4</v>
      </c>
      <c r="AB16" s="1196"/>
    </row>
    <row r="17" spans="1:28">
      <c r="A17" s="1216" t="s">
        <v>411</v>
      </c>
      <c r="B17" s="1169"/>
      <c r="C17" s="1217">
        <v>363.81810000000002</v>
      </c>
      <c r="D17" s="1218">
        <v>373.96069999999997</v>
      </c>
      <c r="E17" s="1218" t="s">
        <v>407</v>
      </c>
      <c r="F17" s="1219">
        <v>368.50670000000002</v>
      </c>
      <c r="G17" s="1220">
        <v>4.2613000000000056</v>
      </c>
      <c r="H17" s="1221">
        <v>1.1698980961736272E-2</v>
      </c>
      <c r="I17" s="1211"/>
      <c r="J17" s="1217" t="s">
        <v>407</v>
      </c>
      <c r="K17" s="1218" t="s">
        <v>407</v>
      </c>
      <c r="L17" s="1218" t="s">
        <v>407</v>
      </c>
      <c r="M17" s="1219" t="s">
        <v>407</v>
      </c>
      <c r="N17" s="1220" t="s">
        <v>407</v>
      </c>
      <c r="O17" s="1222" t="s">
        <v>407</v>
      </c>
      <c r="P17" s="1169"/>
      <c r="Q17" s="1217" t="s">
        <v>407</v>
      </c>
      <c r="R17" s="1218" t="s">
        <v>407</v>
      </c>
      <c r="S17" s="1218" t="s">
        <v>407</v>
      </c>
      <c r="T17" s="1219" t="s">
        <v>407</v>
      </c>
      <c r="U17" s="1220" t="s">
        <v>407</v>
      </c>
      <c r="V17" s="1222" t="s">
        <v>407</v>
      </c>
      <c r="W17" s="1169"/>
      <c r="X17" s="1225">
        <v>368.50670000000002</v>
      </c>
      <c r="Y17" s="1190"/>
      <c r="Z17" s="1224">
        <v>4.2613000000000056</v>
      </c>
      <c r="AA17" s="1222">
        <v>1.1698980961736272E-2</v>
      </c>
      <c r="AB17" s="1190"/>
    </row>
    <row r="18" spans="1:28">
      <c r="A18" s="1216" t="s">
        <v>412</v>
      </c>
      <c r="B18" s="1169"/>
      <c r="C18" s="1217" t="s">
        <v>407</v>
      </c>
      <c r="D18" s="1218" t="s">
        <v>413</v>
      </c>
      <c r="E18" s="1218" t="s">
        <v>407</v>
      </c>
      <c r="F18" s="1219" t="s">
        <v>413</v>
      </c>
      <c r="G18" s="1220" t="s">
        <v>407</v>
      </c>
      <c r="H18" s="1221" t="s">
        <v>407</v>
      </c>
      <c r="I18" s="1211"/>
      <c r="J18" s="1217" t="s">
        <v>407</v>
      </c>
      <c r="K18" s="1218" t="s">
        <v>407</v>
      </c>
      <c r="L18" s="1218" t="s">
        <v>407</v>
      </c>
      <c r="M18" s="1219" t="s">
        <v>407</v>
      </c>
      <c r="N18" s="1220" t="s">
        <v>407</v>
      </c>
      <c r="O18" s="1222" t="s">
        <v>407</v>
      </c>
      <c r="P18" s="1169"/>
      <c r="Q18" s="1217" t="s">
        <v>407</v>
      </c>
      <c r="R18" s="1218" t="s">
        <v>407</v>
      </c>
      <c r="S18" s="1218" t="s">
        <v>407</v>
      </c>
      <c r="T18" s="1219" t="s">
        <v>407</v>
      </c>
      <c r="U18" s="1220" t="s">
        <v>407</v>
      </c>
      <c r="V18" s="1222" t="s">
        <v>407</v>
      </c>
      <c r="W18" s="1169"/>
      <c r="X18" s="1225" t="s">
        <v>413</v>
      </c>
      <c r="Y18" s="1190"/>
      <c r="Z18" s="1224" t="s">
        <v>407</v>
      </c>
      <c r="AA18" s="1222" t="s">
        <v>407</v>
      </c>
      <c r="AB18" s="1196"/>
    </row>
    <row r="19" spans="1:28">
      <c r="A19" s="1216" t="s">
        <v>414</v>
      </c>
      <c r="B19" s="1169"/>
      <c r="C19" s="1226" t="s">
        <v>407</v>
      </c>
      <c r="D19" s="1227" t="s">
        <v>407</v>
      </c>
      <c r="E19" s="1227" t="s">
        <v>407</v>
      </c>
      <c r="F19" s="1228" t="s">
        <v>407</v>
      </c>
      <c r="G19" s="1220"/>
      <c r="H19" s="1221"/>
      <c r="I19" s="1229"/>
      <c r="J19" s="1226">
        <v>338.61630000000002</v>
      </c>
      <c r="K19" s="1227">
        <v>345.9776</v>
      </c>
      <c r="L19" s="1227">
        <v>346.72449999999998</v>
      </c>
      <c r="M19" s="1228">
        <v>345.4391</v>
      </c>
      <c r="N19" s="1220">
        <v>-1.1102000000000203</v>
      </c>
      <c r="O19" s="1222">
        <v>-3.2035845982086864E-3</v>
      </c>
      <c r="P19" s="1169"/>
      <c r="Q19" s="1226" t="s">
        <v>407</v>
      </c>
      <c r="R19" s="1227" t="s">
        <v>407</v>
      </c>
      <c r="S19" s="1227" t="s">
        <v>407</v>
      </c>
      <c r="T19" s="1228" t="s">
        <v>407</v>
      </c>
      <c r="U19" s="1220" t="s">
        <v>407</v>
      </c>
      <c r="V19" s="1222" t="s">
        <v>407</v>
      </c>
      <c r="W19" s="1169"/>
      <c r="X19" s="1225">
        <v>345.4391</v>
      </c>
      <c r="Y19" s="1214"/>
      <c r="Z19" s="1224">
        <v>-1.1102000000000203</v>
      </c>
      <c r="AA19" s="1222">
        <v>-3.2035845982086864E-3</v>
      </c>
      <c r="AB19" s="1196"/>
    </row>
    <row r="20" spans="1:28">
      <c r="A20" s="1216" t="s">
        <v>415</v>
      </c>
      <c r="B20" s="1169"/>
      <c r="C20" s="1217" t="s">
        <v>407</v>
      </c>
      <c r="D20" s="1218">
        <v>419.01479999999998</v>
      </c>
      <c r="E20" s="1218">
        <v>422.75619999999998</v>
      </c>
      <c r="F20" s="1219">
        <v>421.4855</v>
      </c>
      <c r="G20" s="1220">
        <v>0</v>
      </c>
      <c r="H20" s="1221">
        <v>0</v>
      </c>
      <c r="I20" s="1211"/>
      <c r="J20" s="1217" t="s">
        <v>407</v>
      </c>
      <c r="K20" s="1218" t="s">
        <v>407</v>
      </c>
      <c r="L20" s="1218" t="s">
        <v>407</v>
      </c>
      <c r="M20" s="1219" t="s">
        <v>407</v>
      </c>
      <c r="N20" s="1220" t="s">
        <v>407</v>
      </c>
      <c r="O20" s="1222" t="s">
        <v>407</v>
      </c>
      <c r="P20" s="1169"/>
      <c r="Q20" s="1217" t="s">
        <v>407</v>
      </c>
      <c r="R20" s="1218" t="s">
        <v>407</v>
      </c>
      <c r="S20" s="1218">
        <v>408.72379999999998</v>
      </c>
      <c r="T20" s="1219">
        <v>408.72379999999998</v>
      </c>
      <c r="U20" s="1220" t="s">
        <v>407</v>
      </c>
      <c r="V20" s="1222" t="s">
        <v>407</v>
      </c>
      <c r="W20" s="1169"/>
      <c r="X20" s="1225">
        <v>416.18079999999998</v>
      </c>
      <c r="Y20" s="1214"/>
      <c r="Z20" s="1224" t="s">
        <v>407</v>
      </c>
      <c r="AA20" s="1222" t="s">
        <v>407</v>
      </c>
      <c r="AB20" s="1190"/>
    </row>
    <row r="21" spans="1:28">
      <c r="A21" s="1216" t="s">
        <v>416</v>
      </c>
      <c r="B21" s="1169"/>
      <c r="C21" s="1217">
        <v>346.79090000000002</v>
      </c>
      <c r="D21" s="1218">
        <v>344.80540000000002</v>
      </c>
      <c r="E21" s="1218" t="s">
        <v>407</v>
      </c>
      <c r="F21" s="1219">
        <v>346.07299999999998</v>
      </c>
      <c r="G21" s="1220">
        <v>0.99449999999995953</v>
      </c>
      <c r="H21" s="1221">
        <v>2.8819529469379379E-3</v>
      </c>
      <c r="I21" s="1211"/>
      <c r="J21" s="1217" t="s">
        <v>407</v>
      </c>
      <c r="K21" s="1218" t="s">
        <v>407</v>
      </c>
      <c r="L21" s="1218" t="s">
        <v>407</v>
      </c>
      <c r="M21" s="1219" t="s">
        <v>407</v>
      </c>
      <c r="N21" s="1220" t="s">
        <v>407</v>
      </c>
      <c r="O21" s="1222" t="s">
        <v>407</v>
      </c>
      <c r="P21" s="1169"/>
      <c r="Q21" s="1217">
        <v>368.75259999999997</v>
      </c>
      <c r="R21" s="1218">
        <v>381.2636</v>
      </c>
      <c r="S21" s="1218" t="s">
        <v>407</v>
      </c>
      <c r="T21" s="1219">
        <v>376.7115</v>
      </c>
      <c r="U21" s="1220">
        <v>-1.0914999999999964</v>
      </c>
      <c r="V21" s="1222">
        <v>-2.8890718178521402E-3</v>
      </c>
      <c r="W21" s="1169"/>
      <c r="X21" s="1225">
        <v>366.1857</v>
      </c>
      <c r="Y21" s="1214"/>
      <c r="Z21" s="1224">
        <v>-0.3749000000000251</v>
      </c>
      <c r="AA21" s="1222">
        <v>-1.022750399251926E-3</v>
      </c>
      <c r="AB21" s="1196"/>
    </row>
    <row r="22" spans="1:28">
      <c r="A22" s="1216" t="s">
        <v>417</v>
      </c>
      <c r="B22" s="1169"/>
      <c r="C22" s="1226">
        <v>384.65809999999999</v>
      </c>
      <c r="D22" s="1227">
        <v>378.43279999999999</v>
      </c>
      <c r="E22" s="1227">
        <v>340.42919999999998</v>
      </c>
      <c r="F22" s="1228">
        <v>375.50450000000001</v>
      </c>
      <c r="G22" s="1220">
        <v>1.8717000000000326</v>
      </c>
      <c r="H22" s="1221">
        <v>5.0094638372220057E-3</v>
      </c>
      <c r="I22" s="1211"/>
      <c r="J22" s="1226">
        <v>390.80459999999999</v>
      </c>
      <c r="K22" s="1227">
        <v>362</v>
      </c>
      <c r="L22" s="1227">
        <v>335.45650000000001</v>
      </c>
      <c r="M22" s="1228">
        <v>349.67200000000003</v>
      </c>
      <c r="N22" s="1220">
        <v>1.1070000000000277</v>
      </c>
      <c r="O22" s="1222">
        <v>3.1758782436561717E-3</v>
      </c>
      <c r="P22" s="1169"/>
      <c r="Q22" s="1226" t="s">
        <v>407</v>
      </c>
      <c r="R22" s="1227" t="s">
        <v>407</v>
      </c>
      <c r="S22" s="1227" t="s">
        <v>407</v>
      </c>
      <c r="T22" s="1228" t="s">
        <v>407</v>
      </c>
      <c r="U22" s="1220" t="s">
        <v>407</v>
      </c>
      <c r="V22" s="1222" t="s">
        <v>407</v>
      </c>
      <c r="W22" s="1169"/>
      <c r="X22" s="1225">
        <v>371.71820000000002</v>
      </c>
      <c r="Y22" s="1190"/>
      <c r="Z22" s="1224">
        <v>1.7597000000000094</v>
      </c>
      <c r="AA22" s="1222">
        <v>4.7564794429646451E-3</v>
      </c>
      <c r="AB22" s="1196"/>
    </row>
    <row r="23" spans="1:28">
      <c r="A23" s="1216" t="s">
        <v>418</v>
      </c>
      <c r="B23" s="1169"/>
      <c r="C23" s="1226">
        <v>333.44299999999998</v>
      </c>
      <c r="D23" s="1227">
        <v>346.98579999999998</v>
      </c>
      <c r="E23" s="1227" t="s">
        <v>407</v>
      </c>
      <c r="F23" s="1228">
        <v>343.20659999999998</v>
      </c>
      <c r="G23" s="1220">
        <v>-1.8695000000000164</v>
      </c>
      <c r="H23" s="1221">
        <v>-5.4176455570235094E-3</v>
      </c>
      <c r="I23" s="1211"/>
      <c r="J23" s="1226" t="s">
        <v>407</v>
      </c>
      <c r="K23" s="1227" t="s">
        <v>407</v>
      </c>
      <c r="L23" s="1227" t="s">
        <v>407</v>
      </c>
      <c r="M23" s="1228" t="s">
        <v>407</v>
      </c>
      <c r="N23" s="1220" t="s">
        <v>407</v>
      </c>
      <c r="O23" s="1222" t="s">
        <v>407</v>
      </c>
      <c r="P23" s="1169"/>
      <c r="Q23" s="1226" t="s">
        <v>407</v>
      </c>
      <c r="R23" s="1227" t="s">
        <v>407</v>
      </c>
      <c r="S23" s="1227" t="s">
        <v>407</v>
      </c>
      <c r="T23" s="1228" t="s">
        <v>407</v>
      </c>
      <c r="U23" s="1220" t="s">
        <v>407</v>
      </c>
      <c r="V23" s="1222" t="s">
        <v>407</v>
      </c>
      <c r="W23" s="1169"/>
      <c r="X23" s="1225">
        <v>343.20659999999998</v>
      </c>
      <c r="Y23" s="1190"/>
      <c r="Z23" s="1224">
        <v>-1.8695000000000164</v>
      </c>
      <c r="AA23" s="1222">
        <v>-5.4176455570235094E-3</v>
      </c>
      <c r="AB23" s="1190"/>
    </row>
    <row r="24" spans="1:28">
      <c r="A24" s="1216" t="s">
        <v>419</v>
      </c>
      <c r="B24" s="1169"/>
      <c r="C24" s="1217">
        <v>408.6644</v>
      </c>
      <c r="D24" s="1218">
        <v>377.23860000000002</v>
      </c>
      <c r="E24" s="1218">
        <v>336.61130000000003</v>
      </c>
      <c r="F24" s="1219">
        <v>402.23930000000001</v>
      </c>
      <c r="G24" s="1230">
        <v>0</v>
      </c>
      <c r="H24" s="1221">
        <v>0</v>
      </c>
      <c r="I24" s="1211"/>
      <c r="J24" s="1217" t="s">
        <v>407</v>
      </c>
      <c r="K24" s="1218" t="s">
        <v>407</v>
      </c>
      <c r="L24" s="1218" t="s">
        <v>407</v>
      </c>
      <c r="M24" s="1219" t="s">
        <v>407</v>
      </c>
      <c r="N24" s="1220" t="s">
        <v>407</v>
      </c>
      <c r="O24" s="1222" t="s">
        <v>407</v>
      </c>
      <c r="P24" s="1169"/>
      <c r="Q24" s="1217">
        <v>461.55950000000001</v>
      </c>
      <c r="R24" s="1218">
        <v>431.29059999999998</v>
      </c>
      <c r="S24" s="1218">
        <v>474.7722</v>
      </c>
      <c r="T24" s="1219">
        <v>453.29809999999998</v>
      </c>
      <c r="U24" s="1220" t="s">
        <v>407</v>
      </c>
      <c r="V24" s="1222" t="s">
        <v>407</v>
      </c>
      <c r="W24" s="1169"/>
      <c r="X24" s="1225">
        <v>405.91629999999998</v>
      </c>
      <c r="Y24" s="1190"/>
      <c r="Z24" s="1224" t="s">
        <v>407</v>
      </c>
      <c r="AA24" s="1222" t="s">
        <v>407</v>
      </c>
      <c r="AB24" s="1196"/>
    </row>
    <row r="25" spans="1:28">
      <c r="A25" s="1216" t="s">
        <v>420</v>
      </c>
      <c r="B25" s="1169"/>
      <c r="C25" s="1217" t="s">
        <v>407</v>
      </c>
      <c r="D25" s="1218" t="s">
        <v>407</v>
      </c>
      <c r="E25" s="1218" t="s">
        <v>407</v>
      </c>
      <c r="F25" s="1219" t="s">
        <v>407</v>
      </c>
      <c r="G25" s="1220">
        <v>0</v>
      </c>
      <c r="H25" s="1221">
        <v>0</v>
      </c>
      <c r="I25" s="1211"/>
      <c r="J25" s="1217" t="s">
        <v>407</v>
      </c>
      <c r="K25" s="1218" t="s">
        <v>407</v>
      </c>
      <c r="L25" s="1218" t="s">
        <v>407</v>
      </c>
      <c r="M25" s="1219" t="s">
        <v>407</v>
      </c>
      <c r="N25" s="1220" t="s">
        <v>407</v>
      </c>
      <c r="O25" s="1222" t="s">
        <v>407</v>
      </c>
      <c r="P25" s="1169"/>
      <c r="Q25" s="1217" t="s">
        <v>407</v>
      </c>
      <c r="R25" s="1218" t="s">
        <v>407</v>
      </c>
      <c r="S25" s="1218" t="s">
        <v>407</v>
      </c>
      <c r="T25" s="1219" t="s">
        <v>407</v>
      </c>
      <c r="U25" s="1220" t="s">
        <v>407</v>
      </c>
      <c r="V25" s="1222" t="s">
        <v>407</v>
      </c>
      <c r="W25" s="1169"/>
      <c r="X25" s="1225" t="s">
        <v>407</v>
      </c>
      <c r="Y25" s="1214"/>
      <c r="Z25" s="1224" t="s">
        <v>407</v>
      </c>
      <c r="AA25" s="1222" t="s">
        <v>407</v>
      </c>
      <c r="AB25" s="1196"/>
    </row>
    <row r="26" spans="1:28">
      <c r="A26" s="1216" t="s">
        <v>421</v>
      </c>
      <c r="B26" s="1169"/>
      <c r="C26" s="1217" t="s">
        <v>407</v>
      </c>
      <c r="D26" s="1218">
        <v>236.70939999999999</v>
      </c>
      <c r="E26" s="1218" t="s">
        <v>407</v>
      </c>
      <c r="F26" s="1219">
        <v>236.70939999999999</v>
      </c>
      <c r="G26" s="1220">
        <v>20.719299999999976</v>
      </c>
      <c r="H26" s="1221">
        <v>9.5927081843102835E-2</v>
      </c>
      <c r="I26" s="1211"/>
      <c r="J26" s="1217" t="s">
        <v>407</v>
      </c>
      <c r="K26" s="1218" t="s">
        <v>407</v>
      </c>
      <c r="L26" s="1218" t="s">
        <v>407</v>
      </c>
      <c r="M26" s="1219" t="s">
        <v>407</v>
      </c>
      <c r="N26" s="1220" t="s">
        <v>407</v>
      </c>
      <c r="O26" s="1222" t="s">
        <v>407</v>
      </c>
      <c r="P26" s="1169"/>
      <c r="Q26" s="1217" t="s">
        <v>407</v>
      </c>
      <c r="R26" s="1218" t="s">
        <v>407</v>
      </c>
      <c r="S26" s="1218" t="s">
        <v>407</v>
      </c>
      <c r="T26" s="1219" t="s">
        <v>407</v>
      </c>
      <c r="U26" s="1220" t="s">
        <v>407</v>
      </c>
      <c r="V26" s="1222" t="s">
        <v>407</v>
      </c>
      <c r="W26" s="1169"/>
      <c r="X26" s="1225">
        <v>236.70939999999999</v>
      </c>
      <c r="Y26" s="1214"/>
      <c r="Z26" s="1224">
        <v>18.440199999999976</v>
      </c>
      <c r="AA26" s="1222">
        <v>8.4483747592422498E-2</v>
      </c>
      <c r="AB26" s="1190"/>
    </row>
    <row r="27" spans="1:28">
      <c r="A27" s="1216" t="s">
        <v>422</v>
      </c>
      <c r="B27" s="1169"/>
      <c r="C27" s="1217" t="s">
        <v>407</v>
      </c>
      <c r="D27" s="1218">
        <v>275.96850000000001</v>
      </c>
      <c r="E27" s="1218">
        <v>278.0942</v>
      </c>
      <c r="F27" s="1219">
        <v>277.56810000000002</v>
      </c>
      <c r="G27" s="1220">
        <v>9.1163000000000238</v>
      </c>
      <c r="H27" s="1221">
        <v>3.3958796327683505E-2</v>
      </c>
      <c r="I27" s="1211"/>
      <c r="J27" s="1217" t="s">
        <v>407</v>
      </c>
      <c r="K27" s="1218" t="s">
        <v>407</v>
      </c>
      <c r="L27" s="1218" t="s">
        <v>407</v>
      </c>
      <c r="M27" s="1219" t="s">
        <v>407</v>
      </c>
      <c r="N27" s="1220" t="s">
        <v>407</v>
      </c>
      <c r="O27" s="1222" t="s">
        <v>407</v>
      </c>
      <c r="P27" s="1169"/>
      <c r="Q27" s="1217" t="s">
        <v>407</v>
      </c>
      <c r="R27" s="1218" t="s">
        <v>413</v>
      </c>
      <c r="S27" s="1218" t="s">
        <v>407</v>
      </c>
      <c r="T27" s="1219" t="s">
        <v>413</v>
      </c>
      <c r="U27" s="1220" t="s">
        <v>407</v>
      </c>
      <c r="V27" s="1222" t="s">
        <v>407</v>
      </c>
      <c r="W27" s="1169"/>
      <c r="X27" s="1225" t="s">
        <v>413</v>
      </c>
      <c r="Y27" s="1214"/>
      <c r="Z27" s="1224" t="s">
        <v>407</v>
      </c>
      <c r="AA27" s="1222" t="s">
        <v>407</v>
      </c>
      <c r="AB27" s="1196"/>
    </row>
    <row r="28" spans="1:28">
      <c r="A28" s="1216" t="s">
        <v>423</v>
      </c>
      <c r="B28" s="1169"/>
      <c r="C28" s="1217">
        <v>373.3827</v>
      </c>
      <c r="D28" s="1227">
        <v>359.47919999999999</v>
      </c>
      <c r="E28" s="1227" t="s">
        <v>407</v>
      </c>
      <c r="F28" s="1228">
        <v>369.78500000000003</v>
      </c>
      <c r="G28" s="1220">
        <v>5.2835000000000036</v>
      </c>
      <c r="H28" s="1221">
        <v>1.4495139251827549E-2</v>
      </c>
      <c r="I28" s="1211"/>
      <c r="J28" s="1217" t="s">
        <v>407</v>
      </c>
      <c r="K28" s="1227" t="s">
        <v>407</v>
      </c>
      <c r="L28" s="1227" t="s">
        <v>407</v>
      </c>
      <c r="M28" s="1228" t="s">
        <v>407</v>
      </c>
      <c r="N28" s="1220" t="s">
        <v>407</v>
      </c>
      <c r="O28" s="1222" t="s">
        <v>407</v>
      </c>
      <c r="P28" s="1169"/>
      <c r="Q28" s="1217" t="s">
        <v>407</v>
      </c>
      <c r="R28" s="1227" t="s">
        <v>407</v>
      </c>
      <c r="S28" s="1227" t="s">
        <v>407</v>
      </c>
      <c r="T28" s="1228" t="s">
        <v>407</v>
      </c>
      <c r="U28" s="1220" t="s">
        <v>407</v>
      </c>
      <c r="V28" s="1222" t="s">
        <v>407</v>
      </c>
      <c r="W28" s="1169"/>
      <c r="X28" s="1225">
        <v>369.78500000000003</v>
      </c>
      <c r="Y28" s="1214"/>
      <c r="Z28" s="1224">
        <v>5.2835000000000036</v>
      </c>
      <c r="AA28" s="1222">
        <v>1.4495139251827549E-2</v>
      </c>
      <c r="AB28" s="1196"/>
    </row>
    <row r="29" spans="1:28">
      <c r="A29" s="1216" t="s">
        <v>424</v>
      </c>
      <c r="B29" s="1169"/>
      <c r="C29" s="1217" t="s">
        <v>407</v>
      </c>
      <c r="D29" s="1227" t="s">
        <v>407</v>
      </c>
      <c r="E29" s="1227" t="s">
        <v>407</v>
      </c>
      <c r="F29" s="1228" t="s">
        <v>407</v>
      </c>
      <c r="G29" s="1220" t="s">
        <v>407</v>
      </c>
      <c r="H29" s="1221" t="s">
        <v>407</v>
      </c>
      <c r="I29" s="1211"/>
      <c r="J29" s="1217" t="s">
        <v>407</v>
      </c>
      <c r="K29" s="1227" t="s">
        <v>407</v>
      </c>
      <c r="L29" s="1227" t="s">
        <v>407</v>
      </c>
      <c r="M29" s="1228" t="s">
        <v>407</v>
      </c>
      <c r="N29" s="1220" t="s">
        <v>407</v>
      </c>
      <c r="O29" s="1222" t="s">
        <v>407</v>
      </c>
      <c r="P29" s="1169"/>
      <c r="Q29" s="1217" t="s">
        <v>407</v>
      </c>
      <c r="R29" s="1227" t="s">
        <v>407</v>
      </c>
      <c r="S29" s="1227" t="s">
        <v>407</v>
      </c>
      <c r="T29" s="1228" t="s">
        <v>407</v>
      </c>
      <c r="U29" s="1220" t="s">
        <v>407</v>
      </c>
      <c r="V29" s="1222" t="s">
        <v>407</v>
      </c>
      <c r="W29" s="1169"/>
      <c r="X29" s="1225" t="s">
        <v>407</v>
      </c>
      <c r="Y29" s="1214"/>
      <c r="Z29" s="1224" t="s">
        <v>407</v>
      </c>
      <c r="AA29" s="1222" t="s">
        <v>407</v>
      </c>
      <c r="AB29" s="1190"/>
    </row>
    <row r="30" spans="1:28">
      <c r="A30" s="1216" t="s">
        <v>425</v>
      </c>
      <c r="B30" s="1169"/>
      <c r="C30" s="1217" t="s">
        <v>407</v>
      </c>
      <c r="D30" s="1227">
        <v>356.54</v>
      </c>
      <c r="E30" s="1227" t="s">
        <v>407</v>
      </c>
      <c r="F30" s="1228">
        <v>356.54</v>
      </c>
      <c r="G30" s="1220">
        <v>0</v>
      </c>
      <c r="H30" s="1221">
        <v>0</v>
      </c>
      <c r="I30" s="1211"/>
      <c r="J30" s="1217" t="s">
        <v>407</v>
      </c>
      <c r="K30" s="1227" t="s">
        <v>407</v>
      </c>
      <c r="L30" s="1227" t="s">
        <v>407</v>
      </c>
      <c r="M30" s="1228" t="s">
        <v>407</v>
      </c>
      <c r="N30" s="1220" t="s">
        <v>407</v>
      </c>
      <c r="O30" s="1222" t="s">
        <v>407</v>
      </c>
      <c r="P30" s="1169"/>
      <c r="Q30" s="1217" t="s">
        <v>407</v>
      </c>
      <c r="R30" s="1227" t="s">
        <v>407</v>
      </c>
      <c r="S30" s="1227" t="s">
        <v>407</v>
      </c>
      <c r="T30" s="1228" t="s">
        <v>407</v>
      </c>
      <c r="U30" s="1220" t="s">
        <v>407</v>
      </c>
      <c r="V30" s="1222" t="s">
        <v>407</v>
      </c>
      <c r="W30" s="1169"/>
      <c r="X30" s="1225" t="s">
        <v>407</v>
      </c>
      <c r="Y30" s="1214"/>
      <c r="Z30" s="1224" t="s">
        <v>407</v>
      </c>
      <c r="AA30" s="1222" t="s">
        <v>407</v>
      </c>
      <c r="AB30" s="1196"/>
    </row>
    <row r="31" spans="1:28">
      <c r="A31" s="1216" t="s">
        <v>426</v>
      </c>
      <c r="B31" s="1169"/>
      <c r="C31" s="1217" t="s">
        <v>407</v>
      </c>
      <c r="D31" s="1218">
        <v>338.9708</v>
      </c>
      <c r="E31" s="1218">
        <v>323.69139999999999</v>
      </c>
      <c r="F31" s="1219">
        <v>331.2287</v>
      </c>
      <c r="G31" s="1220">
        <v>-7.6879000000000133</v>
      </c>
      <c r="H31" s="1221">
        <v>-2.2683751695845022E-2</v>
      </c>
      <c r="I31" s="1211"/>
      <c r="J31" s="1217" t="s">
        <v>407</v>
      </c>
      <c r="K31" s="1218" t="s">
        <v>407</v>
      </c>
      <c r="L31" s="1218" t="s">
        <v>407</v>
      </c>
      <c r="M31" s="1219" t="s">
        <v>407</v>
      </c>
      <c r="N31" s="1220" t="s">
        <v>407</v>
      </c>
      <c r="O31" s="1222" t="s">
        <v>407</v>
      </c>
      <c r="P31" s="1169"/>
      <c r="Q31" s="1217" t="s">
        <v>407</v>
      </c>
      <c r="R31" s="1218">
        <v>346.67939999999999</v>
      </c>
      <c r="S31" s="1218">
        <v>310.9873</v>
      </c>
      <c r="T31" s="1219">
        <v>314.76839999999999</v>
      </c>
      <c r="U31" s="1220">
        <v>3.1297000000000139</v>
      </c>
      <c r="V31" s="1222">
        <v>1.0042719341339934E-2</v>
      </c>
      <c r="W31" s="1169"/>
      <c r="X31" s="1225">
        <v>318.6497</v>
      </c>
      <c r="Y31" s="1190"/>
      <c r="Z31" s="1224">
        <v>0.57889999999997599</v>
      </c>
      <c r="AA31" s="1222">
        <v>1.820035036224521E-3</v>
      </c>
      <c r="AB31" s="1196"/>
    </row>
    <row r="32" spans="1:28">
      <c r="A32" s="1216" t="s">
        <v>427</v>
      </c>
      <c r="B32" s="1169"/>
      <c r="C32" s="1217">
        <v>363.98579999999998</v>
      </c>
      <c r="D32" s="1218">
        <v>366.09379999999999</v>
      </c>
      <c r="E32" s="1218" t="s">
        <v>407</v>
      </c>
      <c r="F32" s="1219">
        <v>364.77440000000001</v>
      </c>
      <c r="G32" s="1220">
        <v>7.8700000000026193E-2</v>
      </c>
      <c r="H32" s="1221">
        <v>2.1579634747559417E-4</v>
      </c>
      <c r="I32" s="1211"/>
      <c r="J32" s="1217" t="s">
        <v>407</v>
      </c>
      <c r="K32" s="1218" t="s">
        <v>407</v>
      </c>
      <c r="L32" s="1218" t="s">
        <v>407</v>
      </c>
      <c r="M32" s="1219" t="s">
        <v>407</v>
      </c>
      <c r="N32" s="1220" t="s">
        <v>407</v>
      </c>
      <c r="O32" s="1222" t="s">
        <v>407</v>
      </c>
      <c r="P32" s="1169"/>
      <c r="Q32" s="1217">
        <v>464.78629999999998</v>
      </c>
      <c r="R32" s="1218">
        <v>448.08109999999999</v>
      </c>
      <c r="S32" s="1218" t="s">
        <v>407</v>
      </c>
      <c r="T32" s="1219">
        <v>458.48070000000001</v>
      </c>
      <c r="U32" s="1220">
        <v>3.5658000000000243</v>
      </c>
      <c r="V32" s="1222">
        <v>7.838389114095845E-3</v>
      </c>
      <c r="W32" s="1169"/>
      <c r="X32" s="1225">
        <v>368.69130000000001</v>
      </c>
      <c r="Y32" s="1190"/>
      <c r="Z32" s="1224">
        <v>0.22440000000000282</v>
      </c>
      <c r="AA32" s="1222">
        <v>6.0900992735035686E-4</v>
      </c>
      <c r="AB32" s="1190"/>
    </row>
    <row r="33" spans="1:28">
      <c r="A33" s="1216" t="s">
        <v>428</v>
      </c>
      <c r="B33" s="1169"/>
      <c r="C33" s="1217" t="s">
        <v>407</v>
      </c>
      <c r="D33" s="1218">
        <v>298.98809999999997</v>
      </c>
      <c r="E33" s="1218">
        <v>307.12610000000001</v>
      </c>
      <c r="F33" s="1219">
        <v>304.15289999999999</v>
      </c>
      <c r="G33" s="1220">
        <v>1.6354000000000042</v>
      </c>
      <c r="H33" s="1221">
        <v>5.4059682497706874E-3</v>
      </c>
      <c r="I33" s="1211"/>
      <c r="J33" s="1217" t="s">
        <v>407</v>
      </c>
      <c r="K33" s="1218" t="s">
        <v>407</v>
      </c>
      <c r="L33" s="1218" t="s">
        <v>407</v>
      </c>
      <c r="M33" s="1219" t="s">
        <v>407</v>
      </c>
      <c r="N33" s="1220" t="s">
        <v>407</v>
      </c>
      <c r="O33" s="1222" t="s">
        <v>407</v>
      </c>
      <c r="P33" s="1169"/>
      <c r="Q33" s="1217" t="s">
        <v>407</v>
      </c>
      <c r="R33" s="1218" t="s">
        <v>407</v>
      </c>
      <c r="S33" s="1218">
        <v>288.63409999999999</v>
      </c>
      <c r="T33" s="1219">
        <v>288.63409999999999</v>
      </c>
      <c r="U33" s="1220">
        <v>-6.2927999999999997</v>
      </c>
      <c r="V33" s="1222">
        <v>-2.1336812613566236E-2</v>
      </c>
      <c r="W33" s="1169"/>
      <c r="X33" s="1225">
        <v>304.05509999999998</v>
      </c>
      <c r="Y33" s="1190"/>
      <c r="Z33" s="1224">
        <v>1.5853999999999928</v>
      </c>
      <c r="AA33" s="1222">
        <v>5.2415167535788676E-3</v>
      </c>
      <c r="AB33" s="1196"/>
    </row>
    <row r="34" spans="1:28">
      <c r="A34" s="1216" t="s">
        <v>429</v>
      </c>
      <c r="B34" s="1169"/>
      <c r="C34" s="1217">
        <v>366.54930000000002</v>
      </c>
      <c r="D34" s="1218">
        <v>364.1223</v>
      </c>
      <c r="E34" s="1218" t="s">
        <v>407</v>
      </c>
      <c r="F34" s="1219">
        <v>365.4024</v>
      </c>
      <c r="G34" s="1220">
        <v>0</v>
      </c>
      <c r="H34" s="1221">
        <v>0</v>
      </c>
      <c r="I34" s="1211"/>
      <c r="J34" s="1217" t="s">
        <v>407</v>
      </c>
      <c r="K34" s="1218" t="s">
        <v>407</v>
      </c>
      <c r="L34" s="1218" t="s">
        <v>407</v>
      </c>
      <c r="M34" s="1219" t="s">
        <v>407</v>
      </c>
      <c r="N34" s="1220" t="s">
        <v>407</v>
      </c>
      <c r="O34" s="1222" t="s">
        <v>407</v>
      </c>
      <c r="P34" s="1169"/>
      <c r="Q34" s="1217">
        <v>366.8365</v>
      </c>
      <c r="R34" s="1218">
        <v>361.45429999999999</v>
      </c>
      <c r="S34" s="1218" t="s">
        <v>407</v>
      </c>
      <c r="T34" s="1219">
        <v>362.24759999999998</v>
      </c>
      <c r="U34" s="1220" t="s">
        <v>407</v>
      </c>
      <c r="V34" s="1222" t="s">
        <v>407</v>
      </c>
      <c r="W34" s="1169"/>
      <c r="X34" s="1225">
        <v>364.0034</v>
      </c>
      <c r="Y34" s="1190"/>
      <c r="Z34" s="1224" t="s">
        <v>407</v>
      </c>
      <c r="AA34" s="1222" t="s">
        <v>407</v>
      </c>
      <c r="AB34" s="1196"/>
    </row>
    <row r="35" spans="1:28">
      <c r="A35" s="1216" t="s">
        <v>430</v>
      </c>
      <c r="B35" s="1169"/>
      <c r="C35" s="1217">
        <v>312.99459999999999</v>
      </c>
      <c r="D35" s="1218">
        <v>321.60919999999999</v>
      </c>
      <c r="E35" s="1218">
        <v>276.97570000000002</v>
      </c>
      <c r="F35" s="1219">
        <v>287.06889999999999</v>
      </c>
      <c r="G35" s="1220">
        <v>-7.3368000000000393</v>
      </c>
      <c r="H35" s="1221">
        <v>-2.4920713151953322E-2</v>
      </c>
      <c r="I35" s="1211"/>
      <c r="J35" s="1217" t="s">
        <v>407</v>
      </c>
      <c r="K35" s="1218" t="s">
        <v>407</v>
      </c>
      <c r="L35" s="1218" t="s">
        <v>407</v>
      </c>
      <c r="M35" s="1219" t="s">
        <v>407</v>
      </c>
      <c r="N35" s="1220" t="s">
        <v>407</v>
      </c>
      <c r="O35" s="1222" t="s">
        <v>407</v>
      </c>
      <c r="P35" s="1169"/>
      <c r="Q35" s="1217" t="s">
        <v>407</v>
      </c>
      <c r="R35" s="1218">
        <v>288.05849999999998</v>
      </c>
      <c r="S35" s="1218">
        <v>275.64870000000002</v>
      </c>
      <c r="T35" s="1219">
        <v>277.02519999999998</v>
      </c>
      <c r="U35" s="1220">
        <v>9.8179999999999836</v>
      </c>
      <c r="V35" s="1222">
        <v>3.6743021894619643E-2</v>
      </c>
      <c r="W35" s="1169"/>
      <c r="X35" s="1225">
        <v>280.39679999999998</v>
      </c>
      <c r="Y35" s="1190"/>
      <c r="Z35" s="1224">
        <v>4.0591000000000008</v>
      </c>
      <c r="AA35" s="1222">
        <v>1.4688911429747042E-2</v>
      </c>
      <c r="AB35" s="1190"/>
    </row>
    <row r="36" spans="1:28">
      <c r="A36" s="1216" t="s">
        <v>431</v>
      </c>
      <c r="B36" s="1169"/>
      <c r="C36" s="1217">
        <v>334.7953</v>
      </c>
      <c r="D36" s="1218">
        <v>339.82780000000002</v>
      </c>
      <c r="E36" s="1218">
        <v>329.27820000000003</v>
      </c>
      <c r="F36" s="1219">
        <v>336.95859999999999</v>
      </c>
      <c r="G36" s="1220">
        <v>-0.37459999999998672</v>
      </c>
      <c r="H36" s="1221">
        <v>-1.1104747472231447E-3</v>
      </c>
      <c r="I36" s="1211"/>
      <c r="J36" s="1217" t="s">
        <v>407</v>
      </c>
      <c r="K36" s="1218" t="s">
        <v>407</v>
      </c>
      <c r="L36" s="1218" t="s">
        <v>407</v>
      </c>
      <c r="M36" s="1219" t="s">
        <v>407</v>
      </c>
      <c r="N36" s="1220" t="s">
        <v>407</v>
      </c>
      <c r="O36" s="1222" t="s">
        <v>407</v>
      </c>
      <c r="P36" s="1169"/>
      <c r="Q36" s="1217" t="s">
        <v>407</v>
      </c>
      <c r="R36" s="1218">
        <v>459.73399999999998</v>
      </c>
      <c r="S36" s="1218" t="s">
        <v>407</v>
      </c>
      <c r="T36" s="1219">
        <v>459.73399999999998</v>
      </c>
      <c r="U36" s="1220" t="s">
        <v>407</v>
      </c>
      <c r="V36" s="1222" t="s">
        <v>407</v>
      </c>
      <c r="W36" s="1169"/>
      <c r="X36" s="1225">
        <v>344.7072</v>
      </c>
      <c r="Y36" s="1190"/>
      <c r="Z36" s="1224">
        <v>7.3740000000000236</v>
      </c>
      <c r="AA36" s="1222">
        <v>2.1859692434661016E-2</v>
      </c>
      <c r="AB36" s="1196"/>
    </row>
    <row r="37" spans="1:28">
      <c r="A37" s="1216" t="s">
        <v>432</v>
      </c>
      <c r="B37" s="1169"/>
      <c r="C37" s="1217" t="s">
        <v>407</v>
      </c>
      <c r="D37" s="1218">
        <v>341.15140000000002</v>
      </c>
      <c r="E37" s="1218">
        <v>332.58609999999999</v>
      </c>
      <c r="F37" s="1219">
        <v>335.84989999999999</v>
      </c>
      <c r="G37" s="1220">
        <v>11.122099999999989</v>
      </c>
      <c r="H37" s="1221">
        <v>3.4250532291968838E-2</v>
      </c>
      <c r="I37" s="1211"/>
      <c r="J37" s="1217" t="s">
        <v>407</v>
      </c>
      <c r="K37" s="1218" t="s">
        <v>407</v>
      </c>
      <c r="L37" s="1218" t="s">
        <v>407</v>
      </c>
      <c r="M37" s="1219" t="s">
        <v>407</v>
      </c>
      <c r="N37" s="1220" t="s">
        <v>407</v>
      </c>
      <c r="O37" s="1222" t="s">
        <v>407</v>
      </c>
      <c r="P37" s="1169"/>
      <c r="Q37" s="1217" t="s">
        <v>407</v>
      </c>
      <c r="R37" s="1218" t="s">
        <v>407</v>
      </c>
      <c r="S37" s="1218" t="s">
        <v>413</v>
      </c>
      <c r="T37" s="1219" t="s">
        <v>413</v>
      </c>
      <c r="U37" s="1220" t="s">
        <v>407</v>
      </c>
      <c r="V37" s="1222" t="s">
        <v>407</v>
      </c>
      <c r="W37" s="1169"/>
      <c r="X37" s="1225" t="s">
        <v>413</v>
      </c>
      <c r="Y37" s="1190"/>
      <c r="Z37" s="1224" t="s">
        <v>407</v>
      </c>
      <c r="AA37" s="1222" t="s">
        <v>407</v>
      </c>
      <c r="AB37" s="1196"/>
    </row>
    <row r="38" spans="1:28">
      <c r="A38" s="1216" t="s">
        <v>433</v>
      </c>
      <c r="B38" s="1169"/>
      <c r="C38" s="1217" t="s">
        <v>407</v>
      </c>
      <c r="D38" s="1218">
        <v>387.8141</v>
      </c>
      <c r="E38" s="1218">
        <v>370.19529999999997</v>
      </c>
      <c r="F38" s="1219">
        <v>372.66879999999998</v>
      </c>
      <c r="G38" s="1220">
        <v>-1.3762000000000398</v>
      </c>
      <c r="H38" s="1221">
        <v>-3.6792364555068291E-3</v>
      </c>
      <c r="I38" s="1211"/>
      <c r="J38" s="1217" t="s">
        <v>407</v>
      </c>
      <c r="K38" s="1218" t="s">
        <v>407</v>
      </c>
      <c r="L38" s="1218" t="s">
        <v>407</v>
      </c>
      <c r="M38" s="1219" t="s">
        <v>407</v>
      </c>
      <c r="N38" s="1220" t="s">
        <v>407</v>
      </c>
      <c r="O38" s="1222" t="s">
        <v>407</v>
      </c>
      <c r="P38" s="1169"/>
      <c r="Q38" s="1217" t="s">
        <v>407</v>
      </c>
      <c r="R38" s="1218" t="s">
        <v>407</v>
      </c>
      <c r="S38" s="1218" t="s">
        <v>407</v>
      </c>
      <c r="T38" s="1219" t="s">
        <v>407</v>
      </c>
      <c r="U38" s="1220" t="s">
        <v>407</v>
      </c>
      <c r="V38" s="1222" t="s">
        <v>407</v>
      </c>
      <c r="W38" s="1169"/>
      <c r="X38" s="1225">
        <v>372.66879999999998</v>
      </c>
      <c r="Y38" s="1190"/>
      <c r="Z38" s="1224">
        <v>-1.3762000000000398</v>
      </c>
      <c r="AA38" s="1222">
        <v>-3.6792364555068291E-3</v>
      </c>
      <c r="AB38" s="1190"/>
    </row>
    <row r="39" spans="1:28">
      <c r="A39" s="1216" t="s">
        <v>434</v>
      </c>
      <c r="B39" s="1169"/>
      <c r="C39" s="1217" t="s">
        <v>407</v>
      </c>
      <c r="D39" s="1218">
        <v>391.47059999999999</v>
      </c>
      <c r="E39" s="1218">
        <v>400.33179999999999</v>
      </c>
      <c r="F39" s="1219">
        <v>396.96390000000002</v>
      </c>
      <c r="G39" s="1220">
        <v>-2.3158999999999992</v>
      </c>
      <c r="H39" s="1221">
        <v>-5.8001932479428975E-3</v>
      </c>
      <c r="I39" s="1211"/>
      <c r="J39" s="1217" t="s">
        <v>407</v>
      </c>
      <c r="K39" s="1218" t="s">
        <v>407</v>
      </c>
      <c r="L39" s="1218" t="s">
        <v>407</v>
      </c>
      <c r="M39" s="1219" t="s">
        <v>407</v>
      </c>
      <c r="N39" s="1220" t="s">
        <v>407</v>
      </c>
      <c r="O39" s="1222" t="s">
        <v>407</v>
      </c>
      <c r="P39" s="1169"/>
      <c r="Q39" s="1217" t="s">
        <v>407</v>
      </c>
      <c r="R39" s="1218">
        <v>449.16239999999999</v>
      </c>
      <c r="S39" s="1218" t="s">
        <v>407</v>
      </c>
      <c r="T39" s="1219">
        <v>449.16239999999999</v>
      </c>
      <c r="U39" s="1220">
        <v>45.77600000000001</v>
      </c>
      <c r="V39" s="1222">
        <v>0.11347928437845201</v>
      </c>
      <c r="W39" s="1169"/>
      <c r="X39" s="1225">
        <v>400.2835</v>
      </c>
      <c r="Y39" s="1190"/>
      <c r="Z39" s="1224">
        <v>0.74250000000000682</v>
      </c>
      <c r="AA39" s="1222">
        <v>1.8583824939117921E-3</v>
      </c>
      <c r="AB39" s="1196"/>
    </row>
    <row r="40" spans="1:28">
      <c r="A40" s="1216" t="s">
        <v>435</v>
      </c>
      <c r="B40" s="1169"/>
      <c r="C40" s="1217">
        <v>360.53370000000001</v>
      </c>
      <c r="D40" s="1227">
        <v>367.88600000000002</v>
      </c>
      <c r="E40" s="1218">
        <v>349.82409999999999</v>
      </c>
      <c r="F40" s="1228">
        <v>359.42219999999998</v>
      </c>
      <c r="G40" s="1220">
        <v>3.4544999999999959</v>
      </c>
      <c r="H40" s="1221">
        <v>9.7045321808693075E-3</v>
      </c>
      <c r="I40" s="1229"/>
      <c r="J40" s="1217">
        <v>375.80900000000003</v>
      </c>
      <c r="K40" s="1218">
        <v>393.22390000000001</v>
      </c>
      <c r="L40" s="1218">
        <v>392.45440000000002</v>
      </c>
      <c r="M40" s="1228">
        <v>389.62720000000002</v>
      </c>
      <c r="N40" s="1220">
        <v>1.8926999999999907</v>
      </c>
      <c r="O40" s="1222">
        <v>4.8814330424555852E-3</v>
      </c>
      <c r="P40" s="1169"/>
      <c r="Q40" s="1217" t="s">
        <v>407</v>
      </c>
      <c r="R40" s="1227" t="s">
        <v>407</v>
      </c>
      <c r="S40" s="1218">
        <v>369.75150000000002</v>
      </c>
      <c r="T40" s="1228">
        <v>359.42219999999998</v>
      </c>
      <c r="U40" s="1220">
        <v>3.4544999999999959</v>
      </c>
      <c r="V40" s="1222">
        <v>9.7045321808693075E-3</v>
      </c>
      <c r="W40" s="1169"/>
      <c r="X40" s="1225">
        <v>381.84730000000002</v>
      </c>
      <c r="Y40" s="1190"/>
      <c r="Z40" s="1224">
        <v>2.6816000000000031</v>
      </c>
      <c r="AA40" s="1222">
        <v>7.0723696790084833E-3</v>
      </c>
      <c r="AB40" s="1196"/>
    </row>
    <row r="41" spans="1:28" ht="13.5" thickBot="1">
      <c r="A41" s="1231" t="s">
        <v>436</v>
      </c>
      <c r="B41" s="1169"/>
      <c r="C41" s="1232">
        <v>348.66019999999997</v>
      </c>
      <c r="D41" s="1233">
        <v>358.88220000000001</v>
      </c>
      <c r="E41" s="1233">
        <v>358.70979999999997</v>
      </c>
      <c r="F41" s="1234">
        <v>356.21179999999998</v>
      </c>
      <c r="G41" s="1235">
        <v>2.6798999999999751</v>
      </c>
      <c r="H41" s="1236">
        <v>7.5803626207422425E-3</v>
      </c>
      <c r="I41" s="1229"/>
      <c r="J41" s="1232">
        <v>362.64</v>
      </c>
      <c r="K41" s="1233">
        <v>381.84199999999998</v>
      </c>
      <c r="L41" s="1233">
        <v>396.51889999999997</v>
      </c>
      <c r="M41" s="1234">
        <v>383.86489999999998</v>
      </c>
      <c r="N41" s="1235">
        <v>4.4215999999999553</v>
      </c>
      <c r="O41" s="1237">
        <v>1.1652860914924457E-2</v>
      </c>
      <c r="P41" s="1169"/>
      <c r="Q41" s="1232" t="s">
        <v>407</v>
      </c>
      <c r="R41" s="1233" t="s">
        <v>407</v>
      </c>
      <c r="S41" s="1233" t="s">
        <v>407</v>
      </c>
      <c r="T41" s="1234">
        <v>356.21179999999998</v>
      </c>
      <c r="U41" s="1235">
        <v>2.6798999999999751</v>
      </c>
      <c r="V41" s="1237">
        <v>7.5803626207422425E-3</v>
      </c>
      <c r="W41" s="1169"/>
      <c r="X41" s="1238">
        <v>374.5324</v>
      </c>
      <c r="Y41" s="1190"/>
      <c r="Z41" s="1239">
        <v>3.8337999999999965</v>
      </c>
      <c r="AA41" s="1237">
        <v>1.0342094628897902E-2</v>
      </c>
      <c r="AB41" s="1190"/>
    </row>
    <row r="42" spans="1:28">
      <c r="A42" s="1248" t="s">
        <v>451</v>
      </c>
      <c r="B42" s="1197"/>
      <c r="C42" s="1195"/>
      <c r="D42" s="1196"/>
      <c r="E42" s="1197"/>
      <c r="F42" s="1195"/>
      <c r="G42" s="1196"/>
      <c r="H42" s="1197"/>
      <c r="I42" s="1195"/>
      <c r="J42" s="1196"/>
      <c r="K42" s="1197"/>
      <c r="L42" s="1195"/>
      <c r="M42" s="1196"/>
      <c r="N42" s="1197"/>
      <c r="O42" s="1195"/>
      <c r="P42" s="1196"/>
      <c r="Q42" s="1197"/>
      <c r="R42" s="1195"/>
      <c r="S42" s="1196"/>
      <c r="T42" s="1197"/>
      <c r="U42" s="1195"/>
      <c r="V42" s="1196"/>
      <c r="W42" s="1197"/>
      <c r="X42" s="1195"/>
      <c r="Y42" s="1196"/>
      <c r="Z42" s="1197"/>
      <c r="AA42" s="1195"/>
      <c r="AB42" s="1196"/>
    </row>
    <row r="43" spans="1:28">
      <c r="A43" s="1190"/>
      <c r="B43" s="1191"/>
      <c r="C43" s="1190"/>
      <c r="D43" s="1190"/>
      <c r="E43" s="1191"/>
      <c r="F43" s="1190"/>
      <c r="G43" s="1190"/>
      <c r="H43" s="1191"/>
      <c r="I43" s="1190"/>
      <c r="J43" s="1190"/>
      <c r="K43" s="1191"/>
      <c r="L43" s="1190"/>
      <c r="M43" s="1190"/>
      <c r="N43" s="1191"/>
      <c r="O43" s="1190"/>
      <c r="P43" s="1190"/>
      <c r="Q43" s="1191"/>
      <c r="R43" s="1190"/>
      <c r="S43" s="1190"/>
      <c r="T43" s="1191"/>
      <c r="U43" s="1190"/>
      <c r="V43" s="1190"/>
      <c r="W43" s="1191"/>
      <c r="X43" s="1190"/>
      <c r="Y43" s="1190"/>
      <c r="Z43" s="1191"/>
      <c r="AA43" s="1190"/>
      <c r="AB43" s="1190"/>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7">
    <mergeCell ref="J7:J8"/>
    <mergeCell ref="K7:K8"/>
    <mergeCell ref="C6:H6"/>
    <mergeCell ref="J6:O6"/>
    <mergeCell ref="Q6:V6"/>
    <mergeCell ref="X6:AA6"/>
    <mergeCell ref="X7:X8"/>
    <mergeCell ref="L7:L8"/>
    <mergeCell ref="M7:M8"/>
    <mergeCell ref="Q7:Q8"/>
    <mergeCell ref="R7:R8"/>
    <mergeCell ref="S7:S8"/>
    <mergeCell ref="T7:T8"/>
    <mergeCell ref="C7:C8"/>
    <mergeCell ref="D7:D8"/>
    <mergeCell ref="E7:E8"/>
    <mergeCell ref="F7: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I32" sqref="I32"/>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49" t="s">
        <v>88</v>
      </c>
      <c r="B1" s="1249"/>
      <c r="C1" s="1249"/>
      <c r="D1" s="1249"/>
      <c r="E1" s="1249"/>
      <c r="F1" s="1249"/>
      <c r="G1" s="1249"/>
      <c r="H1" s="1249"/>
      <c r="I1" s="1249"/>
      <c r="J1" s="1249"/>
      <c r="K1" s="1249"/>
      <c r="L1" s="152"/>
    </row>
    <row r="2" spans="1:12" s="122" customFormat="1" ht="27" thickBot="1">
      <c r="A2" s="1100"/>
      <c r="B2" s="1101"/>
      <c r="C2" s="1102"/>
      <c r="D2" s="1102"/>
      <c r="E2" s="1103" t="s">
        <v>8</v>
      </c>
      <c r="F2" s="1102"/>
      <c r="G2" s="1102"/>
      <c r="H2" s="1102"/>
      <c r="I2" s="1102"/>
      <c r="J2" s="1102"/>
      <c r="K2" s="1104"/>
      <c r="L2" s="5"/>
    </row>
    <row r="3" spans="1:12" s="122" customFormat="1" ht="39" customHeight="1" thickBot="1">
      <c r="A3" s="795"/>
      <c r="B3" s="1255" t="s">
        <v>99</v>
      </c>
      <c r="C3" s="1256"/>
      <c r="D3" s="1256"/>
      <c r="E3" s="1256"/>
      <c r="F3" s="1257"/>
      <c r="G3" s="1251" t="s">
        <v>71</v>
      </c>
      <c r="H3" s="1252"/>
      <c r="I3" s="1258" t="s">
        <v>314</v>
      </c>
      <c r="J3" s="1253" t="s">
        <v>72</v>
      </c>
      <c r="K3" s="1254"/>
      <c r="L3" s="5"/>
    </row>
    <row r="4" spans="1:12" s="122" customFormat="1" ht="31.5">
      <c r="A4" s="796" t="s">
        <v>73</v>
      </c>
      <c r="B4" s="1096" t="s">
        <v>74</v>
      </c>
      <c r="C4" s="148" t="s">
        <v>75</v>
      </c>
      <c r="D4" s="148" t="s">
        <v>76</v>
      </c>
      <c r="E4" s="648" t="s">
        <v>69</v>
      </c>
      <c r="F4" s="649" t="s">
        <v>77</v>
      </c>
      <c r="G4" s="1094" t="s">
        <v>78</v>
      </c>
      <c r="H4" s="651" t="s">
        <v>91</v>
      </c>
      <c r="I4" s="1259"/>
      <c r="J4" s="124" t="s">
        <v>70</v>
      </c>
      <c r="K4" s="650" t="s">
        <v>81</v>
      </c>
      <c r="L4" s="5"/>
    </row>
    <row r="5" spans="1:12" s="122" customFormat="1" ht="21" customHeight="1" thickBot="1">
      <c r="A5" s="797"/>
      <c r="B5" s="1097" t="s">
        <v>458</v>
      </c>
      <c r="C5" s="935" t="s">
        <v>458</v>
      </c>
      <c r="D5" s="935" t="s">
        <v>458</v>
      </c>
      <c r="E5" s="1041" t="s">
        <v>126</v>
      </c>
      <c r="F5" s="1042" t="s">
        <v>79</v>
      </c>
      <c r="G5" s="1095" t="s">
        <v>458</v>
      </c>
      <c r="H5" s="794" t="s">
        <v>90</v>
      </c>
      <c r="I5" s="892"/>
      <c r="J5" s="935" t="s">
        <v>458</v>
      </c>
      <c r="K5" s="1028" t="s">
        <v>80</v>
      </c>
      <c r="L5" s="5"/>
    </row>
    <row r="6" spans="1:12" s="122" customFormat="1" ht="28.5" customHeight="1" thickBot="1">
      <c r="A6" s="79" t="s">
        <v>22</v>
      </c>
      <c r="B6" s="777">
        <v>6.166876135773677</v>
      </c>
      <c r="C6" s="778">
        <v>11905.166285277368</v>
      </c>
      <c r="D6" s="778">
        <v>12143.269610982916</v>
      </c>
      <c r="E6" s="1035">
        <v>0.19865409577969873</v>
      </c>
      <c r="F6" s="1043">
        <v>-7.0627769455051572</v>
      </c>
      <c r="G6" s="779">
        <v>316.82906129016038</v>
      </c>
      <c r="H6" s="1035">
        <v>0.90443661962777822</v>
      </c>
      <c r="I6" s="779">
        <v>26.625071624116636</v>
      </c>
      <c r="J6" s="780">
        <v>100</v>
      </c>
      <c r="K6" s="1029" t="s">
        <v>23</v>
      </c>
    </row>
    <row r="7" spans="1:12" s="122" customFormat="1" ht="25.5" customHeight="1">
      <c r="A7" s="879" t="s">
        <v>103</v>
      </c>
      <c r="B7" s="965">
        <v>6.8068932663398698</v>
      </c>
      <c r="C7" s="966">
        <v>12628.744464452448</v>
      </c>
      <c r="D7" s="966">
        <v>12881.319353741497</v>
      </c>
      <c r="E7" s="1044">
        <v>9.1825830396438626</v>
      </c>
      <c r="F7" s="1045">
        <v>-5.5183176797761346</v>
      </c>
      <c r="G7" s="781">
        <v>272.24444444444441</v>
      </c>
      <c r="H7" s="1036">
        <v>21.086066913123254</v>
      </c>
      <c r="I7" s="782">
        <v>-12.903225806451612</v>
      </c>
      <c r="J7" s="782">
        <v>0.13575343154507519</v>
      </c>
      <c r="K7" s="1030">
        <v>-6.1610800962723894E-2</v>
      </c>
    </row>
    <row r="8" spans="1:12" s="122" customFormat="1" ht="24" customHeight="1">
      <c r="A8" s="880" t="s">
        <v>104</v>
      </c>
      <c r="B8" s="967">
        <v>6.7047858981959418</v>
      </c>
      <c r="C8" s="783">
        <v>12579.335643894825</v>
      </c>
      <c r="D8" s="783">
        <v>12830.922356772722</v>
      </c>
      <c r="E8" s="1046">
        <v>2.4278291000848908E-2</v>
      </c>
      <c r="F8" s="784">
        <v>-9.1414802049099499</v>
      </c>
      <c r="G8" s="785">
        <v>351.04898487532364</v>
      </c>
      <c r="H8" s="1037">
        <v>0.55818805452930043</v>
      </c>
      <c r="I8" s="786">
        <v>21.768707482993197</v>
      </c>
      <c r="J8" s="786">
        <v>36.899793855900249</v>
      </c>
      <c r="K8" s="1031">
        <v>-1.471632896503138</v>
      </c>
    </row>
    <row r="9" spans="1:12" s="122" customFormat="1" ht="24" customHeight="1">
      <c r="A9" s="880" t="s">
        <v>105</v>
      </c>
      <c r="B9" s="967">
        <v>6.6659367573583852</v>
      </c>
      <c r="C9" s="783">
        <v>12506.44795001573</v>
      </c>
      <c r="D9" s="783">
        <v>12756.576909016045</v>
      </c>
      <c r="E9" s="1046">
        <v>0.18760137122665485</v>
      </c>
      <c r="F9" s="784">
        <v>-9.008061042243261</v>
      </c>
      <c r="G9" s="787">
        <v>382.08757210277923</v>
      </c>
      <c r="H9" s="1038">
        <v>-0.2892486817662886</v>
      </c>
      <c r="I9" s="788">
        <v>67.427568042142227</v>
      </c>
      <c r="J9" s="788">
        <v>9.5882145909799394</v>
      </c>
      <c r="K9" s="1032">
        <v>2.3366706933546775</v>
      </c>
    </row>
    <row r="10" spans="1:12" s="122" customFormat="1" ht="24" customHeight="1">
      <c r="A10" s="880" t="s">
        <v>106</v>
      </c>
      <c r="B10" s="1098" t="s">
        <v>100</v>
      </c>
      <c r="C10" s="866" t="s">
        <v>100</v>
      </c>
      <c r="D10" s="866" t="s">
        <v>100</v>
      </c>
      <c r="E10" s="1039" t="s">
        <v>100</v>
      </c>
      <c r="F10" s="1099" t="s">
        <v>100</v>
      </c>
      <c r="G10" s="964" t="s">
        <v>100</v>
      </c>
      <c r="H10" s="1039" t="s">
        <v>100</v>
      </c>
      <c r="I10" s="789" t="s">
        <v>100</v>
      </c>
      <c r="J10" s="859" t="s">
        <v>100</v>
      </c>
      <c r="K10" s="1033" t="s">
        <v>100</v>
      </c>
    </row>
    <row r="11" spans="1:12" s="122" customFormat="1" ht="24" customHeight="1">
      <c r="A11" s="880" t="s">
        <v>98</v>
      </c>
      <c r="B11" s="967">
        <v>4.887946074318692</v>
      </c>
      <c r="C11" s="783">
        <v>10036.850255274521</v>
      </c>
      <c r="D11" s="783">
        <v>10237.587260380013</v>
      </c>
      <c r="E11" s="1046">
        <v>1.0821412781846357E-2</v>
      </c>
      <c r="F11" s="784">
        <v>-8.4010928495789248</v>
      </c>
      <c r="G11" s="787">
        <v>279.70396787907418</v>
      </c>
      <c r="H11" s="1038">
        <v>0.59406115132677006</v>
      </c>
      <c r="I11" s="788">
        <v>24.04296875</v>
      </c>
      <c r="J11" s="788">
        <v>31.932223842324902</v>
      </c>
      <c r="K11" s="1032">
        <v>-0.664707462189007</v>
      </c>
    </row>
    <row r="12" spans="1:12" s="122" customFormat="1" ht="24" customHeight="1" thickBot="1">
      <c r="A12" s="881" t="s">
        <v>107</v>
      </c>
      <c r="B12" s="968">
        <v>6.6530871356181569</v>
      </c>
      <c r="C12" s="790">
        <v>12843.79755910841</v>
      </c>
      <c r="D12" s="790">
        <v>13100.673510290579</v>
      </c>
      <c r="E12" s="1047">
        <v>0.15264140093971301</v>
      </c>
      <c r="F12" s="791">
        <v>-2.2283530164104923</v>
      </c>
      <c r="G12" s="792">
        <v>284.33134818288397</v>
      </c>
      <c r="H12" s="1040">
        <v>0.32677497788449783</v>
      </c>
      <c r="I12" s="793">
        <v>25.811209439528021</v>
      </c>
      <c r="J12" s="793">
        <v>21.444014279249838</v>
      </c>
      <c r="K12" s="1034">
        <v>-0.13871953369980261</v>
      </c>
    </row>
    <row r="13" spans="1:12" s="122" customFormat="1" ht="15">
      <c r="A13" s="962"/>
      <c r="B13" s="963"/>
    </row>
    <row r="14" spans="1:12" s="122" customFormat="1" ht="46.5" customHeight="1">
      <c r="A14" s="1250" t="s">
        <v>437</v>
      </c>
      <c r="B14" s="1250"/>
      <c r="C14" s="1250"/>
      <c r="D14" s="1250"/>
      <c r="E14" s="1250"/>
      <c r="F14" s="1250"/>
      <c r="G14" s="1250"/>
      <c r="H14" s="1250"/>
      <c r="I14" s="1250"/>
      <c r="J14" s="1250"/>
      <c r="K14" s="1250"/>
    </row>
    <row r="15" spans="1:12" s="122" customFormat="1" ht="33.75" customHeight="1">
      <c r="A15" s="1250" t="s">
        <v>340</v>
      </c>
      <c r="B15" s="1250"/>
      <c r="C15" s="1250"/>
      <c r="D15" s="1250"/>
      <c r="E15" s="1250"/>
      <c r="F15" s="1250"/>
      <c r="G15" s="1250"/>
      <c r="H15" s="1250"/>
      <c r="I15" s="1250"/>
      <c r="J15" s="1250"/>
      <c r="K15" s="1250"/>
    </row>
    <row r="16" spans="1:12" s="122" customFormat="1">
      <c r="A16" s="1250" t="s">
        <v>169</v>
      </c>
      <c r="B16" s="1250"/>
      <c r="C16" s="1250"/>
      <c r="D16" s="1250"/>
      <c r="E16" s="1250"/>
      <c r="F16" s="1250"/>
      <c r="G16" s="1250"/>
      <c r="H16" s="1250"/>
      <c r="I16" s="1250"/>
      <c r="J16" s="1250"/>
      <c r="K16" s="1250"/>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Z33" sqref="Z33"/>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5"/>
    </row>
    <row r="44" spans="1:7">
      <c r="A44" s="1005" t="s">
        <v>359</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H43" sqref="H43"/>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60" t="s">
        <v>87</v>
      </c>
      <c r="B1" s="1260"/>
      <c r="C1" s="1260"/>
      <c r="D1" s="1260"/>
      <c r="E1" s="1260"/>
      <c r="F1" s="1260"/>
      <c r="G1" s="1260"/>
      <c r="H1" s="1260"/>
      <c r="I1" s="1260"/>
      <c r="J1" s="1260"/>
      <c r="K1" s="147"/>
    </row>
    <row r="2" spans="1:11" ht="19.5" thickBot="1">
      <c r="A2" s="1274" t="s">
        <v>341</v>
      </c>
      <c r="B2" s="1275"/>
      <c r="C2" s="1275"/>
      <c r="D2" s="1275"/>
      <c r="E2" s="1275"/>
      <c r="F2" s="1275"/>
      <c r="G2" s="1275"/>
      <c r="H2" s="1275"/>
      <c r="I2" s="1275"/>
      <c r="J2" s="1276"/>
    </row>
    <row r="3" spans="1:11" ht="26.25" thickBot="1">
      <c r="A3" s="754"/>
      <c r="B3" s="852"/>
      <c r="C3" s="853" t="s">
        <v>82</v>
      </c>
      <c r="D3" s="149"/>
      <c r="E3" s="798"/>
      <c r="F3" s="799" t="s">
        <v>327</v>
      </c>
      <c r="G3" s="800" t="s">
        <v>328</v>
      </c>
      <c r="H3" s="801" t="s">
        <v>91</v>
      </c>
      <c r="I3" s="799" t="s">
        <v>329</v>
      </c>
      <c r="J3" s="800" t="s">
        <v>330</v>
      </c>
    </row>
    <row r="4" spans="1:11" ht="27">
      <c r="A4" s="755" t="s">
        <v>73</v>
      </c>
      <c r="B4" s="802" t="s">
        <v>83</v>
      </c>
      <c r="C4" s="803" t="s">
        <v>84</v>
      </c>
      <c r="D4" s="969" t="s">
        <v>85</v>
      </c>
      <c r="E4" s="804" t="s">
        <v>92</v>
      </c>
      <c r="F4" s="805" t="s">
        <v>78</v>
      </c>
      <c r="G4" s="806" t="s">
        <v>69</v>
      </c>
      <c r="H4" s="807" t="s">
        <v>93</v>
      </c>
      <c r="I4" s="150" t="s">
        <v>70</v>
      </c>
      <c r="J4" s="808" t="s">
        <v>92</v>
      </c>
    </row>
    <row r="5" spans="1:11" ht="14.25" thickBot="1">
      <c r="A5" s="151"/>
      <c r="B5" s="935" t="s">
        <v>458</v>
      </c>
      <c r="C5" s="935" t="s">
        <v>458</v>
      </c>
      <c r="D5" s="935" t="s">
        <v>458</v>
      </c>
      <c r="E5" s="809" t="s">
        <v>70</v>
      </c>
      <c r="F5" s="935" t="s">
        <v>458</v>
      </c>
      <c r="G5" s="810" t="s">
        <v>94</v>
      </c>
      <c r="H5" s="811" t="s">
        <v>90</v>
      </c>
      <c r="I5" s="935" t="s">
        <v>458</v>
      </c>
      <c r="J5" s="812" t="s">
        <v>80</v>
      </c>
    </row>
    <row r="6" spans="1:11" ht="16.5" thickBot="1">
      <c r="A6" s="1143" t="s">
        <v>334</v>
      </c>
      <c r="B6" s="1144"/>
      <c r="C6" s="1144"/>
      <c r="D6" s="1144"/>
      <c r="E6" s="1144"/>
      <c r="F6" s="1144"/>
      <c r="G6" s="1144"/>
      <c r="H6" s="1144"/>
      <c r="I6" s="813"/>
      <c r="J6" s="814"/>
    </row>
    <row r="7" spans="1:11" ht="15.75" thickBot="1">
      <c r="A7" s="815" t="s">
        <v>22</v>
      </c>
      <c r="B7" s="816">
        <v>6.2458363624434341</v>
      </c>
      <c r="C7" s="817">
        <v>12057.599155296204</v>
      </c>
      <c r="D7" s="818">
        <v>12298.751138402129</v>
      </c>
      <c r="E7" s="819">
        <v>0.18627856902355333</v>
      </c>
      <c r="F7" s="820">
        <v>319.75004232107591</v>
      </c>
      <c r="G7" s="819">
        <v>1.8924733338579784</v>
      </c>
      <c r="H7" s="819">
        <v>32.448928749377181</v>
      </c>
      <c r="I7" s="819">
        <v>100</v>
      </c>
      <c r="J7" s="821" t="s">
        <v>23</v>
      </c>
    </row>
    <row r="8" spans="1:11" ht="15">
      <c r="A8" s="822" t="s">
        <v>103</v>
      </c>
      <c r="B8" s="823">
        <v>6.9304855210675376</v>
      </c>
      <c r="C8" s="824">
        <v>12858.043638344225</v>
      </c>
      <c r="D8" s="825">
        <v>13115.204511111109</v>
      </c>
      <c r="E8" s="826">
        <v>12.475191082973035</v>
      </c>
      <c r="F8" s="827">
        <v>270</v>
      </c>
      <c r="G8" s="828">
        <v>26.778069327440964</v>
      </c>
      <c r="H8" s="828">
        <v>-11.76470588235294</v>
      </c>
      <c r="I8" s="828">
        <v>0.14107025298598702</v>
      </c>
      <c r="J8" s="829">
        <v>-7.0688591059852535E-2</v>
      </c>
    </row>
    <row r="9" spans="1:11" ht="15">
      <c r="A9" s="830" t="s">
        <v>104</v>
      </c>
      <c r="B9" s="831">
        <v>6.7481223473026004</v>
      </c>
      <c r="C9" s="832">
        <v>12660.642302631519</v>
      </c>
      <c r="D9" s="833">
        <v>12913.85514868415</v>
      </c>
      <c r="E9" s="834">
        <v>-0.11697506447082168</v>
      </c>
      <c r="F9" s="835">
        <v>351.43302158273383</v>
      </c>
      <c r="G9" s="836">
        <v>1.4251570274463914</v>
      </c>
      <c r="H9" s="836">
        <v>30.639097744360903</v>
      </c>
      <c r="I9" s="836">
        <v>39.217530330104395</v>
      </c>
      <c r="J9" s="837">
        <v>-0.54330674014971692</v>
      </c>
    </row>
    <row r="10" spans="1:11" ht="15">
      <c r="A10" s="830" t="s">
        <v>105</v>
      </c>
      <c r="B10" s="831">
        <v>6.7121761390576076</v>
      </c>
      <c r="C10" s="832">
        <v>12593.201011365116</v>
      </c>
      <c r="D10" s="833">
        <v>12845.065031592418</v>
      </c>
      <c r="E10" s="834">
        <v>0.26902184143272523</v>
      </c>
      <c r="F10" s="835">
        <v>385.1928315412186</v>
      </c>
      <c r="G10" s="836">
        <v>1.1099532229605036</v>
      </c>
      <c r="H10" s="836">
        <v>58.073654390934848</v>
      </c>
      <c r="I10" s="836">
        <v>10.495626822157435</v>
      </c>
      <c r="J10" s="837">
        <v>1.7014065929596267</v>
      </c>
    </row>
    <row r="11" spans="1:11" ht="15">
      <c r="A11" s="830" t="s">
        <v>106</v>
      </c>
      <c r="B11" s="838" t="s">
        <v>100</v>
      </c>
      <c r="C11" s="832" t="s">
        <v>100</v>
      </c>
      <c r="D11" s="833" t="s">
        <v>100</v>
      </c>
      <c r="E11" s="834" t="s">
        <v>100</v>
      </c>
      <c r="F11" s="835" t="s">
        <v>100</v>
      </c>
      <c r="G11" s="836" t="s">
        <v>100</v>
      </c>
      <c r="H11" s="836" t="s">
        <v>100</v>
      </c>
      <c r="I11" s="836" t="s">
        <v>100</v>
      </c>
      <c r="J11" s="837" t="s">
        <v>100</v>
      </c>
    </row>
    <row r="12" spans="1:11" ht="15">
      <c r="A12" s="830" t="s">
        <v>98</v>
      </c>
      <c r="B12" s="831">
        <v>4.9213003534823541</v>
      </c>
      <c r="C12" s="832">
        <v>10105.339534871364</v>
      </c>
      <c r="D12" s="833">
        <v>10307.446325568792</v>
      </c>
      <c r="E12" s="834">
        <v>0.14284112801722748</v>
      </c>
      <c r="F12" s="835">
        <v>277.26693890885332</v>
      </c>
      <c r="G12" s="836">
        <v>1.3321376247397998</v>
      </c>
      <c r="H12" s="836">
        <v>28.775767774505677</v>
      </c>
      <c r="I12" s="836">
        <v>28.787736292673749</v>
      </c>
      <c r="J12" s="837">
        <v>-0.82113266597099255</v>
      </c>
    </row>
    <row r="13" spans="1:11" ht="15.75" thickBot="1">
      <c r="A13" s="839" t="s">
        <v>107</v>
      </c>
      <c r="B13" s="840">
        <v>6.6747138531715198</v>
      </c>
      <c r="C13" s="841">
        <v>12885.547979095598</v>
      </c>
      <c r="D13" s="842">
        <v>13143.258938677511</v>
      </c>
      <c r="E13" s="843">
        <v>-1.038040400400852E-2</v>
      </c>
      <c r="F13" s="844">
        <v>287.00449141347423</v>
      </c>
      <c r="G13" s="845">
        <v>1.6226293792787667</v>
      </c>
      <c r="H13" s="845">
        <v>30.817972350230416</v>
      </c>
      <c r="I13" s="845">
        <v>21.358036302078435</v>
      </c>
      <c r="J13" s="846">
        <v>-0.26627859577906321</v>
      </c>
    </row>
    <row r="14" spans="1:11" ht="16.5" thickBot="1">
      <c r="A14" s="1143" t="s">
        <v>331</v>
      </c>
      <c r="B14" s="1144"/>
      <c r="C14" s="1144"/>
      <c r="D14" s="1144"/>
      <c r="E14" s="1144"/>
      <c r="F14" s="1144"/>
      <c r="G14" s="1144"/>
      <c r="H14" s="1144"/>
      <c r="I14" s="813"/>
      <c r="J14" s="814"/>
    </row>
    <row r="15" spans="1:11" ht="15.75" thickBot="1">
      <c r="A15" s="815" t="s">
        <v>22</v>
      </c>
      <c r="B15" s="847">
        <v>6.1638815181396795</v>
      </c>
      <c r="C15" s="848">
        <v>11899.385170153821</v>
      </c>
      <c r="D15" s="849">
        <v>12137.372873556897</v>
      </c>
      <c r="E15" s="819">
        <v>0.17308458870594615</v>
      </c>
      <c r="F15" s="819">
        <v>314.76769798828622</v>
      </c>
      <c r="G15" s="819">
        <v>2.7178320232090162E-2</v>
      </c>
      <c r="H15" s="819">
        <v>19.162494310423305</v>
      </c>
      <c r="I15" s="819">
        <v>100</v>
      </c>
      <c r="J15" s="821" t="s">
        <v>23</v>
      </c>
    </row>
    <row r="16" spans="1:11" ht="15">
      <c r="A16" s="822" t="s">
        <v>103</v>
      </c>
      <c r="B16" s="823">
        <v>6.6552116162091517</v>
      </c>
      <c r="C16" s="824">
        <v>12347.331384432562</v>
      </c>
      <c r="D16" s="825">
        <v>12594.278012121213</v>
      </c>
      <c r="E16" s="826">
        <v>5.4225963490567102</v>
      </c>
      <c r="F16" s="827">
        <v>274.98333333333335</v>
      </c>
      <c r="G16" s="828">
        <v>14.918407960199016</v>
      </c>
      <c r="H16" s="828">
        <v>-14.285714285714285</v>
      </c>
      <c r="I16" s="828">
        <v>0.15278838808250572</v>
      </c>
      <c r="J16" s="829">
        <v>-5.9622475215931559E-2</v>
      </c>
    </row>
    <row r="17" spans="1:10" ht="15">
      <c r="A17" s="830" t="s">
        <v>104</v>
      </c>
      <c r="B17" s="831">
        <v>6.6589636535720285</v>
      </c>
      <c r="C17" s="832">
        <v>12493.365203699865</v>
      </c>
      <c r="D17" s="833">
        <v>12743.232507773862</v>
      </c>
      <c r="E17" s="834">
        <v>5.4278896571302079E-3</v>
      </c>
      <c r="F17" s="835">
        <v>349.68560579910252</v>
      </c>
      <c r="G17" s="836">
        <v>-0.33374064894651084</v>
      </c>
      <c r="H17" s="836">
        <v>11.081288343558281</v>
      </c>
      <c r="I17" s="836">
        <v>36.885663356251591</v>
      </c>
      <c r="J17" s="837">
        <v>-2.6834460353430103</v>
      </c>
    </row>
    <row r="18" spans="1:10" ht="15">
      <c r="A18" s="830" t="s">
        <v>105</v>
      </c>
      <c r="B18" s="831">
        <v>6.6189404566735535</v>
      </c>
      <c r="C18" s="832">
        <v>12418.274777999162</v>
      </c>
      <c r="D18" s="833">
        <v>12666.640273559145</v>
      </c>
      <c r="E18" s="834">
        <v>6.1598119905968921E-3</v>
      </c>
      <c r="F18" s="835">
        <v>374.87717842323656</v>
      </c>
      <c r="G18" s="836">
        <v>-1.7133671693584898</v>
      </c>
      <c r="H18" s="836">
        <v>91.269841269841265</v>
      </c>
      <c r="I18" s="836">
        <v>9.2055003819709693</v>
      </c>
      <c r="J18" s="837">
        <v>3.4704070729131633</v>
      </c>
    </row>
    <row r="19" spans="1:10" ht="15">
      <c r="A19" s="830" t="s">
        <v>106</v>
      </c>
      <c r="B19" s="838" t="s">
        <v>100</v>
      </c>
      <c r="C19" s="832" t="s">
        <v>100</v>
      </c>
      <c r="D19" s="833" t="s">
        <v>100</v>
      </c>
      <c r="E19" s="834" t="s">
        <v>100</v>
      </c>
      <c r="F19" s="835" t="s">
        <v>100</v>
      </c>
      <c r="G19" s="836" t="s">
        <v>100</v>
      </c>
      <c r="H19" s="836" t="s">
        <v>100</v>
      </c>
      <c r="I19" s="836" t="s">
        <v>100</v>
      </c>
      <c r="J19" s="837" t="s">
        <v>100</v>
      </c>
    </row>
    <row r="20" spans="1:10" ht="15">
      <c r="A20" s="830" t="s">
        <v>98</v>
      </c>
      <c r="B20" s="831">
        <v>4.939678579491126</v>
      </c>
      <c r="C20" s="832">
        <v>10143.077165279519</v>
      </c>
      <c r="D20" s="833">
        <v>10345.93870858511</v>
      </c>
      <c r="E20" s="834">
        <v>0.52090689041967253</v>
      </c>
      <c r="F20" s="835">
        <v>281.35569366479552</v>
      </c>
      <c r="G20" s="836">
        <v>0.37754901700525945</v>
      </c>
      <c r="H20" s="836">
        <v>18.536121673003802</v>
      </c>
      <c r="I20" s="836">
        <v>31.754519989814106</v>
      </c>
      <c r="J20" s="837">
        <v>-0.1677983230367488</v>
      </c>
    </row>
    <row r="21" spans="1:10" ht="15.75" thickBot="1">
      <c r="A21" s="839" t="s">
        <v>107</v>
      </c>
      <c r="B21" s="840">
        <v>6.6877369404856575</v>
      </c>
      <c r="C21" s="841">
        <v>12910.689074296635</v>
      </c>
      <c r="D21" s="842">
        <v>13168.902855782568</v>
      </c>
      <c r="E21" s="843">
        <v>0.3565565755614164</v>
      </c>
      <c r="F21" s="844">
        <v>279.57708333333335</v>
      </c>
      <c r="G21" s="845">
        <v>-1.431022668061108</v>
      </c>
      <c r="H21" s="845">
        <v>16.20712844653665</v>
      </c>
      <c r="I21" s="845">
        <v>22.001527883880826</v>
      </c>
      <c r="J21" s="846">
        <v>-0.55954023931747443</v>
      </c>
    </row>
    <row r="22" spans="1:10" ht="16.5" thickBot="1">
      <c r="A22" s="1143" t="s">
        <v>335</v>
      </c>
      <c r="B22" s="1144"/>
      <c r="C22" s="1144"/>
      <c r="D22" s="1144"/>
      <c r="E22" s="1144"/>
      <c r="F22" s="1144"/>
      <c r="G22" s="1144"/>
      <c r="H22" s="1144"/>
      <c r="I22" s="813"/>
      <c r="J22" s="814"/>
    </row>
    <row r="23" spans="1:10" ht="15.75" thickBot="1">
      <c r="A23" s="815" t="s">
        <v>22</v>
      </c>
      <c r="B23" s="847">
        <v>5.5606171249609737</v>
      </c>
      <c r="C23" s="848">
        <v>10734.782094519252</v>
      </c>
      <c r="D23" s="849">
        <v>10949.477736409637</v>
      </c>
      <c r="E23" s="819">
        <v>-0.40723975278929025</v>
      </c>
      <c r="F23" s="819">
        <v>305.76614620298085</v>
      </c>
      <c r="G23" s="819">
        <v>-1.6933519323829902</v>
      </c>
      <c r="H23" s="819">
        <v>28.207461328480438</v>
      </c>
      <c r="I23" s="819">
        <v>100</v>
      </c>
      <c r="J23" s="821" t="s">
        <v>23</v>
      </c>
    </row>
    <row r="24" spans="1:10" ht="15">
      <c r="A24" s="822" t="s">
        <v>103</v>
      </c>
      <c r="B24" s="850" t="s">
        <v>100</v>
      </c>
      <c r="C24" s="824" t="s">
        <v>100</v>
      </c>
      <c r="D24" s="825" t="s">
        <v>100</v>
      </c>
      <c r="E24" s="826" t="s">
        <v>100</v>
      </c>
      <c r="F24" s="827" t="s">
        <v>100</v>
      </c>
      <c r="G24" s="828" t="s">
        <v>100</v>
      </c>
      <c r="H24" s="851" t="s">
        <v>100</v>
      </c>
      <c r="I24" s="851" t="s">
        <v>100</v>
      </c>
      <c r="J24" s="860" t="s">
        <v>100</v>
      </c>
    </row>
    <row r="25" spans="1:10" ht="15">
      <c r="A25" s="830" t="s">
        <v>104</v>
      </c>
      <c r="B25" s="838">
        <v>6.5297960841588747</v>
      </c>
      <c r="C25" s="832">
        <v>12251.024548140476</v>
      </c>
      <c r="D25" s="833">
        <v>12496.045039103286</v>
      </c>
      <c r="E25" s="834">
        <v>0.61131251673801168</v>
      </c>
      <c r="F25" s="835">
        <v>359.14448529411766</v>
      </c>
      <c r="G25" s="836">
        <v>-1.8696661834748904</v>
      </c>
      <c r="H25" s="836">
        <v>19.823788546255507</v>
      </c>
      <c r="I25" s="1082">
        <v>19.304471256210078</v>
      </c>
      <c r="J25" s="1083">
        <v>-1.3506697810965633</v>
      </c>
    </row>
    <row r="26" spans="1:10" ht="15">
      <c r="A26" s="830" t="s">
        <v>105</v>
      </c>
      <c r="B26" s="831">
        <v>6.4083895626050431</v>
      </c>
      <c r="C26" s="832">
        <v>12023.244957983195</v>
      </c>
      <c r="D26" s="833">
        <v>12263.70985714286</v>
      </c>
      <c r="E26" s="834">
        <v>0.13316994509240782</v>
      </c>
      <c r="F26" s="835">
        <v>407.64411764705881</v>
      </c>
      <c r="G26" s="836">
        <v>-3.8987292302261722</v>
      </c>
      <c r="H26" s="836">
        <v>23.636363636363637</v>
      </c>
      <c r="I26" s="836">
        <v>4.8261178140525196</v>
      </c>
      <c r="J26" s="837">
        <v>-0.17843177648433262</v>
      </c>
    </row>
    <row r="27" spans="1:10" ht="15">
      <c r="A27" s="830" t="s">
        <v>106</v>
      </c>
      <c r="B27" s="838" t="s">
        <v>100</v>
      </c>
      <c r="C27" s="832" t="s">
        <v>100</v>
      </c>
      <c r="D27" s="833" t="s">
        <v>100</v>
      </c>
      <c r="E27" s="834" t="s">
        <v>100</v>
      </c>
      <c r="F27" s="835" t="s">
        <v>100</v>
      </c>
      <c r="G27" s="836" t="s">
        <v>100</v>
      </c>
      <c r="H27" s="836" t="s">
        <v>100</v>
      </c>
      <c r="I27" s="836" t="s">
        <v>100</v>
      </c>
      <c r="J27" s="837" t="s">
        <v>100</v>
      </c>
    </row>
    <row r="28" spans="1:10" ht="15">
      <c r="A28" s="830" t="s">
        <v>98</v>
      </c>
      <c r="B28" s="838">
        <v>4.6018665748107725</v>
      </c>
      <c r="C28" s="832">
        <v>9449.4180180919357</v>
      </c>
      <c r="D28" s="833">
        <v>9638.4063784537739</v>
      </c>
      <c r="E28" s="834">
        <v>-2.2234891817006894</v>
      </c>
      <c r="F28" s="835">
        <v>283.72324120603014</v>
      </c>
      <c r="G28" s="836">
        <v>-1.1961958827813579</v>
      </c>
      <c r="H28" s="836">
        <v>24.569640062597809</v>
      </c>
      <c r="I28" s="836">
        <v>56.493967352732433</v>
      </c>
      <c r="J28" s="837">
        <v>-1.6497997082320808</v>
      </c>
    </row>
    <row r="29" spans="1:10" ht="15.75" thickBot="1">
      <c r="A29" s="839" t="s">
        <v>107</v>
      </c>
      <c r="B29" s="840">
        <v>6.2535972720534643</v>
      </c>
      <c r="C29" s="841">
        <v>12072.581606280819</v>
      </c>
      <c r="D29" s="842">
        <v>12314.033238406435</v>
      </c>
      <c r="E29" s="843">
        <v>1.2080516392897109</v>
      </c>
      <c r="F29" s="844">
        <v>291.4787545787546</v>
      </c>
      <c r="G29" s="845">
        <v>-7.4884654090813213E-2</v>
      </c>
      <c r="H29" s="845">
        <v>53.370786516853933</v>
      </c>
      <c r="I29" s="845">
        <v>19.375443577004969</v>
      </c>
      <c r="J29" s="846">
        <v>3.1789012658129785</v>
      </c>
    </row>
    <row r="30" spans="1:10" ht="15">
      <c r="A30" s="936" t="s">
        <v>448</v>
      </c>
      <c r="B30" s="122"/>
      <c r="C30" s="122"/>
      <c r="D30" s="122"/>
      <c r="E30" s="122"/>
      <c r="F30" s="122"/>
      <c r="G30" s="122"/>
      <c r="H30" s="122"/>
    </row>
    <row r="31" spans="1:10">
      <c r="A31" s="77" t="s">
        <v>311</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62" t="s">
        <v>60</v>
      </c>
      <c r="C33" s="1263"/>
      <c r="D33" s="1263"/>
      <c r="E33" s="1263"/>
      <c r="F33" s="1263"/>
      <c r="G33" s="1263"/>
      <c r="H33" s="1264"/>
    </row>
    <row r="34" spans="1:8" ht="15.75">
      <c r="A34" s="643" t="s">
        <v>63</v>
      </c>
      <c r="B34" s="1268" t="s">
        <v>64</v>
      </c>
      <c r="C34" s="1269"/>
      <c r="D34" s="1269"/>
      <c r="E34" s="1269"/>
      <c r="F34" s="1269"/>
      <c r="G34" s="1269"/>
      <c r="H34" s="1270"/>
    </row>
    <row r="35" spans="1:8" ht="15.75">
      <c r="A35" s="640" t="s">
        <v>65</v>
      </c>
      <c r="B35" s="1265" t="s">
        <v>66</v>
      </c>
      <c r="C35" s="1266"/>
      <c r="D35" s="1266"/>
      <c r="E35" s="1266"/>
      <c r="F35" s="1266"/>
      <c r="G35" s="1266"/>
      <c r="H35" s="1267"/>
    </row>
    <row r="36" spans="1:8" ht="16.5" thickBot="1">
      <c r="A36" s="641" t="s">
        <v>67</v>
      </c>
      <c r="B36" s="1271" t="s">
        <v>62</v>
      </c>
      <c r="C36" s="1272"/>
      <c r="D36" s="1272"/>
      <c r="E36" s="1272"/>
      <c r="F36" s="1272"/>
      <c r="G36" s="1272"/>
      <c r="H36" s="1273"/>
    </row>
    <row r="37" spans="1:8">
      <c r="A37" s="1261"/>
      <c r="B37" s="1261"/>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32" sqref="P32"/>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459</v>
      </c>
      <c r="B1" s="756"/>
      <c r="C1" s="757"/>
      <c r="D1" s="757"/>
      <c r="E1" s="867" t="s">
        <v>460</v>
      </c>
      <c r="G1" s="758"/>
      <c r="H1" s="757"/>
      <c r="I1" s="757"/>
      <c r="J1" s="757"/>
      <c r="K1" s="757"/>
    </row>
    <row r="2" spans="1:12" ht="15" customHeight="1" thickBot="1">
      <c r="A2" s="759" t="s">
        <v>339</v>
      </c>
      <c r="B2" s="759"/>
      <c r="C2" s="757"/>
      <c r="D2" s="757"/>
      <c r="E2" s="757"/>
      <c r="F2" s="758"/>
      <c r="G2" s="757"/>
      <c r="H2" s="757"/>
      <c r="I2" s="757"/>
      <c r="J2" s="757"/>
      <c r="K2" s="757"/>
    </row>
    <row r="3" spans="1:12" ht="21" thickBot="1">
      <c r="A3" s="1026" t="s">
        <v>8</v>
      </c>
      <c r="B3" s="1017"/>
      <c r="C3" s="1017"/>
      <c r="D3" s="1017"/>
      <c r="E3" s="1017"/>
      <c r="F3" s="1017"/>
      <c r="G3" s="1017"/>
      <c r="H3" s="1017"/>
      <c r="I3" s="1017"/>
      <c r="J3" s="1017"/>
      <c r="K3" s="1017"/>
      <c r="L3" s="1027"/>
    </row>
    <row r="4" spans="1:12">
      <c r="A4" s="27"/>
      <c r="B4" s="28"/>
      <c r="C4" s="3" t="s">
        <v>9</v>
      </c>
      <c r="D4" s="3"/>
      <c r="E4" s="3"/>
      <c r="F4" s="3"/>
      <c r="G4" s="1018"/>
      <c r="H4" s="1279" t="s">
        <v>10</v>
      </c>
      <c r="I4" s="1280"/>
      <c r="J4" s="1049" t="s">
        <v>11</v>
      </c>
      <c r="K4" s="1019" t="s">
        <v>12</v>
      </c>
      <c r="L4" s="1020"/>
    </row>
    <row r="5" spans="1:12" ht="15.75">
      <c r="A5" s="29" t="s">
        <v>13</v>
      </c>
      <c r="B5" s="30" t="s">
        <v>14</v>
      </c>
      <c r="C5" s="1021" t="s">
        <v>40</v>
      </c>
      <c r="D5" s="1021"/>
      <c r="E5" s="1022" t="s">
        <v>41</v>
      </c>
      <c r="F5" s="1023"/>
      <c r="G5" s="1050"/>
      <c r="H5" s="1277" t="s">
        <v>15</v>
      </c>
      <c r="I5" s="1278"/>
      <c r="J5" s="1051" t="s">
        <v>16</v>
      </c>
      <c r="K5" s="1024" t="s">
        <v>17</v>
      </c>
      <c r="L5" s="1025"/>
    </row>
    <row r="6" spans="1:12" ht="26.25" thickBot="1">
      <c r="A6" s="31" t="s">
        <v>18</v>
      </c>
      <c r="B6" s="32" t="s">
        <v>19</v>
      </c>
      <c r="C6" s="935" t="s">
        <v>458</v>
      </c>
      <c r="D6" s="1241" t="s">
        <v>447</v>
      </c>
      <c r="E6" s="1012" t="s">
        <v>458</v>
      </c>
      <c r="F6" s="1013" t="s">
        <v>447</v>
      </c>
      <c r="G6" s="1048" t="s">
        <v>20</v>
      </c>
      <c r="H6" s="81" t="s">
        <v>458</v>
      </c>
      <c r="I6" s="949" t="s">
        <v>20</v>
      </c>
      <c r="J6" s="1052" t="s">
        <v>20</v>
      </c>
      <c r="K6" s="1014" t="s">
        <v>458</v>
      </c>
      <c r="L6" s="1053" t="s">
        <v>21</v>
      </c>
    </row>
    <row r="7" spans="1:12" ht="15" thickBot="1">
      <c r="A7" s="33" t="s">
        <v>22</v>
      </c>
      <c r="B7" s="34" t="s">
        <v>23</v>
      </c>
      <c r="C7" s="82">
        <v>11905.166285277368</v>
      </c>
      <c r="D7" s="82">
        <v>11881.563073589035</v>
      </c>
      <c r="E7" s="83">
        <v>12143.269610982916</v>
      </c>
      <c r="F7" s="687">
        <v>12119.194335060816</v>
      </c>
      <c r="G7" s="1054">
        <v>0.19865409577969873</v>
      </c>
      <c r="H7" s="84">
        <v>316.82906129016038</v>
      </c>
      <c r="I7" s="84">
        <v>0.90443661962777822</v>
      </c>
      <c r="J7" s="85">
        <v>26.625071624116636</v>
      </c>
      <c r="K7" s="84">
        <v>100</v>
      </c>
      <c r="L7" s="1055" t="s">
        <v>23</v>
      </c>
    </row>
    <row r="8" spans="1:12" ht="15" thickBot="1">
      <c r="A8" s="35"/>
      <c r="B8" s="36"/>
      <c r="C8" s="86"/>
      <c r="D8" s="86"/>
      <c r="E8" s="86"/>
      <c r="F8" s="86"/>
      <c r="G8" s="1056"/>
      <c r="H8" s="85"/>
      <c r="I8" s="85"/>
      <c r="J8" s="85"/>
      <c r="K8" s="85"/>
      <c r="L8" s="1057"/>
    </row>
    <row r="9" spans="1:12" ht="15">
      <c r="A9" s="37" t="s">
        <v>108</v>
      </c>
      <c r="B9" s="38" t="s">
        <v>23</v>
      </c>
      <c r="C9" s="87">
        <v>12628.744464452448</v>
      </c>
      <c r="D9" s="87">
        <v>11566.629138886547</v>
      </c>
      <c r="E9" s="88">
        <v>12881.319353741497</v>
      </c>
      <c r="F9" s="88">
        <v>11797.961721664278</v>
      </c>
      <c r="G9" s="1058">
        <v>9.1825830396438626</v>
      </c>
      <c r="H9" s="89">
        <v>272.24444444444441</v>
      </c>
      <c r="I9" s="89">
        <v>21.086066913123254</v>
      </c>
      <c r="J9" s="89">
        <v>-12.903225806451612</v>
      </c>
      <c r="K9" s="89">
        <v>0.13575343154507519</v>
      </c>
      <c r="L9" s="1059">
        <v>-6.1610800962723894E-2</v>
      </c>
    </row>
    <row r="10" spans="1:12" ht="15">
      <c r="A10" s="46" t="s">
        <v>109</v>
      </c>
      <c r="B10" s="90" t="s">
        <v>23</v>
      </c>
      <c r="C10" s="91">
        <v>12579.335643894825</v>
      </c>
      <c r="D10" s="91">
        <v>12576.282337471846</v>
      </c>
      <c r="E10" s="92">
        <v>12830.922356772722</v>
      </c>
      <c r="F10" s="92">
        <v>12827.807984221283</v>
      </c>
      <c r="G10" s="1060">
        <v>2.4278291000848908E-2</v>
      </c>
      <c r="H10" s="93">
        <v>351.04898487532364</v>
      </c>
      <c r="I10" s="93">
        <v>0.55818805452930043</v>
      </c>
      <c r="J10" s="93">
        <v>21.768707482993197</v>
      </c>
      <c r="K10" s="93">
        <v>36.899793855900249</v>
      </c>
      <c r="L10" s="1061">
        <v>-1.471632896503138</v>
      </c>
    </row>
    <row r="11" spans="1:12" ht="15">
      <c r="A11" s="39" t="s">
        <v>110</v>
      </c>
      <c r="B11" s="40" t="s">
        <v>23</v>
      </c>
      <c r="C11" s="94">
        <v>12506.44795001573</v>
      </c>
      <c r="D11" s="94">
        <v>12483.029615286823</v>
      </c>
      <c r="E11" s="95">
        <v>12756.576909016045</v>
      </c>
      <c r="F11" s="95">
        <v>12732.690207592559</v>
      </c>
      <c r="G11" s="1062">
        <v>0.18760137122665485</v>
      </c>
      <c r="H11" s="96">
        <v>382.08757210277923</v>
      </c>
      <c r="I11" s="96">
        <v>-0.2892486817662886</v>
      </c>
      <c r="J11" s="96">
        <v>67.427568042142227</v>
      </c>
      <c r="K11" s="96">
        <v>9.5882145909799394</v>
      </c>
      <c r="L11" s="1063">
        <v>2.3366706933546775</v>
      </c>
    </row>
    <row r="12" spans="1:12" ht="15">
      <c r="A12" s="39" t="s">
        <v>111</v>
      </c>
      <c r="B12" s="40" t="s">
        <v>23</v>
      </c>
      <c r="C12" s="94" t="s">
        <v>100</v>
      </c>
      <c r="D12" s="94" t="s">
        <v>100</v>
      </c>
      <c r="E12" s="95" t="s">
        <v>100</v>
      </c>
      <c r="F12" s="95" t="s">
        <v>100</v>
      </c>
      <c r="G12" s="1062" t="s">
        <v>100</v>
      </c>
      <c r="H12" s="96" t="s">
        <v>100</v>
      </c>
      <c r="I12" s="96" t="s">
        <v>100</v>
      </c>
      <c r="J12" s="96" t="s">
        <v>100</v>
      </c>
      <c r="K12" s="96" t="s">
        <v>100</v>
      </c>
      <c r="L12" s="1063" t="s">
        <v>100</v>
      </c>
    </row>
    <row r="13" spans="1:12" ht="15">
      <c r="A13" s="39" t="s">
        <v>98</v>
      </c>
      <c r="B13" s="40" t="s">
        <v>23</v>
      </c>
      <c r="C13" s="94">
        <v>10036.850255274521</v>
      </c>
      <c r="D13" s="94">
        <v>10035.764243799887</v>
      </c>
      <c r="E13" s="95">
        <v>10237.587260380013</v>
      </c>
      <c r="F13" s="95">
        <v>10236.479528675885</v>
      </c>
      <c r="G13" s="1062">
        <v>1.0821412781846357E-2</v>
      </c>
      <c r="H13" s="96">
        <v>279.70396787907418</v>
      </c>
      <c r="I13" s="96">
        <v>0.59406115132677006</v>
      </c>
      <c r="J13" s="96">
        <v>24.04296875</v>
      </c>
      <c r="K13" s="96">
        <v>31.932223842324902</v>
      </c>
      <c r="L13" s="1063">
        <v>-0.664707462189007</v>
      </c>
    </row>
    <row r="14" spans="1:12" ht="15.75" thickBot="1">
      <c r="A14" s="41" t="s">
        <v>112</v>
      </c>
      <c r="B14" s="42" t="s">
        <v>23</v>
      </c>
      <c r="C14" s="97">
        <v>12843.79755910841</v>
      </c>
      <c r="D14" s="97">
        <v>12824.222486245779</v>
      </c>
      <c r="E14" s="98">
        <v>13100.673510290579</v>
      </c>
      <c r="F14" s="98">
        <v>13080.706935970695</v>
      </c>
      <c r="G14" s="1064">
        <v>0.15264140093971301</v>
      </c>
      <c r="H14" s="99">
        <v>284.33134818288397</v>
      </c>
      <c r="I14" s="99">
        <v>0.32677497788449783</v>
      </c>
      <c r="J14" s="99">
        <v>25.811209439528021</v>
      </c>
      <c r="K14" s="99">
        <v>21.444014279249838</v>
      </c>
      <c r="L14" s="1065">
        <v>-0.13871953369980261</v>
      </c>
    </row>
    <row r="15" spans="1:12" ht="15" thickBot="1">
      <c r="A15" s="35"/>
      <c r="B15" s="43"/>
      <c r="C15" s="86"/>
      <c r="D15" s="86"/>
      <c r="E15" s="86"/>
      <c r="F15" s="86"/>
      <c r="G15" s="1056"/>
      <c r="H15" s="85"/>
      <c r="I15" s="85"/>
      <c r="J15" s="85"/>
      <c r="K15" s="85"/>
      <c r="L15" s="1057"/>
    </row>
    <row r="16" spans="1:12" ht="14.25">
      <c r="A16" s="44" t="s">
        <v>113</v>
      </c>
      <c r="B16" s="45" t="s">
        <v>25</v>
      </c>
      <c r="C16" s="100" t="s">
        <v>100</v>
      </c>
      <c r="D16" s="100" t="s">
        <v>100</v>
      </c>
      <c r="E16" s="101" t="s">
        <v>100</v>
      </c>
      <c r="F16" s="101" t="s">
        <v>100</v>
      </c>
      <c r="G16" s="1066" t="s">
        <v>100</v>
      </c>
      <c r="H16" s="102" t="s">
        <v>100</v>
      </c>
      <c r="I16" s="102" t="s">
        <v>100</v>
      </c>
      <c r="J16" s="103" t="s">
        <v>100</v>
      </c>
      <c r="K16" s="103" t="s">
        <v>100</v>
      </c>
      <c r="L16" s="1067" t="s">
        <v>100</v>
      </c>
    </row>
    <row r="17" spans="1:12" ht="15">
      <c r="A17" s="46" t="s">
        <v>113</v>
      </c>
      <c r="B17" s="47" t="s">
        <v>26</v>
      </c>
      <c r="C17" s="94" t="s">
        <v>100</v>
      </c>
      <c r="D17" s="94" t="s">
        <v>100</v>
      </c>
      <c r="E17" s="95" t="s">
        <v>100</v>
      </c>
      <c r="F17" s="95" t="s">
        <v>100</v>
      </c>
      <c r="G17" s="1062" t="s">
        <v>100</v>
      </c>
      <c r="H17" s="96" t="s">
        <v>100</v>
      </c>
      <c r="I17" s="96" t="s">
        <v>100</v>
      </c>
      <c r="J17" s="104" t="s">
        <v>100</v>
      </c>
      <c r="K17" s="104" t="s">
        <v>100</v>
      </c>
      <c r="L17" s="1068" t="s">
        <v>100</v>
      </c>
    </row>
    <row r="18" spans="1:12" ht="15">
      <c r="A18" s="46" t="s">
        <v>113</v>
      </c>
      <c r="B18" s="47" t="s">
        <v>27</v>
      </c>
      <c r="C18" s="94" t="s">
        <v>100</v>
      </c>
      <c r="D18" s="94" t="s">
        <v>100</v>
      </c>
      <c r="E18" s="95" t="s">
        <v>100</v>
      </c>
      <c r="F18" s="95" t="s">
        <v>100</v>
      </c>
      <c r="G18" s="1062" t="s">
        <v>100</v>
      </c>
      <c r="H18" s="96" t="s">
        <v>100</v>
      </c>
      <c r="I18" s="96" t="s">
        <v>100</v>
      </c>
      <c r="J18" s="104" t="s">
        <v>100</v>
      </c>
      <c r="K18" s="104" t="s">
        <v>100</v>
      </c>
      <c r="L18" s="1068" t="s">
        <v>100</v>
      </c>
    </row>
    <row r="19" spans="1:12" ht="14.25">
      <c r="A19" s="44" t="s">
        <v>113</v>
      </c>
      <c r="B19" s="48" t="s">
        <v>28</v>
      </c>
      <c r="C19" s="105">
        <v>13929.181985294115</v>
      </c>
      <c r="D19" s="105" t="s">
        <v>254</v>
      </c>
      <c r="E19" s="106">
        <v>14207.765624999998</v>
      </c>
      <c r="F19" s="106" t="s">
        <v>254</v>
      </c>
      <c r="G19" s="1069">
        <v>17.551777194791502</v>
      </c>
      <c r="H19" s="107">
        <v>284.46666666666664</v>
      </c>
      <c r="I19" s="107">
        <v>16.448343079922019</v>
      </c>
      <c r="J19" s="108">
        <v>28.571428571428569</v>
      </c>
      <c r="K19" s="108">
        <v>4.5251143848358384E-2</v>
      </c>
      <c r="L19" s="1070">
        <v>6.8502683046827578E-4</v>
      </c>
    </row>
    <row r="20" spans="1:12" ht="15">
      <c r="A20" s="46" t="s">
        <v>113</v>
      </c>
      <c r="B20" s="47" t="s">
        <v>29</v>
      </c>
      <c r="C20" s="94">
        <v>14451.379411764705</v>
      </c>
      <c r="D20" s="94" t="s">
        <v>254</v>
      </c>
      <c r="E20" s="95">
        <v>14740.406999999999</v>
      </c>
      <c r="F20" s="95" t="s">
        <v>254</v>
      </c>
      <c r="G20" s="1062">
        <v>26.738910436583701</v>
      </c>
      <c r="H20" s="96">
        <v>286.7</v>
      </c>
      <c r="I20" s="96">
        <v>19.458333333333329</v>
      </c>
      <c r="J20" s="104">
        <v>20</v>
      </c>
      <c r="K20" s="104">
        <v>3.0167429232238925E-2</v>
      </c>
      <c r="L20" s="1068">
        <v>-1.665511494825439E-3</v>
      </c>
    </row>
    <row r="21" spans="1:12" ht="15">
      <c r="A21" s="46" t="s">
        <v>113</v>
      </c>
      <c r="B21" s="47" t="s">
        <v>30</v>
      </c>
      <c r="C21" s="94" t="s">
        <v>254</v>
      </c>
      <c r="D21" s="94" t="s">
        <v>254</v>
      </c>
      <c r="E21" s="95" t="s">
        <v>254</v>
      </c>
      <c r="F21" s="95" t="s">
        <v>254</v>
      </c>
      <c r="G21" s="1062" t="s">
        <v>100</v>
      </c>
      <c r="H21" s="96" t="s">
        <v>254</v>
      </c>
      <c r="I21" s="96" t="s">
        <v>100</v>
      </c>
      <c r="J21" s="104" t="s">
        <v>100</v>
      </c>
      <c r="K21" s="104" t="s">
        <v>254</v>
      </c>
      <c r="L21" s="1068" t="s">
        <v>100</v>
      </c>
    </row>
    <row r="22" spans="1:12" ht="14.25">
      <c r="A22" s="44" t="s">
        <v>113</v>
      </c>
      <c r="B22" s="48" t="s">
        <v>31</v>
      </c>
      <c r="C22" s="105">
        <v>11933.729839534977</v>
      </c>
      <c r="D22" s="105">
        <v>11474.701259971671</v>
      </c>
      <c r="E22" s="106">
        <v>12172.404436325676</v>
      </c>
      <c r="F22" s="106">
        <v>11704.195285171105</v>
      </c>
      <c r="G22" s="1069">
        <v>4.0003532045281194</v>
      </c>
      <c r="H22" s="107">
        <v>266.13333333333333</v>
      </c>
      <c r="I22" s="107">
        <v>21.431966387193675</v>
      </c>
      <c r="J22" s="108">
        <v>-25</v>
      </c>
      <c r="K22" s="108">
        <v>9.0502287696716768E-2</v>
      </c>
      <c r="L22" s="1070">
        <v>-6.2295827793192191E-2</v>
      </c>
    </row>
    <row r="23" spans="1:12" ht="15">
      <c r="A23" s="46" t="s">
        <v>113</v>
      </c>
      <c r="B23" s="47" t="s">
        <v>32</v>
      </c>
      <c r="C23" s="94">
        <v>11749.006862745096</v>
      </c>
      <c r="D23" s="94">
        <v>10871.269607843136</v>
      </c>
      <c r="E23" s="95">
        <v>11983.986999999999</v>
      </c>
      <c r="F23" s="95">
        <v>11088.695</v>
      </c>
      <c r="G23" s="1062">
        <v>8.0739167232934026</v>
      </c>
      <c r="H23" s="96">
        <v>259.2</v>
      </c>
      <c r="I23" s="96">
        <v>25.825242718446596</v>
      </c>
      <c r="J23" s="104">
        <v>-20</v>
      </c>
      <c r="K23" s="104">
        <v>6.033485846447785E-2</v>
      </c>
      <c r="L23" s="1068">
        <v>-3.5163963716715249E-2</v>
      </c>
    </row>
    <row r="24" spans="1:12" ht="15.75" thickBot="1">
      <c r="A24" s="49" t="s">
        <v>113</v>
      </c>
      <c r="B24" s="50" t="s">
        <v>33</v>
      </c>
      <c r="C24" s="109">
        <v>12275.687254901959</v>
      </c>
      <c r="D24" s="109">
        <v>12333.965686274511</v>
      </c>
      <c r="E24" s="110">
        <v>12521.200999999999</v>
      </c>
      <c r="F24" s="110">
        <v>12580.645</v>
      </c>
      <c r="G24" s="1071">
        <v>-0.47250359580133861</v>
      </c>
      <c r="H24" s="104">
        <v>280</v>
      </c>
      <c r="I24" s="104">
        <v>16.13438407299876</v>
      </c>
      <c r="J24" s="104">
        <v>-33.333333333333329</v>
      </c>
      <c r="K24" s="104">
        <v>3.0167429232238925E-2</v>
      </c>
      <c r="L24" s="1068">
        <v>-2.7131864076476934E-2</v>
      </c>
    </row>
    <row r="25" spans="1:12" ht="15" thickBot="1">
      <c r="A25" s="35"/>
      <c r="B25" s="43"/>
      <c r="C25" s="86"/>
      <c r="D25" s="86"/>
      <c r="E25" s="86"/>
      <c r="F25" s="86"/>
      <c r="G25" s="1056"/>
      <c r="H25" s="85"/>
      <c r="I25" s="85"/>
      <c r="J25" s="85"/>
      <c r="K25" s="85"/>
      <c r="L25" s="1057"/>
    </row>
    <row r="26" spans="1:12" ht="14.25">
      <c r="A26" s="44" t="s">
        <v>114</v>
      </c>
      <c r="B26" s="45" t="s">
        <v>25</v>
      </c>
      <c r="C26" s="100">
        <v>13396.707117475155</v>
      </c>
      <c r="D26" s="100">
        <v>13308.82817569054</v>
      </c>
      <c r="E26" s="101">
        <v>13664.641259824657</v>
      </c>
      <c r="F26" s="101">
        <v>13575.004739204351</v>
      </c>
      <c r="G26" s="1066">
        <v>0.66030563040201229</v>
      </c>
      <c r="H26" s="102">
        <v>415.05877862595423</v>
      </c>
      <c r="I26" s="102">
        <v>-3.4012855020654133E-2</v>
      </c>
      <c r="J26" s="103">
        <v>-7.5294117647058814</v>
      </c>
      <c r="K26" s="103">
        <v>1.9759666147116499</v>
      </c>
      <c r="L26" s="1067">
        <v>-0.72983334708882119</v>
      </c>
    </row>
    <row r="27" spans="1:12" ht="15">
      <c r="A27" s="46" t="s">
        <v>114</v>
      </c>
      <c r="B27" s="47" t="s">
        <v>26</v>
      </c>
      <c r="C27" s="94">
        <v>13565.273529411765</v>
      </c>
      <c r="D27" s="94">
        <v>13530.038235294116</v>
      </c>
      <c r="E27" s="95">
        <v>13836.579</v>
      </c>
      <c r="F27" s="95">
        <v>13800.638999999999</v>
      </c>
      <c r="G27" s="1062">
        <v>0.26042272390430987</v>
      </c>
      <c r="H27" s="96">
        <v>410</v>
      </c>
      <c r="I27" s="96">
        <v>0.71235568656349224</v>
      </c>
      <c r="J27" s="104">
        <v>-7.3529411764705888</v>
      </c>
      <c r="K27" s="104">
        <v>1.2670320277540348</v>
      </c>
      <c r="L27" s="1068">
        <v>-0.4646799477982666</v>
      </c>
    </row>
    <row r="28" spans="1:12" ht="15">
      <c r="A28" s="46" t="s">
        <v>114</v>
      </c>
      <c r="B28" s="47" t="s">
        <v>27</v>
      </c>
      <c r="C28" s="94">
        <v>13105.493137254902</v>
      </c>
      <c r="D28" s="94">
        <v>12936.173529411766</v>
      </c>
      <c r="E28" s="95">
        <v>13367.602999999999</v>
      </c>
      <c r="F28" s="95">
        <v>13194.897000000001</v>
      </c>
      <c r="G28" s="1062">
        <v>1.3088847908399612</v>
      </c>
      <c r="H28" s="96">
        <v>424.1</v>
      </c>
      <c r="I28" s="96">
        <v>-1.2802607076350092</v>
      </c>
      <c r="J28" s="104">
        <v>-7.8431372549019605</v>
      </c>
      <c r="K28" s="104">
        <v>0.7089345869576148</v>
      </c>
      <c r="L28" s="1068">
        <v>-0.26515339929055481</v>
      </c>
    </row>
    <row r="29" spans="1:12" ht="14.25">
      <c r="A29" s="44" t="s">
        <v>114</v>
      </c>
      <c r="B29" s="48" t="s">
        <v>28</v>
      </c>
      <c r="C29" s="105">
        <v>12784.0998774247</v>
      </c>
      <c r="D29" s="105">
        <v>12805.529718243741</v>
      </c>
      <c r="E29" s="106">
        <v>13039.781874973194</v>
      </c>
      <c r="F29" s="106">
        <v>13061.640312608615</v>
      </c>
      <c r="G29" s="1069">
        <v>-0.16734833537194224</v>
      </c>
      <c r="H29" s="107">
        <v>377.18786653185032</v>
      </c>
      <c r="I29" s="107">
        <v>0.46809696709704163</v>
      </c>
      <c r="J29" s="108">
        <v>20.609756097560975</v>
      </c>
      <c r="K29" s="108">
        <v>9.9451958368947651</v>
      </c>
      <c r="L29" s="1070">
        <v>-0.49600872158234566</v>
      </c>
    </row>
    <row r="30" spans="1:12" ht="15">
      <c r="A30" s="46" t="s">
        <v>114</v>
      </c>
      <c r="B30" s="47" t="s">
        <v>29</v>
      </c>
      <c r="C30" s="94">
        <v>12843.569607843137</v>
      </c>
      <c r="D30" s="94">
        <v>12893.13431372549</v>
      </c>
      <c r="E30" s="95">
        <v>13100.441000000001</v>
      </c>
      <c r="F30" s="95">
        <v>13150.996999999999</v>
      </c>
      <c r="G30" s="1062">
        <v>-0.38442712746416624</v>
      </c>
      <c r="H30" s="96">
        <v>365.2</v>
      </c>
      <c r="I30" s="96">
        <v>-0.21857923497268072</v>
      </c>
      <c r="J30" s="104">
        <v>4.2222222222222223</v>
      </c>
      <c r="K30" s="104">
        <v>4.7161747699733514</v>
      </c>
      <c r="L30" s="1068">
        <v>-1.013754560898235</v>
      </c>
    </row>
    <row r="31" spans="1:12" ht="15">
      <c r="A31" s="46" t="s">
        <v>114</v>
      </c>
      <c r="B31" s="47" t="s">
        <v>30</v>
      </c>
      <c r="C31" s="94">
        <v>12733.608823529412</v>
      </c>
      <c r="D31" s="94">
        <v>12704.759803921568</v>
      </c>
      <c r="E31" s="95">
        <v>12988.281000000001</v>
      </c>
      <c r="F31" s="95">
        <v>12958.855</v>
      </c>
      <c r="G31" s="1062">
        <v>0.22707253071356454</v>
      </c>
      <c r="H31" s="96">
        <v>388</v>
      </c>
      <c r="I31" s="96">
        <v>0.28431119152236312</v>
      </c>
      <c r="J31" s="104">
        <v>40.54054054054054</v>
      </c>
      <c r="K31" s="104">
        <v>5.2290210669214137</v>
      </c>
      <c r="L31" s="1068">
        <v>0.51774583931588758</v>
      </c>
    </row>
    <row r="32" spans="1:12" ht="14.25">
      <c r="A32" s="44" t="s">
        <v>114</v>
      </c>
      <c r="B32" s="48" t="s">
        <v>31</v>
      </c>
      <c r="C32" s="105">
        <v>12407.725086395183</v>
      </c>
      <c r="D32" s="105">
        <v>12370.16902638566</v>
      </c>
      <c r="E32" s="106">
        <v>12655.879588123087</v>
      </c>
      <c r="F32" s="106">
        <v>12617.572406913374</v>
      </c>
      <c r="G32" s="1069">
        <v>0.30360183381015593</v>
      </c>
      <c r="H32" s="107">
        <v>335.57826086956521</v>
      </c>
      <c r="I32" s="107">
        <v>1.34917180797682</v>
      </c>
      <c r="J32" s="108">
        <v>25.391216557294292</v>
      </c>
      <c r="K32" s="108">
        <v>24.978631404293829</v>
      </c>
      <c r="L32" s="1070">
        <v>-0.24579082783197492</v>
      </c>
    </row>
    <row r="33" spans="1:12" ht="15">
      <c r="A33" s="46" t="s">
        <v>114</v>
      </c>
      <c r="B33" s="47" t="s">
        <v>32</v>
      </c>
      <c r="C33" s="94">
        <v>12425.305882352941</v>
      </c>
      <c r="D33" s="94">
        <v>12366.668627450981</v>
      </c>
      <c r="E33" s="95">
        <v>12673.812</v>
      </c>
      <c r="F33" s="95">
        <v>12614.002</v>
      </c>
      <c r="G33" s="1062">
        <v>0.47415562483658624</v>
      </c>
      <c r="H33" s="96">
        <v>325.60000000000002</v>
      </c>
      <c r="I33" s="96">
        <v>1.4330218068535896</v>
      </c>
      <c r="J33" s="104">
        <v>16.144387147957158</v>
      </c>
      <c r="K33" s="104">
        <v>14.721705465332596</v>
      </c>
      <c r="L33" s="1068">
        <v>-1.3284632492532555</v>
      </c>
    </row>
    <row r="34" spans="1:12" ht="15.75" thickBot="1">
      <c r="A34" s="49" t="s">
        <v>114</v>
      </c>
      <c r="B34" s="50" t="s">
        <v>33</v>
      </c>
      <c r="C34" s="109">
        <v>12384.243137254902</v>
      </c>
      <c r="D34" s="109">
        <v>12375.804901960784</v>
      </c>
      <c r="E34" s="110">
        <v>12631.928</v>
      </c>
      <c r="F34" s="110">
        <v>12623.321</v>
      </c>
      <c r="G34" s="1071">
        <v>6.8183325132902595E-2</v>
      </c>
      <c r="H34" s="104">
        <v>349.9</v>
      </c>
      <c r="I34" s="104">
        <v>0.31536697247705442</v>
      </c>
      <c r="J34" s="104">
        <v>41.568355308813324</v>
      </c>
      <c r="K34" s="104">
        <v>10.256925938961235</v>
      </c>
      <c r="L34" s="1068">
        <v>1.0826724214212842</v>
      </c>
    </row>
    <row r="35" spans="1:12" ht="15.75" thickBot="1">
      <c r="A35" s="51"/>
      <c r="B35" s="52"/>
      <c r="C35" s="111"/>
      <c r="D35" s="111"/>
      <c r="E35" s="111"/>
      <c r="F35" s="111"/>
      <c r="G35" s="1072"/>
      <c r="H35" s="112"/>
      <c r="I35" s="112"/>
      <c r="J35" s="112"/>
      <c r="K35" s="112"/>
      <c r="L35" s="1073"/>
    </row>
    <row r="36" spans="1:12" ht="15">
      <c r="A36" s="46" t="s">
        <v>115</v>
      </c>
      <c r="B36" s="53" t="s">
        <v>30</v>
      </c>
      <c r="C36" s="113">
        <v>12649.296078431371</v>
      </c>
      <c r="D36" s="113">
        <v>12639.761764705883</v>
      </c>
      <c r="E36" s="114">
        <v>12902.281999999999</v>
      </c>
      <c r="F36" s="114">
        <v>12892.557000000001</v>
      </c>
      <c r="G36" s="1074">
        <v>7.5431118900607108E-2</v>
      </c>
      <c r="H36" s="115">
        <v>412.2</v>
      </c>
      <c r="I36" s="115">
        <v>1.4771048744460857</v>
      </c>
      <c r="J36" s="115">
        <v>34.739454094292803</v>
      </c>
      <c r="K36" s="115">
        <v>2.7301523455176229</v>
      </c>
      <c r="L36" s="1075">
        <v>0.1644173229162349</v>
      </c>
    </row>
    <row r="37" spans="1:12" ht="15.75" thickBot="1">
      <c r="A37" s="49" t="s">
        <v>115</v>
      </c>
      <c r="B37" s="50" t="s">
        <v>33</v>
      </c>
      <c r="C37" s="109">
        <v>12443.111764705882</v>
      </c>
      <c r="D37" s="109">
        <v>12388.962745098039</v>
      </c>
      <c r="E37" s="110">
        <v>12691.974</v>
      </c>
      <c r="F37" s="110">
        <v>12636.742</v>
      </c>
      <c r="G37" s="1071">
        <v>0.43707468269906885</v>
      </c>
      <c r="H37" s="104">
        <v>370.1</v>
      </c>
      <c r="I37" s="104">
        <v>-0.13491635186184567</v>
      </c>
      <c r="J37" s="104">
        <v>85.326086956521735</v>
      </c>
      <c r="K37" s="104">
        <v>6.8580622454623157</v>
      </c>
      <c r="L37" s="1068">
        <v>2.1722533704384412</v>
      </c>
    </row>
    <row r="38" spans="1:12" ht="15.75" thickBot="1">
      <c r="A38" s="51"/>
      <c r="B38" s="52"/>
      <c r="C38" s="111"/>
      <c r="D38" s="111"/>
      <c r="E38" s="111"/>
      <c r="F38" s="111"/>
      <c r="G38" s="1072"/>
      <c r="H38" s="112"/>
      <c r="I38" s="112"/>
      <c r="J38" s="112"/>
      <c r="K38" s="112"/>
      <c r="L38" s="1073"/>
    </row>
    <row r="39" spans="1:12" ht="14.25">
      <c r="A39" s="44" t="s">
        <v>116</v>
      </c>
      <c r="B39" s="45" t="s">
        <v>25</v>
      </c>
      <c r="C39" s="100" t="s">
        <v>100</v>
      </c>
      <c r="D39" s="100" t="s">
        <v>100</v>
      </c>
      <c r="E39" s="101" t="s">
        <v>100</v>
      </c>
      <c r="F39" s="101" t="s">
        <v>100</v>
      </c>
      <c r="G39" s="1066" t="s">
        <v>100</v>
      </c>
      <c r="H39" s="102" t="s">
        <v>100</v>
      </c>
      <c r="I39" s="102" t="s">
        <v>100</v>
      </c>
      <c r="J39" s="103" t="s">
        <v>100</v>
      </c>
      <c r="K39" s="103" t="s">
        <v>100</v>
      </c>
      <c r="L39" s="1067" t="s">
        <v>100</v>
      </c>
    </row>
    <row r="40" spans="1:12" ht="15">
      <c r="A40" s="39" t="s">
        <v>116</v>
      </c>
      <c r="B40" s="47" t="s">
        <v>26</v>
      </c>
      <c r="C40" s="94" t="s">
        <v>100</v>
      </c>
      <c r="D40" s="94" t="s">
        <v>100</v>
      </c>
      <c r="E40" s="95" t="s">
        <v>100</v>
      </c>
      <c r="F40" s="95" t="s">
        <v>100</v>
      </c>
      <c r="G40" s="1062" t="s">
        <v>100</v>
      </c>
      <c r="H40" s="96" t="s">
        <v>100</v>
      </c>
      <c r="I40" s="96" t="s">
        <v>100</v>
      </c>
      <c r="J40" s="104" t="s">
        <v>100</v>
      </c>
      <c r="K40" s="104" t="s">
        <v>100</v>
      </c>
      <c r="L40" s="1068" t="s">
        <v>100</v>
      </c>
    </row>
    <row r="41" spans="1:12" ht="15">
      <c r="A41" s="39" t="s">
        <v>116</v>
      </c>
      <c r="B41" s="47" t="s">
        <v>27</v>
      </c>
      <c r="C41" s="94" t="s">
        <v>100</v>
      </c>
      <c r="D41" s="94" t="s">
        <v>100</v>
      </c>
      <c r="E41" s="95" t="s">
        <v>100</v>
      </c>
      <c r="F41" s="95" t="s">
        <v>100</v>
      </c>
      <c r="G41" s="1062" t="s">
        <v>100</v>
      </c>
      <c r="H41" s="96" t="s">
        <v>100</v>
      </c>
      <c r="I41" s="96" t="s">
        <v>100</v>
      </c>
      <c r="J41" s="104" t="s">
        <v>100</v>
      </c>
      <c r="K41" s="104" t="s">
        <v>100</v>
      </c>
      <c r="L41" s="1068" t="s">
        <v>100</v>
      </c>
    </row>
    <row r="42" spans="1:12" ht="15">
      <c r="A42" s="39" t="s">
        <v>116</v>
      </c>
      <c r="B42" s="47" t="s">
        <v>34</v>
      </c>
      <c r="C42" s="94" t="s">
        <v>100</v>
      </c>
      <c r="D42" s="94" t="s">
        <v>100</v>
      </c>
      <c r="E42" s="95" t="s">
        <v>100</v>
      </c>
      <c r="F42" s="95" t="s">
        <v>100</v>
      </c>
      <c r="G42" s="1062" t="s">
        <v>100</v>
      </c>
      <c r="H42" s="96" t="s">
        <v>100</v>
      </c>
      <c r="I42" s="96" t="s">
        <v>100</v>
      </c>
      <c r="J42" s="104" t="s">
        <v>100</v>
      </c>
      <c r="K42" s="104" t="s">
        <v>100</v>
      </c>
      <c r="L42" s="1068" t="s">
        <v>100</v>
      </c>
    </row>
    <row r="43" spans="1:12" ht="14.25">
      <c r="A43" s="54" t="s">
        <v>116</v>
      </c>
      <c r="B43" s="48" t="s">
        <v>28</v>
      </c>
      <c r="C43" s="105" t="s">
        <v>100</v>
      </c>
      <c r="D43" s="105" t="s">
        <v>100</v>
      </c>
      <c r="E43" s="106" t="s">
        <v>100</v>
      </c>
      <c r="F43" s="106" t="s">
        <v>100</v>
      </c>
      <c r="G43" s="1069" t="s">
        <v>100</v>
      </c>
      <c r="H43" s="107" t="s">
        <v>100</v>
      </c>
      <c r="I43" s="107" t="s">
        <v>100</v>
      </c>
      <c r="J43" s="108" t="s">
        <v>100</v>
      </c>
      <c r="K43" s="108" t="s">
        <v>100</v>
      </c>
      <c r="L43" s="1070" t="s">
        <v>100</v>
      </c>
    </row>
    <row r="44" spans="1:12" ht="15">
      <c r="A44" s="39" t="s">
        <v>116</v>
      </c>
      <c r="B44" s="47" t="s">
        <v>30</v>
      </c>
      <c r="C44" s="94" t="s">
        <v>100</v>
      </c>
      <c r="D44" s="94" t="s">
        <v>100</v>
      </c>
      <c r="E44" s="95" t="s">
        <v>100</v>
      </c>
      <c r="F44" s="95" t="s">
        <v>100</v>
      </c>
      <c r="G44" s="1062" t="s">
        <v>100</v>
      </c>
      <c r="H44" s="96" t="s">
        <v>100</v>
      </c>
      <c r="I44" s="96" t="s">
        <v>100</v>
      </c>
      <c r="J44" s="104" t="s">
        <v>100</v>
      </c>
      <c r="K44" s="104" t="s">
        <v>100</v>
      </c>
      <c r="L44" s="1068" t="s">
        <v>100</v>
      </c>
    </row>
    <row r="45" spans="1:12" ht="15">
      <c r="A45" s="39" t="s">
        <v>116</v>
      </c>
      <c r="B45" s="47" t="s">
        <v>35</v>
      </c>
      <c r="C45" s="94" t="s">
        <v>100</v>
      </c>
      <c r="D45" s="94" t="s">
        <v>100</v>
      </c>
      <c r="E45" s="95" t="s">
        <v>100</v>
      </c>
      <c r="F45" s="95" t="s">
        <v>100</v>
      </c>
      <c r="G45" s="1062" t="s">
        <v>100</v>
      </c>
      <c r="H45" s="96" t="s">
        <v>100</v>
      </c>
      <c r="I45" s="96" t="s">
        <v>100</v>
      </c>
      <c r="J45" s="104" t="s">
        <v>100</v>
      </c>
      <c r="K45" s="104" t="s">
        <v>100</v>
      </c>
      <c r="L45" s="1068" t="s">
        <v>100</v>
      </c>
    </row>
    <row r="46" spans="1:12" ht="14.25">
      <c r="A46" s="54" t="s">
        <v>116</v>
      </c>
      <c r="B46" s="48" t="s">
        <v>31</v>
      </c>
      <c r="C46" s="105" t="s">
        <v>100</v>
      </c>
      <c r="D46" s="105" t="s">
        <v>100</v>
      </c>
      <c r="E46" s="106" t="s">
        <v>100</v>
      </c>
      <c r="F46" s="106" t="s">
        <v>100</v>
      </c>
      <c r="G46" s="1069" t="s">
        <v>100</v>
      </c>
      <c r="H46" s="107" t="s">
        <v>100</v>
      </c>
      <c r="I46" s="107" t="s">
        <v>100</v>
      </c>
      <c r="J46" s="108" t="s">
        <v>100</v>
      </c>
      <c r="K46" s="108" t="s">
        <v>100</v>
      </c>
      <c r="L46" s="1070" t="s">
        <v>100</v>
      </c>
    </row>
    <row r="47" spans="1:12" ht="15">
      <c r="A47" s="39" t="s">
        <v>116</v>
      </c>
      <c r="B47" s="47" t="s">
        <v>33</v>
      </c>
      <c r="C47" s="94" t="s">
        <v>100</v>
      </c>
      <c r="D47" s="94" t="s">
        <v>100</v>
      </c>
      <c r="E47" s="95" t="s">
        <v>100</v>
      </c>
      <c r="F47" s="95" t="s">
        <v>100</v>
      </c>
      <c r="G47" s="1062" t="s">
        <v>100</v>
      </c>
      <c r="H47" s="96" t="s">
        <v>100</v>
      </c>
      <c r="I47" s="96" t="s">
        <v>100</v>
      </c>
      <c r="J47" s="104" t="s">
        <v>100</v>
      </c>
      <c r="K47" s="104" t="s">
        <v>100</v>
      </c>
      <c r="L47" s="1068" t="s">
        <v>100</v>
      </c>
    </row>
    <row r="48" spans="1:12" ht="15.75" thickBot="1">
      <c r="A48" s="55" t="s">
        <v>116</v>
      </c>
      <c r="B48" s="47" t="s">
        <v>36</v>
      </c>
      <c r="C48" s="109" t="s">
        <v>100</v>
      </c>
      <c r="D48" s="109" t="s">
        <v>100</v>
      </c>
      <c r="E48" s="110" t="s">
        <v>100</v>
      </c>
      <c r="F48" s="110" t="s">
        <v>100</v>
      </c>
      <c r="G48" s="1071" t="s">
        <v>100</v>
      </c>
      <c r="H48" s="104" t="s">
        <v>100</v>
      </c>
      <c r="I48" s="104" t="s">
        <v>100</v>
      </c>
      <c r="J48" s="104" t="s">
        <v>100</v>
      </c>
      <c r="K48" s="104" t="s">
        <v>100</v>
      </c>
      <c r="L48" s="1068" t="s">
        <v>100</v>
      </c>
    </row>
    <row r="49" spans="1:12" ht="15.75" thickBot="1">
      <c r="A49" s="51"/>
      <c r="B49" s="52"/>
      <c r="C49" s="111"/>
      <c r="D49" s="111"/>
      <c r="E49" s="111"/>
      <c r="F49" s="111"/>
      <c r="G49" s="1072"/>
      <c r="H49" s="112"/>
      <c r="I49" s="112"/>
      <c r="J49" s="112"/>
      <c r="K49" s="112"/>
      <c r="L49" s="1073"/>
    </row>
    <row r="50" spans="1:12" ht="14.25">
      <c r="A50" s="44" t="s">
        <v>24</v>
      </c>
      <c r="B50" s="45" t="s">
        <v>28</v>
      </c>
      <c r="C50" s="100">
        <v>11030.202196136113</v>
      </c>
      <c r="D50" s="100">
        <v>11137.152352054298</v>
      </c>
      <c r="E50" s="101">
        <v>11250.806240058835</v>
      </c>
      <c r="F50" s="101">
        <v>11359.895399095383</v>
      </c>
      <c r="G50" s="1066">
        <v>-0.96030073520954418</v>
      </c>
      <c r="H50" s="102">
        <v>342.265625</v>
      </c>
      <c r="I50" s="102">
        <v>-0.96243599184207085</v>
      </c>
      <c r="J50" s="103">
        <v>32.41379310344827</v>
      </c>
      <c r="K50" s="103">
        <v>2.8960732062949366</v>
      </c>
      <c r="L50" s="1067">
        <v>0.12660736304033682</v>
      </c>
    </row>
    <row r="51" spans="1:12" ht="15">
      <c r="A51" s="46" t="s">
        <v>24</v>
      </c>
      <c r="B51" s="47" t="s">
        <v>29</v>
      </c>
      <c r="C51" s="94">
        <v>10874.934313725491</v>
      </c>
      <c r="D51" s="94">
        <v>10763.795098039216</v>
      </c>
      <c r="E51" s="95">
        <v>11092.433000000001</v>
      </c>
      <c r="F51" s="95">
        <v>10979.071</v>
      </c>
      <c r="G51" s="1062">
        <v>1.0325281619911282</v>
      </c>
      <c r="H51" s="96">
        <v>312.10000000000002</v>
      </c>
      <c r="I51" s="96">
        <v>-1.2654223347042075</v>
      </c>
      <c r="J51" s="104">
        <v>41.791044776119399</v>
      </c>
      <c r="K51" s="104">
        <v>0.47765096284378306</v>
      </c>
      <c r="L51" s="1068">
        <v>5.1089557101120564E-2</v>
      </c>
    </row>
    <row r="52" spans="1:12" ht="15">
      <c r="A52" s="46" t="s">
        <v>24</v>
      </c>
      <c r="B52" s="47" t="s">
        <v>30</v>
      </c>
      <c r="C52" s="94">
        <v>10954.626470588235</v>
      </c>
      <c r="D52" s="94">
        <v>11120.189215686276</v>
      </c>
      <c r="E52" s="95">
        <v>11173.718999999999</v>
      </c>
      <c r="F52" s="95">
        <v>11342.593000000001</v>
      </c>
      <c r="G52" s="1062">
        <v>-1.4888482730536272</v>
      </c>
      <c r="H52" s="96">
        <v>336.4</v>
      </c>
      <c r="I52" s="96">
        <v>-1.4645577035735209</v>
      </c>
      <c r="J52" s="104">
        <v>25.821596244131456</v>
      </c>
      <c r="K52" s="104">
        <v>1.347478505706672</v>
      </c>
      <c r="L52" s="1068">
        <v>-8.6047692662698516E-3</v>
      </c>
    </row>
    <row r="53" spans="1:12" ht="15">
      <c r="A53" s="46" t="s">
        <v>24</v>
      </c>
      <c r="B53" s="47" t="s">
        <v>35</v>
      </c>
      <c r="C53" s="94">
        <v>11177.811764705883</v>
      </c>
      <c r="D53" s="94">
        <v>11299.116666666667</v>
      </c>
      <c r="E53" s="95">
        <v>11401.368</v>
      </c>
      <c r="F53" s="95">
        <v>11525.099</v>
      </c>
      <c r="G53" s="1062">
        <v>-1.0735786304308514</v>
      </c>
      <c r="H53" s="96">
        <v>363.1</v>
      </c>
      <c r="I53" s="96">
        <v>-0.27464982147761602</v>
      </c>
      <c r="J53" s="104">
        <v>37.41935483870968</v>
      </c>
      <c r="K53" s="104">
        <v>1.0709437377444819</v>
      </c>
      <c r="L53" s="1068">
        <v>8.4122575205486605E-2</v>
      </c>
    </row>
    <row r="54" spans="1:12" ht="14.25">
      <c r="A54" s="44" t="s">
        <v>24</v>
      </c>
      <c r="B54" s="48" t="s">
        <v>31</v>
      </c>
      <c r="C54" s="105">
        <v>10431.289695815727</v>
      </c>
      <c r="D54" s="105">
        <v>10413.448258822511</v>
      </c>
      <c r="E54" s="106">
        <v>10639.915489732042</v>
      </c>
      <c r="F54" s="106">
        <v>10621.717223998961</v>
      </c>
      <c r="G54" s="1069">
        <v>0.17133073070297258</v>
      </c>
      <c r="H54" s="107">
        <v>294.79976934905181</v>
      </c>
      <c r="I54" s="107">
        <v>0.17787967385895939</v>
      </c>
      <c r="J54" s="108">
        <v>24.069952305246424</v>
      </c>
      <c r="K54" s="108">
        <v>19.618884810699385</v>
      </c>
      <c r="L54" s="1070">
        <v>-0.40403490662410135</v>
      </c>
    </row>
    <row r="55" spans="1:12" ht="15">
      <c r="A55" s="46" t="s">
        <v>24</v>
      </c>
      <c r="B55" s="47" t="s">
        <v>32</v>
      </c>
      <c r="C55" s="94">
        <v>10135.186274509802</v>
      </c>
      <c r="D55" s="94">
        <v>10068.785294117646</v>
      </c>
      <c r="E55" s="95">
        <v>10337.89</v>
      </c>
      <c r="F55" s="95">
        <v>10270.161</v>
      </c>
      <c r="G55" s="1062">
        <v>0.65947359539932582</v>
      </c>
      <c r="H55" s="96">
        <v>269.8</v>
      </c>
      <c r="I55" s="96">
        <v>0</v>
      </c>
      <c r="J55" s="104">
        <v>16.214057507987221</v>
      </c>
      <c r="K55" s="104">
        <v>7.3156015888179393</v>
      </c>
      <c r="L55" s="1068">
        <v>-0.65536676923897907</v>
      </c>
    </row>
    <row r="56" spans="1:12" ht="15">
      <c r="A56" s="46" t="s">
        <v>24</v>
      </c>
      <c r="B56" s="47" t="s">
        <v>33</v>
      </c>
      <c r="C56" s="94">
        <v>10519.612745098038</v>
      </c>
      <c r="D56" s="94">
        <v>10569.351960784314</v>
      </c>
      <c r="E56" s="95">
        <v>10730.004999999999</v>
      </c>
      <c r="F56" s="95">
        <v>10780.739</v>
      </c>
      <c r="G56" s="1062">
        <v>-0.47059853689065634</v>
      </c>
      <c r="H56" s="96">
        <v>302.10000000000002</v>
      </c>
      <c r="I56" s="96">
        <v>-0.16523463317911433</v>
      </c>
      <c r="J56" s="104">
        <v>28.840970350404309</v>
      </c>
      <c r="K56" s="104">
        <v>9.6133541153401385</v>
      </c>
      <c r="L56" s="1068">
        <v>0.16533730754743381</v>
      </c>
    </row>
    <row r="57" spans="1:12" ht="15">
      <c r="A57" s="46" t="s">
        <v>24</v>
      </c>
      <c r="B57" s="47" t="s">
        <v>36</v>
      </c>
      <c r="C57" s="94">
        <v>10793.361764705882</v>
      </c>
      <c r="D57" s="94">
        <v>10748.205882352941</v>
      </c>
      <c r="E57" s="95">
        <v>11009.228999999999</v>
      </c>
      <c r="F57" s="95">
        <v>10963.17</v>
      </c>
      <c r="G57" s="1062">
        <v>0.42012483615595936</v>
      </c>
      <c r="H57" s="96">
        <v>336.7</v>
      </c>
      <c r="I57" s="96">
        <v>-0.67846607669616854</v>
      </c>
      <c r="J57" s="104">
        <v>30.806845965770169</v>
      </c>
      <c r="K57" s="104">
        <v>2.689929106541304</v>
      </c>
      <c r="L57" s="1068">
        <v>8.5994555067438583E-2</v>
      </c>
    </row>
    <row r="58" spans="1:12" ht="14.25">
      <c r="A58" s="44" t="s">
        <v>24</v>
      </c>
      <c r="B58" s="48" t="s">
        <v>37</v>
      </c>
      <c r="C58" s="105">
        <v>8522.4868121700183</v>
      </c>
      <c r="D58" s="105">
        <v>8554.5705595104992</v>
      </c>
      <c r="E58" s="106">
        <v>8692.9365484134196</v>
      </c>
      <c r="F58" s="106">
        <v>8725.6619707007085</v>
      </c>
      <c r="G58" s="1069">
        <v>-0.37504801810080773</v>
      </c>
      <c r="H58" s="107">
        <v>229.01558996262682</v>
      </c>
      <c r="I58" s="107">
        <v>1.405511494951001</v>
      </c>
      <c r="J58" s="108">
        <v>21.623376623376622</v>
      </c>
      <c r="K58" s="108">
        <v>9.4172658253305848</v>
      </c>
      <c r="L58" s="1070">
        <v>-0.38727991860523936</v>
      </c>
    </row>
    <row r="59" spans="1:12" ht="15">
      <c r="A59" s="46" t="s">
        <v>24</v>
      </c>
      <c r="B59" s="47" t="s">
        <v>102</v>
      </c>
      <c r="C59" s="116">
        <v>8003.0617647058816</v>
      </c>
      <c r="D59" s="116">
        <v>8128.4852941176468</v>
      </c>
      <c r="E59" s="117">
        <v>8163.1229999999996</v>
      </c>
      <c r="F59" s="117">
        <v>8291.0550000000003</v>
      </c>
      <c r="G59" s="1076">
        <v>-1.5430123186976892</v>
      </c>
      <c r="H59" s="118">
        <v>214.6</v>
      </c>
      <c r="I59" s="118">
        <v>0.56232427366447446</v>
      </c>
      <c r="J59" s="119">
        <v>29.116684841875685</v>
      </c>
      <c r="K59" s="119">
        <v>5.9530393684951477</v>
      </c>
      <c r="L59" s="1077">
        <v>0.11487803915154338</v>
      </c>
    </row>
    <row r="60" spans="1:12" ht="15">
      <c r="A60" s="46" t="s">
        <v>24</v>
      </c>
      <c r="B60" s="47" t="s">
        <v>38</v>
      </c>
      <c r="C60" s="94">
        <v>9117.2901960784311</v>
      </c>
      <c r="D60" s="94">
        <v>8964.6156862745083</v>
      </c>
      <c r="E60" s="95">
        <v>9299.6360000000004</v>
      </c>
      <c r="F60" s="95">
        <v>9143.9079999999994</v>
      </c>
      <c r="G60" s="1062">
        <v>1.7030792523284464</v>
      </c>
      <c r="H60" s="96">
        <v>245.4</v>
      </c>
      <c r="I60" s="96">
        <v>3.2393773664282781</v>
      </c>
      <c r="J60" s="104">
        <v>1.9569471624266144</v>
      </c>
      <c r="K60" s="104">
        <v>2.6195384383327469</v>
      </c>
      <c r="L60" s="1068">
        <v>-0.63378810397323093</v>
      </c>
    </row>
    <row r="61" spans="1:12" ht="15.75" thickBot="1">
      <c r="A61" s="46" t="s">
        <v>24</v>
      </c>
      <c r="B61" s="47" t="s">
        <v>39</v>
      </c>
      <c r="C61" s="94">
        <v>9712.2637254901965</v>
      </c>
      <c r="D61" s="94">
        <v>9650.4107843137244</v>
      </c>
      <c r="E61" s="95">
        <v>9906.509</v>
      </c>
      <c r="F61" s="95">
        <v>9843.4189999999999</v>
      </c>
      <c r="G61" s="1062">
        <v>0.64093583743616067</v>
      </c>
      <c r="H61" s="96">
        <v>279.8</v>
      </c>
      <c r="I61" s="96">
        <v>2.2660818713450248</v>
      </c>
      <c r="J61" s="104">
        <v>50</v>
      </c>
      <c r="K61" s="104">
        <v>0.84468801850268982</v>
      </c>
      <c r="L61" s="1068">
        <v>0.13163014621644809</v>
      </c>
    </row>
    <row r="62" spans="1:12" ht="15.75" thickBot="1">
      <c r="A62" s="51"/>
      <c r="B62" s="52"/>
      <c r="C62" s="111"/>
      <c r="D62" s="111"/>
      <c r="E62" s="111"/>
      <c r="F62" s="111"/>
      <c r="G62" s="1072"/>
      <c r="H62" s="112"/>
      <c r="I62" s="112"/>
      <c r="J62" s="112"/>
      <c r="K62" s="112"/>
      <c r="L62" s="1073"/>
    </row>
    <row r="63" spans="1:12" ht="14.25">
      <c r="A63" s="44" t="s">
        <v>117</v>
      </c>
      <c r="B63" s="48" t="s">
        <v>25</v>
      </c>
      <c r="C63" s="105">
        <v>13733.829875522004</v>
      </c>
      <c r="D63" s="105">
        <v>13631.160134945372</v>
      </c>
      <c r="E63" s="106">
        <v>14008.506473032445</v>
      </c>
      <c r="F63" s="106">
        <v>13903.78333764428</v>
      </c>
      <c r="G63" s="1069">
        <v>0.75319884412057092</v>
      </c>
      <c r="H63" s="107">
        <v>330.08006756756754</v>
      </c>
      <c r="I63" s="107">
        <v>-1.3171012661900379</v>
      </c>
      <c r="J63" s="108">
        <v>37.674418604651159</v>
      </c>
      <c r="K63" s="108">
        <v>1.4882598421237869</v>
      </c>
      <c r="L63" s="1070">
        <v>0.11944339086001921</v>
      </c>
    </row>
    <row r="64" spans="1:12" ht="15">
      <c r="A64" s="46" t="s">
        <v>117</v>
      </c>
      <c r="B64" s="47" t="s">
        <v>26</v>
      </c>
      <c r="C64" s="94">
        <v>13572.416666666666</v>
      </c>
      <c r="D64" s="94">
        <v>13650.913725490196</v>
      </c>
      <c r="E64" s="95">
        <v>13843.865</v>
      </c>
      <c r="F64" s="95">
        <v>13923.932000000001</v>
      </c>
      <c r="G64" s="1062">
        <v>-0.57503153563232645</v>
      </c>
      <c r="H64" s="96">
        <v>312.39999999999998</v>
      </c>
      <c r="I64" s="96">
        <v>0.57952350289760279</v>
      </c>
      <c r="J64" s="104">
        <v>-15.09433962264151</v>
      </c>
      <c r="K64" s="104">
        <v>0.22625571924179194</v>
      </c>
      <c r="L64" s="1068">
        <v>-0.11117345246509036</v>
      </c>
    </row>
    <row r="65" spans="1:12" ht="15">
      <c r="A65" s="46" t="s">
        <v>117</v>
      </c>
      <c r="B65" s="47" t="s">
        <v>27</v>
      </c>
      <c r="C65" s="94">
        <v>13682.006862745098</v>
      </c>
      <c r="D65" s="94">
        <v>13611.981372549018</v>
      </c>
      <c r="E65" s="95">
        <v>13955.647000000001</v>
      </c>
      <c r="F65" s="95">
        <v>13884.221</v>
      </c>
      <c r="G65" s="1062">
        <v>0.51444009714337813</v>
      </c>
      <c r="H65" s="96">
        <v>327</v>
      </c>
      <c r="I65" s="96">
        <v>-2.1543985637342873</v>
      </c>
      <c r="J65" s="104">
        <v>74.074074074074076</v>
      </c>
      <c r="K65" s="104">
        <v>0.9452461159434864</v>
      </c>
      <c r="L65" s="1068">
        <v>0.25765459623889608</v>
      </c>
    </row>
    <row r="66" spans="1:12" ht="15">
      <c r="A66" s="46" t="s">
        <v>117</v>
      </c>
      <c r="B66" s="47" t="s">
        <v>34</v>
      </c>
      <c r="C66" s="94">
        <v>13979.907843137255</v>
      </c>
      <c r="D66" s="94">
        <v>13650.117647058823</v>
      </c>
      <c r="E66" s="95">
        <v>14259.505999999999</v>
      </c>
      <c r="F66" s="95">
        <v>13923.12</v>
      </c>
      <c r="G66" s="1062">
        <v>2.4160245692057427</v>
      </c>
      <c r="H66" s="96">
        <v>351.9</v>
      </c>
      <c r="I66" s="96">
        <v>-1.8410041841004248</v>
      </c>
      <c r="J66" s="104">
        <v>16.666666666666664</v>
      </c>
      <c r="K66" s="104">
        <v>0.3167580069385087</v>
      </c>
      <c r="L66" s="1068">
        <v>-2.7037752913786461E-2</v>
      </c>
    </row>
    <row r="67" spans="1:12" ht="14.25">
      <c r="A67" s="44" t="s">
        <v>117</v>
      </c>
      <c r="B67" s="48" t="s">
        <v>28</v>
      </c>
      <c r="C67" s="105">
        <v>13350.277225779015</v>
      </c>
      <c r="D67" s="105">
        <v>13300.586988622941</v>
      </c>
      <c r="E67" s="106">
        <v>13617.282770294596</v>
      </c>
      <c r="F67" s="106">
        <v>13566.5987283954</v>
      </c>
      <c r="G67" s="1069">
        <v>0.37359431729275239</v>
      </c>
      <c r="H67" s="107">
        <v>304.07623497997332</v>
      </c>
      <c r="I67" s="107">
        <v>-0.46569064861796555</v>
      </c>
      <c r="J67" s="108">
        <v>25.041736227045075</v>
      </c>
      <c r="K67" s="108">
        <v>7.5318014983156516</v>
      </c>
      <c r="L67" s="1070">
        <v>-9.5371099888970079E-2</v>
      </c>
    </row>
    <row r="68" spans="1:12" ht="15">
      <c r="A68" s="46" t="s">
        <v>117</v>
      </c>
      <c r="B68" s="47" t="s">
        <v>29</v>
      </c>
      <c r="C68" s="94">
        <v>13197.753921568628</v>
      </c>
      <c r="D68" s="94">
        <v>13068.626470588235</v>
      </c>
      <c r="E68" s="95">
        <v>13461.709000000001</v>
      </c>
      <c r="F68" s="95">
        <v>13329.999</v>
      </c>
      <c r="G68" s="1062">
        <v>0.98807209212844604</v>
      </c>
      <c r="H68" s="96">
        <v>276.89999999999998</v>
      </c>
      <c r="I68" s="96">
        <v>-0.82378223495702418</v>
      </c>
      <c r="J68" s="104">
        <v>25.988700564971751</v>
      </c>
      <c r="K68" s="104">
        <v>1.1212227864648801</v>
      </c>
      <c r="L68" s="1068">
        <v>-5.6633152731986325E-3</v>
      </c>
    </row>
    <row r="69" spans="1:12" ht="15">
      <c r="A69" s="46" t="s">
        <v>117</v>
      </c>
      <c r="B69" s="47" t="s">
        <v>30</v>
      </c>
      <c r="C69" s="94">
        <v>13372.65294117647</v>
      </c>
      <c r="D69" s="94">
        <v>13383.711764705882</v>
      </c>
      <c r="E69" s="95">
        <v>13640.106</v>
      </c>
      <c r="F69" s="95">
        <v>13651.386</v>
      </c>
      <c r="G69" s="1062">
        <v>-8.2628972618609242E-2</v>
      </c>
      <c r="H69" s="96">
        <v>301.3</v>
      </c>
      <c r="I69" s="96">
        <v>-0.65941312232113414</v>
      </c>
      <c r="J69" s="104">
        <v>21.359223300970871</v>
      </c>
      <c r="K69" s="104">
        <v>4.3994167630348437</v>
      </c>
      <c r="L69" s="1068">
        <v>-0.19089328980783815</v>
      </c>
    </row>
    <row r="70" spans="1:12" ht="15">
      <c r="A70" s="46" t="s">
        <v>117</v>
      </c>
      <c r="B70" s="47" t="s">
        <v>35</v>
      </c>
      <c r="C70" s="94">
        <v>13377.303921568628</v>
      </c>
      <c r="D70" s="94">
        <v>13231.980392156864</v>
      </c>
      <c r="E70" s="95">
        <v>13644.85</v>
      </c>
      <c r="F70" s="95">
        <v>13496.62</v>
      </c>
      <c r="G70" s="1062">
        <v>1.0982749755123842</v>
      </c>
      <c r="H70" s="96">
        <v>325.3</v>
      </c>
      <c r="I70" s="96">
        <v>-0.30646644192460926</v>
      </c>
      <c r="J70" s="104">
        <v>33.333333333333329</v>
      </c>
      <c r="K70" s="104">
        <v>2.0111619488159285</v>
      </c>
      <c r="L70" s="1068">
        <v>0.10118550519206648</v>
      </c>
    </row>
    <row r="71" spans="1:12" ht="14.25">
      <c r="A71" s="44" t="s">
        <v>117</v>
      </c>
      <c r="B71" s="48" t="s">
        <v>31</v>
      </c>
      <c r="C71" s="105">
        <v>12362.096288480367</v>
      </c>
      <c r="D71" s="105">
        <v>12379.805767943546</v>
      </c>
      <c r="E71" s="106">
        <v>12609.338214249974</v>
      </c>
      <c r="F71" s="106">
        <v>12627.401883302417</v>
      </c>
      <c r="G71" s="1069">
        <v>-0.1430513514924128</v>
      </c>
      <c r="H71" s="107">
        <v>266.88114123836505</v>
      </c>
      <c r="I71" s="107">
        <v>0.91467766022636376</v>
      </c>
      <c r="J71" s="108">
        <v>24.987354577642893</v>
      </c>
      <c r="K71" s="108">
        <v>12.423952938810398</v>
      </c>
      <c r="L71" s="1070">
        <v>-0.16279182467085107</v>
      </c>
    </row>
    <row r="72" spans="1:12" ht="15">
      <c r="A72" s="46" t="s">
        <v>117</v>
      </c>
      <c r="B72" s="47" t="s">
        <v>32</v>
      </c>
      <c r="C72" s="94">
        <v>11980.550980392158</v>
      </c>
      <c r="D72" s="94">
        <v>11829.26568627451</v>
      </c>
      <c r="E72" s="95">
        <v>12220.162</v>
      </c>
      <c r="F72" s="95">
        <v>12065.851000000001</v>
      </c>
      <c r="G72" s="1062">
        <v>1.2789068918553668</v>
      </c>
      <c r="H72" s="96">
        <v>241.4</v>
      </c>
      <c r="I72" s="96">
        <v>1.9856358259400158</v>
      </c>
      <c r="J72" s="104">
        <v>28.378378378378379</v>
      </c>
      <c r="K72" s="104">
        <v>3.8212077027502644</v>
      </c>
      <c r="L72" s="1068">
        <v>5.2187520665843312E-2</v>
      </c>
    </row>
    <row r="73" spans="1:12" ht="15">
      <c r="A73" s="46" t="s">
        <v>117</v>
      </c>
      <c r="B73" s="47" t="s">
        <v>33</v>
      </c>
      <c r="C73" s="94">
        <v>12491.881372549018</v>
      </c>
      <c r="D73" s="94">
        <v>12594.567647058824</v>
      </c>
      <c r="E73" s="95">
        <v>12741.718999999999</v>
      </c>
      <c r="F73" s="95">
        <v>12846.459000000001</v>
      </c>
      <c r="G73" s="1062">
        <v>-0.81532194980734851</v>
      </c>
      <c r="H73" s="96">
        <v>271.8</v>
      </c>
      <c r="I73" s="96">
        <v>0.51775147928995346</v>
      </c>
      <c r="J73" s="96">
        <v>24.953789279112755</v>
      </c>
      <c r="K73" s="96">
        <v>6.7977273869978383</v>
      </c>
      <c r="L73" s="1063">
        <v>-9.0920986338890231E-2</v>
      </c>
    </row>
    <row r="74" spans="1:12" ht="15.75" thickBot="1">
      <c r="A74" s="56" t="s">
        <v>117</v>
      </c>
      <c r="B74" s="57" t="s">
        <v>36</v>
      </c>
      <c r="C74" s="97">
        <v>12567.660784313724</v>
      </c>
      <c r="D74" s="97">
        <v>12538.650980392158</v>
      </c>
      <c r="E74" s="98">
        <v>12819.013999999999</v>
      </c>
      <c r="F74" s="98">
        <v>12789.424000000001</v>
      </c>
      <c r="G74" s="1064">
        <v>0.23136303871072167</v>
      </c>
      <c r="H74" s="99">
        <v>302.3</v>
      </c>
      <c r="I74" s="99">
        <v>1.6134453781512643</v>
      </c>
      <c r="J74" s="99">
        <v>18.481848184818482</v>
      </c>
      <c r="K74" s="99">
        <v>1.8050178490622959</v>
      </c>
      <c r="L74" s="1065">
        <v>-0.1240583589978046</v>
      </c>
    </row>
    <row r="75" spans="1:12">
      <c r="A75" s="4"/>
      <c r="B75" s="4"/>
      <c r="C75" s="1015"/>
      <c r="D75" s="1015"/>
      <c r="E75" s="1015"/>
      <c r="F75" s="1015"/>
      <c r="G75" s="1016"/>
      <c r="H75" s="1016"/>
      <c r="I75" s="1016"/>
      <c r="J75" s="1016"/>
      <c r="K75" s="1016"/>
      <c r="L75" s="80"/>
    </row>
    <row r="76" spans="1:12" ht="13.5" thickBot="1">
      <c r="G76" s="80"/>
      <c r="H76" s="80"/>
      <c r="I76" s="80"/>
      <c r="J76" s="80"/>
      <c r="K76" s="80"/>
      <c r="L76" s="1078"/>
    </row>
    <row r="77" spans="1:12" ht="21" thickBot="1">
      <c r="A77" s="1026" t="s">
        <v>336</v>
      </c>
      <c r="B77" s="1017"/>
      <c r="C77" s="1017"/>
      <c r="D77" s="1017"/>
      <c r="E77" s="1017"/>
      <c r="F77" s="1017"/>
      <c r="G77" s="1161"/>
      <c r="H77" s="1161"/>
      <c r="I77" s="1161"/>
      <c r="J77" s="1161"/>
      <c r="K77" s="1161"/>
      <c r="L77" s="1162"/>
    </row>
    <row r="78" spans="1:12">
      <c r="A78" s="27"/>
      <c r="B78" s="28"/>
      <c r="C78" s="3" t="s">
        <v>9</v>
      </c>
      <c r="D78" s="3" t="s">
        <v>9</v>
      </c>
      <c r="E78" s="3"/>
      <c r="F78" s="3"/>
      <c r="G78" s="1018"/>
      <c r="H78" s="1279" t="s">
        <v>10</v>
      </c>
      <c r="I78" s="1280"/>
      <c r="J78" s="1049" t="s">
        <v>11</v>
      </c>
      <c r="K78" s="1019" t="s">
        <v>12</v>
      </c>
      <c r="L78" s="1020"/>
    </row>
    <row r="79" spans="1:12" ht="15.75">
      <c r="A79" s="29" t="s">
        <v>13</v>
      </c>
      <c r="B79" s="30" t="s">
        <v>14</v>
      </c>
      <c r="C79" s="1021" t="s">
        <v>40</v>
      </c>
      <c r="D79" s="1021" t="s">
        <v>40</v>
      </c>
      <c r="E79" s="1022" t="s">
        <v>41</v>
      </c>
      <c r="F79" s="1023"/>
      <c r="G79" s="1050"/>
      <c r="H79" s="1277" t="s">
        <v>15</v>
      </c>
      <c r="I79" s="1278"/>
      <c r="J79" s="1051" t="s">
        <v>16</v>
      </c>
      <c r="K79" s="1024" t="s">
        <v>17</v>
      </c>
      <c r="L79" s="1025"/>
    </row>
    <row r="80" spans="1:12" ht="26.25" thickBot="1">
      <c r="A80" s="31" t="s">
        <v>18</v>
      </c>
      <c r="B80" s="32" t="s">
        <v>19</v>
      </c>
      <c r="C80" s="935" t="s">
        <v>458</v>
      </c>
      <c r="D80" s="1241" t="s">
        <v>447</v>
      </c>
      <c r="E80" s="1012" t="s">
        <v>458</v>
      </c>
      <c r="F80" s="1013" t="s">
        <v>447</v>
      </c>
      <c r="G80" s="1048" t="s">
        <v>20</v>
      </c>
      <c r="H80" s="81" t="s">
        <v>458</v>
      </c>
      <c r="I80" s="949" t="s">
        <v>20</v>
      </c>
      <c r="J80" s="1052" t="s">
        <v>20</v>
      </c>
      <c r="K80" s="1014" t="s">
        <v>458</v>
      </c>
      <c r="L80" s="1053" t="s">
        <v>21</v>
      </c>
    </row>
    <row r="81" spans="1:12" ht="15" thickBot="1">
      <c r="A81" s="33" t="s">
        <v>22</v>
      </c>
      <c r="B81" s="34" t="s">
        <v>23</v>
      </c>
      <c r="C81" s="82">
        <v>12057.599155296204</v>
      </c>
      <c r="D81" s="82">
        <v>12035.180193851691</v>
      </c>
      <c r="E81" s="83">
        <v>12298.751138402129</v>
      </c>
      <c r="F81" s="687">
        <v>12275.883797728726</v>
      </c>
      <c r="G81" s="1054">
        <v>0.18627856902355333</v>
      </c>
      <c r="H81" s="84">
        <v>319.75004232107591</v>
      </c>
      <c r="I81" s="84">
        <v>1.8924733338579784</v>
      </c>
      <c r="J81" s="85">
        <v>32.448928749377181</v>
      </c>
      <c r="K81" s="84">
        <v>100</v>
      </c>
      <c r="L81" s="1055" t="s">
        <v>23</v>
      </c>
    </row>
    <row r="82" spans="1:12" ht="15" thickBot="1">
      <c r="A82" s="35"/>
      <c r="B82" s="36"/>
      <c r="C82" s="86"/>
      <c r="D82" s="86"/>
      <c r="E82" s="86"/>
      <c r="F82" s="86"/>
      <c r="G82" s="1056"/>
      <c r="H82" s="85"/>
      <c r="I82" s="85"/>
      <c r="J82" s="85"/>
      <c r="K82" s="85"/>
      <c r="L82" s="1057"/>
    </row>
    <row r="83" spans="1:12" ht="15">
      <c r="A83" s="37" t="s">
        <v>108</v>
      </c>
      <c r="B83" s="38" t="s">
        <v>23</v>
      </c>
      <c r="C83" s="87">
        <v>12858.043638344225</v>
      </c>
      <c r="D83" s="87">
        <v>11431.893126421839</v>
      </c>
      <c r="E83" s="88">
        <v>13115.204511111109</v>
      </c>
      <c r="F83" s="88">
        <v>11660.530988950277</v>
      </c>
      <c r="G83" s="1058">
        <v>12.475191082973035</v>
      </c>
      <c r="H83" s="89">
        <v>270</v>
      </c>
      <c r="I83" s="89">
        <v>26.778069327440964</v>
      </c>
      <c r="J83" s="89">
        <v>-11.76470588235294</v>
      </c>
      <c r="K83" s="89">
        <v>0.14107025298598702</v>
      </c>
      <c r="L83" s="1059">
        <v>-7.0688591059852535E-2</v>
      </c>
    </row>
    <row r="84" spans="1:12" ht="15">
      <c r="A84" s="46" t="s">
        <v>109</v>
      </c>
      <c r="B84" s="90" t="s">
        <v>23</v>
      </c>
      <c r="C84" s="91">
        <v>12660.642302631519</v>
      </c>
      <c r="D84" s="91">
        <v>12675.469441182322</v>
      </c>
      <c r="E84" s="92">
        <v>12913.85514868415</v>
      </c>
      <c r="F84" s="92">
        <v>12928.978830005968</v>
      </c>
      <c r="G84" s="1060">
        <v>-0.11697506447082168</v>
      </c>
      <c r="H84" s="93">
        <v>351.43302158273383</v>
      </c>
      <c r="I84" s="93">
        <v>1.4251570274463914</v>
      </c>
      <c r="J84" s="93">
        <v>30.639097744360903</v>
      </c>
      <c r="K84" s="93">
        <v>39.217530330104395</v>
      </c>
      <c r="L84" s="1061">
        <v>-0.54330674014971692</v>
      </c>
    </row>
    <row r="85" spans="1:12" ht="15">
      <c r="A85" s="39" t="s">
        <v>110</v>
      </c>
      <c r="B85" s="40" t="s">
        <v>23</v>
      </c>
      <c r="C85" s="94">
        <v>12593.201011365116</v>
      </c>
      <c r="D85" s="94">
        <v>12559.413446039431</v>
      </c>
      <c r="E85" s="95">
        <v>12845.065031592418</v>
      </c>
      <c r="F85" s="95">
        <v>12810.601714960219</v>
      </c>
      <c r="G85" s="1062">
        <v>0.26902184143272523</v>
      </c>
      <c r="H85" s="96">
        <v>385.1928315412186</v>
      </c>
      <c r="I85" s="96">
        <v>1.1099532229605036</v>
      </c>
      <c r="J85" s="96">
        <v>58.073654390934848</v>
      </c>
      <c r="K85" s="96">
        <v>10.495626822157435</v>
      </c>
      <c r="L85" s="1063">
        <v>1.7014065929596267</v>
      </c>
    </row>
    <row r="86" spans="1:12" ht="15">
      <c r="A86" s="39" t="s">
        <v>111</v>
      </c>
      <c r="B86" s="40" t="s">
        <v>23</v>
      </c>
      <c r="C86" s="94" t="s">
        <v>100</v>
      </c>
      <c r="D86" s="94" t="s">
        <v>100</v>
      </c>
      <c r="E86" s="95" t="s">
        <v>100</v>
      </c>
      <c r="F86" s="95" t="s">
        <v>100</v>
      </c>
      <c r="G86" s="1062" t="s">
        <v>100</v>
      </c>
      <c r="H86" s="96" t="s">
        <v>100</v>
      </c>
      <c r="I86" s="96" t="s">
        <v>100</v>
      </c>
      <c r="J86" s="96" t="s">
        <v>100</v>
      </c>
      <c r="K86" s="96" t="s">
        <v>100</v>
      </c>
      <c r="L86" s="1063" t="s">
        <v>100</v>
      </c>
    </row>
    <row r="87" spans="1:12" ht="15">
      <c r="A87" s="39" t="s">
        <v>98</v>
      </c>
      <c r="B87" s="40" t="s">
        <v>23</v>
      </c>
      <c r="C87" s="94">
        <v>10105.339534871364</v>
      </c>
      <c r="D87" s="94">
        <v>10090.925542998366</v>
      </c>
      <c r="E87" s="95">
        <v>10307.446325568792</v>
      </c>
      <c r="F87" s="95">
        <v>10292.744053858334</v>
      </c>
      <c r="G87" s="1062">
        <v>0.14284112801722748</v>
      </c>
      <c r="H87" s="96">
        <v>277.26693890885332</v>
      </c>
      <c r="I87" s="96">
        <v>1.3321376247397998</v>
      </c>
      <c r="J87" s="96">
        <v>28.775767774505677</v>
      </c>
      <c r="K87" s="96">
        <v>28.787736292673749</v>
      </c>
      <c r="L87" s="1063">
        <v>-0.82113266597099255</v>
      </c>
    </row>
    <row r="88" spans="1:12" ht="15.75" thickBot="1">
      <c r="A88" s="41" t="s">
        <v>112</v>
      </c>
      <c r="B88" s="42" t="s">
        <v>23</v>
      </c>
      <c r="C88" s="97">
        <v>12885.547979095598</v>
      </c>
      <c r="D88" s="97">
        <v>12886.885689893745</v>
      </c>
      <c r="E88" s="98">
        <v>13143.258938677511</v>
      </c>
      <c r="F88" s="98">
        <v>13144.623403691619</v>
      </c>
      <c r="G88" s="1064">
        <v>-1.038040400400852E-2</v>
      </c>
      <c r="H88" s="99">
        <v>287.00449141347423</v>
      </c>
      <c r="I88" s="99">
        <v>1.6226293792787667</v>
      </c>
      <c r="J88" s="99">
        <v>30.817972350230416</v>
      </c>
      <c r="K88" s="99">
        <v>21.358036302078435</v>
      </c>
      <c r="L88" s="1065">
        <v>-0.26627859577906321</v>
      </c>
    </row>
    <row r="89" spans="1:12" ht="15" thickBot="1">
      <c r="A89" s="35"/>
      <c r="B89" s="43"/>
      <c r="C89" s="86"/>
      <c r="D89" s="86"/>
      <c r="E89" s="86"/>
      <c r="F89" s="86"/>
      <c r="G89" s="1056"/>
      <c r="H89" s="85"/>
      <c r="I89" s="85"/>
      <c r="J89" s="85"/>
      <c r="K89" s="85"/>
      <c r="L89" s="1057"/>
    </row>
    <row r="90" spans="1:12" ht="14.25">
      <c r="A90" s="44" t="s">
        <v>113</v>
      </c>
      <c r="B90" s="45" t="s">
        <v>25</v>
      </c>
      <c r="C90" s="100" t="s">
        <v>100</v>
      </c>
      <c r="D90" s="100" t="s">
        <v>100</v>
      </c>
      <c r="E90" s="101" t="s">
        <v>100</v>
      </c>
      <c r="F90" s="101" t="s">
        <v>100</v>
      </c>
      <c r="G90" s="1066" t="s">
        <v>100</v>
      </c>
      <c r="H90" s="102" t="s">
        <v>100</v>
      </c>
      <c r="I90" s="102" t="s">
        <v>100</v>
      </c>
      <c r="J90" s="103" t="s">
        <v>100</v>
      </c>
      <c r="K90" s="103" t="s">
        <v>100</v>
      </c>
      <c r="L90" s="1067" t="s">
        <v>100</v>
      </c>
    </row>
    <row r="91" spans="1:12" ht="15">
      <c r="A91" s="46" t="s">
        <v>113</v>
      </c>
      <c r="B91" s="47" t="s">
        <v>26</v>
      </c>
      <c r="C91" s="94" t="s">
        <v>100</v>
      </c>
      <c r="D91" s="94" t="s">
        <v>100</v>
      </c>
      <c r="E91" s="95" t="s">
        <v>100</v>
      </c>
      <c r="F91" s="95" t="s">
        <v>100</v>
      </c>
      <c r="G91" s="1062" t="s">
        <v>100</v>
      </c>
      <c r="H91" s="96" t="s">
        <v>100</v>
      </c>
      <c r="I91" s="96" t="s">
        <v>100</v>
      </c>
      <c r="J91" s="104" t="s">
        <v>100</v>
      </c>
      <c r="K91" s="104" t="s">
        <v>100</v>
      </c>
      <c r="L91" s="1068" t="s">
        <v>100</v>
      </c>
    </row>
    <row r="92" spans="1:12" ht="15">
      <c r="A92" s="46" t="s">
        <v>113</v>
      </c>
      <c r="B92" s="47" t="s">
        <v>27</v>
      </c>
      <c r="C92" s="94" t="s">
        <v>100</v>
      </c>
      <c r="D92" s="94" t="s">
        <v>100</v>
      </c>
      <c r="E92" s="95" t="s">
        <v>100</v>
      </c>
      <c r="F92" s="95" t="s">
        <v>100</v>
      </c>
      <c r="G92" s="1062" t="s">
        <v>100</v>
      </c>
      <c r="H92" s="96" t="s">
        <v>100</v>
      </c>
      <c r="I92" s="96" t="s">
        <v>100</v>
      </c>
      <c r="J92" s="104" t="s">
        <v>100</v>
      </c>
      <c r="K92" s="104" t="s">
        <v>100</v>
      </c>
      <c r="L92" s="1068" t="s">
        <v>100</v>
      </c>
    </row>
    <row r="93" spans="1:12" ht="14.25">
      <c r="A93" s="44" t="s">
        <v>113</v>
      </c>
      <c r="B93" s="48" t="s">
        <v>28</v>
      </c>
      <c r="C93" s="105">
        <v>14229.547505338767</v>
      </c>
      <c r="D93" s="105" t="s">
        <v>254</v>
      </c>
      <c r="E93" s="106">
        <v>14514.138455445544</v>
      </c>
      <c r="F93" s="106" t="s">
        <v>254</v>
      </c>
      <c r="G93" s="1069" t="s">
        <v>100</v>
      </c>
      <c r="H93" s="107">
        <v>288.57142857142856</v>
      </c>
      <c r="I93" s="107" t="s">
        <v>100</v>
      </c>
      <c r="J93" s="108" t="s">
        <v>100</v>
      </c>
      <c r="K93" s="108" t="s">
        <v>100</v>
      </c>
      <c r="L93" s="1062" t="s">
        <v>100</v>
      </c>
    </row>
    <row r="94" spans="1:12" ht="15">
      <c r="A94" s="46" t="s">
        <v>113</v>
      </c>
      <c r="B94" s="47" t="s">
        <v>29</v>
      </c>
      <c r="C94" s="94" t="s">
        <v>254</v>
      </c>
      <c r="D94" s="94" t="s">
        <v>254</v>
      </c>
      <c r="E94" s="95" t="s">
        <v>254</v>
      </c>
      <c r="F94" s="95" t="s">
        <v>254</v>
      </c>
      <c r="G94" s="1062" t="s">
        <v>100</v>
      </c>
      <c r="H94" s="96" t="s">
        <v>254</v>
      </c>
      <c r="I94" s="96" t="s">
        <v>100</v>
      </c>
      <c r="J94" s="104" t="s">
        <v>100</v>
      </c>
      <c r="K94" s="104" t="s">
        <v>254</v>
      </c>
      <c r="L94" s="1068" t="s">
        <v>100</v>
      </c>
    </row>
    <row r="95" spans="1:12" ht="15">
      <c r="A95" s="46" t="s">
        <v>113</v>
      </c>
      <c r="B95" s="47" t="s">
        <v>30</v>
      </c>
      <c r="C95" s="94" t="s">
        <v>254</v>
      </c>
      <c r="D95" s="94" t="s">
        <v>100</v>
      </c>
      <c r="E95" s="95" t="s">
        <v>254</v>
      </c>
      <c r="F95" s="95" t="s">
        <v>100</v>
      </c>
      <c r="G95" s="1062" t="s">
        <v>100</v>
      </c>
      <c r="H95" s="96" t="s">
        <v>254</v>
      </c>
      <c r="I95" s="96" t="s">
        <v>100</v>
      </c>
      <c r="J95" s="104" t="s">
        <v>100</v>
      </c>
      <c r="K95" s="104" t="s">
        <v>254</v>
      </c>
      <c r="L95" s="1068" t="s">
        <v>100</v>
      </c>
    </row>
    <row r="96" spans="1:12" ht="14.25">
      <c r="A96" s="44" t="s">
        <v>113</v>
      </c>
      <c r="B96" s="48" t="s">
        <v>31</v>
      </c>
      <c r="C96" s="105">
        <v>11493.295948034385</v>
      </c>
      <c r="D96" s="105">
        <v>11292.915337173445</v>
      </c>
      <c r="E96" s="106">
        <v>11723.161866995073</v>
      </c>
      <c r="F96" s="106">
        <v>11518.773643916913</v>
      </c>
      <c r="G96" s="1069">
        <v>1.7743922174050006</v>
      </c>
      <c r="H96" s="107">
        <v>253.75</v>
      </c>
      <c r="I96" s="107">
        <v>20.456905503634477</v>
      </c>
      <c r="J96" s="108">
        <v>-50</v>
      </c>
      <c r="K96" s="108">
        <v>7.5237468259193072E-2</v>
      </c>
      <c r="L96" s="1070">
        <v>-0.12406497319571473</v>
      </c>
    </row>
    <row r="97" spans="1:12" ht="15">
      <c r="A97" s="46" t="s">
        <v>113</v>
      </c>
      <c r="B97" s="47" t="s">
        <v>32</v>
      </c>
      <c r="C97" s="94">
        <v>11366.473529411764</v>
      </c>
      <c r="D97" s="94" t="s">
        <v>254</v>
      </c>
      <c r="E97" s="95">
        <v>11593.803</v>
      </c>
      <c r="F97" s="95" t="s">
        <v>254</v>
      </c>
      <c r="G97" s="1062" t="s">
        <v>100</v>
      </c>
      <c r="H97" s="96">
        <v>255</v>
      </c>
      <c r="I97" s="96" t="s">
        <v>100</v>
      </c>
      <c r="J97" s="104" t="s">
        <v>100</v>
      </c>
      <c r="K97" s="104" t="s">
        <v>100</v>
      </c>
      <c r="L97" s="1068" t="s">
        <v>100</v>
      </c>
    </row>
    <row r="98" spans="1:12" ht="15.75" thickBot="1">
      <c r="A98" s="49" t="s">
        <v>113</v>
      </c>
      <c r="B98" s="50" t="s">
        <v>33</v>
      </c>
      <c r="C98" s="109" t="s">
        <v>254</v>
      </c>
      <c r="D98" s="109">
        <v>13497.87156862745</v>
      </c>
      <c r="E98" s="110" t="s">
        <v>254</v>
      </c>
      <c r="F98" s="110">
        <v>13767.829</v>
      </c>
      <c r="G98" s="1071" t="s">
        <v>100</v>
      </c>
      <c r="H98" s="104" t="s">
        <v>254</v>
      </c>
      <c r="I98" s="104" t="s">
        <v>100</v>
      </c>
      <c r="J98" s="104" t="s">
        <v>100</v>
      </c>
      <c r="K98" s="104" t="s">
        <v>254</v>
      </c>
      <c r="L98" s="1068" t="s">
        <v>100</v>
      </c>
    </row>
    <row r="99" spans="1:12" ht="15" thickBot="1">
      <c r="A99" s="35"/>
      <c r="B99" s="43"/>
      <c r="C99" s="86"/>
      <c r="D99" s="86"/>
      <c r="E99" s="86"/>
      <c r="F99" s="86"/>
      <c r="G99" s="1056"/>
      <c r="H99" s="85"/>
      <c r="I99" s="85"/>
      <c r="J99" s="85"/>
      <c r="K99" s="85"/>
      <c r="L99" s="1057"/>
    </row>
    <row r="100" spans="1:12" ht="14.25">
      <c r="A100" s="44" t="s">
        <v>114</v>
      </c>
      <c r="B100" s="45" t="s">
        <v>25</v>
      </c>
      <c r="C100" s="100">
        <v>13200.361741645065</v>
      </c>
      <c r="D100" s="100">
        <v>12913.765673063066</v>
      </c>
      <c r="E100" s="101">
        <v>13464.368976477966</v>
      </c>
      <c r="F100" s="101">
        <v>13172.040986524327</v>
      </c>
      <c r="G100" s="1066">
        <v>2.2193067137636886</v>
      </c>
      <c r="H100" s="102">
        <v>419.56381578947372</v>
      </c>
      <c r="I100" s="102">
        <v>-0.87101036147249922</v>
      </c>
      <c r="J100" s="103">
        <v>12.592592592592592</v>
      </c>
      <c r="K100" s="103">
        <v>1.4295118969246685</v>
      </c>
      <c r="L100" s="1067">
        <v>-0.25210245285111621</v>
      </c>
    </row>
    <row r="101" spans="1:12" ht="15">
      <c r="A101" s="46" t="s">
        <v>114</v>
      </c>
      <c r="B101" s="47" t="s">
        <v>26</v>
      </c>
      <c r="C101" s="94">
        <v>13271.636274509803</v>
      </c>
      <c r="D101" s="94">
        <v>12973.041176470588</v>
      </c>
      <c r="E101" s="95">
        <v>13537.069</v>
      </c>
      <c r="F101" s="95">
        <v>13232.502</v>
      </c>
      <c r="G101" s="1062">
        <v>2.3016584467548094</v>
      </c>
      <c r="H101" s="96">
        <v>414.3</v>
      </c>
      <c r="I101" s="96">
        <v>1.3950073421439031</v>
      </c>
      <c r="J101" s="104">
        <v>21.917808219178081</v>
      </c>
      <c r="K101" s="104">
        <v>0.83701683438352303</v>
      </c>
      <c r="L101" s="1068">
        <v>-7.2300554754493818E-2</v>
      </c>
    </row>
    <row r="102" spans="1:12" ht="15">
      <c r="A102" s="46" t="s">
        <v>114</v>
      </c>
      <c r="B102" s="47" t="s">
        <v>27</v>
      </c>
      <c r="C102" s="94">
        <v>13102.670588235294</v>
      </c>
      <c r="D102" s="94">
        <v>12849.020588235295</v>
      </c>
      <c r="E102" s="95">
        <v>13364.724</v>
      </c>
      <c r="F102" s="95">
        <v>13106.001</v>
      </c>
      <c r="G102" s="1062">
        <v>1.974080423158826</v>
      </c>
      <c r="H102" s="96">
        <v>427</v>
      </c>
      <c r="I102" s="96">
        <v>-3.0646992054483539</v>
      </c>
      <c r="J102" s="104">
        <v>1.6129032258064515</v>
      </c>
      <c r="K102" s="104">
        <v>0.59249506254114548</v>
      </c>
      <c r="L102" s="1068">
        <v>-0.17980189809662228</v>
      </c>
    </row>
    <row r="103" spans="1:12" ht="14.25">
      <c r="A103" s="44" t="s">
        <v>114</v>
      </c>
      <c r="B103" s="48" t="s">
        <v>28</v>
      </c>
      <c r="C103" s="105">
        <v>12867.679056989036</v>
      </c>
      <c r="D103" s="105">
        <v>12899.561597932003</v>
      </c>
      <c r="E103" s="106">
        <v>13125.032638128818</v>
      </c>
      <c r="F103" s="106">
        <v>13157.552829890643</v>
      </c>
      <c r="G103" s="1069">
        <v>-0.24715987982162946</v>
      </c>
      <c r="H103" s="107">
        <v>377.78874296435271</v>
      </c>
      <c r="I103" s="107">
        <v>0.75216952998435671</v>
      </c>
      <c r="J103" s="108">
        <v>27.817745803357312</v>
      </c>
      <c r="K103" s="108">
        <v>10.025392645537478</v>
      </c>
      <c r="L103" s="1070">
        <v>-0.3632471152995933</v>
      </c>
    </row>
    <row r="104" spans="1:12" ht="15">
      <c r="A104" s="46" t="s">
        <v>114</v>
      </c>
      <c r="B104" s="47" t="s">
        <v>29</v>
      </c>
      <c r="C104" s="94">
        <v>12908.605882352942</v>
      </c>
      <c r="D104" s="94">
        <v>13026.197058823529</v>
      </c>
      <c r="E104" s="95">
        <v>13166.778</v>
      </c>
      <c r="F104" s="95">
        <v>13286.721</v>
      </c>
      <c r="G104" s="1062">
        <v>-0.90272837067926159</v>
      </c>
      <c r="H104" s="96">
        <v>367.4</v>
      </c>
      <c r="I104" s="96">
        <v>0.43739748496445213</v>
      </c>
      <c r="J104" s="104">
        <v>9.4117647058823533</v>
      </c>
      <c r="K104" s="104">
        <v>5.2478134110787176</v>
      </c>
      <c r="L104" s="1068">
        <v>-1.1049519102964691</v>
      </c>
    </row>
    <row r="105" spans="1:12" ht="15">
      <c r="A105" s="46" t="s">
        <v>114</v>
      </c>
      <c r="B105" s="47" t="s">
        <v>30</v>
      </c>
      <c r="C105" s="94">
        <v>12825.241176470587</v>
      </c>
      <c r="D105" s="94">
        <v>12712.278431372548</v>
      </c>
      <c r="E105" s="95">
        <v>13081.745999999999</v>
      </c>
      <c r="F105" s="95">
        <v>12966.523999999999</v>
      </c>
      <c r="G105" s="1062">
        <v>0.88861131942531213</v>
      </c>
      <c r="H105" s="96">
        <v>389.2</v>
      </c>
      <c r="I105" s="96">
        <v>-5.1361068310217937E-2</v>
      </c>
      <c r="J105" s="104">
        <v>56.79012345679012</v>
      </c>
      <c r="K105" s="104">
        <v>4.7775792344587602</v>
      </c>
      <c r="L105" s="1068">
        <v>0.74170479499687669</v>
      </c>
    </row>
    <row r="106" spans="1:12" ht="14.25">
      <c r="A106" s="44" t="s">
        <v>114</v>
      </c>
      <c r="B106" s="48" t="s">
        <v>31</v>
      </c>
      <c r="C106" s="105">
        <v>12542.733935858247</v>
      </c>
      <c r="D106" s="105">
        <v>12561.763656925343</v>
      </c>
      <c r="E106" s="106">
        <v>12793.588614575412</v>
      </c>
      <c r="F106" s="106">
        <v>12812.99893006385</v>
      </c>
      <c r="G106" s="1069">
        <v>-0.15148924615059747</v>
      </c>
      <c r="H106" s="107">
        <v>338.40758807588077</v>
      </c>
      <c r="I106" s="107">
        <v>2.1912220933254734</v>
      </c>
      <c r="J106" s="108">
        <v>32.793522267206477</v>
      </c>
      <c r="K106" s="108">
        <v>27.762625787642246</v>
      </c>
      <c r="L106" s="1070">
        <v>7.2042828000988379E-2</v>
      </c>
    </row>
    <row r="107" spans="1:12" ht="15">
      <c r="A107" s="46" t="s">
        <v>114</v>
      </c>
      <c r="B107" s="47" t="s">
        <v>32</v>
      </c>
      <c r="C107" s="94">
        <v>12579.480392156862</v>
      </c>
      <c r="D107" s="94">
        <v>12600.525490196078</v>
      </c>
      <c r="E107" s="95">
        <v>12831.07</v>
      </c>
      <c r="F107" s="95">
        <v>12852.536</v>
      </c>
      <c r="G107" s="1062">
        <v>-0.16701762204751147</v>
      </c>
      <c r="H107" s="96">
        <v>329.2</v>
      </c>
      <c r="I107" s="96">
        <v>2.1408625504188574</v>
      </c>
      <c r="J107" s="104">
        <v>25.96401028277635</v>
      </c>
      <c r="K107" s="104">
        <v>18.433179723502306</v>
      </c>
      <c r="L107" s="1068">
        <v>-0.9489827079874793</v>
      </c>
    </row>
    <row r="108" spans="1:12" ht="15.75" thickBot="1">
      <c r="A108" s="49" t="s">
        <v>114</v>
      </c>
      <c r="B108" s="50" t="s">
        <v>33</v>
      </c>
      <c r="C108" s="109">
        <v>12475.710784313726</v>
      </c>
      <c r="D108" s="109">
        <v>12478.934313725491</v>
      </c>
      <c r="E108" s="110">
        <v>12725.225</v>
      </c>
      <c r="F108" s="110">
        <v>12728.513000000001</v>
      </c>
      <c r="G108" s="1071">
        <v>-2.5831768408457967E-2</v>
      </c>
      <c r="H108" s="104">
        <v>356.6</v>
      </c>
      <c r="I108" s="104">
        <v>1.364411597498582</v>
      </c>
      <c r="J108" s="104">
        <v>48.725637181409297</v>
      </c>
      <c r="K108" s="104">
        <v>9.3294460641399422</v>
      </c>
      <c r="L108" s="1068">
        <v>1.021025535988473</v>
      </c>
    </row>
    <row r="109" spans="1:12" ht="15.75" thickBot="1">
      <c r="A109" s="51"/>
      <c r="B109" s="52"/>
      <c r="C109" s="111"/>
      <c r="D109" s="111"/>
      <c r="E109" s="111"/>
      <c r="F109" s="111"/>
      <c r="G109" s="1072"/>
      <c r="H109" s="112"/>
      <c r="I109" s="112"/>
      <c r="J109" s="112"/>
      <c r="K109" s="112"/>
      <c r="L109" s="1073"/>
    </row>
    <row r="110" spans="1:12" ht="15">
      <c r="A110" s="46" t="s">
        <v>115</v>
      </c>
      <c r="B110" s="53" t="s">
        <v>30</v>
      </c>
      <c r="C110" s="113">
        <v>12751.332352941177</v>
      </c>
      <c r="D110" s="113">
        <v>12725.042156862744</v>
      </c>
      <c r="E110" s="114">
        <v>13006.359</v>
      </c>
      <c r="F110" s="114">
        <v>12979.543</v>
      </c>
      <c r="G110" s="1074">
        <v>0.20660203521804052</v>
      </c>
      <c r="H110" s="115">
        <v>413.9</v>
      </c>
      <c r="I110" s="115">
        <v>2.9601990049751188</v>
      </c>
      <c r="J110" s="115">
        <v>22.348484848484848</v>
      </c>
      <c r="K110" s="115">
        <v>3.0377127809649207</v>
      </c>
      <c r="L110" s="1075">
        <v>-0.25077750304105839</v>
      </c>
    </row>
    <row r="111" spans="1:12" ht="15.75" thickBot="1">
      <c r="A111" s="49" t="s">
        <v>115</v>
      </c>
      <c r="B111" s="50" t="s">
        <v>33</v>
      </c>
      <c r="C111" s="109">
        <v>12521.826470588236</v>
      </c>
      <c r="D111" s="109">
        <v>12451.472549019609</v>
      </c>
      <c r="E111" s="110">
        <v>12772.263000000001</v>
      </c>
      <c r="F111" s="110">
        <v>12700.502</v>
      </c>
      <c r="G111" s="1071">
        <v>0.56502491003899236</v>
      </c>
      <c r="H111" s="104">
        <v>373.5</v>
      </c>
      <c r="I111" s="104">
        <v>1.3843648208469119</v>
      </c>
      <c r="J111" s="104">
        <v>79.411764705882348</v>
      </c>
      <c r="K111" s="104">
        <v>7.4579140411925131</v>
      </c>
      <c r="L111" s="1068">
        <v>1.9521840960006847</v>
      </c>
    </row>
    <row r="112" spans="1:12" ht="15.75" thickBot="1">
      <c r="A112" s="51"/>
      <c r="B112" s="52"/>
      <c r="C112" s="111"/>
      <c r="D112" s="111"/>
      <c r="E112" s="111"/>
      <c r="F112" s="111"/>
      <c r="G112" s="1072"/>
      <c r="H112" s="112"/>
      <c r="I112" s="112"/>
      <c r="J112" s="112"/>
      <c r="K112" s="112"/>
      <c r="L112" s="1073"/>
    </row>
    <row r="113" spans="1:12" ht="14.25">
      <c r="A113" s="44" t="s">
        <v>116</v>
      </c>
      <c r="B113" s="45" t="s">
        <v>25</v>
      </c>
      <c r="C113" s="100" t="s">
        <v>100</v>
      </c>
      <c r="D113" s="100" t="s">
        <v>100</v>
      </c>
      <c r="E113" s="101" t="s">
        <v>100</v>
      </c>
      <c r="F113" s="101" t="s">
        <v>100</v>
      </c>
      <c r="G113" s="1066" t="s">
        <v>100</v>
      </c>
      <c r="H113" s="102" t="s">
        <v>100</v>
      </c>
      <c r="I113" s="102" t="s">
        <v>100</v>
      </c>
      <c r="J113" s="103" t="s">
        <v>100</v>
      </c>
      <c r="K113" s="103" t="s">
        <v>100</v>
      </c>
      <c r="L113" s="1067" t="s">
        <v>100</v>
      </c>
    </row>
    <row r="114" spans="1:12" ht="15">
      <c r="A114" s="39" t="s">
        <v>116</v>
      </c>
      <c r="B114" s="47" t="s">
        <v>26</v>
      </c>
      <c r="C114" s="94" t="s">
        <v>100</v>
      </c>
      <c r="D114" s="94" t="s">
        <v>100</v>
      </c>
      <c r="E114" s="95" t="s">
        <v>100</v>
      </c>
      <c r="F114" s="95" t="s">
        <v>100</v>
      </c>
      <c r="G114" s="1062" t="s">
        <v>100</v>
      </c>
      <c r="H114" s="96" t="s">
        <v>100</v>
      </c>
      <c r="I114" s="96" t="s">
        <v>100</v>
      </c>
      <c r="J114" s="104" t="s">
        <v>100</v>
      </c>
      <c r="K114" s="104" t="s">
        <v>100</v>
      </c>
      <c r="L114" s="1068" t="s">
        <v>100</v>
      </c>
    </row>
    <row r="115" spans="1:12" ht="15">
      <c r="A115" s="39" t="s">
        <v>116</v>
      </c>
      <c r="B115" s="47" t="s">
        <v>27</v>
      </c>
      <c r="C115" s="94" t="s">
        <v>100</v>
      </c>
      <c r="D115" s="94" t="s">
        <v>100</v>
      </c>
      <c r="E115" s="95" t="s">
        <v>100</v>
      </c>
      <c r="F115" s="95" t="s">
        <v>100</v>
      </c>
      <c r="G115" s="1062" t="s">
        <v>100</v>
      </c>
      <c r="H115" s="96" t="s">
        <v>100</v>
      </c>
      <c r="I115" s="96" t="s">
        <v>100</v>
      </c>
      <c r="J115" s="104" t="s">
        <v>100</v>
      </c>
      <c r="K115" s="104" t="s">
        <v>100</v>
      </c>
      <c r="L115" s="1068" t="s">
        <v>100</v>
      </c>
    </row>
    <row r="116" spans="1:12" ht="15">
      <c r="A116" s="39" t="s">
        <v>116</v>
      </c>
      <c r="B116" s="47" t="s">
        <v>34</v>
      </c>
      <c r="C116" s="94" t="s">
        <v>100</v>
      </c>
      <c r="D116" s="94" t="s">
        <v>100</v>
      </c>
      <c r="E116" s="95" t="s">
        <v>100</v>
      </c>
      <c r="F116" s="95" t="s">
        <v>100</v>
      </c>
      <c r="G116" s="1062" t="s">
        <v>100</v>
      </c>
      <c r="H116" s="96" t="s">
        <v>100</v>
      </c>
      <c r="I116" s="96" t="s">
        <v>100</v>
      </c>
      <c r="J116" s="104" t="s">
        <v>100</v>
      </c>
      <c r="K116" s="104" t="s">
        <v>100</v>
      </c>
      <c r="L116" s="1068" t="s">
        <v>100</v>
      </c>
    </row>
    <row r="117" spans="1:12" ht="14.25">
      <c r="A117" s="54" t="s">
        <v>116</v>
      </c>
      <c r="B117" s="48" t="s">
        <v>28</v>
      </c>
      <c r="C117" s="105" t="s">
        <v>100</v>
      </c>
      <c r="D117" s="105" t="s">
        <v>100</v>
      </c>
      <c r="E117" s="106" t="s">
        <v>100</v>
      </c>
      <c r="F117" s="106" t="s">
        <v>100</v>
      </c>
      <c r="G117" s="1069" t="s">
        <v>100</v>
      </c>
      <c r="H117" s="107" t="s">
        <v>100</v>
      </c>
      <c r="I117" s="107" t="s">
        <v>100</v>
      </c>
      <c r="J117" s="108" t="s">
        <v>100</v>
      </c>
      <c r="K117" s="108" t="s">
        <v>100</v>
      </c>
      <c r="L117" s="1070" t="s">
        <v>100</v>
      </c>
    </row>
    <row r="118" spans="1:12" ht="15">
      <c r="A118" s="39" t="s">
        <v>116</v>
      </c>
      <c r="B118" s="47" t="s">
        <v>30</v>
      </c>
      <c r="C118" s="94" t="s">
        <v>100</v>
      </c>
      <c r="D118" s="94" t="s">
        <v>100</v>
      </c>
      <c r="E118" s="95" t="s">
        <v>100</v>
      </c>
      <c r="F118" s="95" t="s">
        <v>100</v>
      </c>
      <c r="G118" s="1062" t="s">
        <v>100</v>
      </c>
      <c r="H118" s="96" t="s">
        <v>100</v>
      </c>
      <c r="I118" s="96" t="s">
        <v>100</v>
      </c>
      <c r="J118" s="104" t="s">
        <v>100</v>
      </c>
      <c r="K118" s="104" t="s">
        <v>100</v>
      </c>
      <c r="L118" s="1068" t="s">
        <v>100</v>
      </c>
    </row>
    <row r="119" spans="1:12" ht="15">
      <c r="A119" s="39" t="s">
        <v>116</v>
      </c>
      <c r="B119" s="47" t="s">
        <v>35</v>
      </c>
      <c r="C119" s="94" t="s">
        <v>100</v>
      </c>
      <c r="D119" s="94" t="s">
        <v>100</v>
      </c>
      <c r="E119" s="95" t="s">
        <v>100</v>
      </c>
      <c r="F119" s="95" t="s">
        <v>100</v>
      </c>
      <c r="G119" s="1062" t="s">
        <v>100</v>
      </c>
      <c r="H119" s="96" t="s">
        <v>100</v>
      </c>
      <c r="I119" s="96" t="s">
        <v>100</v>
      </c>
      <c r="J119" s="104" t="s">
        <v>100</v>
      </c>
      <c r="K119" s="104" t="s">
        <v>100</v>
      </c>
      <c r="L119" s="1068" t="s">
        <v>100</v>
      </c>
    </row>
    <row r="120" spans="1:12" ht="14.25">
      <c r="A120" s="54" t="s">
        <v>116</v>
      </c>
      <c r="B120" s="48" t="s">
        <v>31</v>
      </c>
      <c r="C120" s="105" t="s">
        <v>100</v>
      </c>
      <c r="D120" s="105" t="s">
        <v>100</v>
      </c>
      <c r="E120" s="106" t="s">
        <v>100</v>
      </c>
      <c r="F120" s="106" t="s">
        <v>100</v>
      </c>
      <c r="G120" s="1069" t="s">
        <v>100</v>
      </c>
      <c r="H120" s="107" t="s">
        <v>100</v>
      </c>
      <c r="I120" s="107" t="s">
        <v>100</v>
      </c>
      <c r="J120" s="108" t="s">
        <v>100</v>
      </c>
      <c r="K120" s="108" t="s">
        <v>100</v>
      </c>
      <c r="L120" s="1070" t="s">
        <v>100</v>
      </c>
    </row>
    <row r="121" spans="1:12" ht="15">
      <c r="A121" s="39" t="s">
        <v>116</v>
      </c>
      <c r="B121" s="47" t="s">
        <v>33</v>
      </c>
      <c r="C121" s="94" t="s">
        <v>100</v>
      </c>
      <c r="D121" s="94" t="s">
        <v>100</v>
      </c>
      <c r="E121" s="95" t="s">
        <v>100</v>
      </c>
      <c r="F121" s="95" t="s">
        <v>100</v>
      </c>
      <c r="G121" s="1062" t="s">
        <v>100</v>
      </c>
      <c r="H121" s="96" t="s">
        <v>100</v>
      </c>
      <c r="I121" s="96" t="s">
        <v>100</v>
      </c>
      <c r="J121" s="104" t="s">
        <v>100</v>
      </c>
      <c r="K121" s="104" t="s">
        <v>100</v>
      </c>
      <c r="L121" s="1068" t="s">
        <v>100</v>
      </c>
    </row>
    <row r="122" spans="1:12" ht="15.75" thickBot="1">
      <c r="A122" s="55" t="s">
        <v>116</v>
      </c>
      <c r="B122" s="47" t="s">
        <v>36</v>
      </c>
      <c r="C122" s="109" t="s">
        <v>100</v>
      </c>
      <c r="D122" s="109" t="s">
        <v>100</v>
      </c>
      <c r="E122" s="110" t="s">
        <v>100</v>
      </c>
      <c r="F122" s="110" t="s">
        <v>100</v>
      </c>
      <c r="G122" s="1071" t="s">
        <v>100</v>
      </c>
      <c r="H122" s="104" t="s">
        <v>100</v>
      </c>
      <c r="I122" s="104" t="s">
        <v>100</v>
      </c>
      <c r="J122" s="104" t="s">
        <v>100</v>
      </c>
      <c r="K122" s="104" t="s">
        <v>100</v>
      </c>
      <c r="L122" s="1068" t="s">
        <v>100</v>
      </c>
    </row>
    <row r="123" spans="1:12" ht="15.75" thickBot="1">
      <c r="A123" s="51"/>
      <c r="B123" s="52"/>
      <c r="C123" s="111"/>
      <c r="D123" s="111"/>
      <c r="E123" s="111"/>
      <c r="F123" s="111"/>
      <c r="G123" s="1072"/>
      <c r="H123" s="112"/>
      <c r="I123" s="112"/>
      <c r="J123" s="112"/>
      <c r="K123" s="112"/>
      <c r="L123" s="1073"/>
    </row>
    <row r="124" spans="1:12" ht="14.25">
      <c r="A124" s="44" t="s">
        <v>24</v>
      </c>
      <c r="B124" s="45" t="s">
        <v>28</v>
      </c>
      <c r="C124" s="100">
        <v>10967.746255215494</v>
      </c>
      <c r="D124" s="100">
        <v>11240.570940443105</v>
      </c>
      <c r="E124" s="101">
        <v>11187.101180319803</v>
      </c>
      <c r="F124" s="101">
        <v>11465.382359251968</v>
      </c>
      <c r="G124" s="1066">
        <v>-2.4271425950971937</v>
      </c>
      <c r="H124" s="102">
        <v>338.74333333333328</v>
      </c>
      <c r="I124" s="102">
        <v>0.69500549899075659</v>
      </c>
      <c r="J124" s="103">
        <v>58.940397350993379</v>
      </c>
      <c r="K124" s="103">
        <v>2.2571240477757923</v>
      </c>
      <c r="L124" s="1067">
        <v>0.37620725654509979</v>
      </c>
    </row>
    <row r="125" spans="1:12" ht="15">
      <c r="A125" s="46" t="s">
        <v>24</v>
      </c>
      <c r="B125" s="47" t="s">
        <v>29</v>
      </c>
      <c r="C125" s="94">
        <v>10932.172549019608</v>
      </c>
      <c r="D125" s="94">
        <v>10818.463725490197</v>
      </c>
      <c r="E125" s="95">
        <v>11150.816000000001</v>
      </c>
      <c r="F125" s="95">
        <v>11034.833000000001</v>
      </c>
      <c r="G125" s="1062">
        <v>1.0510625761169214</v>
      </c>
      <c r="H125" s="96">
        <v>294.7</v>
      </c>
      <c r="I125" s="96">
        <v>-3.3770491803278726</v>
      </c>
      <c r="J125" s="104">
        <v>45.454545454545453</v>
      </c>
      <c r="K125" s="104">
        <v>0.30094987303677229</v>
      </c>
      <c r="L125" s="1068">
        <v>2.6909016036274047E-2</v>
      </c>
    </row>
    <row r="126" spans="1:12" ht="15">
      <c r="A126" s="46" t="s">
        <v>24</v>
      </c>
      <c r="B126" s="47" t="s">
        <v>30</v>
      </c>
      <c r="C126" s="94">
        <v>10935.670588235294</v>
      </c>
      <c r="D126" s="94">
        <v>11317.949999999999</v>
      </c>
      <c r="E126" s="95">
        <v>11154.384</v>
      </c>
      <c r="F126" s="95">
        <v>11544.308999999999</v>
      </c>
      <c r="G126" s="1062">
        <v>-3.3776382804722163</v>
      </c>
      <c r="H126" s="96">
        <v>339.3</v>
      </c>
      <c r="I126" s="96">
        <v>-0.26455026455025787</v>
      </c>
      <c r="J126" s="104">
        <v>56.043956043956044</v>
      </c>
      <c r="K126" s="104">
        <v>1.3354650616006771</v>
      </c>
      <c r="L126" s="1068">
        <v>0.20193242582588877</v>
      </c>
    </row>
    <row r="127" spans="1:12" ht="15">
      <c r="A127" s="46" t="s">
        <v>24</v>
      </c>
      <c r="B127" s="47" t="s">
        <v>35</v>
      </c>
      <c r="C127" s="94">
        <v>11047.141176470588</v>
      </c>
      <c r="D127" s="94">
        <v>11273.829411764706</v>
      </c>
      <c r="E127" s="95">
        <v>11268.084000000001</v>
      </c>
      <c r="F127" s="95">
        <v>11499.306</v>
      </c>
      <c r="G127" s="1062">
        <v>-2.0107474311928017</v>
      </c>
      <c r="H127" s="96">
        <v>358.9</v>
      </c>
      <c r="I127" s="96">
        <v>3.8784370477568677</v>
      </c>
      <c r="J127" s="104">
        <v>73.68421052631578</v>
      </c>
      <c r="K127" s="104">
        <v>0.62070911313834287</v>
      </c>
      <c r="L127" s="1068">
        <v>0.1473658146829368</v>
      </c>
    </row>
    <row r="128" spans="1:12" ht="14.25">
      <c r="A128" s="44" t="s">
        <v>24</v>
      </c>
      <c r="B128" s="48" t="s">
        <v>31</v>
      </c>
      <c r="C128" s="105">
        <v>10455.305774854503</v>
      </c>
      <c r="D128" s="105">
        <v>10461.382528681253</v>
      </c>
      <c r="E128" s="106">
        <v>10664.411890351594</v>
      </c>
      <c r="F128" s="106">
        <v>10670.610179254878</v>
      </c>
      <c r="G128" s="1069">
        <v>-5.8087483275647958E-2</v>
      </c>
      <c r="H128" s="107">
        <v>294.75088188134691</v>
      </c>
      <c r="I128" s="107">
        <v>0.26804306158606644</v>
      </c>
      <c r="J128" s="108">
        <v>30.111265646731571</v>
      </c>
      <c r="K128" s="108">
        <v>17.59616288911878</v>
      </c>
      <c r="L128" s="1070">
        <v>-0.3161440366410595</v>
      </c>
    </row>
    <row r="129" spans="1:12" ht="15">
      <c r="A129" s="46" t="s">
        <v>24</v>
      </c>
      <c r="B129" s="47" t="s">
        <v>32</v>
      </c>
      <c r="C129" s="94">
        <v>10244.249019607843</v>
      </c>
      <c r="D129" s="94">
        <v>10165.935294117648</v>
      </c>
      <c r="E129" s="95">
        <v>10449.134</v>
      </c>
      <c r="F129" s="95">
        <v>10369.254000000001</v>
      </c>
      <c r="G129" s="1062">
        <v>0.77035435721797529</v>
      </c>
      <c r="H129" s="96">
        <v>268.10000000000002</v>
      </c>
      <c r="I129" s="96">
        <v>1.1698113207547256</v>
      </c>
      <c r="J129" s="104">
        <v>38.691588785046726</v>
      </c>
      <c r="K129" s="104">
        <v>6.978275181040158</v>
      </c>
      <c r="L129" s="1068">
        <v>0.31409979489167839</v>
      </c>
    </row>
    <row r="130" spans="1:12" ht="15">
      <c r="A130" s="46" t="s">
        <v>24</v>
      </c>
      <c r="B130" s="47" t="s">
        <v>33</v>
      </c>
      <c r="C130" s="94">
        <v>10537.508823529412</v>
      </c>
      <c r="D130" s="94">
        <v>10593.920588235294</v>
      </c>
      <c r="E130" s="95">
        <v>10748.259</v>
      </c>
      <c r="F130" s="95">
        <v>10805.799000000001</v>
      </c>
      <c r="G130" s="1062">
        <v>-0.53249185923225917</v>
      </c>
      <c r="H130" s="96">
        <v>306.3</v>
      </c>
      <c r="I130" s="96">
        <v>0.39331366764994702</v>
      </c>
      <c r="J130" s="104">
        <v>21.125</v>
      </c>
      <c r="K130" s="104">
        <v>9.1131383428947608</v>
      </c>
      <c r="L130" s="1068">
        <v>-0.85198372985063031</v>
      </c>
    </row>
    <row r="131" spans="1:12" ht="15">
      <c r="A131" s="46" t="s">
        <v>24</v>
      </c>
      <c r="B131" s="47" t="s">
        <v>36</v>
      </c>
      <c r="C131" s="94">
        <v>10770.606862745099</v>
      </c>
      <c r="D131" s="94">
        <v>10719.938235294117</v>
      </c>
      <c r="E131" s="95">
        <v>10986.019</v>
      </c>
      <c r="F131" s="95">
        <v>10934.337</v>
      </c>
      <c r="G131" s="1062">
        <v>0.47265783009981033</v>
      </c>
      <c r="H131" s="96">
        <v>348.4</v>
      </c>
      <c r="I131" s="96">
        <v>-2.6543727298127968</v>
      </c>
      <c r="J131" s="104">
        <v>55.339805825242713</v>
      </c>
      <c r="K131" s="104">
        <v>1.5047493651838617</v>
      </c>
      <c r="L131" s="1068">
        <v>0.22173989831789265</v>
      </c>
    </row>
    <row r="132" spans="1:12" ht="14.25">
      <c r="A132" s="44" t="s">
        <v>24</v>
      </c>
      <c r="B132" s="48" t="s">
        <v>37</v>
      </c>
      <c r="C132" s="105">
        <v>8886.8689038985067</v>
      </c>
      <c r="D132" s="105">
        <v>8875.2030682294408</v>
      </c>
      <c r="E132" s="106">
        <v>9064.6062819764775</v>
      </c>
      <c r="F132" s="106">
        <v>9052.7071295940295</v>
      </c>
      <c r="G132" s="1069">
        <v>0.13144302816942624</v>
      </c>
      <c r="H132" s="107">
        <v>227.30189473684209</v>
      </c>
      <c r="I132" s="107">
        <v>1.2609962566479231</v>
      </c>
      <c r="J132" s="108">
        <v>20.558375634517766</v>
      </c>
      <c r="K132" s="108">
        <v>8.9344493557791775</v>
      </c>
      <c r="L132" s="1070">
        <v>-0.88119588587503195</v>
      </c>
    </row>
    <row r="133" spans="1:12" ht="15">
      <c r="A133" s="46" t="s">
        <v>24</v>
      </c>
      <c r="B133" s="47" t="s">
        <v>102</v>
      </c>
      <c r="C133" s="116">
        <v>8205.3147058823524</v>
      </c>
      <c r="D133" s="116">
        <v>8227.4450980392157</v>
      </c>
      <c r="E133" s="117">
        <v>8369.4210000000003</v>
      </c>
      <c r="F133" s="117">
        <v>8391.9940000000006</v>
      </c>
      <c r="G133" s="1076">
        <v>-0.26898255646989638</v>
      </c>
      <c r="H133" s="118">
        <v>209.1</v>
      </c>
      <c r="I133" s="118">
        <v>4.784688995215039E-2</v>
      </c>
      <c r="J133" s="119">
        <v>35.68075117370892</v>
      </c>
      <c r="K133" s="119">
        <v>5.4359070817267003</v>
      </c>
      <c r="L133" s="1077">
        <v>0.12947957798977949</v>
      </c>
    </row>
    <row r="134" spans="1:12" ht="15">
      <c r="A134" s="46" t="s">
        <v>24</v>
      </c>
      <c r="B134" s="47" t="s">
        <v>38</v>
      </c>
      <c r="C134" s="94">
        <v>9659.7813725490196</v>
      </c>
      <c r="D134" s="94">
        <v>9413.2529411764699</v>
      </c>
      <c r="E134" s="95">
        <v>9852.9770000000008</v>
      </c>
      <c r="F134" s="95">
        <v>9601.518</v>
      </c>
      <c r="G134" s="1062">
        <v>2.6189504617915702</v>
      </c>
      <c r="H134" s="96">
        <v>244.5</v>
      </c>
      <c r="I134" s="96">
        <v>3.5139712108382777</v>
      </c>
      <c r="J134" s="104">
        <v>-6.1016949152542379</v>
      </c>
      <c r="K134" s="104">
        <v>2.6050973384745606</v>
      </c>
      <c r="L134" s="1068">
        <v>-1.0695414258503022</v>
      </c>
    </row>
    <row r="135" spans="1:12" ht="15.75" thickBot="1">
      <c r="A135" s="46" t="s">
        <v>24</v>
      </c>
      <c r="B135" s="47" t="s">
        <v>39</v>
      </c>
      <c r="C135" s="94">
        <v>9984.080392156864</v>
      </c>
      <c r="D135" s="94">
        <v>9985.6862745098042</v>
      </c>
      <c r="E135" s="95">
        <v>10183.762000000001</v>
      </c>
      <c r="F135" s="95">
        <v>10185.4</v>
      </c>
      <c r="G135" s="1062">
        <v>-1.6081842637491021E-2</v>
      </c>
      <c r="H135" s="96">
        <v>287.89999999999998</v>
      </c>
      <c r="I135" s="96">
        <v>6.1578171091445384</v>
      </c>
      <c r="J135" s="104">
        <v>41.791044776119399</v>
      </c>
      <c r="K135" s="104">
        <v>0.89344493557791771</v>
      </c>
      <c r="L135" s="1068">
        <v>5.8865961985491211E-2</v>
      </c>
    </row>
    <row r="136" spans="1:12" ht="15.75" thickBot="1">
      <c r="A136" s="51"/>
      <c r="B136" s="52"/>
      <c r="C136" s="111"/>
      <c r="D136" s="111"/>
      <c r="E136" s="111"/>
      <c r="F136" s="111"/>
      <c r="G136" s="1072"/>
      <c r="H136" s="112"/>
      <c r="I136" s="112"/>
      <c r="J136" s="112"/>
      <c r="K136" s="112"/>
      <c r="L136" s="1073"/>
    </row>
    <row r="137" spans="1:12" ht="14.25">
      <c r="A137" s="44" t="s">
        <v>117</v>
      </c>
      <c r="B137" s="48" t="s">
        <v>25</v>
      </c>
      <c r="C137" s="105">
        <v>13576.51937826127</v>
      </c>
      <c r="D137" s="105">
        <v>13663.077970351369</v>
      </c>
      <c r="E137" s="106">
        <v>13848.049765826496</v>
      </c>
      <c r="F137" s="106">
        <v>13936.339529758397</v>
      </c>
      <c r="G137" s="1069">
        <v>-0.63352190683483078</v>
      </c>
      <c r="H137" s="107">
        <v>337.80990099009898</v>
      </c>
      <c r="I137" s="107">
        <v>-2.4637309465973938</v>
      </c>
      <c r="J137" s="108">
        <v>106.12244897959184</v>
      </c>
      <c r="K137" s="108">
        <v>0.94987303677231272</v>
      </c>
      <c r="L137" s="1070">
        <v>0.3395093098166575</v>
      </c>
    </row>
    <row r="138" spans="1:12" ht="15">
      <c r="A138" s="46" t="s">
        <v>117</v>
      </c>
      <c r="B138" s="47" t="s">
        <v>26</v>
      </c>
      <c r="C138" s="94">
        <v>13865.608823529412</v>
      </c>
      <c r="D138" s="94">
        <v>14010.896078431371</v>
      </c>
      <c r="E138" s="95">
        <v>14142.921</v>
      </c>
      <c r="F138" s="95">
        <v>14291.114</v>
      </c>
      <c r="G138" s="1062">
        <v>-1.0369590502181936</v>
      </c>
      <c r="H138" s="96">
        <v>321.2</v>
      </c>
      <c r="I138" s="96">
        <v>4.8645119164218009</v>
      </c>
      <c r="J138" s="104">
        <v>112.5</v>
      </c>
      <c r="K138" s="104">
        <v>0.15987962005078529</v>
      </c>
      <c r="L138" s="1068">
        <v>6.0228399323331391E-2</v>
      </c>
    </row>
    <row r="139" spans="1:12" ht="15">
      <c r="A139" s="46" t="s">
        <v>117</v>
      </c>
      <c r="B139" s="47" t="s">
        <v>27</v>
      </c>
      <c r="C139" s="94">
        <v>13504.419607843136</v>
      </c>
      <c r="D139" s="94">
        <v>13710.671568627451</v>
      </c>
      <c r="E139" s="95">
        <v>13774.508</v>
      </c>
      <c r="F139" s="95">
        <v>13984.885</v>
      </c>
      <c r="G139" s="1062">
        <v>-1.5043169822276008</v>
      </c>
      <c r="H139" s="96">
        <v>335.4</v>
      </c>
      <c r="I139" s="96">
        <v>-4.0892193308550224</v>
      </c>
      <c r="J139" s="104">
        <v>125</v>
      </c>
      <c r="K139" s="104">
        <v>0.67713721433273777</v>
      </c>
      <c r="L139" s="1068">
        <v>0.27853233142292216</v>
      </c>
    </row>
    <row r="140" spans="1:12" ht="15">
      <c r="A140" s="46" t="s">
        <v>117</v>
      </c>
      <c r="B140" s="47" t="s">
        <v>34</v>
      </c>
      <c r="C140" s="94">
        <v>13612.612745098038</v>
      </c>
      <c r="D140" s="94">
        <v>13247.244117647058</v>
      </c>
      <c r="E140" s="95">
        <v>13884.865</v>
      </c>
      <c r="F140" s="95">
        <v>13512.189</v>
      </c>
      <c r="G140" s="1062">
        <v>2.7580727297405288</v>
      </c>
      <c r="H140" s="96">
        <v>375.8</v>
      </c>
      <c r="I140" s="96">
        <v>1.5675675675675707</v>
      </c>
      <c r="J140" s="104">
        <v>33.333333333333329</v>
      </c>
      <c r="K140" s="104">
        <v>0.11285620238878963</v>
      </c>
      <c r="L140" s="1068">
        <v>7.4857907040397353E-4</v>
      </c>
    </row>
    <row r="141" spans="1:12" ht="14.25">
      <c r="A141" s="44" t="s">
        <v>117</v>
      </c>
      <c r="B141" s="48" t="s">
        <v>28</v>
      </c>
      <c r="C141" s="105">
        <v>13429.845431406604</v>
      </c>
      <c r="D141" s="105">
        <v>13364.141590890802</v>
      </c>
      <c r="E141" s="106">
        <v>13698.442340034737</v>
      </c>
      <c r="F141" s="106">
        <v>13631.424422708618</v>
      </c>
      <c r="G141" s="1069">
        <v>0.49164280450745312</v>
      </c>
      <c r="H141" s="107">
        <v>309.10093959731546</v>
      </c>
      <c r="I141" s="107">
        <v>-0.37944283387724964</v>
      </c>
      <c r="J141" s="108">
        <v>26.485568760611205</v>
      </c>
      <c r="K141" s="108">
        <v>7.0064892316373557</v>
      </c>
      <c r="L141" s="1070">
        <v>-0.3303318944214384</v>
      </c>
    </row>
    <row r="142" spans="1:12" ht="15">
      <c r="A142" s="46" t="s">
        <v>117</v>
      </c>
      <c r="B142" s="47" t="s">
        <v>29</v>
      </c>
      <c r="C142" s="94">
        <v>13495.495098039217</v>
      </c>
      <c r="D142" s="94">
        <v>13332.382352941177</v>
      </c>
      <c r="E142" s="95">
        <v>13765.405000000001</v>
      </c>
      <c r="F142" s="95">
        <v>13599.03</v>
      </c>
      <c r="G142" s="1062">
        <v>1.2234328477839962</v>
      </c>
      <c r="H142" s="96">
        <v>283.10000000000002</v>
      </c>
      <c r="I142" s="96">
        <v>0.78319686721254733</v>
      </c>
      <c r="J142" s="104">
        <v>34.782608695652172</v>
      </c>
      <c r="K142" s="104">
        <v>1.1661807580174928</v>
      </c>
      <c r="L142" s="1068">
        <v>2.0191719651772688E-2</v>
      </c>
    </row>
    <row r="143" spans="1:12" ht="15">
      <c r="A143" s="46" t="s">
        <v>117</v>
      </c>
      <c r="B143" s="47" t="s">
        <v>30</v>
      </c>
      <c r="C143" s="94">
        <v>13469.666666666666</v>
      </c>
      <c r="D143" s="94">
        <v>13494.88137254902</v>
      </c>
      <c r="E143" s="95">
        <v>13739.06</v>
      </c>
      <c r="F143" s="95">
        <v>13764.779</v>
      </c>
      <c r="G143" s="1062">
        <v>-0.18684644337552359</v>
      </c>
      <c r="H143" s="96">
        <v>307</v>
      </c>
      <c r="I143" s="96">
        <v>-0.5829015544041487</v>
      </c>
      <c r="J143" s="104">
        <v>27.1505376344086</v>
      </c>
      <c r="K143" s="104">
        <v>4.4484153108247906</v>
      </c>
      <c r="L143" s="1068">
        <v>-0.18536645300181664</v>
      </c>
    </row>
    <row r="144" spans="1:12" ht="15">
      <c r="A144" s="46" t="s">
        <v>117</v>
      </c>
      <c r="B144" s="47" t="s">
        <v>35</v>
      </c>
      <c r="C144" s="94">
        <v>13267.951960784314</v>
      </c>
      <c r="D144" s="94">
        <v>13026.429411764706</v>
      </c>
      <c r="E144" s="95">
        <v>13533.311</v>
      </c>
      <c r="F144" s="95">
        <v>13286.958000000001</v>
      </c>
      <c r="G144" s="1062">
        <v>1.8540963251332561</v>
      </c>
      <c r="H144" s="96">
        <v>337.6</v>
      </c>
      <c r="I144" s="96">
        <v>0.38655961938745503</v>
      </c>
      <c r="J144" s="104">
        <v>18.399999999999999</v>
      </c>
      <c r="K144" s="104">
        <v>1.3918931627950719</v>
      </c>
      <c r="L144" s="1068">
        <v>-0.16515716107139555</v>
      </c>
    </row>
    <row r="145" spans="1:12" ht="14.25">
      <c r="A145" s="44" t="s">
        <v>117</v>
      </c>
      <c r="B145" s="48" t="s">
        <v>31</v>
      </c>
      <c r="C145" s="105">
        <v>12501.099511423652</v>
      </c>
      <c r="D145" s="105">
        <v>12541.402522068776</v>
      </c>
      <c r="E145" s="106">
        <v>12751.121501652126</v>
      </c>
      <c r="F145" s="106">
        <v>12792.230572510152</v>
      </c>
      <c r="G145" s="1069">
        <v>-0.32135967707123814</v>
      </c>
      <c r="H145" s="107">
        <v>271.8513684210526</v>
      </c>
      <c r="I145" s="107">
        <v>2.7303185048147589</v>
      </c>
      <c r="J145" s="108">
        <v>29.78142076502732</v>
      </c>
      <c r="K145" s="108">
        <v>13.401674033668767</v>
      </c>
      <c r="L145" s="1070">
        <v>-0.27545601117428298</v>
      </c>
    </row>
    <row r="146" spans="1:12" ht="15">
      <c r="A146" s="46" t="s">
        <v>117</v>
      </c>
      <c r="B146" s="47" t="s">
        <v>32</v>
      </c>
      <c r="C146" s="94">
        <v>12082.84705882353</v>
      </c>
      <c r="D146" s="94">
        <v>11815.991176470588</v>
      </c>
      <c r="E146" s="95">
        <v>12324.504000000001</v>
      </c>
      <c r="F146" s="95">
        <v>12052.311</v>
      </c>
      <c r="G146" s="1062">
        <v>2.2584299392871716</v>
      </c>
      <c r="H146" s="96">
        <v>246.6</v>
      </c>
      <c r="I146" s="96">
        <v>5.927835051546384</v>
      </c>
      <c r="J146" s="104">
        <v>23.765432098765434</v>
      </c>
      <c r="K146" s="104">
        <v>3.7712780964920531</v>
      </c>
      <c r="L146" s="1068">
        <v>-0.26459634296983037</v>
      </c>
    </row>
    <row r="147" spans="1:12" ht="15">
      <c r="A147" s="46" t="s">
        <v>117</v>
      </c>
      <c r="B147" s="47" t="s">
        <v>33</v>
      </c>
      <c r="C147" s="94">
        <v>12635.202941176469</v>
      </c>
      <c r="D147" s="94">
        <v>12779.262745098038</v>
      </c>
      <c r="E147" s="95">
        <v>12887.906999999999</v>
      </c>
      <c r="F147" s="95">
        <v>13034.848</v>
      </c>
      <c r="G147" s="1062">
        <v>-1.1272935441978358</v>
      </c>
      <c r="H147" s="96">
        <v>276</v>
      </c>
      <c r="I147" s="96">
        <v>1.2472487160674899</v>
      </c>
      <c r="J147" s="96">
        <v>31.411229135053109</v>
      </c>
      <c r="K147" s="96">
        <v>8.1444559390576501</v>
      </c>
      <c r="L147" s="1063">
        <v>-6.4313368366365253E-2</v>
      </c>
    </row>
    <row r="148" spans="1:12" ht="15.75" thickBot="1">
      <c r="A148" s="56" t="s">
        <v>117</v>
      </c>
      <c r="B148" s="57" t="s">
        <v>36</v>
      </c>
      <c r="C148" s="97">
        <v>12689.335294117645</v>
      </c>
      <c r="D148" s="97">
        <v>12879.341176470587</v>
      </c>
      <c r="E148" s="98">
        <v>12943.121999999999</v>
      </c>
      <c r="F148" s="98">
        <v>13136.928</v>
      </c>
      <c r="G148" s="1064">
        <v>-1.4752764116542352</v>
      </c>
      <c r="H148" s="99">
        <v>313.2</v>
      </c>
      <c r="I148" s="99">
        <v>1.4906027219701767</v>
      </c>
      <c r="J148" s="99">
        <v>37.391304347826086</v>
      </c>
      <c r="K148" s="99">
        <v>1.4859399981190633</v>
      </c>
      <c r="L148" s="1065">
        <v>5.3453700161913309E-2</v>
      </c>
    </row>
    <row r="149" spans="1:12">
      <c r="G149" s="80"/>
      <c r="H149" s="80"/>
      <c r="I149" s="80"/>
      <c r="J149" s="80"/>
      <c r="K149" s="80"/>
      <c r="L149" s="80"/>
    </row>
    <row r="150" spans="1:12" ht="13.5" thickBot="1">
      <c r="G150" s="80"/>
      <c r="H150" s="80"/>
      <c r="I150" s="80"/>
      <c r="J150" s="80"/>
      <c r="K150" s="80"/>
      <c r="L150" s="1078"/>
    </row>
    <row r="151" spans="1:12" ht="21" thickBot="1">
      <c r="A151" s="1026" t="s">
        <v>337</v>
      </c>
      <c r="B151" s="1017"/>
      <c r="C151" s="1017"/>
      <c r="D151" s="1017"/>
      <c r="E151" s="1017"/>
      <c r="F151" s="1017"/>
      <c r="G151" s="1161"/>
      <c r="H151" s="1161"/>
      <c r="I151" s="1161"/>
      <c r="J151" s="1161"/>
      <c r="K151" s="1161"/>
      <c r="L151" s="1162"/>
    </row>
    <row r="152" spans="1:12">
      <c r="A152" s="27"/>
      <c r="B152" s="28"/>
      <c r="C152" s="3" t="s">
        <v>9</v>
      </c>
      <c r="D152" s="3" t="s">
        <v>9</v>
      </c>
      <c r="E152" s="3"/>
      <c r="F152" s="3"/>
      <c r="G152" s="1018"/>
      <c r="H152" s="1279" t="s">
        <v>10</v>
      </c>
      <c r="I152" s="1280"/>
      <c r="J152" s="1049" t="s">
        <v>11</v>
      </c>
      <c r="K152" s="1019" t="s">
        <v>12</v>
      </c>
      <c r="L152" s="1020"/>
    </row>
    <row r="153" spans="1:12" ht="15.75">
      <c r="A153" s="29" t="s">
        <v>13</v>
      </c>
      <c r="B153" s="30" t="s">
        <v>14</v>
      </c>
      <c r="C153" s="1021" t="s">
        <v>40</v>
      </c>
      <c r="D153" s="1021" t="s">
        <v>40</v>
      </c>
      <c r="E153" s="1022" t="s">
        <v>41</v>
      </c>
      <c r="F153" s="1023"/>
      <c r="G153" s="1050"/>
      <c r="H153" s="1277" t="s">
        <v>15</v>
      </c>
      <c r="I153" s="1278"/>
      <c r="J153" s="1051" t="s">
        <v>16</v>
      </c>
      <c r="K153" s="1024" t="s">
        <v>17</v>
      </c>
      <c r="L153" s="1025"/>
    </row>
    <row r="154" spans="1:12" ht="26.25" thickBot="1">
      <c r="A154" s="31" t="s">
        <v>18</v>
      </c>
      <c r="B154" s="32" t="s">
        <v>19</v>
      </c>
      <c r="C154" s="935" t="s">
        <v>458</v>
      </c>
      <c r="D154" s="1241" t="s">
        <v>447</v>
      </c>
      <c r="E154" s="1012" t="s">
        <v>458</v>
      </c>
      <c r="F154" s="1013" t="s">
        <v>447</v>
      </c>
      <c r="G154" s="1048" t="s">
        <v>20</v>
      </c>
      <c r="H154" s="81" t="s">
        <v>458</v>
      </c>
      <c r="I154" s="949" t="s">
        <v>20</v>
      </c>
      <c r="J154" s="1052" t="s">
        <v>20</v>
      </c>
      <c r="K154" s="1014" t="s">
        <v>458</v>
      </c>
      <c r="L154" s="1053" t="s">
        <v>21</v>
      </c>
    </row>
    <row r="155" spans="1:12" ht="15" thickBot="1">
      <c r="A155" s="33" t="s">
        <v>22</v>
      </c>
      <c r="B155" s="34" t="s">
        <v>23</v>
      </c>
      <c r="C155" s="82">
        <v>11899.385170153821</v>
      </c>
      <c r="D155" s="82">
        <v>11878.824755183212</v>
      </c>
      <c r="E155" s="83">
        <v>12137.372873556897</v>
      </c>
      <c r="F155" s="687">
        <v>12116.401250286875</v>
      </c>
      <c r="G155" s="1054">
        <v>0.17308458870594615</v>
      </c>
      <c r="H155" s="84">
        <v>314.76769798828622</v>
      </c>
      <c r="I155" s="84">
        <v>2.7178320232090162E-2</v>
      </c>
      <c r="J155" s="85">
        <v>19.162494310423305</v>
      </c>
      <c r="K155" s="84">
        <v>100</v>
      </c>
      <c r="L155" s="1055" t="s">
        <v>23</v>
      </c>
    </row>
    <row r="156" spans="1:12" ht="15" thickBot="1">
      <c r="A156" s="35"/>
      <c r="B156" s="36"/>
      <c r="C156" s="86"/>
      <c r="D156" s="86"/>
      <c r="E156" s="86"/>
      <c r="F156" s="86"/>
      <c r="G156" s="1056"/>
      <c r="H156" s="85"/>
      <c r="I156" s="85"/>
      <c r="J156" s="85"/>
      <c r="K156" s="85"/>
      <c r="L156" s="1057"/>
    </row>
    <row r="157" spans="1:12" ht="15">
      <c r="A157" s="37" t="s">
        <v>108</v>
      </c>
      <c r="B157" s="38" t="s">
        <v>23</v>
      </c>
      <c r="C157" s="87">
        <v>12347.331384432562</v>
      </c>
      <c r="D157" s="87">
        <v>11712.224714661983</v>
      </c>
      <c r="E157" s="88">
        <v>12594.278012121213</v>
      </c>
      <c r="F157" s="88">
        <v>11946.469208955223</v>
      </c>
      <c r="G157" s="1058">
        <v>5.4225963490567102</v>
      </c>
      <c r="H157" s="89">
        <v>274.98333333333335</v>
      </c>
      <c r="I157" s="89">
        <v>14.918407960199016</v>
      </c>
      <c r="J157" s="89">
        <v>-14.285714285714285</v>
      </c>
      <c r="K157" s="89">
        <v>0.15278838808250572</v>
      </c>
      <c r="L157" s="1059">
        <v>-5.9622475215931559E-2</v>
      </c>
    </row>
    <row r="158" spans="1:12" ht="15">
      <c r="A158" s="46" t="s">
        <v>109</v>
      </c>
      <c r="B158" s="90" t="s">
        <v>23</v>
      </c>
      <c r="C158" s="91">
        <v>12493.365203699865</v>
      </c>
      <c r="D158" s="91">
        <v>12492.687114428083</v>
      </c>
      <c r="E158" s="92">
        <v>12743.232507773862</v>
      </c>
      <c r="F158" s="92">
        <v>12742.540856716645</v>
      </c>
      <c r="G158" s="1060">
        <v>5.4278896571302079E-3</v>
      </c>
      <c r="H158" s="93">
        <v>349.68560579910252</v>
      </c>
      <c r="I158" s="93">
        <v>-0.33374064894651084</v>
      </c>
      <c r="J158" s="93">
        <v>11.081288343558281</v>
      </c>
      <c r="K158" s="93">
        <v>36.885663356251591</v>
      </c>
      <c r="L158" s="1061">
        <v>-2.6834460353430103</v>
      </c>
    </row>
    <row r="159" spans="1:12" ht="15">
      <c r="A159" s="39" t="s">
        <v>110</v>
      </c>
      <c r="B159" s="40" t="s">
        <v>23</v>
      </c>
      <c r="C159" s="94">
        <v>12418.274777999162</v>
      </c>
      <c r="D159" s="94">
        <v>12417.509882736471</v>
      </c>
      <c r="E159" s="95">
        <v>12666.640273559145</v>
      </c>
      <c r="F159" s="95">
        <v>12665.860080391201</v>
      </c>
      <c r="G159" s="1062">
        <v>6.1598119905968921E-3</v>
      </c>
      <c r="H159" s="96">
        <v>374.87717842323656</v>
      </c>
      <c r="I159" s="96">
        <v>-1.7133671693584898</v>
      </c>
      <c r="J159" s="96">
        <v>91.269841269841265</v>
      </c>
      <c r="K159" s="96">
        <v>9.2055003819709693</v>
      </c>
      <c r="L159" s="1063">
        <v>3.4704070729131633</v>
      </c>
    </row>
    <row r="160" spans="1:12" ht="15">
      <c r="A160" s="39" t="s">
        <v>111</v>
      </c>
      <c r="B160" s="40" t="s">
        <v>23</v>
      </c>
      <c r="C160" s="94" t="s">
        <v>100</v>
      </c>
      <c r="D160" s="94" t="s">
        <v>100</v>
      </c>
      <c r="E160" s="95" t="s">
        <v>100</v>
      </c>
      <c r="F160" s="95" t="s">
        <v>100</v>
      </c>
      <c r="G160" s="1062" t="s">
        <v>100</v>
      </c>
      <c r="H160" s="96" t="s">
        <v>100</v>
      </c>
      <c r="I160" s="96" t="s">
        <v>100</v>
      </c>
      <c r="J160" s="96" t="s">
        <v>100</v>
      </c>
      <c r="K160" s="96" t="s">
        <v>100</v>
      </c>
      <c r="L160" s="1063" t="s">
        <v>100</v>
      </c>
    </row>
    <row r="161" spans="1:12" ht="15">
      <c r="A161" s="39" t="s">
        <v>98</v>
      </c>
      <c r="B161" s="40" t="s">
        <v>23</v>
      </c>
      <c r="C161" s="94">
        <v>10143.077165279519</v>
      </c>
      <c r="D161" s="94">
        <v>10090.514977482982</v>
      </c>
      <c r="E161" s="95">
        <v>10345.93870858511</v>
      </c>
      <c r="F161" s="95">
        <v>10292.325277032642</v>
      </c>
      <c r="G161" s="1062">
        <v>0.52090689041967253</v>
      </c>
      <c r="H161" s="96">
        <v>281.35569366479552</v>
      </c>
      <c r="I161" s="96">
        <v>0.37754901700525945</v>
      </c>
      <c r="J161" s="96">
        <v>18.536121673003802</v>
      </c>
      <c r="K161" s="96">
        <v>31.754519989814106</v>
      </c>
      <c r="L161" s="1063">
        <v>-0.1677983230367488</v>
      </c>
    </row>
    <row r="162" spans="1:12" ht="15.75" thickBot="1">
      <c r="A162" s="41" t="s">
        <v>112</v>
      </c>
      <c r="B162" s="42" t="s">
        <v>23</v>
      </c>
      <c r="C162" s="97">
        <v>12910.689074296635</v>
      </c>
      <c r="D162" s="97">
        <v>12864.818717226308</v>
      </c>
      <c r="E162" s="98">
        <v>13168.902855782568</v>
      </c>
      <c r="F162" s="98">
        <v>13122.115091570835</v>
      </c>
      <c r="G162" s="1064">
        <v>0.3565565755614164</v>
      </c>
      <c r="H162" s="99">
        <v>279.57708333333335</v>
      </c>
      <c r="I162" s="99">
        <v>-1.431022668061108</v>
      </c>
      <c r="J162" s="99">
        <v>16.20712844653665</v>
      </c>
      <c r="K162" s="99">
        <v>22.001527883880826</v>
      </c>
      <c r="L162" s="1065">
        <v>-0.55954023931747443</v>
      </c>
    </row>
    <row r="163" spans="1:12" ht="15" thickBot="1">
      <c r="A163" s="35"/>
      <c r="B163" s="43"/>
      <c r="C163" s="86"/>
      <c r="D163" s="86"/>
      <c r="E163" s="86"/>
      <c r="F163" s="86"/>
      <c r="G163" s="1056"/>
      <c r="H163" s="85"/>
      <c r="I163" s="85"/>
      <c r="J163" s="85"/>
      <c r="K163" s="85"/>
      <c r="L163" s="1057"/>
    </row>
    <row r="164" spans="1:12" ht="14.25">
      <c r="A164" s="44" t="s">
        <v>113</v>
      </c>
      <c r="B164" s="45" t="s">
        <v>25</v>
      </c>
      <c r="C164" s="100" t="s">
        <v>100</v>
      </c>
      <c r="D164" s="100" t="s">
        <v>100</v>
      </c>
      <c r="E164" s="101" t="s">
        <v>100</v>
      </c>
      <c r="F164" s="101" t="s">
        <v>100</v>
      </c>
      <c r="G164" s="1066" t="s">
        <v>100</v>
      </c>
      <c r="H164" s="102" t="s">
        <v>100</v>
      </c>
      <c r="I164" s="102" t="s">
        <v>100</v>
      </c>
      <c r="J164" s="103" t="s">
        <v>100</v>
      </c>
      <c r="K164" s="103" t="s">
        <v>100</v>
      </c>
      <c r="L164" s="1067" t="s">
        <v>100</v>
      </c>
    </row>
    <row r="165" spans="1:12" ht="15">
      <c r="A165" s="46" t="s">
        <v>113</v>
      </c>
      <c r="B165" s="47" t="s">
        <v>26</v>
      </c>
      <c r="C165" s="94" t="s">
        <v>100</v>
      </c>
      <c r="D165" s="94" t="s">
        <v>100</v>
      </c>
      <c r="E165" s="95" t="s">
        <v>100</v>
      </c>
      <c r="F165" s="95" t="s">
        <v>100</v>
      </c>
      <c r="G165" s="1062" t="s">
        <v>100</v>
      </c>
      <c r="H165" s="96" t="s">
        <v>100</v>
      </c>
      <c r="I165" s="96" t="s">
        <v>100</v>
      </c>
      <c r="J165" s="104" t="s">
        <v>100</v>
      </c>
      <c r="K165" s="104" t="s">
        <v>100</v>
      </c>
      <c r="L165" s="1068" t="s">
        <v>100</v>
      </c>
    </row>
    <row r="166" spans="1:12" ht="15">
      <c r="A166" s="46" t="s">
        <v>113</v>
      </c>
      <c r="B166" s="47" t="s">
        <v>27</v>
      </c>
      <c r="C166" s="94" t="s">
        <v>100</v>
      </c>
      <c r="D166" s="94" t="s">
        <v>100</v>
      </c>
      <c r="E166" s="95" t="s">
        <v>100</v>
      </c>
      <c r="F166" s="95" t="s">
        <v>100</v>
      </c>
      <c r="G166" s="1062" t="s">
        <v>100</v>
      </c>
      <c r="H166" s="96" t="s">
        <v>100</v>
      </c>
      <c r="I166" s="96" t="s">
        <v>100</v>
      </c>
      <c r="J166" s="104" t="s">
        <v>100</v>
      </c>
      <c r="K166" s="104" t="s">
        <v>100</v>
      </c>
      <c r="L166" s="1068" t="s">
        <v>100</v>
      </c>
    </row>
    <row r="167" spans="1:12" ht="14.25">
      <c r="A167" s="44" t="s">
        <v>113</v>
      </c>
      <c r="B167" s="48" t="s">
        <v>28</v>
      </c>
      <c r="C167" s="105" t="s">
        <v>254</v>
      </c>
      <c r="D167" s="105" t="s">
        <v>254</v>
      </c>
      <c r="E167" s="106" t="s">
        <v>254</v>
      </c>
      <c r="F167" s="106" t="s">
        <v>254</v>
      </c>
      <c r="G167" s="1069" t="s">
        <v>100</v>
      </c>
      <c r="H167" s="107" t="s">
        <v>254</v>
      </c>
      <c r="I167" s="107" t="s">
        <v>100</v>
      </c>
      <c r="J167" s="108" t="s">
        <v>100</v>
      </c>
      <c r="K167" s="108" t="s">
        <v>100</v>
      </c>
      <c r="L167" s="1070" t="s">
        <v>100</v>
      </c>
    </row>
    <row r="168" spans="1:12" ht="15">
      <c r="A168" s="46" t="s">
        <v>113</v>
      </c>
      <c r="B168" s="47" t="s">
        <v>29</v>
      </c>
      <c r="C168" s="94" t="s">
        <v>254</v>
      </c>
      <c r="D168" s="94" t="s">
        <v>254</v>
      </c>
      <c r="E168" s="95" t="s">
        <v>254</v>
      </c>
      <c r="F168" s="95" t="s">
        <v>254</v>
      </c>
      <c r="G168" s="1062" t="s">
        <v>100</v>
      </c>
      <c r="H168" s="96" t="s">
        <v>254</v>
      </c>
      <c r="I168" s="96" t="s">
        <v>100</v>
      </c>
      <c r="J168" s="104" t="s">
        <v>100</v>
      </c>
      <c r="K168" s="104" t="s">
        <v>100</v>
      </c>
      <c r="L168" s="1068" t="s">
        <v>100</v>
      </c>
    </row>
    <row r="169" spans="1:12" ht="15">
      <c r="A169" s="46" t="s">
        <v>113</v>
      </c>
      <c r="B169" s="47" t="s">
        <v>30</v>
      </c>
      <c r="C169" s="94" t="s">
        <v>254</v>
      </c>
      <c r="D169" s="94" t="s">
        <v>254</v>
      </c>
      <c r="E169" s="95" t="s">
        <v>254</v>
      </c>
      <c r="F169" s="95" t="s">
        <v>254</v>
      </c>
      <c r="G169" s="1062" t="s">
        <v>100</v>
      </c>
      <c r="H169" s="96" t="s">
        <v>254</v>
      </c>
      <c r="I169" s="96" t="s">
        <v>100</v>
      </c>
      <c r="J169" s="104" t="s">
        <v>100</v>
      </c>
      <c r="K169" s="104" t="s">
        <v>100</v>
      </c>
      <c r="L169" s="1068" t="s">
        <v>100</v>
      </c>
    </row>
    <row r="170" spans="1:12" ht="14.25">
      <c r="A170" s="44" t="s">
        <v>113</v>
      </c>
      <c r="B170" s="48" t="s">
        <v>31</v>
      </c>
      <c r="C170" s="105">
        <v>12257.671724921855</v>
      </c>
      <c r="D170" s="105">
        <v>11798.838235294115</v>
      </c>
      <c r="E170" s="106">
        <v>12502.825159420292</v>
      </c>
      <c r="F170" s="106">
        <v>12034.814999999999</v>
      </c>
      <c r="G170" s="1069">
        <v>3.888802274237646</v>
      </c>
      <c r="H170" s="107">
        <v>275.98</v>
      </c>
      <c r="I170" s="107">
        <v>16.816931216931224</v>
      </c>
      <c r="J170" s="108">
        <v>25</v>
      </c>
      <c r="K170" s="108">
        <v>0.12732365673542145</v>
      </c>
      <c r="L170" s="1070">
        <v>5.9460205648858844E-3</v>
      </c>
    </row>
    <row r="171" spans="1:12" ht="15">
      <c r="A171" s="46" t="s">
        <v>113</v>
      </c>
      <c r="B171" s="47" t="s">
        <v>32</v>
      </c>
      <c r="C171" s="94">
        <v>12119.433333333332</v>
      </c>
      <c r="D171" s="94" t="s">
        <v>254</v>
      </c>
      <c r="E171" s="95">
        <v>12361.822</v>
      </c>
      <c r="F171" s="95" t="s">
        <v>254</v>
      </c>
      <c r="G171" s="1062" t="s">
        <v>100</v>
      </c>
      <c r="H171" s="96">
        <v>263.3</v>
      </c>
      <c r="I171" s="96" t="s">
        <v>100</v>
      </c>
      <c r="J171" s="104" t="s">
        <v>100</v>
      </c>
      <c r="K171" s="104" t="s">
        <v>100</v>
      </c>
      <c r="L171" s="1068" t="s">
        <v>100</v>
      </c>
    </row>
    <row r="172" spans="1:12" ht="15.75" thickBot="1">
      <c r="A172" s="49" t="s">
        <v>113</v>
      </c>
      <c r="B172" s="50" t="s">
        <v>33</v>
      </c>
      <c r="C172" s="109">
        <v>12442.770588235295</v>
      </c>
      <c r="D172" s="109" t="s">
        <v>254</v>
      </c>
      <c r="E172" s="110">
        <v>12691.626</v>
      </c>
      <c r="F172" s="110" t="s">
        <v>254</v>
      </c>
      <c r="G172" s="1071" t="s">
        <v>100</v>
      </c>
      <c r="H172" s="104">
        <v>295</v>
      </c>
      <c r="I172" s="104" t="s">
        <v>100</v>
      </c>
      <c r="J172" s="104" t="s">
        <v>100</v>
      </c>
      <c r="K172" s="104" t="s">
        <v>100</v>
      </c>
      <c r="L172" s="1068" t="s">
        <v>100</v>
      </c>
    </row>
    <row r="173" spans="1:12" ht="15" thickBot="1">
      <c r="A173" s="35"/>
      <c r="B173" s="43"/>
      <c r="C173" s="86"/>
      <c r="D173" s="86"/>
      <c r="E173" s="86"/>
      <c r="F173" s="86"/>
      <c r="G173" s="1056"/>
      <c r="H173" s="85"/>
      <c r="I173" s="85"/>
      <c r="J173" s="85"/>
      <c r="K173" s="85"/>
      <c r="L173" s="1057"/>
    </row>
    <row r="174" spans="1:12" ht="14.25">
      <c r="A174" s="44" t="s">
        <v>114</v>
      </c>
      <c r="B174" s="45" t="s">
        <v>25</v>
      </c>
      <c r="C174" s="100">
        <v>13547.483954765663</v>
      </c>
      <c r="D174" s="100">
        <v>13509.723243039616</v>
      </c>
      <c r="E174" s="101">
        <v>13818.433633860977</v>
      </c>
      <c r="F174" s="101">
        <v>13779.917707900409</v>
      </c>
      <c r="G174" s="1066">
        <v>0.27950766308630232</v>
      </c>
      <c r="H174" s="102">
        <v>415.13238095238097</v>
      </c>
      <c r="I174" s="102">
        <v>0.911392995883754</v>
      </c>
      <c r="J174" s="103">
        <v>-15.32258064516129</v>
      </c>
      <c r="K174" s="103">
        <v>2.6737967914438503</v>
      </c>
      <c r="L174" s="1067">
        <v>-1.0889099298427527</v>
      </c>
    </row>
    <row r="175" spans="1:12" ht="15">
      <c r="A175" s="46" t="s">
        <v>114</v>
      </c>
      <c r="B175" s="47" t="s">
        <v>26</v>
      </c>
      <c r="C175" s="94">
        <v>13807.527450980391</v>
      </c>
      <c r="D175" s="94">
        <v>13758.641176470588</v>
      </c>
      <c r="E175" s="95">
        <v>14083.678</v>
      </c>
      <c r="F175" s="95">
        <v>14033.814</v>
      </c>
      <c r="G175" s="1062">
        <v>0.35531324556531518</v>
      </c>
      <c r="H175" s="96">
        <v>409.9</v>
      </c>
      <c r="I175" s="96">
        <v>1.0352477199901378</v>
      </c>
      <c r="J175" s="104">
        <v>-14.37125748502994</v>
      </c>
      <c r="K175" s="104">
        <v>1.8207282913165268</v>
      </c>
      <c r="L175" s="1068">
        <v>-0.7130298637434036</v>
      </c>
    </row>
    <row r="176" spans="1:12" ht="15">
      <c r="A176" s="46" t="s">
        <v>114</v>
      </c>
      <c r="B176" s="47" t="s">
        <v>27</v>
      </c>
      <c r="C176" s="94">
        <v>13013.739215686273</v>
      </c>
      <c r="D176" s="94">
        <v>13017.625490196076</v>
      </c>
      <c r="E176" s="95">
        <v>13274.013999999999</v>
      </c>
      <c r="F176" s="95">
        <v>13277.977999999999</v>
      </c>
      <c r="G176" s="1062">
        <v>-2.9853943122966027E-2</v>
      </c>
      <c r="H176" s="96">
        <v>426.3</v>
      </c>
      <c r="I176" s="96">
        <v>0.75632238241550187</v>
      </c>
      <c r="J176" s="104">
        <v>-17.283950617283949</v>
      </c>
      <c r="K176" s="104">
        <v>0.8530685001273236</v>
      </c>
      <c r="L176" s="1068">
        <v>-0.37588006609934899</v>
      </c>
    </row>
    <row r="177" spans="1:12" ht="14.25">
      <c r="A177" s="44" t="s">
        <v>114</v>
      </c>
      <c r="B177" s="48" t="s">
        <v>28</v>
      </c>
      <c r="C177" s="105">
        <v>12718.97065884991</v>
      </c>
      <c r="D177" s="105">
        <v>12762.179111915209</v>
      </c>
      <c r="E177" s="106">
        <v>12973.350072026909</v>
      </c>
      <c r="F177" s="106">
        <v>13017.422694153514</v>
      </c>
      <c r="G177" s="1069">
        <v>-0.33856642103508877</v>
      </c>
      <c r="H177" s="107">
        <v>376.52497013142175</v>
      </c>
      <c r="I177" s="107">
        <v>0.21731730474173955</v>
      </c>
      <c r="J177" s="108">
        <v>12.80323450134771</v>
      </c>
      <c r="K177" s="108">
        <v>10.656990068754775</v>
      </c>
      <c r="L177" s="1070">
        <v>-0.6007856860623999</v>
      </c>
    </row>
    <row r="178" spans="1:12" ht="15">
      <c r="A178" s="46" t="s">
        <v>114</v>
      </c>
      <c r="B178" s="47" t="s">
        <v>29</v>
      </c>
      <c r="C178" s="94">
        <v>12802.038235294118</v>
      </c>
      <c r="D178" s="94">
        <v>12825.207843137254</v>
      </c>
      <c r="E178" s="95">
        <v>13058.079</v>
      </c>
      <c r="F178" s="95">
        <v>13081.712</v>
      </c>
      <c r="G178" s="1062">
        <v>-0.18065678253733009</v>
      </c>
      <c r="H178" s="96">
        <v>361.2</v>
      </c>
      <c r="I178" s="96">
        <v>-1.0139764318991475</v>
      </c>
      <c r="J178" s="104">
        <v>-3.2069970845481048</v>
      </c>
      <c r="K178" s="104">
        <v>4.2271454036159914</v>
      </c>
      <c r="L178" s="1068">
        <v>-0.97692074719572108</v>
      </c>
    </row>
    <row r="179" spans="1:12" ht="15">
      <c r="A179" s="46" t="s">
        <v>114</v>
      </c>
      <c r="B179" s="47" t="s">
        <v>30</v>
      </c>
      <c r="C179" s="94">
        <v>12667.942156862744</v>
      </c>
      <c r="D179" s="94">
        <v>12710.826470588234</v>
      </c>
      <c r="E179" s="95">
        <v>12921.300999999999</v>
      </c>
      <c r="F179" s="95">
        <v>12965.043</v>
      </c>
      <c r="G179" s="1062">
        <v>-0.33738414905373004</v>
      </c>
      <c r="H179" s="96">
        <v>386.6</v>
      </c>
      <c r="I179" s="96">
        <v>0.4155844155844215</v>
      </c>
      <c r="J179" s="104">
        <v>26.56641604010025</v>
      </c>
      <c r="K179" s="104">
        <v>6.4298446651387824</v>
      </c>
      <c r="L179" s="1068">
        <v>0.37613506113332029</v>
      </c>
    </row>
    <row r="180" spans="1:12" ht="14.25">
      <c r="A180" s="44" t="s">
        <v>114</v>
      </c>
      <c r="B180" s="48" t="s">
        <v>31</v>
      </c>
      <c r="C180" s="105">
        <v>12226.445446772221</v>
      </c>
      <c r="D180" s="105">
        <v>12157.820589886958</v>
      </c>
      <c r="E180" s="106">
        <v>12470.974355707665</v>
      </c>
      <c r="F180" s="106">
        <v>12400.977001684698</v>
      </c>
      <c r="G180" s="1069">
        <v>0.56445031720854144</v>
      </c>
      <c r="H180" s="107">
        <v>330.11351351351351</v>
      </c>
      <c r="I180" s="107">
        <v>-2.0877533927953999E-2</v>
      </c>
      <c r="J180" s="108">
        <v>14.338689740420271</v>
      </c>
      <c r="K180" s="108">
        <v>23.55487649605297</v>
      </c>
      <c r="L180" s="1070">
        <v>-0.99375041943785192</v>
      </c>
    </row>
    <row r="181" spans="1:12" ht="15">
      <c r="A181" s="46" t="s">
        <v>114</v>
      </c>
      <c r="B181" s="47" t="s">
        <v>32</v>
      </c>
      <c r="C181" s="94">
        <v>12121.301960784313</v>
      </c>
      <c r="D181" s="94">
        <v>12027.627450980392</v>
      </c>
      <c r="E181" s="95">
        <v>12363.727999999999</v>
      </c>
      <c r="F181" s="95">
        <v>12268.18</v>
      </c>
      <c r="G181" s="1062">
        <v>0.77882782939277762</v>
      </c>
      <c r="H181" s="96">
        <v>316.2</v>
      </c>
      <c r="I181" s="96">
        <v>-9.4786729857823493E-2</v>
      </c>
      <c r="J181" s="104">
        <v>-0.57803468208092479</v>
      </c>
      <c r="K181" s="104">
        <v>10.949834479246244</v>
      </c>
      <c r="L181" s="1068">
        <v>-2.1741224316929166</v>
      </c>
    </row>
    <row r="182" spans="1:12" ht="15.75" thickBot="1">
      <c r="A182" s="49" t="s">
        <v>114</v>
      </c>
      <c r="B182" s="50" t="s">
        <v>33</v>
      </c>
      <c r="C182" s="109">
        <v>12310.840196078432</v>
      </c>
      <c r="D182" s="109">
        <v>12294.682352941176</v>
      </c>
      <c r="E182" s="110">
        <v>12557.057000000001</v>
      </c>
      <c r="F182" s="110">
        <v>12540.575999999999</v>
      </c>
      <c r="G182" s="1071">
        <v>0.13142139563606636</v>
      </c>
      <c r="H182" s="104">
        <v>342.2</v>
      </c>
      <c r="I182" s="104">
        <v>-1.0696733159872764</v>
      </c>
      <c r="J182" s="104">
        <v>31.474103585657371</v>
      </c>
      <c r="K182" s="104">
        <v>12.605042016806722</v>
      </c>
      <c r="L182" s="1068">
        <v>1.1803720122550612</v>
      </c>
    </row>
    <row r="183" spans="1:12" ht="15.75" thickBot="1">
      <c r="A183" s="51"/>
      <c r="B183" s="52"/>
      <c r="C183" s="111"/>
      <c r="D183" s="111"/>
      <c r="E183" s="111"/>
      <c r="F183" s="111"/>
      <c r="G183" s="1072"/>
      <c r="H183" s="112"/>
      <c r="I183" s="112"/>
      <c r="J183" s="112"/>
      <c r="K183" s="112"/>
      <c r="L183" s="1073"/>
    </row>
    <row r="184" spans="1:12" ht="15">
      <c r="A184" s="46" t="s">
        <v>115</v>
      </c>
      <c r="B184" s="53" t="s">
        <v>30</v>
      </c>
      <c r="C184" s="113">
        <v>12563.163725490196</v>
      </c>
      <c r="D184" s="113">
        <v>12543.896078431371</v>
      </c>
      <c r="E184" s="114">
        <v>12814.427</v>
      </c>
      <c r="F184" s="114">
        <v>12794.773999999999</v>
      </c>
      <c r="G184" s="1074">
        <v>0.15360177522479293</v>
      </c>
      <c r="H184" s="115">
        <v>406.9</v>
      </c>
      <c r="I184" s="115">
        <v>-0.29404557706445611</v>
      </c>
      <c r="J184" s="115">
        <v>67.796610169491515</v>
      </c>
      <c r="K184" s="115">
        <v>2.5210084033613445</v>
      </c>
      <c r="L184" s="1075">
        <v>0.73068826984594448</v>
      </c>
    </row>
    <row r="185" spans="1:12" ht="15.75" thickBot="1">
      <c r="A185" s="49" t="s">
        <v>115</v>
      </c>
      <c r="B185" s="50" t="s">
        <v>33</v>
      </c>
      <c r="C185" s="109">
        <v>12356.979411764707</v>
      </c>
      <c r="D185" s="109">
        <v>12354.112745098038</v>
      </c>
      <c r="E185" s="110">
        <v>12604.119000000001</v>
      </c>
      <c r="F185" s="110">
        <v>12601.195</v>
      </c>
      <c r="G185" s="1071">
        <v>2.3204148495447358E-2</v>
      </c>
      <c r="H185" s="104">
        <v>362.8</v>
      </c>
      <c r="I185" s="104">
        <v>-1.7600866504197128</v>
      </c>
      <c r="J185" s="104">
        <v>101.92307692307692</v>
      </c>
      <c r="K185" s="104">
        <v>6.6844919786096257</v>
      </c>
      <c r="L185" s="1068">
        <v>2.7397188030672193</v>
      </c>
    </row>
    <row r="186" spans="1:12" ht="15.75" thickBot="1">
      <c r="A186" s="51"/>
      <c r="B186" s="52"/>
      <c r="C186" s="111"/>
      <c r="D186" s="111"/>
      <c r="E186" s="111"/>
      <c r="F186" s="111"/>
      <c r="G186" s="1072"/>
      <c r="H186" s="112"/>
      <c r="I186" s="112"/>
      <c r="J186" s="112"/>
      <c r="K186" s="112"/>
      <c r="L186" s="1073"/>
    </row>
    <row r="187" spans="1:12" ht="14.25">
      <c r="A187" s="44" t="s">
        <v>116</v>
      </c>
      <c r="B187" s="45" t="s">
        <v>25</v>
      </c>
      <c r="C187" s="100" t="s">
        <v>100</v>
      </c>
      <c r="D187" s="100" t="s">
        <v>100</v>
      </c>
      <c r="E187" s="101" t="s">
        <v>100</v>
      </c>
      <c r="F187" s="101" t="s">
        <v>100</v>
      </c>
      <c r="G187" s="1066" t="s">
        <v>100</v>
      </c>
      <c r="H187" s="102" t="s">
        <v>100</v>
      </c>
      <c r="I187" s="102" t="s">
        <v>100</v>
      </c>
      <c r="J187" s="103" t="s">
        <v>100</v>
      </c>
      <c r="K187" s="103" t="s">
        <v>100</v>
      </c>
      <c r="L187" s="1067" t="s">
        <v>100</v>
      </c>
    </row>
    <row r="188" spans="1:12" ht="15">
      <c r="A188" s="39" t="s">
        <v>116</v>
      </c>
      <c r="B188" s="47" t="s">
        <v>26</v>
      </c>
      <c r="C188" s="94" t="s">
        <v>100</v>
      </c>
      <c r="D188" s="94" t="s">
        <v>100</v>
      </c>
      <c r="E188" s="95" t="s">
        <v>100</v>
      </c>
      <c r="F188" s="95" t="s">
        <v>100</v>
      </c>
      <c r="G188" s="1062" t="s">
        <v>100</v>
      </c>
      <c r="H188" s="96" t="s">
        <v>100</v>
      </c>
      <c r="I188" s="96" t="s">
        <v>100</v>
      </c>
      <c r="J188" s="104" t="s">
        <v>100</v>
      </c>
      <c r="K188" s="104" t="s">
        <v>100</v>
      </c>
      <c r="L188" s="1068" t="s">
        <v>100</v>
      </c>
    </row>
    <row r="189" spans="1:12" ht="15">
      <c r="A189" s="39" t="s">
        <v>116</v>
      </c>
      <c r="B189" s="47" t="s">
        <v>27</v>
      </c>
      <c r="C189" s="94" t="s">
        <v>100</v>
      </c>
      <c r="D189" s="94" t="s">
        <v>100</v>
      </c>
      <c r="E189" s="95" t="s">
        <v>100</v>
      </c>
      <c r="F189" s="95" t="s">
        <v>100</v>
      </c>
      <c r="G189" s="1062" t="s">
        <v>100</v>
      </c>
      <c r="H189" s="96" t="s">
        <v>100</v>
      </c>
      <c r="I189" s="96" t="s">
        <v>100</v>
      </c>
      <c r="J189" s="104" t="s">
        <v>100</v>
      </c>
      <c r="K189" s="104" t="s">
        <v>100</v>
      </c>
      <c r="L189" s="1068" t="s">
        <v>100</v>
      </c>
    </row>
    <row r="190" spans="1:12" ht="15">
      <c r="A190" s="39" t="s">
        <v>116</v>
      </c>
      <c r="B190" s="47" t="s">
        <v>34</v>
      </c>
      <c r="C190" s="94" t="s">
        <v>100</v>
      </c>
      <c r="D190" s="94" t="s">
        <v>100</v>
      </c>
      <c r="E190" s="95" t="s">
        <v>100</v>
      </c>
      <c r="F190" s="95" t="s">
        <v>100</v>
      </c>
      <c r="G190" s="1062" t="s">
        <v>100</v>
      </c>
      <c r="H190" s="96" t="s">
        <v>100</v>
      </c>
      <c r="I190" s="96" t="s">
        <v>100</v>
      </c>
      <c r="J190" s="104" t="s">
        <v>100</v>
      </c>
      <c r="K190" s="104" t="s">
        <v>100</v>
      </c>
      <c r="L190" s="1068" t="s">
        <v>100</v>
      </c>
    </row>
    <row r="191" spans="1:12" ht="14.25">
      <c r="A191" s="54" t="s">
        <v>116</v>
      </c>
      <c r="B191" s="48" t="s">
        <v>28</v>
      </c>
      <c r="C191" s="105" t="s">
        <v>100</v>
      </c>
      <c r="D191" s="105" t="s">
        <v>100</v>
      </c>
      <c r="E191" s="106" t="s">
        <v>100</v>
      </c>
      <c r="F191" s="106" t="s">
        <v>100</v>
      </c>
      <c r="G191" s="1069" t="s">
        <v>100</v>
      </c>
      <c r="H191" s="107" t="s">
        <v>100</v>
      </c>
      <c r="I191" s="107" t="s">
        <v>100</v>
      </c>
      <c r="J191" s="108" t="s">
        <v>100</v>
      </c>
      <c r="K191" s="108" t="s">
        <v>100</v>
      </c>
      <c r="L191" s="1070" t="s">
        <v>100</v>
      </c>
    </row>
    <row r="192" spans="1:12" ht="15">
      <c r="A192" s="39" t="s">
        <v>116</v>
      </c>
      <c r="B192" s="47" t="s">
        <v>30</v>
      </c>
      <c r="C192" s="94" t="s">
        <v>100</v>
      </c>
      <c r="D192" s="94" t="s">
        <v>100</v>
      </c>
      <c r="E192" s="95" t="s">
        <v>100</v>
      </c>
      <c r="F192" s="95" t="s">
        <v>100</v>
      </c>
      <c r="G192" s="1062" t="s">
        <v>100</v>
      </c>
      <c r="H192" s="96" t="s">
        <v>100</v>
      </c>
      <c r="I192" s="96" t="s">
        <v>100</v>
      </c>
      <c r="J192" s="104" t="s">
        <v>100</v>
      </c>
      <c r="K192" s="104" t="s">
        <v>100</v>
      </c>
      <c r="L192" s="1068" t="s">
        <v>100</v>
      </c>
    </row>
    <row r="193" spans="1:12" ht="15">
      <c r="A193" s="39" t="s">
        <v>116</v>
      </c>
      <c r="B193" s="47" t="s">
        <v>35</v>
      </c>
      <c r="C193" s="94" t="s">
        <v>100</v>
      </c>
      <c r="D193" s="94" t="s">
        <v>100</v>
      </c>
      <c r="E193" s="95" t="s">
        <v>100</v>
      </c>
      <c r="F193" s="95" t="s">
        <v>100</v>
      </c>
      <c r="G193" s="1062" t="s">
        <v>100</v>
      </c>
      <c r="H193" s="96" t="s">
        <v>100</v>
      </c>
      <c r="I193" s="96" t="s">
        <v>100</v>
      </c>
      <c r="J193" s="104" t="s">
        <v>100</v>
      </c>
      <c r="K193" s="104" t="s">
        <v>100</v>
      </c>
      <c r="L193" s="1068" t="s">
        <v>100</v>
      </c>
    </row>
    <row r="194" spans="1:12" ht="14.25">
      <c r="A194" s="54" t="s">
        <v>116</v>
      </c>
      <c r="B194" s="48" t="s">
        <v>31</v>
      </c>
      <c r="C194" s="105" t="s">
        <v>100</v>
      </c>
      <c r="D194" s="105" t="s">
        <v>100</v>
      </c>
      <c r="E194" s="106" t="s">
        <v>100</v>
      </c>
      <c r="F194" s="106" t="s">
        <v>100</v>
      </c>
      <c r="G194" s="1069" t="s">
        <v>100</v>
      </c>
      <c r="H194" s="107" t="s">
        <v>100</v>
      </c>
      <c r="I194" s="107" t="s">
        <v>100</v>
      </c>
      <c r="J194" s="108" t="s">
        <v>100</v>
      </c>
      <c r="K194" s="108" t="s">
        <v>100</v>
      </c>
      <c r="L194" s="1070" t="s">
        <v>100</v>
      </c>
    </row>
    <row r="195" spans="1:12" ht="15">
      <c r="A195" s="39" t="s">
        <v>116</v>
      </c>
      <c r="B195" s="47" t="s">
        <v>33</v>
      </c>
      <c r="C195" s="94" t="s">
        <v>100</v>
      </c>
      <c r="D195" s="94" t="s">
        <v>100</v>
      </c>
      <c r="E195" s="95" t="s">
        <v>100</v>
      </c>
      <c r="F195" s="95" t="s">
        <v>100</v>
      </c>
      <c r="G195" s="1062" t="s">
        <v>100</v>
      </c>
      <c r="H195" s="96" t="s">
        <v>100</v>
      </c>
      <c r="I195" s="96" t="s">
        <v>100</v>
      </c>
      <c r="J195" s="104" t="s">
        <v>100</v>
      </c>
      <c r="K195" s="104" t="s">
        <v>100</v>
      </c>
      <c r="L195" s="1068" t="s">
        <v>100</v>
      </c>
    </row>
    <row r="196" spans="1:12" ht="15.75" thickBot="1">
      <c r="A196" s="55" t="s">
        <v>116</v>
      </c>
      <c r="B196" s="47" t="s">
        <v>36</v>
      </c>
      <c r="C196" s="109" t="s">
        <v>100</v>
      </c>
      <c r="D196" s="109" t="s">
        <v>100</v>
      </c>
      <c r="E196" s="110" t="s">
        <v>100</v>
      </c>
      <c r="F196" s="110" t="s">
        <v>100</v>
      </c>
      <c r="G196" s="1071" t="s">
        <v>100</v>
      </c>
      <c r="H196" s="104" t="s">
        <v>100</v>
      </c>
      <c r="I196" s="104" t="s">
        <v>100</v>
      </c>
      <c r="J196" s="104" t="s">
        <v>100</v>
      </c>
      <c r="K196" s="104" t="s">
        <v>100</v>
      </c>
      <c r="L196" s="1068" t="s">
        <v>100</v>
      </c>
    </row>
    <row r="197" spans="1:12" ht="15.75" thickBot="1">
      <c r="A197" s="51"/>
      <c r="B197" s="52"/>
      <c r="C197" s="111"/>
      <c r="D197" s="111"/>
      <c r="E197" s="111"/>
      <c r="F197" s="111"/>
      <c r="G197" s="1072"/>
      <c r="H197" s="112"/>
      <c r="I197" s="112"/>
      <c r="J197" s="112"/>
      <c r="K197" s="112"/>
      <c r="L197" s="1073"/>
    </row>
    <row r="198" spans="1:12" ht="14.25">
      <c r="A198" s="44" t="s">
        <v>24</v>
      </c>
      <c r="B198" s="45" t="s">
        <v>28</v>
      </c>
      <c r="C198" s="100">
        <v>11217.983096631307</v>
      </c>
      <c r="D198" s="100">
        <v>11217.905336889087</v>
      </c>
      <c r="E198" s="101">
        <v>11442.342758563935</v>
      </c>
      <c r="F198" s="101">
        <v>11442.263443626869</v>
      </c>
      <c r="G198" s="1066">
        <v>6.9317523981519134E-4</v>
      </c>
      <c r="H198" s="102">
        <v>349.68165467625897</v>
      </c>
      <c r="I198" s="102">
        <v>-0.81671894288667979</v>
      </c>
      <c r="J198" s="103">
        <v>16.317991631799163</v>
      </c>
      <c r="K198" s="103">
        <v>3.5395976572447161</v>
      </c>
      <c r="L198" s="1067">
        <v>-8.6559223350034298E-2</v>
      </c>
    </row>
    <row r="199" spans="1:12" ht="15">
      <c r="A199" s="46" t="s">
        <v>24</v>
      </c>
      <c r="B199" s="47" t="s">
        <v>29</v>
      </c>
      <c r="C199" s="94">
        <v>11024.638235294116</v>
      </c>
      <c r="D199" s="94">
        <v>10778.997058823528</v>
      </c>
      <c r="E199" s="95">
        <v>11245.130999999999</v>
      </c>
      <c r="F199" s="95">
        <v>10994.576999999999</v>
      </c>
      <c r="G199" s="1062">
        <v>2.2788871277176019</v>
      </c>
      <c r="H199" s="96">
        <v>333.6</v>
      </c>
      <c r="I199" s="96">
        <v>2.8360049321825049</v>
      </c>
      <c r="J199" s="104">
        <v>25</v>
      </c>
      <c r="K199" s="104">
        <v>0.57295645530939654</v>
      </c>
      <c r="L199" s="1068">
        <v>2.6757092541986438E-2</v>
      </c>
    </row>
    <row r="200" spans="1:12" ht="15">
      <c r="A200" s="46" t="s">
        <v>24</v>
      </c>
      <c r="B200" s="47" t="s">
        <v>30</v>
      </c>
      <c r="C200" s="94">
        <v>11099.619607843137</v>
      </c>
      <c r="D200" s="94">
        <v>11056.396078431371</v>
      </c>
      <c r="E200" s="95">
        <v>11321.611999999999</v>
      </c>
      <c r="F200" s="95">
        <v>11277.523999999999</v>
      </c>
      <c r="G200" s="1062">
        <v>0.39093687586033726</v>
      </c>
      <c r="H200" s="96">
        <v>335.4</v>
      </c>
      <c r="I200" s="96">
        <v>-1.7862371888726276</v>
      </c>
      <c r="J200" s="104">
        <v>0</v>
      </c>
      <c r="K200" s="104">
        <v>1.3496307613954672</v>
      </c>
      <c r="L200" s="1068">
        <v>-0.25862291786412905</v>
      </c>
    </row>
    <row r="201" spans="1:12" ht="15">
      <c r="A201" s="46" t="s">
        <v>24</v>
      </c>
      <c r="B201" s="47" t="s">
        <v>35</v>
      </c>
      <c r="C201" s="94">
        <v>11370.393137254901</v>
      </c>
      <c r="D201" s="94">
        <v>11519.529411764706</v>
      </c>
      <c r="E201" s="95">
        <v>11597.800999999999</v>
      </c>
      <c r="F201" s="95">
        <v>11749.92</v>
      </c>
      <c r="G201" s="1062">
        <v>-1.2946386017947407</v>
      </c>
      <c r="H201" s="96">
        <v>367.3</v>
      </c>
      <c r="I201" s="96">
        <v>-2.0794454812050152</v>
      </c>
      <c r="J201" s="104">
        <v>30.927835051546392</v>
      </c>
      <c r="K201" s="104">
        <v>1.6170104405398522</v>
      </c>
      <c r="L201" s="1068">
        <v>0.14530660197210832</v>
      </c>
    </row>
    <row r="202" spans="1:12" ht="14.25">
      <c r="A202" s="44" t="s">
        <v>24</v>
      </c>
      <c r="B202" s="48" t="s">
        <v>31</v>
      </c>
      <c r="C202" s="105">
        <v>10527.159336106073</v>
      </c>
      <c r="D202" s="105">
        <v>10464.025608506627</v>
      </c>
      <c r="E202" s="106">
        <v>10737.702522828195</v>
      </c>
      <c r="F202" s="106">
        <v>10673.30612067676</v>
      </c>
      <c r="G202" s="1069">
        <v>0.60334072145352879</v>
      </c>
      <c r="H202" s="107">
        <v>291.03958594730238</v>
      </c>
      <c r="I202" s="107">
        <v>0.43369576758704964</v>
      </c>
      <c r="J202" s="108">
        <v>19.133034379671152</v>
      </c>
      <c r="K202" s="108">
        <v>20.295390883626176</v>
      </c>
      <c r="L202" s="1070">
        <v>-5.0187658958975589E-3</v>
      </c>
    </row>
    <row r="203" spans="1:12" ht="15">
      <c r="A203" s="46" t="s">
        <v>24</v>
      </c>
      <c r="B203" s="47" t="s">
        <v>32</v>
      </c>
      <c r="C203" s="94">
        <v>10103.487254901962</v>
      </c>
      <c r="D203" s="94">
        <v>10077.320588235294</v>
      </c>
      <c r="E203" s="95">
        <v>10305.557000000001</v>
      </c>
      <c r="F203" s="95">
        <v>10278.867</v>
      </c>
      <c r="G203" s="1062">
        <v>0.25965896825010493</v>
      </c>
      <c r="H203" s="96">
        <v>268.39999999999998</v>
      </c>
      <c r="I203" s="96">
        <v>0.59970014992502474</v>
      </c>
      <c r="J203" s="104">
        <v>6.5009560229445515</v>
      </c>
      <c r="K203" s="104">
        <v>7.091927680162974</v>
      </c>
      <c r="L203" s="1068">
        <v>-0.84313528448578889</v>
      </c>
    </row>
    <row r="204" spans="1:12" ht="15">
      <c r="A204" s="46" t="s">
        <v>24</v>
      </c>
      <c r="B204" s="47" t="s">
        <v>33</v>
      </c>
      <c r="C204" s="94">
        <v>10640.658823529411</v>
      </c>
      <c r="D204" s="94">
        <v>10597.182352941176</v>
      </c>
      <c r="E204" s="95">
        <v>10853.472</v>
      </c>
      <c r="F204" s="95">
        <v>10809.126</v>
      </c>
      <c r="G204" s="1062">
        <v>0.41026443766128312</v>
      </c>
      <c r="H204" s="96">
        <v>293</v>
      </c>
      <c r="I204" s="96">
        <v>-0.13633265167006725</v>
      </c>
      <c r="J204" s="104">
        <v>32.149200710479576</v>
      </c>
      <c r="K204" s="104">
        <v>9.4728800611153545</v>
      </c>
      <c r="L204" s="1068">
        <v>0.93092891561391333</v>
      </c>
    </row>
    <row r="205" spans="1:12" ht="15">
      <c r="A205" s="46" t="s">
        <v>24</v>
      </c>
      <c r="B205" s="47" t="s">
        <v>36</v>
      </c>
      <c r="C205" s="94">
        <v>10927.414705882353</v>
      </c>
      <c r="D205" s="94">
        <v>10849.01862745098</v>
      </c>
      <c r="E205" s="95">
        <v>11145.963</v>
      </c>
      <c r="F205" s="95">
        <v>11065.999</v>
      </c>
      <c r="G205" s="1062">
        <v>0.72260986107083458</v>
      </c>
      <c r="H205" s="96">
        <v>329.1</v>
      </c>
      <c r="I205" s="96">
        <v>-9.1074681238601865E-2</v>
      </c>
      <c r="J205" s="104">
        <v>16.269841269841269</v>
      </c>
      <c r="K205" s="104">
        <v>3.7305831423478479</v>
      </c>
      <c r="L205" s="1068">
        <v>-9.281239702402333E-2</v>
      </c>
    </row>
    <row r="206" spans="1:12" ht="14.25">
      <c r="A206" s="44" t="s">
        <v>24</v>
      </c>
      <c r="B206" s="48" t="s">
        <v>37</v>
      </c>
      <c r="C206" s="105">
        <v>8132.2119406003867</v>
      </c>
      <c r="D206" s="105">
        <v>8054.0408890798171</v>
      </c>
      <c r="E206" s="106">
        <v>8294.8561794123943</v>
      </c>
      <c r="F206" s="106">
        <v>8215.1217068614133</v>
      </c>
      <c r="G206" s="1069">
        <v>0.97058175637721178</v>
      </c>
      <c r="H206" s="107">
        <v>226.0008038585209</v>
      </c>
      <c r="I206" s="107">
        <v>1.1448614899332763</v>
      </c>
      <c r="J206" s="108">
        <v>18.026565464895636</v>
      </c>
      <c r="K206" s="108">
        <v>7.9195314489432134</v>
      </c>
      <c r="L206" s="1070">
        <v>-7.6220333790818273E-2</v>
      </c>
    </row>
    <row r="207" spans="1:12" ht="15">
      <c r="A207" s="46" t="s">
        <v>24</v>
      </c>
      <c r="B207" s="47" t="s">
        <v>102</v>
      </c>
      <c r="C207" s="116">
        <v>7773.1549019607846</v>
      </c>
      <c r="D207" s="116">
        <v>7804.0617647058825</v>
      </c>
      <c r="E207" s="117">
        <v>7928.6180000000004</v>
      </c>
      <c r="F207" s="117">
        <v>7960.143</v>
      </c>
      <c r="G207" s="1076">
        <v>-0.39603559885795564</v>
      </c>
      <c r="H207" s="118">
        <v>213.8</v>
      </c>
      <c r="I207" s="118">
        <v>0</v>
      </c>
      <c r="J207" s="119">
        <v>13.609467455621301</v>
      </c>
      <c r="K207" s="119">
        <v>4.8892284186401831</v>
      </c>
      <c r="L207" s="1077">
        <v>-0.23897670956494466</v>
      </c>
    </row>
    <row r="208" spans="1:12" ht="15">
      <c r="A208" s="46" t="s">
        <v>24</v>
      </c>
      <c r="B208" s="47" t="s">
        <v>38</v>
      </c>
      <c r="C208" s="94">
        <v>8457.9539215686273</v>
      </c>
      <c r="D208" s="94">
        <v>8329.7901960784311</v>
      </c>
      <c r="E208" s="95">
        <v>8627.1129999999994</v>
      </c>
      <c r="F208" s="95">
        <v>8496.3860000000004</v>
      </c>
      <c r="G208" s="1062">
        <v>1.5386188904317546</v>
      </c>
      <c r="H208" s="96">
        <v>241.7</v>
      </c>
      <c r="I208" s="96">
        <v>1.9401096583719926</v>
      </c>
      <c r="J208" s="104">
        <v>16.352201257861633</v>
      </c>
      <c r="K208" s="104">
        <v>2.3554876496052963</v>
      </c>
      <c r="L208" s="1068">
        <v>-5.6892869284098424E-2</v>
      </c>
    </row>
    <row r="209" spans="1:12" ht="15.75" thickBot="1">
      <c r="A209" s="46" t="s">
        <v>24</v>
      </c>
      <c r="B209" s="47" t="s">
        <v>39</v>
      </c>
      <c r="C209" s="94">
        <v>9215.62843137255</v>
      </c>
      <c r="D209" s="94">
        <v>9038.6676470588245</v>
      </c>
      <c r="E209" s="95">
        <v>9399.9410000000007</v>
      </c>
      <c r="F209" s="95">
        <v>9219.4410000000007</v>
      </c>
      <c r="G209" s="1062">
        <v>1.9578193515203359</v>
      </c>
      <c r="H209" s="96">
        <v>259.60000000000002</v>
      </c>
      <c r="I209" s="96">
        <v>-3.8505968425092761E-2</v>
      </c>
      <c r="J209" s="104">
        <v>76.666666666666671</v>
      </c>
      <c r="K209" s="104">
        <v>0.67481538069773361</v>
      </c>
      <c r="L209" s="1068">
        <v>0.21964924505822525</v>
      </c>
    </row>
    <row r="210" spans="1:12" ht="15.75" thickBot="1">
      <c r="A210" s="51"/>
      <c r="B210" s="52"/>
      <c r="C210" s="111"/>
      <c r="D210" s="111"/>
      <c r="E210" s="111"/>
      <c r="F210" s="111"/>
      <c r="G210" s="1072"/>
      <c r="H210" s="112"/>
      <c r="I210" s="112"/>
      <c r="J210" s="112"/>
      <c r="K210" s="112"/>
      <c r="L210" s="1073"/>
    </row>
    <row r="211" spans="1:12" ht="14.25">
      <c r="A211" s="44" t="s">
        <v>117</v>
      </c>
      <c r="B211" s="48" t="s">
        <v>25</v>
      </c>
      <c r="C211" s="105">
        <v>13908.55153786649</v>
      </c>
      <c r="D211" s="105">
        <v>13686.658712632277</v>
      </c>
      <c r="E211" s="106">
        <v>14186.72256862382</v>
      </c>
      <c r="F211" s="106">
        <v>13960.391886884923</v>
      </c>
      <c r="G211" s="1069">
        <v>1.621234443651419</v>
      </c>
      <c r="H211" s="107">
        <v>325.22409638554217</v>
      </c>
      <c r="I211" s="107">
        <v>-1.807976514117756</v>
      </c>
      <c r="J211" s="108">
        <v>7.7922077922077921</v>
      </c>
      <c r="K211" s="108">
        <v>2.1135727018079957</v>
      </c>
      <c r="L211" s="1070">
        <v>-0.2229467944748138</v>
      </c>
    </row>
    <row r="212" spans="1:12" ht="15">
      <c r="A212" s="46" t="s">
        <v>117</v>
      </c>
      <c r="B212" s="47" t="s">
        <v>26</v>
      </c>
      <c r="C212" s="94">
        <v>13620.117647058823</v>
      </c>
      <c r="D212" s="94">
        <v>13665.860784313725</v>
      </c>
      <c r="E212" s="95">
        <v>13892.52</v>
      </c>
      <c r="F212" s="95">
        <v>13939.178</v>
      </c>
      <c r="G212" s="1062">
        <v>-0.33472562011905899</v>
      </c>
      <c r="H212" s="96">
        <v>304.5</v>
      </c>
      <c r="I212" s="96">
        <v>-3.3640114249444695</v>
      </c>
      <c r="J212" s="104">
        <v>-46.341463414634148</v>
      </c>
      <c r="K212" s="104">
        <v>0.28011204481792717</v>
      </c>
      <c r="L212" s="1068">
        <v>-0.34194834055606771</v>
      </c>
    </row>
    <row r="213" spans="1:12" ht="15">
      <c r="A213" s="46" t="s">
        <v>117</v>
      </c>
      <c r="B213" s="47" t="s">
        <v>27</v>
      </c>
      <c r="C213" s="94">
        <v>13851.75294117647</v>
      </c>
      <c r="D213" s="94">
        <v>13664.910784313726</v>
      </c>
      <c r="E213" s="95">
        <v>14128.788</v>
      </c>
      <c r="F213" s="95">
        <v>13938.209000000001</v>
      </c>
      <c r="G213" s="1062">
        <v>1.3673134044696826</v>
      </c>
      <c r="H213" s="96">
        <v>320.10000000000002</v>
      </c>
      <c r="I213" s="96">
        <v>-1.9601837672281706</v>
      </c>
      <c r="J213" s="104">
        <v>34.722222222222221</v>
      </c>
      <c r="K213" s="104">
        <v>1.2350394703335881</v>
      </c>
      <c r="L213" s="1068">
        <v>0.14264074479876787</v>
      </c>
    </row>
    <row r="214" spans="1:12" ht="15">
      <c r="A214" s="46" t="s">
        <v>117</v>
      </c>
      <c r="B214" s="47" t="s">
        <v>34</v>
      </c>
      <c r="C214" s="94">
        <v>14136.144117647058</v>
      </c>
      <c r="D214" s="94">
        <v>13740.156862745096</v>
      </c>
      <c r="E214" s="95">
        <v>14418.867</v>
      </c>
      <c r="F214" s="95">
        <v>14014.96</v>
      </c>
      <c r="G214" s="1062">
        <v>2.8819704087632148</v>
      </c>
      <c r="H214" s="96">
        <v>345.5</v>
      </c>
      <c r="I214" s="96">
        <v>-2.8402699662542243</v>
      </c>
      <c r="J214" s="104">
        <v>14.634146341463413</v>
      </c>
      <c r="K214" s="104">
        <v>0.5984211866564807</v>
      </c>
      <c r="L214" s="1068">
        <v>-2.3639198717514187E-2</v>
      </c>
    </row>
    <row r="215" spans="1:12" ht="14.25">
      <c r="A215" s="44" t="s">
        <v>117</v>
      </c>
      <c r="B215" s="48" t="s">
        <v>28</v>
      </c>
      <c r="C215" s="105">
        <v>13379.362220343372</v>
      </c>
      <c r="D215" s="105">
        <v>13349.787188444736</v>
      </c>
      <c r="E215" s="106">
        <v>13646.94946475024</v>
      </c>
      <c r="F215" s="106">
        <v>13616.782932213631</v>
      </c>
      <c r="G215" s="1069">
        <v>0.22153935101104213</v>
      </c>
      <c r="H215" s="107">
        <v>298.02322775263957</v>
      </c>
      <c r="I215" s="107">
        <v>-0.8040274470228056</v>
      </c>
      <c r="J215" s="108">
        <v>20.326678765880217</v>
      </c>
      <c r="K215" s="108">
        <v>8.4415584415584419</v>
      </c>
      <c r="L215" s="1070">
        <v>8.1673750312804216E-2</v>
      </c>
    </row>
    <row r="216" spans="1:12" ht="15">
      <c r="A216" s="46" t="s">
        <v>117</v>
      </c>
      <c r="B216" s="47" t="s">
        <v>29</v>
      </c>
      <c r="C216" s="94">
        <v>13019.832352941175</v>
      </c>
      <c r="D216" s="94">
        <v>12949.495098039217</v>
      </c>
      <c r="E216" s="95">
        <v>13280.228999999999</v>
      </c>
      <c r="F216" s="95">
        <v>13208.485000000001</v>
      </c>
      <c r="G216" s="1062">
        <v>0.54316600276260885</v>
      </c>
      <c r="H216" s="96">
        <v>268.5</v>
      </c>
      <c r="I216" s="96">
        <v>-2.8230184581976152</v>
      </c>
      <c r="J216" s="104">
        <v>14.285714285714285</v>
      </c>
      <c r="K216" s="104">
        <v>1.0185892538833716</v>
      </c>
      <c r="L216" s="1068">
        <v>-4.3465062608814886E-2</v>
      </c>
    </row>
    <row r="217" spans="1:12" ht="15">
      <c r="A217" s="46" t="s">
        <v>117</v>
      </c>
      <c r="B217" s="47" t="s">
        <v>30</v>
      </c>
      <c r="C217" s="94">
        <v>13372.453921568627</v>
      </c>
      <c r="D217" s="94">
        <v>13380.698039215686</v>
      </c>
      <c r="E217" s="95">
        <v>13639.903</v>
      </c>
      <c r="F217" s="95">
        <v>13648.312</v>
      </c>
      <c r="G217" s="1062">
        <v>-6.1612014731196436E-2</v>
      </c>
      <c r="H217" s="96">
        <v>292</v>
      </c>
      <c r="I217" s="96">
        <v>-1.217861975642768</v>
      </c>
      <c r="J217" s="104">
        <v>10.793650793650794</v>
      </c>
      <c r="K217" s="104">
        <v>4.4435956200662083</v>
      </c>
      <c r="L217" s="1068">
        <v>-0.33564880414862941</v>
      </c>
    </row>
    <row r="218" spans="1:12" ht="15">
      <c r="A218" s="46" t="s">
        <v>117</v>
      </c>
      <c r="B218" s="47" t="s">
        <v>35</v>
      </c>
      <c r="C218" s="94">
        <v>13492.913725490196</v>
      </c>
      <c r="D218" s="94">
        <v>13441.419607843136</v>
      </c>
      <c r="E218" s="95">
        <v>13762.772000000001</v>
      </c>
      <c r="F218" s="95">
        <v>13710.248</v>
      </c>
      <c r="G218" s="1062">
        <v>0.38310029111071697</v>
      </c>
      <c r="H218" s="96">
        <v>317.10000000000002</v>
      </c>
      <c r="I218" s="96">
        <v>-0.84427767354596261</v>
      </c>
      <c r="J218" s="104">
        <v>40.963855421686745</v>
      </c>
      <c r="K218" s="104">
        <v>2.979373567608862</v>
      </c>
      <c r="L218" s="1068">
        <v>0.46078761707024851</v>
      </c>
    </row>
    <row r="219" spans="1:12" ht="14.25">
      <c r="A219" s="44" t="s">
        <v>117</v>
      </c>
      <c r="B219" s="48" t="s">
        <v>31</v>
      </c>
      <c r="C219" s="105">
        <v>12277.974628546939</v>
      </c>
      <c r="D219" s="105">
        <v>12269.389229253733</v>
      </c>
      <c r="E219" s="106">
        <v>12523.534121117878</v>
      </c>
      <c r="F219" s="106">
        <v>12514.777013838808</v>
      </c>
      <c r="G219" s="1069">
        <v>6.9974137528675401E-2</v>
      </c>
      <c r="H219" s="107">
        <v>257.54460511679645</v>
      </c>
      <c r="I219" s="107">
        <v>-1.8606141164210319</v>
      </c>
      <c r="J219" s="108">
        <v>14.961636828644501</v>
      </c>
      <c r="K219" s="108">
        <v>11.446396740514388</v>
      </c>
      <c r="L219" s="1070">
        <v>-0.41826719515546529</v>
      </c>
    </row>
    <row r="220" spans="1:12" ht="15">
      <c r="A220" s="46" t="s">
        <v>117</v>
      </c>
      <c r="B220" s="47" t="s">
        <v>32</v>
      </c>
      <c r="C220" s="94">
        <v>11931.879411764705</v>
      </c>
      <c r="D220" s="94">
        <v>11884.796078431373</v>
      </c>
      <c r="E220" s="95">
        <v>12170.517</v>
      </c>
      <c r="F220" s="95">
        <v>12122.492</v>
      </c>
      <c r="G220" s="1062">
        <v>0.39616441899899485</v>
      </c>
      <c r="H220" s="96">
        <v>234.2</v>
      </c>
      <c r="I220" s="96">
        <v>-2.902155887230514</v>
      </c>
      <c r="J220" s="104">
        <v>30.452674897119341</v>
      </c>
      <c r="K220" s="104">
        <v>4.03615991851286</v>
      </c>
      <c r="L220" s="1068">
        <v>0.34931421983284183</v>
      </c>
    </row>
    <row r="221" spans="1:12" ht="15">
      <c r="A221" s="46" t="s">
        <v>117</v>
      </c>
      <c r="B221" s="47" t="s">
        <v>33</v>
      </c>
      <c r="C221" s="94">
        <v>12372.747058823528</v>
      </c>
      <c r="D221" s="94">
        <v>12408.51862745098</v>
      </c>
      <c r="E221" s="95">
        <v>12620.201999999999</v>
      </c>
      <c r="F221" s="95">
        <v>12656.689</v>
      </c>
      <c r="G221" s="1062">
        <v>-0.28828234619655257</v>
      </c>
      <c r="H221" s="96">
        <v>261.60000000000002</v>
      </c>
      <c r="I221" s="96">
        <v>-1.0590015128592871</v>
      </c>
      <c r="J221" s="96">
        <v>10.43956043956044</v>
      </c>
      <c r="K221" s="96">
        <v>5.1184110007639418</v>
      </c>
      <c r="L221" s="1063">
        <v>-0.40427144499542678</v>
      </c>
    </row>
    <row r="222" spans="1:12" ht="15.75" thickBot="1">
      <c r="A222" s="56" t="s">
        <v>117</v>
      </c>
      <c r="B222" s="57" t="s">
        <v>36</v>
      </c>
      <c r="C222" s="97">
        <v>12579.754901960785</v>
      </c>
      <c r="D222" s="97">
        <v>12451.068627450981</v>
      </c>
      <c r="E222" s="98">
        <v>12831.35</v>
      </c>
      <c r="F222" s="98">
        <v>12700.09</v>
      </c>
      <c r="G222" s="1064">
        <v>1.0335359828158717</v>
      </c>
      <c r="H222" s="99">
        <v>289.60000000000002</v>
      </c>
      <c r="I222" s="99">
        <v>0.62543432939541743</v>
      </c>
      <c r="J222" s="99">
        <v>2.8571428571428572</v>
      </c>
      <c r="K222" s="99">
        <v>2.2918258212375862</v>
      </c>
      <c r="L222" s="1065">
        <v>-0.36330996999287946</v>
      </c>
    </row>
    <row r="223" spans="1:12">
      <c r="G223" s="80"/>
      <c r="H223" s="80"/>
      <c r="I223" s="80"/>
      <c r="J223" s="80"/>
      <c r="K223" s="80"/>
      <c r="L223" s="80"/>
    </row>
    <row r="224" spans="1:12">
      <c r="G224" s="80"/>
      <c r="H224" s="80"/>
      <c r="I224" s="80"/>
      <c r="J224" s="80"/>
      <c r="K224" s="80"/>
      <c r="L224" s="1084"/>
    </row>
    <row r="225" spans="1:12" ht="13.5" thickBot="1">
      <c r="G225" s="80"/>
      <c r="H225" s="80"/>
      <c r="I225" s="80"/>
      <c r="J225" s="80"/>
      <c r="K225" s="80"/>
      <c r="L225" s="1078"/>
    </row>
    <row r="226" spans="1:12" ht="21" thickBot="1">
      <c r="A226" s="1026" t="s">
        <v>325</v>
      </c>
      <c r="B226" s="1017"/>
      <c r="C226" s="1017"/>
      <c r="D226" s="1017"/>
      <c r="E226" s="1017"/>
      <c r="F226" s="1017"/>
      <c r="G226" s="1161"/>
      <c r="H226" s="1161"/>
      <c r="I226" s="1161"/>
      <c r="J226" s="1161"/>
      <c r="K226" s="1161"/>
      <c r="L226" s="1162"/>
    </row>
    <row r="227" spans="1:12">
      <c r="A227" s="27"/>
      <c r="B227" s="28"/>
      <c r="C227" s="3" t="s">
        <v>9</v>
      </c>
      <c r="D227" s="3" t="s">
        <v>9</v>
      </c>
      <c r="E227" s="3"/>
      <c r="F227" s="3"/>
      <c r="G227" s="1018"/>
      <c r="H227" s="1279" t="s">
        <v>10</v>
      </c>
      <c r="I227" s="1280"/>
      <c r="J227" s="1049" t="s">
        <v>11</v>
      </c>
      <c r="K227" s="1019" t="s">
        <v>12</v>
      </c>
      <c r="L227" s="1020"/>
    </row>
    <row r="228" spans="1:12" ht="15.75">
      <c r="A228" s="29" t="s">
        <v>13</v>
      </c>
      <c r="B228" s="30" t="s">
        <v>14</v>
      </c>
      <c r="C228" s="1021" t="s">
        <v>40</v>
      </c>
      <c r="D228" s="1021" t="s">
        <v>40</v>
      </c>
      <c r="E228" s="1022" t="s">
        <v>41</v>
      </c>
      <c r="F228" s="1023"/>
      <c r="G228" s="1050"/>
      <c r="H228" s="1277" t="s">
        <v>15</v>
      </c>
      <c r="I228" s="1278"/>
      <c r="J228" s="1051" t="s">
        <v>16</v>
      </c>
      <c r="K228" s="1024" t="s">
        <v>17</v>
      </c>
      <c r="L228" s="1025"/>
    </row>
    <row r="229" spans="1:12" ht="26.25" thickBot="1">
      <c r="A229" s="31" t="s">
        <v>18</v>
      </c>
      <c r="B229" s="32" t="s">
        <v>19</v>
      </c>
      <c r="C229" s="935" t="s">
        <v>458</v>
      </c>
      <c r="D229" s="1241" t="s">
        <v>447</v>
      </c>
      <c r="E229" s="1012" t="s">
        <v>458</v>
      </c>
      <c r="F229" s="1013" t="s">
        <v>447</v>
      </c>
      <c r="G229" s="1048" t="s">
        <v>20</v>
      </c>
      <c r="H229" s="81" t="s">
        <v>458</v>
      </c>
      <c r="I229" s="949" t="s">
        <v>20</v>
      </c>
      <c r="J229" s="1052" t="s">
        <v>20</v>
      </c>
      <c r="K229" s="1014" t="s">
        <v>458</v>
      </c>
      <c r="L229" s="1053" t="s">
        <v>21</v>
      </c>
    </row>
    <row r="230" spans="1:12" ht="15" thickBot="1">
      <c r="A230" s="33" t="s">
        <v>22</v>
      </c>
      <c r="B230" s="34" t="s">
        <v>23</v>
      </c>
      <c r="C230" s="82">
        <v>10734.782094519252</v>
      </c>
      <c r="D230" s="82">
        <v>10777.984481349313</v>
      </c>
      <c r="E230" s="83">
        <v>10949.477736409637</v>
      </c>
      <c r="F230" s="687">
        <v>10994.250695764102</v>
      </c>
      <c r="G230" s="1054">
        <v>-0.40723975278929025</v>
      </c>
      <c r="H230" s="84">
        <v>305.76614620298085</v>
      </c>
      <c r="I230" s="84">
        <v>-1.6933519323829902</v>
      </c>
      <c r="J230" s="85">
        <v>28.207461328480438</v>
      </c>
      <c r="K230" s="84">
        <v>100</v>
      </c>
      <c r="L230" s="1055" t="s">
        <v>23</v>
      </c>
    </row>
    <row r="231" spans="1:12" ht="15" thickBot="1">
      <c r="A231" s="35"/>
      <c r="B231" s="36"/>
      <c r="C231" s="86"/>
      <c r="D231" s="86"/>
      <c r="E231" s="86"/>
      <c r="F231" s="86"/>
      <c r="G231" s="1056"/>
      <c r="H231" s="85"/>
      <c r="I231" s="85"/>
      <c r="J231" s="85"/>
      <c r="K231" s="85"/>
      <c r="L231" s="1057"/>
    </row>
    <row r="232" spans="1:12" ht="15">
      <c r="A232" s="37" t="s">
        <v>108</v>
      </c>
      <c r="B232" s="38" t="s">
        <v>23</v>
      </c>
      <c r="C232" s="87" t="s">
        <v>100</v>
      </c>
      <c r="D232" s="87" t="s">
        <v>100</v>
      </c>
      <c r="E232" s="88" t="s">
        <v>100</v>
      </c>
      <c r="F232" s="88" t="s">
        <v>100</v>
      </c>
      <c r="G232" s="1058" t="s">
        <v>100</v>
      </c>
      <c r="H232" s="89" t="s">
        <v>100</v>
      </c>
      <c r="I232" s="89" t="s">
        <v>100</v>
      </c>
      <c r="J232" s="89" t="s">
        <v>100</v>
      </c>
      <c r="K232" s="89" t="s">
        <v>100</v>
      </c>
      <c r="L232" s="1059" t="s">
        <v>100</v>
      </c>
    </row>
    <row r="233" spans="1:12" ht="15">
      <c r="A233" s="46" t="s">
        <v>109</v>
      </c>
      <c r="B233" s="90" t="s">
        <v>23</v>
      </c>
      <c r="C233" s="91">
        <v>12251.024548140476</v>
      </c>
      <c r="D233" s="91">
        <v>12176.587544370181</v>
      </c>
      <c r="E233" s="92">
        <v>12496.045039103286</v>
      </c>
      <c r="F233" s="92">
        <v>12420.119295257584</v>
      </c>
      <c r="G233" s="1060">
        <v>0.61131251673801168</v>
      </c>
      <c r="H233" s="93">
        <v>359.14448529411766</v>
      </c>
      <c r="I233" s="93">
        <v>-1.8696661834748904</v>
      </c>
      <c r="J233" s="93">
        <v>19.823788546255507</v>
      </c>
      <c r="K233" s="93">
        <v>19.304471256210078</v>
      </c>
      <c r="L233" s="1061">
        <v>-1.3506697810965633</v>
      </c>
    </row>
    <row r="234" spans="1:12" ht="15">
      <c r="A234" s="39" t="s">
        <v>110</v>
      </c>
      <c r="B234" s="40" t="s">
        <v>23</v>
      </c>
      <c r="C234" s="94">
        <v>12023.244957983195</v>
      </c>
      <c r="D234" s="94">
        <v>12007.25490322147</v>
      </c>
      <c r="E234" s="95">
        <v>12263.70985714286</v>
      </c>
      <c r="F234" s="95">
        <v>12247.4000012859</v>
      </c>
      <c r="G234" s="1062">
        <v>0.13316994509240782</v>
      </c>
      <c r="H234" s="96">
        <v>407.64411764705881</v>
      </c>
      <c r="I234" s="96">
        <v>-3.8987292302261722</v>
      </c>
      <c r="J234" s="96">
        <v>23.636363636363637</v>
      </c>
      <c r="K234" s="96">
        <v>4.8261178140525196</v>
      </c>
      <c r="L234" s="1063">
        <v>-0.17843177648433262</v>
      </c>
    </row>
    <row r="235" spans="1:12" ht="15">
      <c r="A235" s="39" t="s">
        <v>111</v>
      </c>
      <c r="B235" s="40" t="s">
        <v>23</v>
      </c>
      <c r="C235" s="94" t="s">
        <v>100</v>
      </c>
      <c r="D235" s="94" t="s">
        <v>100</v>
      </c>
      <c r="E235" s="95" t="s">
        <v>100</v>
      </c>
      <c r="F235" s="95" t="s">
        <v>100</v>
      </c>
      <c r="G235" s="1062" t="s">
        <v>100</v>
      </c>
      <c r="H235" s="96" t="s">
        <v>100</v>
      </c>
      <c r="I235" s="96" t="s">
        <v>100</v>
      </c>
      <c r="J235" s="96" t="s">
        <v>100</v>
      </c>
      <c r="K235" s="96" t="s">
        <v>100</v>
      </c>
      <c r="L235" s="1063" t="s">
        <v>100</v>
      </c>
    </row>
    <row r="236" spans="1:12" ht="15">
      <c r="A236" s="39" t="s">
        <v>98</v>
      </c>
      <c r="B236" s="40" t="s">
        <v>23</v>
      </c>
      <c r="C236" s="94">
        <v>9449.4180180919357</v>
      </c>
      <c r="D236" s="94">
        <v>9664.3027440936603</v>
      </c>
      <c r="E236" s="95">
        <v>9638.4063784537739</v>
      </c>
      <c r="F236" s="95">
        <v>9857.5887989755338</v>
      </c>
      <c r="G236" s="1062">
        <v>-2.2234891817006894</v>
      </c>
      <c r="H236" s="96">
        <v>283.72324120603014</v>
      </c>
      <c r="I236" s="96">
        <v>-1.1961958827813579</v>
      </c>
      <c r="J236" s="96">
        <v>24.569640062597809</v>
      </c>
      <c r="K236" s="96">
        <v>56.493967352732433</v>
      </c>
      <c r="L236" s="1063">
        <v>-1.6497997082320808</v>
      </c>
    </row>
    <row r="237" spans="1:12" ht="15.75" thickBot="1">
      <c r="A237" s="41" t="s">
        <v>112</v>
      </c>
      <c r="B237" s="42" t="s">
        <v>23</v>
      </c>
      <c r="C237" s="97">
        <v>12072.581606280819</v>
      </c>
      <c r="D237" s="97">
        <v>11898.242703637658</v>
      </c>
      <c r="E237" s="98">
        <v>12314.033238406435</v>
      </c>
      <c r="F237" s="98">
        <v>12167.049003466871</v>
      </c>
      <c r="G237" s="1064">
        <v>1.2080516392897109</v>
      </c>
      <c r="H237" s="99">
        <v>291.4787545787546</v>
      </c>
      <c r="I237" s="99">
        <v>-7.4884654090813213E-2</v>
      </c>
      <c r="J237" s="99">
        <v>53.370786516853933</v>
      </c>
      <c r="K237" s="99">
        <v>19.375443577004969</v>
      </c>
      <c r="L237" s="1065">
        <v>3.1789012658129785</v>
      </c>
    </row>
    <row r="238" spans="1:12" ht="15" thickBot="1">
      <c r="A238" s="35"/>
      <c r="B238" s="43"/>
      <c r="C238" s="86"/>
      <c r="D238" s="86"/>
      <c r="E238" s="86"/>
      <c r="F238" s="86"/>
      <c r="G238" s="1056"/>
      <c r="H238" s="85"/>
      <c r="I238" s="85"/>
      <c r="J238" s="85"/>
      <c r="K238" s="85"/>
      <c r="L238" s="1057"/>
    </row>
    <row r="239" spans="1:12" ht="14.25">
      <c r="A239" s="44" t="s">
        <v>113</v>
      </c>
      <c r="B239" s="45" t="s">
        <v>25</v>
      </c>
      <c r="C239" s="100" t="s">
        <v>100</v>
      </c>
      <c r="D239" s="100" t="s">
        <v>100</v>
      </c>
      <c r="E239" s="101" t="s">
        <v>100</v>
      </c>
      <c r="F239" s="101" t="s">
        <v>100</v>
      </c>
      <c r="G239" s="1066" t="s">
        <v>100</v>
      </c>
      <c r="H239" s="102" t="s">
        <v>100</v>
      </c>
      <c r="I239" s="102" t="s">
        <v>100</v>
      </c>
      <c r="J239" s="103" t="s">
        <v>100</v>
      </c>
      <c r="K239" s="103" t="s">
        <v>100</v>
      </c>
      <c r="L239" s="1067" t="s">
        <v>100</v>
      </c>
    </row>
    <row r="240" spans="1:12" ht="15">
      <c r="A240" s="46" t="s">
        <v>113</v>
      </c>
      <c r="B240" s="47" t="s">
        <v>26</v>
      </c>
      <c r="C240" s="94" t="s">
        <v>100</v>
      </c>
      <c r="D240" s="94" t="s">
        <v>100</v>
      </c>
      <c r="E240" s="95" t="s">
        <v>100</v>
      </c>
      <c r="F240" s="95" t="s">
        <v>100</v>
      </c>
      <c r="G240" s="1062" t="s">
        <v>100</v>
      </c>
      <c r="H240" s="96" t="s">
        <v>100</v>
      </c>
      <c r="I240" s="96" t="s">
        <v>100</v>
      </c>
      <c r="J240" s="104" t="s">
        <v>100</v>
      </c>
      <c r="K240" s="104" t="s">
        <v>100</v>
      </c>
      <c r="L240" s="1068" t="s">
        <v>100</v>
      </c>
    </row>
    <row r="241" spans="1:12" ht="15">
      <c r="A241" s="46" t="s">
        <v>113</v>
      </c>
      <c r="B241" s="47" t="s">
        <v>27</v>
      </c>
      <c r="C241" s="94" t="s">
        <v>100</v>
      </c>
      <c r="D241" s="94" t="s">
        <v>100</v>
      </c>
      <c r="E241" s="95" t="s">
        <v>100</v>
      </c>
      <c r="F241" s="95" t="s">
        <v>100</v>
      </c>
      <c r="G241" s="1062" t="s">
        <v>100</v>
      </c>
      <c r="H241" s="96" t="s">
        <v>100</v>
      </c>
      <c r="I241" s="96" t="s">
        <v>100</v>
      </c>
      <c r="J241" s="104" t="s">
        <v>100</v>
      </c>
      <c r="K241" s="104" t="s">
        <v>100</v>
      </c>
      <c r="L241" s="1068" t="s">
        <v>100</v>
      </c>
    </row>
    <row r="242" spans="1:12" ht="14.25">
      <c r="A242" s="44" t="s">
        <v>113</v>
      </c>
      <c r="B242" s="48" t="s">
        <v>28</v>
      </c>
      <c r="C242" s="105" t="s">
        <v>100</v>
      </c>
      <c r="D242" s="105" t="s">
        <v>100</v>
      </c>
      <c r="E242" s="106" t="s">
        <v>100</v>
      </c>
      <c r="F242" s="106" t="s">
        <v>100</v>
      </c>
      <c r="G242" s="1069" t="s">
        <v>100</v>
      </c>
      <c r="H242" s="107" t="s">
        <v>100</v>
      </c>
      <c r="I242" s="107" t="s">
        <v>100</v>
      </c>
      <c r="J242" s="108" t="s">
        <v>100</v>
      </c>
      <c r="K242" s="108" t="s">
        <v>100</v>
      </c>
      <c r="L242" s="1070" t="s">
        <v>100</v>
      </c>
    </row>
    <row r="243" spans="1:12" ht="15">
      <c r="A243" s="46" t="s">
        <v>113</v>
      </c>
      <c r="B243" s="47" t="s">
        <v>29</v>
      </c>
      <c r="C243" s="94" t="s">
        <v>100</v>
      </c>
      <c r="D243" s="94" t="s">
        <v>100</v>
      </c>
      <c r="E243" s="95" t="s">
        <v>100</v>
      </c>
      <c r="F243" s="95" t="s">
        <v>100</v>
      </c>
      <c r="G243" s="1062" t="s">
        <v>100</v>
      </c>
      <c r="H243" s="96" t="s">
        <v>100</v>
      </c>
      <c r="I243" s="96" t="s">
        <v>100</v>
      </c>
      <c r="J243" s="104" t="s">
        <v>100</v>
      </c>
      <c r="K243" s="104" t="s">
        <v>100</v>
      </c>
      <c r="L243" s="1068" t="s">
        <v>100</v>
      </c>
    </row>
    <row r="244" spans="1:12" ht="15">
      <c r="A244" s="46" t="s">
        <v>113</v>
      </c>
      <c r="B244" s="47" t="s">
        <v>30</v>
      </c>
      <c r="C244" s="94" t="s">
        <v>100</v>
      </c>
      <c r="D244" s="94" t="s">
        <v>100</v>
      </c>
      <c r="E244" s="95" t="s">
        <v>100</v>
      </c>
      <c r="F244" s="95" t="s">
        <v>100</v>
      </c>
      <c r="G244" s="1062" t="s">
        <v>100</v>
      </c>
      <c r="H244" s="96" t="s">
        <v>100</v>
      </c>
      <c r="I244" s="96" t="s">
        <v>100</v>
      </c>
      <c r="J244" s="104" t="s">
        <v>100</v>
      </c>
      <c r="K244" s="104" t="s">
        <v>100</v>
      </c>
      <c r="L244" s="1068" t="s">
        <v>100</v>
      </c>
    </row>
    <row r="245" spans="1:12" ht="14.25">
      <c r="A245" s="44" t="s">
        <v>113</v>
      </c>
      <c r="B245" s="48" t="s">
        <v>31</v>
      </c>
      <c r="C245" s="105" t="s">
        <v>100</v>
      </c>
      <c r="D245" s="105" t="s">
        <v>100</v>
      </c>
      <c r="E245" s="106" t="s">
        <v>100</v>
      </c>
      <c r="F245" s="106" t="s">
        <v>100</v>
      </c>
      <c r="G245" s="1069" t="s">
        <v>100</v>
      </c>
      <c r="H245" s="107" t="s">
        <v>100</v>
      </c>
      <c r="I245" s="107" t="s">
        <v>100</v>
      </c>
      <c r="J245" s="108" t="s">
        <v>100</v>
      </c>
      <c r="K245" s="108" t="s">
        <v>100</v>
      </c>
      <c r="L245" s="1070" t="s">
        <v>100</v>
      </c>
    </row>
    <row r="246" spans="1:12" ht="15">
      <c r="A246" s="46" t="s">
        <v>113</v>
      </c>
      <c r="B246" s="47" t="s">
        <v>32</v>
      </c>
      <c r="C246" s="94" t="s">
        <v>100</v>
      </c>
      <c r="D246" s="94" t="s">
        <v>100</v>
      </c>
      <c r="E246" s="95" t="s">
        <v>100</v>
      </c>
      <c r="F246" s="95" t="s">
        <v>100</v>
      </c>
      <c r="G246" s="1062" t="s">
        <v>100</v>
      </c>
      <c r="H246" s="96" t="s">
        <v>100</v>
      </c>
      <c r="I246" s="96" t="s">
        <v>100</v>
      </c>
      <c r="J246" s="104" t="s">
        <v>100</v>
      </c>
      <c r="K246" s="104" t="s">
        <v>100</v>
      </c>
      <c r="L246" s="1068" t="s">
        <v>100</v>
      </c>
    </row>
    <row r="247" spans="1:12" ht="15.75" thickBot="1">
      <c r="A247" s="49" t="s">
        <v>113</v>
      </c>
      <c r="B247" s="50" t="s">
        <v>33</v>
      </c>
      <c r="C247" s="109" t="s">
        <v>100</v>
      </c>
      <c r="D247" s="109" t="s">
        <v>100</v>
      </c>
      <c r="E247" s="110" t="s">
        <v>100</v>
      </c>
      <c r="F247" s="110" t="s">
        <v>100</v>
      </c>
      <c r="G247" s="1071" t="s">
        <v>100</v>
      </c>
      <c r="H247" s="104" t="s">
        <v>100</v>
      </c>
      <c r="I247" s="104" t="s">
        <v>100</v>
      </c>
      <c r="J247" s="104" t="s">
        <v>100</v>
      </c>
      <c r="K247" s="104" t="s">
        <v>100</v>
      </c>
      <c r="L247" s="1068" t="s">
        <v>100</v>
      </c>
    </row>
    <row r="248" spans="1:12" ht="15" thickBot="1">
      <c r="A248" s="35"/>
      <c r="B248" s="43"/>
      <c r="C248" s="86"/>
      <c r="D248" s="86"/>
      <c r="E248" s="86"/>
      <c r="F248" s="86"/>
      <c r="G248" s="1056"/>
      <c r="H248" s="85"/>
      <c r="I248" s="85"/>
      <c r="J248" s="85"/>
      <c r="K248" s="85"/>
      <c r="L248" s="1057"/>
    </row>
    <row r="249" spans="1:12" ht="14.25">
      <c r="A249" s="44" t="s">
        <v>114</v>
      </c>
      <c r="B249" s="45" t="s">
        <v>25</v>
      </c>
      <c r="C249" s="100">
        <v>13345.408628418472</v>
      </c>
      <c r="D249" s="100">
        <v>13428.977275303183</v>
      </c>
      <c r="E249" s="101">
        <v>13612.316800986842</v>
      </c>
      <c r="F249" s="101">
        <v>13697.556820809246</v>
      </c>
      <c r="G249" s="1066">
        <v>-0.62230090327428278</v>
      </c>
      <c r="H249" s="102">
        <v>392.27741935483874</v>
      </c>
      <c r="I249" s="102">
        <v>-4.7584132257542269</v>
      </c>
      <c r="J249" s="103">
        <v>-26.190476190476193</v>
      </c>
      <c r="K249" s="103">
        <v>2.2001419446415897</v>
      </c>
      <c r="L249" s="1067">
        <v>-1.6215141063138243</v>
      </c>
    </row>
    <row r="250" spans="1:12" ht="15">
      <c r="A250" s="46" t="s">
        <v>114</v>
      </c>
      <c r="B250" s="47" t="s">
        <v>26</v>
      </c>
      <c r="C250" s="94">
        <v>13133.749999999998</v>
      </c>
      <c r="D250" s="94">
        <v>13615.769607843136</v>
      </c>
      <c r="E250" s="95">
        <v>13396.424999999999</v>
      </c>
      <c r="F250" s="95">
        <v>13888.084999999999</v>
      </c>
      <c r="G250" s="1062">
        <v>-3.540156904281619</v>
      </c>
      <c r="H250" s="96">
        <v>391</v>
      </c>
      <c r="I250" s="96">
        <v>-4.8430275006084154</v>
      </c>
      <c r="J250" s="104">
        <v>-37.5</v>
      </c>
      <c r="K250" s="104">
        <v>1.4194464158977997</v>
      </c>
      <c r="L250" s="1068">
        <v>-1.4922915276872779</v>
      </c>
    </row>
    <row r="251" spans="1:12" ht="15">
      <c r="A251" s="46" t="s">
        <v>114</v>
      </c>
      <c r="B251" s="47" t="s">
        <v>27</v>
      </c>
      <c r="C251" s="94" t="s">
        <v>254</v>
      </c>
      <c r="D251" s="94">
        <v>12837.0931372549</v>
      </c>
      <c r="E251" s="95" t="s">
        <v>254</v>
      </c>
      <c r="F251" s="95">
        <v>13093.834999999999</v>
      </c>
      <c r="G251" s="1062" t="s">
        <v>100</v>
      </c>
      <c r="H251" s="96" t="s">
        <v>254</v>
      </c>
      <c r="I251" s="96" t="s">
        <v>100</v>
      </c>
      <c r="J251" s="104" t="s">
        <v>100</v>
      </c>
      <c r="K251" s="104" t="s">
        <v>254</v>
      </c>
      <c r="L251" s="1068" t="s">
        <v>100</v>
      </c>
    </row>
    <row r="252" spans="1:12" ht="14.25">
      <c r="A252" s="44" t="s">
        <v>114</v>
      </c>
      <c r="B252" s="48" t="s">
        <v>28</v>
      </c>
      <c r="C252" s="105">
        <v>12317.996422160062</v>
      </c>
      <c r="D252" s="105">
        <v>12088.29269760078</v>
      </c>
      <c r="E252" s="106">
        <v>12564.356350603264</v>
      </c>
      <c r="F252" s="106">
        <v>12330.058551552796</v>
      </c>
      <c r="G252" s="1069">
        <v>1.9002164350708723</v>
      </c>
      <c r="H252" s="107">
        <v>375.72400000000005</v>
      </c>
      <c r="I252" s="107">
        <v>-0.4325488182585781</v>
      </c>
      <c r="J252" s="108">
        <v>17.1875</v>
      </c>
      <c r="K252" s="108">
        <v>5.3229240596167493</v>
      </c>
      <c r="L252" s="1070">
        <v>-0.50055182755340599</v>
      </c>
    </row>
    <row r="253" spans="1:12" ht="15">
      <c r="A253" s="46" t="s">
        <v>114</v>
      </c>
      <c r="B253" s="47" t="s">
        <v>29</v>
      </c>
      <c r="C253" s="94">
        <v>12369.77156862745</v>
      </c>
      <c r="D253" s="94">
        <v>11966.143137254901</v>
      </c>
      <c r="E253" s="95">
        <v>12617.166999999999</v>
      </c>
      <c r="F253" s="95">
        <v>12205.466</v>
      </c>
      <c r="G253" s="1062">
        <v>3.3730871070387574</v>
      </c>
      <c r="H253" s="96">
        <v>367.3</v>
      </c>
      <c r="I253" s="96">
        <v>-1.9749132639444829</v>
      </c>
      <c r="J253" s="104">
        <v>2.1276595744680851</v>
      </c>
      <c r="K253" s="104">
        <v>3.4066713981547196</v>
      </c>
      <c r="L253" s="1068">
        <v>-0.86994370648586328</v>
      </c>
    </row>
    <row r="254" spans="1:12" ht="15">
      <c r="A254" s="46" t="s">
        <v>114</v>
      </c>
      <c r="B254" s="47" t="s">
        <v>30</v>
      </c>
      <c r="C254" s="94">
        <v>12231.475490196079</v>
      </c>
      <c r="D254" s="94">
        <v>12417.199999999999</v>
      </c>
      <c r="E254" s="95">
        <v>12476.105</v>
      </c>
      <c r="F254" s="95">
        <v>12665.544</v>
      </c>
      <c r="G254" s="1062">
        <v>-1.4957036192049888</v>
      </c>
      <c r="H254" s="96">
        <v>390.7</v>
      </c>
      <c r="I254" s="96">
        <v>1.559656875487393</v>
      </c>
      <c r="J254" s="104">
        <v>58.82352941176471</v>
      </c>
      <c r="K254" s="104">
        <v>1.9162526614620299</v>
      </c>
      <c r="L254" s="1068">
        <v>0.36939187893245751</v>
      </c>
    </row>
    <row r="255" spans="1:12" ht="14.25">
      <c r="A255" s="44" t="s">
        <v>114</v>
      </c>
      <c r="B255" s="48" t="s">
        <v>31</v>
      </c>
      <c r="C255" s="105">
        <v>11986.072885959964</v>
      </c>
      <c r="D255" s="105">
        <v>11707.358099362733</v>
      </c>
      <c r="E255" s="106">
        <v>12225.794343679163</v>
      </c>
      <c r="F255" s="106">
        <v>11941.505261349988</v>
      </c>
      <c r="G255" s="1069">
        <v>2.3806804595171753</v>
      </c>
      <c r="H255" s="107">
        <v>345.46626506024097</v>
      </c>
      <c r="I255" s="107">
        <v>0.41297174428988009</v>
      </c>
      <c r="J255" s="108">
        <v>37.190082644628099</v>
      </c>
      <c r="K255" s="108">
        <v>11.781405251951739</v>
      </c>
      <c r="L255" s="1070">
        <v>0.77139615277066476</v>
      </c>
    </row>
    <row r="256" spans="1:12" ht="15">
      <c r="A256" s="46" t="s">
        <v>114</v>
      </c>
      <c r="B256" s="47" t="s">
        <v>32</v>
      </c>
      <c r="C256" s="94">
        <v>11959.749019607842</v>
      </c>
      <c r="D256" s="94">
        <v>11649.442156862746</v>
      </c>
      <c r="E256" s="95">
        <v>12198.944</v>
      </c>
      <c r="F256" s="95">
        <v>11882.431</v>
      </c>
      <c r="G256" s="1062">
        <v>2.6637057686259573</v>
      </c>
      <c r="H256" s="96">
        <v>334.6</v>
      </c>
      <c r="I256" s="96">
        <v>-1.8192488262910766</v>
      </c>
      <c r="J256" s="104">
        <v>8</v>
      </c>
      <c r="K256" s="104">
        <v>7.6650106458481195</v>
      </c>
      <c r="L256" s="1068">
        <v>-1.4341704278552472</v>
      </c>
    </row>
    <row r="257" spans="1:12" ht="15.75" thickBot="1">
      <c r="A257" s="49" t="s">
        <v>114</v>
      </c>
      <c r="B257" s="50" t="s">
        <v>33</v>
      </c>
      <c r="C257" s="109">
        <v>12030.926470588236</v>
      </c>
      <c r="D257" s="109">
        <v>11968.785294117646</v>
      </c>
      <c r="E257" s="110">
        <v>12271.545</v>
      </c>
      <c r="F257" s="110">
        <v>12208.161</v>
      </c>
      <c r="G257" s="1071">
        <v>0.51919367708207664</v>
      </c>
      <c r="H257" s="104">
        <v>365.7</v>
      </c>
      <c r="I257" s="104">
        <v>1.7246175243393571</v>
      </c>
      <c r="J257" s="104">
        <v>176.19047619047618</v>
      </c>
      <c r="K257" s="104">
        <v>4.1163946061036194</v>
      </c>
      <c r="L257" s="1068">
        <v>2.2055665806259124</v>
      </c>
    </row>
    <row r="258" spans="1:12" ht="15.75" thickBot="1">
      <c r="A258" s="51"/>
      <c r="B258" s="52"/>
      <c r="C258" s="111"/>
      <c r="D258" s="111"/>
      <c r="E258" s="111"/>
      <c r="F258" s="111"/>
      <c r="G258" s="1072"/>
      <c r="H258" s="112"/>
      <c r="I258" s="112"/>
      <c r="J258" s="112"/>
      <c r="K258" s="112"/>
      <c r="L258" s="1073"/>
    </row>
    <row r="259" spans="1:12" ht="15">
      <c r="A259" s="46" t="s">
        <v>115</v>
      </c>
      <c r="B259" s="53" t="s">
        <v>30</v>
      </c>
      <c r="C259" s="113">
        <v>11948.404901960783</v>
      </c>
      <c r="D259" s="113">
        <v>12169.073529411764</v>
      </c>
      <c r="E259" s="114">
        <v>12187.373</v>
      </c>
      <c r="F259" s="114">
        <v>12412.455</v>
      </c>
      <c r="G259" s="1074">
        <v>-1.8133560202232379</v>
      </c>
      <c r="H259" s="115">
        <v>434.5</v>
      </c>
      <c r="I259" s="115">
        <v>-3.1431119037004058</v>
      </c>
      <c r="J259" s="115">
        <v>4.7619047619047619</v>
      </c>
      <c r="K259" s="115">
        <v>1.5613910574875798</v>
      </c>
      <c r="L259" s="1075">
        <v>-0.34943696799012725</v>
      </c>
    </row>
    <row r="260" spans="1:12" ht="15.75" thickBot="1">
      <c r="A260" s="49" t="s">
        <v>115</v>
      </c>
      <c r="B260" s="50" t="s">
        <v>33</v>
      </c>
      <c r="C260" s="109">
        <v>12062.643137254903</v>
      </c>
      <c r="D260" s="109">
        <v>11897.669607843136</v>
      </c>
      <c r="E260" s="110">
        <v>12303.896000000001</v>
      </c>
      <c r="F260" s="110">
        <v>12135.623</v>
      </c>
      <c r="G260" s="1071">
        <v>1.3866037203034491</v>
      </c>
      <c r="H260" s="104">
        <v>394.8</v>
      </c>
      <c r="I260" s="104">
        <v>-3.4954778782693743</v>
      </c>
      <c r="J260" s="104">
        <v>35.294117647058826</v>
      </c>
      <c r="K260" s="104">
        <v>3.2647267565649396</v>
      </c>
      <c r="L260" s="1068">
        <v>0.17100519150579485</v>
      </c>
    </row>
    <row r="261" spans="1:12" ht="15.75" thickBot="1">
      <c r="A261" s="51"/>
      <c r="B261" s="52"/>
      <c r="C261" s="111"/>
      <c r="D261" s="111"/>
      <c r="E261" s="111"/>
      <c r="F261" s="111"/>
      <c r="G261" s="1072"/>
      <c r="H261" s="112"/>
      <c r="I261" s="112"/>
      <c r="J261" s="112"/>
      <c r="K261" s="112"/>
      <c r="L261" s="1073"/>
    </row>
    <row r="262" spans="1:12" ht="14.25">
      <c r="A262" s="44" t="s">
        <v>116</v>
      </c>
      <c r="B262" s="45" t="s">
        <v>25</v>
      </c>
      <c r="C262" s="100" t="s">
        <v>100</v>
      </c>
      <c r="D262" s="100" t="s">
        <v>100</v>
      </c>
      <c r="E262" s="101" t="s">
        <v>100</v>
      </c>
      <c r="F262" s="101" t="s">
        <v>100</v>
      </c>
      <c r="G262" s="1066" t="s">
        <v>100</v>
      </c>
      <c r="H262" s="102" t="s">
        <v>100</v>
      </c>
      <c r="I262" s="102" t="s">
        <v>100</v>
      </c>
      <c r="J262" s="103" t="s">
        <v>100</v>
      </c>
      <c r="K262" s="103" t="s">
        <v>100</v>
      </c>
      <c r="L262" s="1067" t="s">
        <v>100</v>
      </c>
    </row>
    <row r="263" spans="1:12" ht="15">
      <c r="A263" s="39" t="s">
        <v>116</v>
      </c>
      <c r="B263" s="47" t="s">
        <v>26</v>
      </c>
      <c r="C263" s="94" t="s">
        <v>100</v>
      </c>
      <c r="D263" s="94" t="s">
        <v>100</v>
      </c>
      <c r="E263" s="95" t="s">
        <v>100</v>
      </c>
      <c r="F263" s="95" t="s">
        <v>100</v>
      </c>
      <c r="G263" s="1062" t="s">
        <v>100</v>
      </c>
      <c r="H263" s="96" t="s">
        <v>100</v>
      </c>
      <c r="I263" s="96" t="s">
        <v>100</v>
      </c>
      <c r="J263" s="104" t="s">
        <v>100</v>
      </c>
      <c r="K263" s="104" t="s">
        <v>100</v>
      </c>
      <c r="L263" s="1068" t="s">
        <v>100</v>
      </c>
    </row>
    <row r="264" spans="1:12" ht="15">
      <c r="A264" s="39" t="s">
        <v>116</v>
      </c>
      <c r="B264" s="47" t="s">
        <v>27</v>
      </c>
      <c r="C264" s="94" t="s">
        <v>100</v>
      </c>
      <c r="D264" s="94" t="s">
        <v>100</v>
      </c>
      <c r="E264" s="95" t="s">
        <v>100</v>
      </c>
      <c r="F264" s="95" t="s">
        <v>100</v>
      </c>
      <c r="G264" s="1062" t="s">
        <v>100</v>
      </c>
      <c r="H264" s="96" t="s">
        <v>100</v>
      </c>
      <c r="I264" s="96" t="s">
        <v>100</v>
      </c>
      <c r="J264" s="104" t="s">
        <v>100</v>
      </c>
      <c r="K264" s="104" t="s">
        <v>100</v>
      </c>
      <c r="L264" s="1068" t="s">
        <v>100</v>
      </c>
    </row>
    <row r="265" spans="1:12" ht="15">
      <c r="A265" s="39" t="s">
        <v>116</v>
      </c>
      <c r="B265" s="47" t="s">
        <v>34</v>
      </c>
      <c r="C265" s="94" t="s">
        <v>100</v>
      </c>
      <c r="D265" s="94" t="s">
        <v>100</v>
      </c>
      <c r="E265" s="95" t="s">
        <v>100</v>
      </c>
      <c r="F265" s="95" t="s">
        <v>100</v>
      </c>
      <c r="G265" s="1062" t="s">
        <v>100</v>
      </c>
      <c r="H265" s="96" t="s">
        <v>100</v>
      </c>
      <c r="I265" s="96" t="s">
        <v>100</v>
      </c>
      <c r="J265" s="104" t="s">
        <v>100</v>
      </c>
      <c r="K265" s="104" t="s">
        <v>100</v>
      </c>
      <c r="L265" s="1068" t="s">
        <v>100</v>
      </c>
    </row>
    <row r="266" spans="1:12" ht="14.25">
      <c r="A266" s="54" t="s">
        <v>116</v>
      </c>
      <c r="B266" s="48" t="s">
        <v>28</v>
      </c>
      <c r="C266" s="105" t="s">
        <v>100</v>
      </c>
      <c r="D266" s="105" t="s">
        <v>100</v>
      </c>
      <c r="E266" s="106" t="s">
        <v>100</v>
      </c>
      <c r="F266" s="106" t="s">
        <v>100</v>
      </c>
      <c r="G266" s="1069" t="s">
        <v>100</v>
      </c>
      <c r="H266" s="107" t="s">
        <v>100</v>
      </c>
      <c r="I266" s="107" t="s">
        <v>100</v>
      </c>
      <c r="J266" s="108" t="s">
        <v>100</v>
      </c>
      <c r="K266" s="108" t="s">
        <v>100</v>
      </c>
      <c r="L266" s="1070" t="s">
        <v>100</v>
      </c>
    </row>
    <row r="267" spans="1:12" ht="15">
      <c r="A267" s="39" t="s">
        <v>116</v>
      </c>
      <c r="B267" s="47" t="s">
        <v>30</v>
      </c>
      <c r="C267" s="94" t="s">
        <v>100</v>
      </c>
      <c r="D267" s="94" t="s">
        <v>100</v>
      </c>
      <c r="E267" s="95" t="s">
        <v>100</v>
      </c>
      <c r="F267" s="95" t="s">
        <v>100</v>
      </c>
      <c r="G267" s="1062" t="s">
        <v>100</v>
      </c>
      <c r="H267" s="96" t="s">
        <v>100</v>
      </c>
      <c r="I267" s="96" t="s">
        <v>100</v>
      </c>
      <c r="J267" s="104" t="s">
        <v>100</v>
      </c>
      <c r="K267" s="104" t="s">
        <v>100</v>
      </c>
      <c r="L267" s="1068" t="s">
        <v>100</v>
      </c>
    </row>
    <row r="268" spans="1:12" ht="15">
      <c r="A268" s="39" t="s">
        <v>116</v>
      </c>
      <c r="B268" s="47" t="s">
        <v>35</v>
      </c>
      <c r="C268" s="94" t="s">
        <v>100</v>
      </c>
      <c r="D268" s="94" t="s">
        <v>100</v>
      </c>
      <c r="E268" s="95" t="s">
        <v>100</v>
      </c>
      <c r="F268" s="95" t="s">
        <v>100</v>
      </c>
      <c r="G268" s="1062" t="s">
        <v>100</v>
      </c>
      <c r="H268" s="96" t="s">
        <v>100</v>
      </c>
      <c r="I268" s="96" t="s">
        <v>100</v>
      </c>
      <c r="J268" s="104" t="s">
        <v>100</v>
      </c>
      <c r="K268" s="104" t="s">
        <v>100</v>
      </c>
      <c r="L268" s="1068" t="s">
        <v>100</v>
      </c>
    </row>
    <row r="269" spans="1:12" ht="14.25">
      <c r="A269" s="54" t="s">
        <v>116</v>
      </c>
      <c r="B269" s="48" t="s">
        <v>31</v>
      </c>
      <c r="C269" s="105" t="s">
        <v>100</v>
      </c>
      <c r="D269" s="105" t="s">
        <v>100</v>
      </c>
      <c r="E269" s="106" t="s">
        <v>100</v>
      </c>
      <c r="F269" s="106" t="s">
        <v>100</v>
      </c>
      <c r="G269" s="1069" t="s">
        <v>100</v>
      </c>
      <c r="H269" s="107" t="s">
        <v>100</v>
      </c>
      <c r="I269" s="107" t="s">
        <v>100</v>
      </c>
      <c r="J269" s="108" t="s">
        <v>100</v>
      </c>
      <c r="K269" s="108" t="s">
        <v>100</v>
      </c>
      <c r="L269" s="1070" t="s">
        <v>100</v>
      </c>
    </row>
    <row r="270" spans="1:12" ht="15">
      <c r="A270" s="39" t="s">
        <v>116</v>
      </c>
      <c r="B270" s="47" t="s">
        <v>33</v>
      </c>
      <c r="C270" s="94" t="s">
        <v>100</v>
      </c>
      <c r="D270" s="94" t="s">
        <v>100</v>
      </c>
      <c r="E270" s="95" t="s">
        <v>100</v>
      </c>
      <c r="F270" s="95" t="s">
        <v>100</v>
      </c>
      <c r="G270" s="1062" t="s">
        <v>100</v>
      </c>
      <c r="H270" s="96" t="s">
        <v>100</v>
      </c>
      <c r="I270" s="96" t="s">
        <v>100</v>
      </c>
      <c r="J270" s="104" t="s">
        <v>100</v>
      </c>
      <c r="K270" s="104" t="s">
        <v>100</v>
      </c>
      <c r="L270" s="1068" t="s">
        <v>100</v>
      </c>
    </row>
    <row r="271" spans="1:12" ht="15.75" thickBot="1">
      <c r="A271" s="55" t="s">
        <v>116</v>
      </c>
      <c r="B271" s="47" t="s">
        <v>36</v>
      </c>
      <c r="C271" s="109" t="s">
        <v>100</v>
      </c>
      <c r="D271" s="109" t="s">
        <v>100</v>
      </c>
      <c r="E271" s="110" t="s">
        <v>100</v>
      </c>
      <c r="F271" s="110" t="s">
        <v>100</v>
      </c>
      <c r="G271" s="1071" t="s">
        <v>100</v>
      </c>
      <c r="H271" s="104" t="s">
        <v>100</v>
      </c>
      <c r="I271" s="104" t="s">
        <v>100</v>
      </c>
      <c r="J271" s="104" t="s">
        <v>100</v>
      </c>
      <c r="K271" s="104" t="s">
        <v>100</v>
      </c>
      <c r="L271" s="1068" t="s">
        <v>100</v>
      </c>
    </row>
    <row r="272" spans="1:12" ht="15.75" thickBot="1">
      <c r="A272" s="51"/>
      <c r="B272" s="52"/>
      <c r="C272" s="111"/>
      <c r="D272" s="111"/>
      <c r="E272" s="111"/>
      <c r="F272" s="111"/>
      <c r="G272" s="1072"/>
      <c r="H272" s="112"/>
      <c r="I272" s="112"/>
      <c r="J272" s="112"/>
      <c r="K272" s="112"/>
      <c r="L272" s="1073"/>
    </row>
    <row r="273" spans="1:12" ht="14.25">
      <c r="A273" s="44" t="s">
        <v>24</v>
      </c>
      <c r="B273" s="45" t="s">
        <v>28</v>
      </c>
      <c r="C273" s="100">
        <v>10323.688260001052</v>
      </c>
      <c r="D273" s="100">
        <v>10348.019987680935</v>
      </c>
      <c r="E273" s="101">
        <v>10530.162025201073</v>
      </c>
      <c r="F273" s="101">
        <v>10554.980387434554</v>
      </c>
      <c r="G273" s="1066">
        <v>-0.2351341387903238</v>
      </c>
      <c r="H273" s="102">
        <v>321.53793103448277</v>
      </c>
      <c r="I273" s="102">
        <v>-5.3062375880122703</v>
      </c>
      <c r="J273" s="103">
        <v>28.888888888888886</v>
      </c>
      <c r="K273" s="103">
        <v>4.1163946061036194</v>
      </c>
      <c r="L273" s="1067">
        <v>2.1763122937104029E-2</v>
      </c>
    </row>
    <row r="274" spans="1:12" ht="15">
      <c r="A274" s="46" t="s">
        <v>24</v>
      </c>
      <c r="B274" s="47" t="s">
        <v>29</v>
      </c>
      <c r="C274" s="94">
        <v>10340.034313725489</v>
      </c>
      <c r="D274" s="94">
        <v>10568.673529411764</v>
      </c>
      <c r="E274" s="95">
        <v>10546.834999999999</v>
      </c>
      <c r="F274" s="95">
        <v>10780.047</v>
      </c>
      <c r="G274" s="1062">
        <v>-2.1633671912562287</v>
      </c>
      <c r="H274" s="96">
        <v>289.39999999999998</v>
      </c>
      <c r="I274" s="96">
        <v>-6.6451612903225872</v>
      </c>
      <c r="J274" s="104">
        <v>100</v>
      </c>
      <c r="K274" s="104">
        <v>1.2775017743080199</v>
      </c>
      <c r="L274" s="1068">
        <v>0.45857547767471685</v>
      </c>
    </row>
    <row r="275" spans="1:12" ht="15">
      <c r="A275" s="46" t="s">
        <v>24</v>
      </c>
      <c r="B275" s="47" t="s">
        <v>30</v>
      </c>
      <c r="C275" s="94">
        <v>10295.033333333333</v>
      </c>
      <c r="D275" s="94">
        <v>10434.332352941177</v>
      </c>
      <c r="E275" s="95">
        <v>10500.933999999999</v>
      </c>
      <c r="F275" s="95">
        <v>10643.019</v>
      </c>
      <c r="G275" s="1062">
        <v>-1.335006542786412</v>
      </c>
      <c r="H275" s="96">
        <v>321.5</v>
      </c>
      <c r="I275" s="96">
        <v>-7.4820143884892083</v>
      </c>
      <c r="J275" s="104">
        <v>25</v>
      </c>
      <c r="K275" s="104">
        <v>1.4194464158977997</v>
      </c>
      <c r="L275" s="1068">
        <v>-3.6422555894739084E-2</v>
      </c>
    </row>
    <row r="276" spans="1:12" ht="15">
      <c r="A276" s="46" t="s">
        <v>24</v>
      </c>
      <c r="B276" s="47" t="s">
        <v>35</v>
      </c>
      <c r="C276" s="94">
        <v>10337.823529411764</v>
      </c>
      <c r="D276" s="94">
        <v>10189.936274509804</v>
      </c>
      <c r="E276" s="95">
        <v>10544.58</v>
      </c>
      <c r="F276" s="95">
        <v>10393.735000000001</v>
      </c>
      <c r="G276" s="1062">
        <v>1.4513069652054755</v>
      </c>
      <c r="H276" s="96">
        <v>350.5</v>
      </c>
      <c r="I276" s="96">
        <v>1.1544011544011543</v>
      </c>
      <c r="J276" s="104">
        <v>0</v>
      </c>
      <c r="K276" s="104">
        <v>1.4194464158977997</v>
      </c>
      <c r="L276" s="1068">
        <v>-0.40038979884287351</v>
      </c>
    </row>
    <row r="277" spans="1:12" ht="14.25">
      <c r="A277" s="44" t="s">
        <v>24</v>
      </c>
      <c r="B277" s="48" t="s">
        <v>31</v>
      </c>
      <c r="C277" s="105">
        <v>10003.081571187717</v>
      </c>
      <c r="D277" s="105">
        <v>10066.891103874192</v>
      </c>
      <c r="E277" s="106">
        <v>10203.143202611471</v>
      </c>
      <c r="F277" s="106">
        <v>10268.228925951677</v>
      </c>
      <c r="G277" s="1069">
        <v>-0.63385539813696234</v>
      </c>
      <c r="H277" s="107">
        <v>308.44553775743708</v>
      </c>
      <c r="I277" s="107">
        <v>-1.0716245709497687</v>
      </c>
      <c r="J277" s="108">
        <v>18.428184281842817</v>
      </c>
      <c r="K277" s="108">
        <v>31.014904187366927</v>
      </c>
      <c r="L277" s="1070">
        <v>-2.5610739745984965</v>
      </c>
    </row>
    <row r="278" spans="1:12" ht="15">
      <c r="A278" s="46" t="s">
        <v>24</v>
      </c>
      <c r="B278" s="47" t="s">
        <v>32</v>
      </c>
      <c r="C278" s="94">
        <v>9750.9294117647059</v>
      </c>
      <c r="D278" s="94">
        <v>9803.9362745098024</v>
      </c>
      <c r="E278" s="95">
        <v>9945.9480000000003</v>
      </c>
      <c r="F278" s="95">
        <v>10000.014999999999</v>
      </c>
      <c r="G278" s="1062">
        <v>-0.54066918899620753</v>
      </c>
      <c r="H278" s="96">
        <v>282.8</v>
      </c>
      <c r="I278" s="96">
        <v>-2.8846153846153766</v>
      </c>
      <c r="J278" s="104">
        <v>-19.587628865979383</v>
      </c>
      <c r="K278" s="104">
        <v>11.071682044002838</v>
      </c>
      <c r="L278" s="1068">
        <v>-6.5807292389816929</v>
      </c>
    </row>
    <row r="279" spans="1:12" ht="15">
      <c r="A279" s="46" t="s">
        <v>24</v>
      </c>
      <c r="B279" s="47" t="s">
        <v>33</v>
      </c>
      <c r="C279" s="94">
        <v>10014.430392156863</v>
      </c>
      <c r="D279" s="94">
        <v>10303.149019607843</v>
      </c>
      <c r="E279" s="95">
        <v>10214.718999999999</v>
      </c>
      <c r="F279" s="95">
        <v>10509.212</v>
      </c>
      <c r="G279" s="1062">
        <v>-2.8022367423932488</v>
      </c>
      <c r="H279" s="96">
        <v>315.3</v>
      </c>
      <c r="I279" s="96">
        <v>-4.1349954393432551</v>
      </c>
      <c r="J279" s="104">
        <v>64.462809917355372</v>
      </c>
      <c r="K279" s="104">
        <v>14.123491838183108</v>
      </c>
      <c r="L279" s="1068">
        <v>3.1134827390020341</v>
      </c>
    </row>
    <row r="280" spans="1:12" ht="15">
      <c r="A280" s="46" t="s">
        <v>24</v>
      </c>
      <c r="B280" s="47" t="s">
        <v>36</v>
      </c>
      <c r="C280" s="94">
        <v>10375.903921568628</v>
      </c>
      <c r="D280" s="94">
        <v>10357.609803921569</v>
      </c>
      <c r="E280" s="95">
        <v>10583.422</v>
      </c>
      <c r="F280" s="95">
        <v>10564.762000000001</v>
      </c>
      <c r="G280" s="1062">
        <v>0.17662489699247227</v>
      </c>
      <c r="H280" s="96">
        <v>340.6</v>
      </c>
      <c r="I280" s="96">
        <v>-1.9573978123200793</v>
      </c>
      <c r="J280" s="104">
        <v>51.851851851851848</v>
      </c>
      <c r="K280" s="104">
        <v>5.819730305180979</v>
      </c>
      <c r="L280" s="1068">
        <v>0.90617252538116055</v>
      </c>
    </row>
    <row r="281" spans="1:12" ht="14.25">
      <c r="A281" s="44" t="s">
        <v>24</v>
      </c>
      <c r="B281" s="48" t="s">
        <v>37</v>
      </c>
      <c r="C281" s="105">
        <v>8193.4311350341268</v>
      </c>
      <c r="D281" s="105">
        <v>8596.6138940210294</v>
      </c>
      <c r="E281" s="106">
        <v>8357.2997577348087</v>
      </c>
      <c r="F281" s="106">
        <v>8768.5461719014493</v>
      </c>
      <c r="G281" s="1069">
        <v>-4.6900182322637205</v>
      </c>
      <c r="H281" s="107">
        <v>240.54418604651164</v>
      </c>
      <c r="I281" s="107">
        <v>1.8012705031620859</v>
      </c>
      <c r="J281" s="108">
        <v>33.777777777777779</v>
      </c>
      <c r="K281" s="108">
        <v>21.362668559261888</v>
      </c>
      <c r="L281" s="1070">
        <v>0.88951114342931348</v>
      </c>
    </row>
    <row r="282" spans="1:12" ht="15">
      <c r="A282" s="46" t="s">
        <v>24</v>
      </c>
      <c r="B282" s="47" t="s">
        <v>102</v>
      </c>
      <c r="C282" s="116">
        <v>7894.1196078431376</v>
      </c>
      <c r="D282" s="116">
        <v>8553.9735294117636</v>
      </c>
      <c r="E282" s="117">
        <v>8052.0020000000004</v>
      </c>
      <c r="F282" s="117">
        <v>8725.0529999999999</v>
      </c>
      <c r="G282" s="1076">
        <v>-7.7140047172206225</v>
      </c>
      <c r="H282" s="118">
        <v>230.3</v>
      </c>
      <c r="I282" s="118">
        <v>2.4466192170818504</v>
      </c>
      <c r="J282" s="119">
        <v>45.098039215686278</v>
      </c>
      <c r="K282" s="119">
        <v>15.755855216465578</v>
      </c>
      <c r="L282" s="1077">
        <v>1.8341081736994287</v>
      </c>
    </row>
    <row r="283" spans="1:12" ht="15">
      <c r="A283" s="46" t="s">
        <v>24</v>
      </c>
      <c r="B283" s="47" t="s">
        <v>38</v>
      </c>
      <c r="C283" s="94">
        <v>8645.3725490196084</v>
      </c>
      <c r="D283" s="94">
        <v>8444.8431372549021</v>
      </c>
      <c r="E283" s="95">
        <v>8818.2800000000007</v>
      </c>
      <c r="F283" s="95">
        <v>8613.74</v>
      </c>
      <c r="G283" s="1062">
        <v>2.3745782900343042</v>
      </c>
      <c r="H283" s="96">
        <v>260.8</v>
      </c>
      <c r="I283" s="96">
        <v>5.501618122977356</v>
      </c>
      <c r="J283" s="104">
        <v>3.5087719298245612</v>
      </c>
      <c r="K283" s="104">
        <v>4.187366926898509</v>
      </c>
      <c r="L283" s="1068">
        <v>-0.99916628511241079</v>
      </c>
    </row>
    <row r="284" spans="1:12" ht="15.75" thickBot="1">
      <c r="A284" s="46" t="s">
        <v>24</v>
      </c>
      <c r="B284" s="47" t="s">
        <v>39</v>
      </c>
      <c r="C284" s="94" t="s">
        <v>254</v>
      </c>
      <c r="D284" s="94" t="s">
        <v>254</v>
      </c>
      <c r="E284" s="95" t="s">
        <v>254</v>
      </c>
      <c r="F284" s="95" t="s">
        <v>254</v>
      </c>
      <c r="G284" s="1062" t="s">
        <v>100</v>
      </c>
      <c r="H284" s="96" t="s">
        <v>254</v>
      </c>
      <c r="I284" s="96" t="s">
        <v>100</v>
      </c>
      <c r="J284" s="104" t="s">
        <v>100</v>
      </c>
      <c r="K284" s="104" t="s">
        <v>254</v>
      </c>
      <c r="L284" s="1068" t="s">
        <v>100</v>
      </c>
    </row>
    <row r="285" spans="1:12" ht="15.75" thickBot="1">
      <c r="A285" s="51"/>
      <c r="B285" s="52"/>
      <c r="C285" s="111"/>
      <c r="D285" s="111"/>
      <c r="E285" s="111"/>
      <c r="F285" s="111"/>
      <c r="G285" s="1072"/>
      <c r="H285" s="112"/>
      <c r="I285" s="112"/>
      <c r="J285" s="112"/>
      <c r="K285" s="112"/>
      <c r="L285" s="1073"/>
    </row>
    <row r="286" spans="1:12" ht="14.25">
      <c r="A286" s="44" t="s">
        <v>117</v>
      </c>
      <c r="B286" s="48" t="s">
        <v>25</v>
      </c>
      <c r="C286" s="105">
        <v>13310.312246732026</v>
      </c>
      <c r="D286" s="105">
        <v>12772.986903158211</v>
      </c>
      <c r="E286" s="106">
        <v>13576.518491666668</v>
      </c>
      <c r="F286" s="106">
        <v>13028.446641221375</v>
      </c>
      <c r="G286" s="1069">
        <v>4.20673212653932</v>
      </c>
      <c r="H286" s="107">
        <v>331.02413793103449</v>
      </c>
      <c r="I286" s="107">
        <v>1.0760726506975535</v>
      </c>
      <c r="J286" s="108">
        <v>141.66666666666669</v>
      </c>
      <c r="K286" s="108">
        <v>2.0581973030518097</v>
      </c>
      <c r="L286" s="1070">
        <v>0.96629557420740553</v>
      </c>
    </row>
    <row r="287" spans="1:12" ht="15">
      <c r="A287" s="46" t="s">
        <v>117</v>
      </c>
      <c r="B287" s="47" t="s">
        <v>26</v>
      </c>
      <c r="C287" s="94" t="s">
        <v>254</v>
      </c>
      <c r="D287" s="94" t="s">
        <v>254</v>
      </c>
      <c r="E287" s="95" t="s">
        <v>254</v>
      </c>
      <c r="F287" s="95" t="s">
        <v>254</v>
      </c>
      <c r="G287" s="1062" t="s">
        <v>100</v>
      </c>
      <c r="H287" s="96" t="s">
        <v>254</v>
      </c>
      <c r="I287" s="96" t="s">
        <v>100</v>
      </c>
      <c r="J287" s="104" t="s">
        <v>100</v>
      </c>
      <c r="K287" s="104" t="s">
        <v>254</v>
      </c>
      <c r="L287" s="1068" t="s">
        <v>100</v>
      </c>
    </row>
    <row r="288" spans="1:12" ht="15">
      <c r="A288" s="46" t="s">
        <v>117</v>
      </c>
      <c r="B288" s="47" t="s">
        <v>27</v>
      </c>
      <c r="C288" s="94">
        <v>13525.656862745098</v>
      </c>
      <c r="D288" s="94" t="s">
        <v>254</v>
      </c>
      <c r="E288" s="95">
        <v>13796.17</v>
      </c>
      <c r="F288" s="95" t="s">
        <v>254</v>
      </c>
      <c r="G288" s="1062" t="s">
        <v>100</v>
      </c>
      <c r="H288" s="96">
        <v>330.5</v>
      </c>
      <c r="I288" s="96" t="s">
        <v>100</v>
      </c>
      <c r="J288" s="104" t="s">
        <v>100</v>
      </c>
      <c r="K288" s="104">
        <v>1.3484740951029099</v>
      </c>
      <c r="L288" s="1068" t="s">
        <v>100</v>
      </c>
    </row>
    <row r="289" spans="1:12" ht="15">
      <c r="A289" s="46" t="s">
        <v>117</v>
      </c>
      <c r="B289" s="47" t="s">
        <v>34</v>
      </c>
      <c r="C289" s="94">
        <v>13359.648039215686</v>
      </c>
      <c r="D289" s="94">
        <v>13669.970588235296</v>
      </c>
      <c r="E289" s="95">
        <v>13626.841</v>
      </c>
      <c r="F289" s="95">
        <v>13943.37</v>
      </c>
      <c r="G289" s="1062">
        <v>-2.2701039992483913</v>
      </c>
      <c r="H289" s="96">
        <v>355</v>
      </c>
      <c r="I289" s="96">
        <v>-2.0689655172413794</v>
      </c>
      <c r="J289" s="104">
        <v>0</v>
      </c>
      <c r="K289" s="104">
        <v>0.28388928317955997</v>
      </c>
      <c r="L289" s="1068">
        <v>-8.0077959768574736E-2</v>
      </c>
    </row>
    <row r="290" spans="1:12" ht="14.25">
      <c r="A290" s="44" t="s">
        <v>117</v>
      </c>
      <c r="B290" s="48" t="s">
        <v>28</v>
      </c>
      <c r="C290" s="105">
        <v>12479.694454490655</v>
      </c>
      <c r="D290" s="105">
        <v>12186.817548135376</v>
      </c>
      <c r="E290" s="106">
        <v>12729.288343580469</v>
      </c>
      <c r="F290" s="106">
        <v>12430.553899098084</v>
      </c>
      <c r="G290" s="1069">
        <v>2.4032271361943081</v>
      </c>
      <c r="H290" s="107">
        <v>307.24444444444447</v>
      </c>
      <c r="I290" s="107">
        <v>0.44573210104095823</v>
      </c>
      <c r="J290" s="108">
        <v>55.172413793103445</v>
      </c>
      <c r="K290" s="108">
        <v>6.3875088715401001</v>
      </c>
      <c r="L290" s="1070">
        <v>1.1099838487921474</v>
      </c>
    </row>
    <row r="291" spans="1:12" ht="15">
      <c r="A291" s="46" t="s">
        <v>117</v>
      </c>
      <c r="B291" s="47" t="s">
        <v>29</v>
      </c>
      <c r="C291" s="94">
        <v>11910.001960784313</v>
      </c>
      <c r="D291" s="94">
        <v>12004.60882352941</v>
      </c>
      <c r="E291" s="95">
        <v>12148.201999999999</v>
      </c>
      <c r="F291" s="95">
        <v>12244.700999999999</v>
      </c>
      <c r="G291" s="1062">
        <v>-0.78808784305962076</v>
      </c>
      <c r="H291" s="96">
        <v>271.10000000000002</v>
      </c>
      <c r="I291" s="96">
        <v>-4.1032897064025349</v>
      </c>
      <c r="J291" s="104">
        <v>26.666666666666668</v>
      </c>
      <c r="K291" s="104">
        <v>1.3484740951029099</v>
      </c>
      <c r="L291" s="1068">
        <v>-1.6403065952595108E-2</v>
      </c>
    </row>
    <row r="292" spans="1:12" ht="15">
      <c r="A292" s="46" t="s">
        <v>117</v>
      </c>
      <c r="B292" s="47" t="s">
        <v>30</v>
      </c>
      <c r="C292" s="94">
        <v>12522.037254901959</v>
      </c>
      <c r="D292" s="94">
        <v>12219.732352941177</v>
      </c>
      <c r="E292" s="95">
        <v>12772.477999999999</v>
      </c>
      <c r="F292" s="95">
        <v>12464.127</v>
      </c>
      <c r="G292" s="1062">
        <v>2.4739077193292296</v>
      </c>
      <c r="H292" s="96">
        <v>312.10000000000002</v>
      </c>
      <c r="I292" s="96">
        <v>-1.108998732572877</v>
      </c>
      <c r="J292" s="104">
        <v>55.882352941176471</v>
      </c>
      <c r="K292" s="104">
        <v>3.7615330021291693</v>
      </c>
      <c r="L292" s="1068">
        <v>0.66781143707002455</v>
      </c>
    </row>
    <row r="293" spans="1:12" ht="15">
      <c r="A293" s="46" t="s">
        <v>117</v>
      </c>
      <c r="B293" s="47" t="s">
        <v>35</v>
      </c>
      <c r="C293" s="94">
        <v>12854.453921568627</v>
      </c>
      <c r="D293" s="94" t="s">
        <v>254</v>
      </c>
      <c r="E293" s="95">
        <v>13111.543</v>
      </c>
      <c r="F293" s="95" t="s">
        <v>254</v>
      </c>
      <c r="G293" s="1062" t="s">
        <v>100</v>
      </c>
      <c r="H293" s="96">
        <v>331.1</v>
      </c>
      <c r="I293" s="96" t="s">
        <v>100</v>
      </c>
      <c r="J293" s="104" t="s">
        <v>100</v>
      </c>
      <c r="K293" s="104">
        <v>1.2775017743080199</v>
      </c>
      <c r="L293" s="1068" t="s">
        <v>100</v>
      </c>
    </row>
    <row r="294" spans="1:12" ht="14.25">
      <c r="A294" s="44" t="s">
        <v>117</v>
      </c>
      <c r="B294" s="48" t="s">
        <v>31</v>
      </c>
      <c r="C294" s="105">
        <v>11525.821577893916</v>
      </c>
      <c r="D294" s="105">
        <v>11626.071506261538</v>
      </c>
      <c r="E294" s="106">
        <v>11756.338009451794</v>
      </c>
      <c r="F294" s="106">
        <v>11900.607034380164</v>
      </c>
      <c r="G294" s="1069">
        <v>-1.2122829071793124</v>
      </c>
      <c r="H294" s="107">
        <v>274.81818181818181</v>
      </c>
      <c r="I294" s="107">
        <v>-1.8863388437947961</v>
      </c>
      <c r="J294" s="108">
        <v>42.592592592592595</v>
      </c>
      <c r="K294" s="108">
        <v>10.929737402413059</v>
      </c>
      <c r="L294" s="1070">
        <v>1.1026218428134218</v>
      </c>
    </row>
    <row r="295" spans="1:12" ht="15">
      <c r="A295" s="46" t="s">
        <v>117</v>
      </c>
      <c r="B295" s="47" t="s">
        <v>32</v>
      </c>
      <c r="C295" s="94">
        <v>11351.563725490196</v>
      </c>
      <c r="D295" s="94">
        <v>11459.889215686273</v>
      </c>
      <c r="E295" s="95">
        <v>11578.594999999999</v>
      </c>
      <c r="F295" s="95">
        <v>11689.087</v>
      </c>
      <c r="G295" s="1062">
        <v>-0.94525774339775381</v>
      </c>
      <c r="H295" s="96">
        <v>246.2</v>
      </c>
      <c r="I295" s="96">
        <v>0.90163934426229042</v>
      </c>
      <c r="J295" s="104">
        <v>68</v>
      </c>
      <c r="K295" s="104">
        <v>2.9808374733853795</v>
      </c>
      <c r="L295" s="1068">
        <v>0.70604220495953784</v>
      </c>
    </row>
    <row r="296" spans="1:12" ht="15">
      <c r="A296" s="46" t="s">
        <v>117</v>
      </c>
      <c r="B296" s="47" t="s">
        <v>33</v>
      </c>
      <c r="C296" s="94">
        <v>11561.86274509804</v>
      </c>
      <c r="D296" s="94">
        <v>11680.973529411765</v>
      </c>
      <c r="E296" s="95">
        <v>11793.1</v>
      </c>
      <c r="F296" s="95">
        <v>11914.593000000001</v>
      </c>
      <c r="G296" s="1062">
        <v>-1.0196991202301278</v>
      </c>
      <c r="H296" s="96">
        <v>278.10000000000002</v>
      </c>
      <c r="I296" s="96">
        <v>-1.870148200423414</v>
      </c>
      <c r="J296" s="96">
        <v>42.372881355932201</v>
      </c>
      <c r="K296" s="96">
        <v>5.961674946770759</v>
      </c>
      <c r="L296" s="1063">
        <v>0.59315811328577261</v>
      </c>
    </row>
    <row r="297" spans="1:12" ht="15.75" thickBot="1">
      <c r="A297" s="56" t="s">
        <v>117</v>
      </c>
      <c r="B297" s="57" t="s">
        <v>36</v>
      </c>
      <c r="C297" s="97">
        <v>11637.179411764706</v>
      </c>
      <c r="D297" s="97" t="s">
        <v>254</v>
      </c>
      <c r="E297" s="98">
        <v>11869.923000000001</v>
      </c>
      <c r="F297" s="98" t="s">
        <v>254</v>
      </c>
      <c r="G297" s="1064" t="s">
        <v>100</v>
      </c>
      <c r="H297" s="99">
        <v>307.89999999999998</v>
      </c>
      <c r="I297" s="99" t="s">
        <v>100</v>
      </c>
      <c r="J297" s="99" t="s">
        <v>100</v>
      </c>
      <c r="K297" s="99">
        <v>2.5454545454545454</v>
      </c>
      <c r="L297" s="1065" t="s">
        <v>100</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L23" sqref="L23"/>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82" t="s">
        <v>449</v>
      </c>
      <c r="B1" s="1282"/>
      <c r="C1" s="1282"/>
      <c r="D1" s="1282"/>
      <c r="E1" s="1282"/>
      <c r="F1" s="1282"/>
      <c r="G1" s="1282"/>
      <c r="H1" s="1282"/>
    </row>
    <row r="2" spans="1:18" ht="40.5" customHeight="1">
      <c r="A2" s="883" t="s">
        <v>127</v>
      </c>
      <c r="B2" s="3" t="s">
        <v>9</v>
      </c>
      <c r="C2" s="3"/>
      <c r="D2" s="884" t="s">
        <v>128</v>
      </c>
      <c r="E2" s="1283" t="s">
        <v>129</v>
      </c>
      <c r="F2" s="1284"/>
      <c r="G2" s="1285"/>
      <c r="H2" s="885" t="s">
        <v>130</v>
      </c>
    </row>
    <row r="3" spans="1:18" ht="27.75" thickBot="1">
      <c r="A3" s="632"/>
      <c r="B3" s="949" t="s">
        <v>458</v>
      </c>
      <c r="C3" s="949" t="s">
        <v>447</v>
      </c>
      <c r="D3" s="899" t="s">
        <v>70</v>
      </c>
      <c r="E3" s="949" t="s">
        <v>458</v>
      </c>
      <c r="F3" s="1157" t="s">
        <v>447</v>
      </c>
      <c r="G3" s="900" t="s">
        <v>131</v>
      </c>
      <c r="H3" s="901" t="s">
        <v>132</v>
      </c>
    </row>
    <row r="4" spans="1:18" ht="15.75">
      <c r="A4" s="675" t="s">
        <v>8</v>
      </c>
      <c r="B4" s="886"/>
      <c r="C4" s="886"/>
      <c r="D4" s="887"/>
      <c r="E4" s="888"/>
      <c r="F4" s="888"/>
      <c r="G4" s="889"/>
      <c r="H4" s="890"/>
    </row>
    <row r="5" spans="1:18" ht="15">
      <c r="A5" s="455" t="s">
        <v>309</v>
      </c>
      <c r="B5" s="145">
        <v>12956.475999324624</v>
      </c>
      <c r="C5" s="145">
        <v>12949.458975651271</v>
      </c>
      <c r="D5" s="861">
        <v>5.418777484486316E-2</v>
      </c>
      <c r="E5" s="902">
        <v>100</v>
      </c>
      <c r="F5" s="903">
        <v>100</v>
      </c>
      <c r="G5" s="663" t="s">
        <v>100</v>
      </c>
      <c r="H5" s="666">
        <v>130.14762070163249</v>
      </c>
    </row>
    <row r="6" spans="1:18">
      <c r="A6" s="652" t="s">
        <v>133</v>
      </c>
      <c r="B6" s="94">
        <v>10543.415000000001</v>
      </c>
      <c r="C6" s="94">
        <v>10374.688</v>
      </c>
      <c r="D6" s="862">
        <v>1.626333244913011</v>
      </c>
      <c r="E6" s="904">
        <v>5.5671262234094741</v>
      </c>
      <c r="F6" s="905">
        <v>9.5571378951024677</v>
      </c>
      <c r="G6" s="661">
        <v>-41.749022725074056</v>
      </c>
      <c r="H6" s="662">
        <v>34.063238233690726</v>
      </c>
    </row>
    <row r="7" spans="1:18">
      <c r="A7" s="652" t="s">
        <v>134</v>
      </c>
      <c r="B7" s="94">
        <v>15745.518</v>
      </c>
      <c r="C7" s="94">
        <v>15407.13</v>
      </c>
      <c r="D7" s="862">
        <v>2.1963078133305869</v>
      </c>
      <c r="E7" s="904">
        <v>5.2871663685962016</v>
      </c>
      <c r="F7" s="905">
        <v>12.028482111844392</v>
      </c>
      <c r="G7" s="661">
        <v>-56.044608792409868</v>
      </c>
      <c r="H7" s="662">
        <v>1.1622870343632581</v>
      </c>
    </row>
    <row r="8" spans="1:18" ht="13.5" thickBot="1">
      <c r="A8" s="653" t="s">
        <v>135</v>
      </c>
      <c r="B8" s="97">
        <v>12941.754999999999</v>
      </c>
      <c r="C8" s="97">
        <v>12886.273999999999</v>
      </c>
      <c r="D8" s="863">
        <v>0.43054338282733839</v>
      </c>
      <c r="E8" s="906">
        <v>89.145707407994337</v>
      </c>
      <c r="F8" s="907">
        <v>78.414379993053146</v>
      </c>
      <c r="G8" s="664">
        <v>13.685407467216978</v>
      </c>
      <c r="H8" s="667">
        <v>161.64426037075589</v>
      </c>
    </row>
    <row r="9" spans="1:18" ht="15">
      <c r="A9" s="633" t="s">
        <v>310</v>
      </c>
      <c r="B9" s="146">
        <v>10605.494323176192</v>
      </c>
      <c r="C9" s="146">
        <v>10578.272361645466</v>
      </c>
      <c r="D9" s="864">
        <v>0.25733844431371211</v>
      </c>
      <c r="E9" s="908">
        <v>100</v>
      </c>
      <c r="F9" s="909">
        <v>100</v>
      </c>
      <c r="G9" s="665" t="s">
        <v>100</v>
      </c>
      <c r="H9" s="668">
        <v>42.266641602439613</v>
      </c>
    </row>
    <row r="10" spans="1:18">
      <c r="A10" s="652" t="s">
        <v>133</v>
      </c>
      <c r="B10" s="94">
        <v>8982.0519999999997</v>
      </c>
      <c r="C10" s="94" t="s">
        <v>254</v>
      </c>
      <c r="D10" s="1158">
        <v>-0.43384520224051182</v>
      </c>
      <c r="E10" s="904">
        <v>2.8731666495382671</v>
      </c>
      <c r="F10" s="905">
        <v>3.53196733295737</v>
      </c>
      <c r="G10" s="1159">
        <v>-18.652513495006737</v>
      </c>
      <c r="H10" s="1160">
        <v>15.730337078651685</v>
      </c>
    </row>
    <row r="11" spans="1:18">
      <c r="A11" s="652" t="s">
        <v>134</v>
      </c>
      <c r="B11" s="94">
        <v>14896.504000000001</v>
      </c>
      <c r="C11" s="94">
        <v>15047.816999999999</v>
      </c>
      <c r="D11" s="862">
        <v>-1.0055478479037743</v>
      </c>
      <c r="E11" s="904">
        <v>5.9452674232525347</v>
      </c>
      <c r="F11" s="905">
        <v>5.6613822921235668</v>
      </c>
      <c r="G11" s="661">
        <v>5.0144137329133347</v>
      </c>
      <c r="H11" s="662">
        <v>49.400479616306939</v>
      </c>
    </row>
    <row r="12" spans="1:18" ht="13.5" thickBot="1">
      <c r="A12" s="654" t="s">
        <v>135</v>
      </c>
      <c r="B12" s="94">
        <v>10376.865</v>
      </c>
      <c r="C12" s="94">
        <v>10360.18</v>
      </c>
      <c r="D12" s="862">
        <v>0.16104932539781636</v>
      </c>
      <c r="E12" s="904">
        <v>91.181565927209192</v>
      </c>
      <c r="F12" s="905">
        <v>90.806650374919059</v>
      </c>
      <c r="G12" s="661">
        <v>0.41287235102516845</v>
      </c>
      <c r="H12" s="662">
        <v>42.854021230348145</v>
      </c>
      <c r="P12"/>
      <c r="Q12"/>
      <c r="R12"/>
    </row>
    <row r="13" spans="1:18" ht="15.75">
      <c r="A13" s="675" t="s">
        <v>136</v>
      </c>
      <c r="B13" s="679"/>
      <c r="C13" s="679"/>
      <c r="D13" s="865"/>
      <c r="E13" s="910"/>
      <c r="F13" s="910"/>
      <c r="G13" s="680"/>
      <c r="H13" s="681"/>
      <c r="P13"/>
      <c r="Q13"/>
      <c r="R13"/>
    </row>
    <row r="14" spans="1:18" ht="15">
      <c r="A14" s="455" t="s">
        <v>309</v>
      </c>
      <c r="B14" s="145">
        <v>12716.73924103874</v>
      </c>
      <c r="C14" s="145">
        <v>12878.15115322931</v>
      </c>
      <c r="D14" s="861">
        <v>-1.2533779909089993</v>
      </c>
      <c r="E14" s="902">
        <v>100</v>
      </c>
      <c r="F14" s="903">
        <v>100</v>
      </c>
      <c r="G14" s="663" t="s">
        <v>100</v>
      </c>
      <c r="H14" s="666">
        <v>76.812714361625012</v>
      </c>
      <c r="P14"/>
      <c r="Q14"/>
      <c r="R14"/>
    </row>
    <row r="15" spans="1:18">
      <c r="A15" s="652" t="s">
        <v>133</v>
      </c>
      <c r="B15" s="94">
        <v>10951.575999999999</v>
      </c>
      <c r="C15" s="94">
        <v>10602.248</v>
      </c>
      <c r="D15" s="862">
        <v>3.2948484132798961</v>
      </c>
      <c r="E15" s="904">
        <v>4.6022075296431888</v>
      </c>
      <c r="F15" s="905">
        <v>4.6591952079609671</v>
      </c>
      <c r="G15" s="661">
        <v>-1.2231227878240836</v>
      </c>
      <c r="H15" s="662">
        <v>74.650077760497666</v>
      </c>
    </row>
    <row r="16" spans="1:18">
      <c r="A16" s="652" t="s">
        <v>134</v>
      </c>
      <c r="B16" s="94" t="s">
        <v>254</v>
      </c>
      <c r="C16" s="94">
        <v>15583.03</v>
      </c>
      <c r="D16" s="1158" t="s">
        <v>100</v>
      </c>
      <c r="E16" s="904">
        <v>2.6555925905688218</v>
      </c>
      <c r="F16" s="905">
        <v>3.9273465049997585</v>
      </c>
      <c r="G16" s="661" t="s">
        <v>100</v>
      </c>
      <c r="H16" s="662" t="s">
        <v>100</v>
      </c>
    </row>
    <row r="17" spans="1:13" ht="13.5" thickBot="1">
      <c r="A17" s="653" t="s">
        <v>135</v>
      </c>
      <c r="B17" s="97">
        <v>12726.130999999999</v>
      </c>
      <c r="C17" s="97">
        <v>12877.941999999999</v>
      </c>
      <c r="D17" s="863">
        <v>-1.178845191258042</v>
      </c>
      <c r="E17" s="906">
        <v>92.742199879787989</v>
      </c>
      <c r="F17" s="907">
        <v>91.413458287039276</v>
      </c>
      <c r="G17" s="664">
        <v>1.453551389092457</v>
      </c>
      <c r="H17" s="667">
        <v>79.382778027320512</v>
      </c>
    </row>
    <row r="18" spans="1:13" ht="15">
      <c r="A18" s="633" t="s">
        <v>310</v>
      </c>
      <c r="B18" s="146">
        <v>10545.88</v>
      </c>
      <c r="C18" s="146">
        <v>10455.331</v>
      </c>
      <c r="D18" s="864">
        <v>0.8660557948858727</v>
      </c>
      <c r="E18" s="908">
        <v>100</v>
      </c>
      <c r="F18" s="909">
        <v>100</v>
      </c>
      <c r="G18" s="665" t="s">
        <v>100</v>
      </c>
      <c r="H18" s="668">
        <v>83.798144083017348</v>
      </c>
    </row>
    <row r="19" spans="1:13">
      <c r="A19" s="652" t="s">
        <v>133</v>
      </c>
      <c r="B19" s="94" t="s">
        <v>100</v>
      </c>
      <c r="C19" s="94" t="s">
        <v>100</v>
      </c>
      <c r="D19" s="862" t="s">
        <v>100</v>
      </c>
      <c r="E19" s="904" t="s">
        <v>100</v>
      </c>
      <c r="F19" s="905" t="s">
        <v>100</v>
      </c>
      <c r="G19" s="661" t="s">
        <v>100</v>
      </c>
      <c r="H19" s="662" t="s">
        <v>100</v>
      </c>
    </row>
    <row r="20" spans="1:13">
      <c r="A20" s="652" t="s">
        <v>134</v>
      </c>
      <c r="B20" s="94" t="s">
        <v>100</v>
      </c>
      <c r="C20" s="94" t="s">
        <v>100</v>
      </c>
      <c r="D20" s="862" t="s">
        <v>100</v>
      </c>
      <c r="E20" s="904" t="s">
        <v>100</v>
      </c>
      <c r="F20" s="905" t="s">
        <v>100</v>
      </c>
      <c r="G20" s="661" t="s">
        <v>100</v>
      </c>
      <c r="H20" s="662" t="s">
        <v>100</v>
      </c>
    </row>
    <row r="21" spans="1:13" ht="13.5" thickBot="1">
      <c r="A21" s="654" t="s">
        <v>135</v>
      </c>
      <c r="B21" s="94">
        <v>10545.88</v>
      </c>
      <c r="C21" s="94">
        <v>10455.331</v>
      </c>
      <c r="D21" s="862">
        <v>0.8660557948858727</v>
      </c>
      <c r="E21" s="904">
        <v>100</v>
      </c>
      <c r="F21" s="905">
        <v>100</v>
      </c>
      <c r="G21" s="661">
        <v>0</v>
      </c>
      <c r="H21" s="662">
        <v>83.798144083017348</v>
      </c>
    </row>
    <row r="22" spans="1:13" ht="15.75">
      <c r="A22" s="675" t="s">
        <v>137</v>
      </c>
      <c r="B22" s="679"/>
      <c r="C22" s="679"/>
      <c r="D22" s="865"/>
      <c r="E22" s="910"/>
      <c r="F22" s="910"/>
      <c r="G22" s="680"/>
      <c r="H22" s="681"/>
    </row>
    <row r="23" spans="1:13" ht="15">
      <c r="A23" s="455" t="s">
        <v>309</v>
      </c>
      <c r="B23" s="145">
        <v>13064.092612860508</v>
      </c>
      <c r="C23" s="1088">
        <v>13030.082879707494</v>
      </c>
      <c r="D23" s="861">
        <v>0.2610093386741193</v>
      </c>
      <c r="E23" s="902">
        <v>100</v>
      </c>
      <c r="F23" s="903">
        <v>100</v>
      </c>
      <c r="G23" s="663" t="s">
        <v>100</v>
      </c>
      <c r="H23" s="666">
        <v>226.95083229096502</v>
      </c>
    </row>
    <row r="24" spans="1:13">
      <c r="A24" s="652" t="s">
        <v>133</v>
      </c>
      <c r="B24" s="94">
        <v>10351.409</v>
      </c>
      <c r="C24" s="94">
        <v>10217.683999999999</v>
      </c>
      <c r="D24" s="862">
        <v>1.3087603805324217</v>
      </c>
      <c r="E24" s="904">
        <v>6.2036492054149504</v>
      </c>
      <c r="F24" s="905">
        <v>15.589338978158374</v>
      </c>
      <c r="G24" s="661">
        <v>-60.205822619505241</v>
      </c>
      <c r="H24" s="662">
        <v>30.107394148870508</v>
      </c>
    </row>
    <row r="25" spans="1:13">
      <c r="A25" s="652" t="s">
        <v>134</v>
      </c>
      <c r="B25" s="94">
        <v>15812.786</v>
      </c>
      <c r="C25" s="94">
        <v>15346.799000000001</v>
      </c>
      <c r="D25" s="862">
        <v>3.0363791172348003</v>
      </c>
      <c r="E25" s="904">
        <v>6.0582695703354918</v>
      </c>
      <c r="F25" s="905">
        <v>20.548446069469833</v>
      </c>
      <c r="G25" s="661">
        <v>-70.517140080306802</v>
      </c>
      <c r="H25" s="662">
        <v>-3.6055441093837746</v>
      </c>
    </row>
    <row r="26" spans="1:13" ht="16.5" thickBot="1">
      <c r="A26" s="653" t="s">
        <v>135</v>
      </c>
      <c r="B26" s="97">
        <v>13066.101000000001</v>
      </c>
      <c r="C26" s="97">
        <v>12971.183000000001</v>
      </c>
      <c r="D26" s="863">
        <v>0.73176054951965175</v>
      </c>
      <c r="E26" s="906">
        <v>87.738081224249569</v>
      </c>
      <c r="F26" s="907">
        <v>63.862214952371779</v>
      </c>
      <c r="G26" s="664">
        <v>37.386530187974735</v>
      </c>
      <c r="H26" s="667">
        <v>349.18640390526122</v>
      </c>
      <c r="J26" s="129"/>
      <c r="K26" s="122"/>
      <c r="L26" s="122"/>
      <c r="M26" s="122"/>
    </row>
    <row r="27" spans="1:13" ht="15">
      <c r="A27" s="633" t="s">
        <v>310</v>
      </c>
      <c r="B27" s="146">
        <v>10470.852215543577</v>
      </c>
      <c r="C27" s="146">
        <v>10543.375848184722</v>
      </c>
      <c r="D27" s="864">
        <v>-0.68785969205139907</v>
      </c>
      <c r="E27" s="908">
        <v>100</v>
      </c>
      <c r="F27" s="909">
        <v>100</v>
      </c>
      <c r="G27" s="665" t="s">
        <v>100</v>
      </c>
      <c r="H27" s="668">
        <v>-1.2831125827814662</v>
      </c>
      <c r="J27" s="1281"/>
      <c r="K27" s="1281"/>
      <c r="L27" s="1281"/>
      <c r="M27" s="1281"/>
    </row>
    <row r="28" spans="1:13">
      <c r="A28" s="652" t="s">
        <v>133</v>
      </c>
      <c r="B28" s="94" t="s">
        <v>254</v>
      </c>
      <c r="C28" s="94" t="s">
        <v>254</v>
      </c>
      <c r="D28" s="1158" t="s">
        <v>100</v>
      </c>
      <c r="E28" s="904">
        <v>0.63192572626534893</v>
      </c>
      <c r="F28" s="905">
        <v>0.54990539262062443</v>
      </c>
      <c r="G28" s="661" t="s">
        <v>100</v>
      </c>
      <c r="H28" s="662" t="s">
        <v>100</v>
      </c>
    </row>
    <row r="29" spans="1:13">
      <c r="A29" s="652" t="s">
        <v>134</v>
      </c>
      <c r="B29" s="94" t="s">
        <v>254</v>
      </c>
      <c r="C29" s="94" t="s">
        <v>254</v>
      </c>
      <c r="D29" s="1158" t="s">
        <v>100</v>
      </c>
      <c r="E29" s="904">
        <v>6.7115902964959577</v>
      </c>
      <c r="F29" s="905">
        <v>5.1767975402081365</v>
      </c>
      <c r="G29" s="661" t="s">
        <v>100</v>
      </c>
      <c r="H29" s="662" t="s">
        <v>100</v>
      </c>
    </row>
    <row r="30" spans="1:13" ht="13.5" thickBot="1">
      <c r="A30" s="654" t="s">
        <v>135</v>
      </c>
      <c r="B30" s="94">
        <v>10233.742</v>
      </c>
      <c r="C30" s="94">
        <v>10397.993</v>
      </c>
      <c r="D30" s="862">
        <v>-1.5796413788699435</v>
      </c>
      <c r="E30" s="904">
        <v>92.656483977238707</v>
      </c>
      <c r="F30" s="905">
        <v>94.273297067171242</v>
      </c>
      <c r="G30" s="661">
        <v>-1.7150276273678318</v>
      </c>
      <c r="H30" s="662">
        <v>-2.9761344748643679</v>
      </c>
    </row>
    <row r="31" spans="1:13" ht="15.75">
      <c r="A31" s="675" t="s">
        <v>138</v>
      </c>
      <c r="B31" s="679"/>
      <c r="C31" s="679"/>
      <c r="D31" s="865"/>
      <c r="E31" s="910"/>
      <c r="F31" s="910"/>
      <c r="G31" s="680"/>
      <c r="H31" s="681"/>
    </row>
    <row r="32" spans="1:13" ht="15">
      <c r="A32" s="455" t="s">
        <v>309</v>
      </c>
      <c r="B32" s="145">
        <v>12922.991889486641</v>
      </c>
      <c r="C32" s="145">
        <v>12892.679342403524</v>
      </c>
      <c r="D32" s="861">
        <v>0.23511441088447496</v>
      </c>
      <c r="E32" s="902">
        <v>100</v>
      </c>
      <c r="F32" s="903">
        <v>100</v>
      </c>
      <c r="G32" s="663" t="s">
        <v>100</v>
      </c>
      <c r="H32" s="666">
        <v>0.64699674207314117</v>
      </c>
    </row>
    <row r="33" spans="1:8">
      <c r="A33" s="652" t="s">
        <v>133</v>
      </c>
      <c r="B33" s="94" t="s">
        <v>254</v>
      </c>
      <c r="C33" s="94" t="s">
        <v>254</v>
      </c>
      <c r="D33" s="1158" t="s">
        <v>100</v>
      </c>
      <c r="E33" s="904">
        <v>3.8570256223215105</v>
      </c>
      <c r="F33" s="905">
        <v>4.478502271371541</v>
      </c>
      <c r="G33" s="661" t="s">
        <v>100</v>
      </c>
      <c r="H33" s="662" t="s">
        <v>100</v>
      </c>
    </row>
    <row r="34" spans="1:8">
      <c r="A34" s="652" t="s">
        <v>134</v>
      </c>
      <c r="B34" s="94" t="s">
        <v>254</v>
      </c>
      <c r="C34" s="94" t="s">
        <v>254</v>
      </c>
      <c r="D34" s="1158" t="s">
        <v>100</v>
      </c>
      <c r="E34" s="904">
        <v>8.0970183277104049</v>
      </c>
      <c r="F34" s="905">
        <v>7.1031982746753544</v>
      </c>
      <c r="G34" s="661" t="s">
        <v>100</v>
      </c>
      <c r="H34" s="662" t="s">
        <v>100</v>
      </c>
    </row>
    <row r="35" spans="1:8" ht="13.5" thickBot="1">
      <c r="A35" s="653" t="s">
        <v>135</v>
      </c>
      <c r="B35" s="97">
        <v>12739.962</v>
      </c>
      <c r="C35" s="97">
        <v>12756.401</v>
      </c>
      <c r="D35" s="863">
        <v>-0.12886863622427913</v>
      </c>
      <c r="E35" s="906">
        <v>88.045956049968083</v>
      </c>
      <c r="F35" s="907">
        <v>88.418299453953097</v>
      </c>
      <c r="G35" s="664">
        <v>-0.42111577160441105</v>
      </c>
      <c r="H35" s="667">
        <v>0.22315636514609311</v>
      </c>
    </row>
    <row r="36" spans="1:8" ht="15">
      <c r="A36" s="633" t="s">
        <v>310</v>
      </c>
      <c r="B36" s="146">
        <v>10910.354023666609</v>
      </c>
      <c r="C36" s="146">
        <v>10857.953128834355</v>
      </c>
      <c r="D36" s="864">
        <v>0.48260380396280927</v>
      </c>
      <c r="E36" s="908">
        <v>100</v>
      </c>
      <c r="F36" s="909">
        <v>100</v>
      </c>
      <c r="G36" s="665" t="s">
        <v>100</v>
      </c>
      <c r="H36" s="668">
        <v>33.481366175258685</v>
      </c>
    </row>
    <row r="37" spans="1:8">
      <c r="A37" s="652" t="s">
        <v>133</v>
      </c>
      <c r="B37" s="94" t="s">
        <v>254</v>
      </c>
      <c r="C37" s="94" t="s">
        <v>254</v>
      </c>
      <c r="D37" s="1158" t="s">
        <v>100</v>
      </c>
      <c r="E37" s="904">
        <v>12.701080432172871</v>
      </c>
      <c r="F37" s="905">
        <v>14.632359674022528</v>
      </c>
      <c r="G37" s="661" t="s">
        <v>100</v>
      </c>
      <c r="H37" s="662" t="s">
        <v>100</v>
      </c>
    </row>
    <row r="38" spans="1:8">
      <c r="A38" s="652" t="s">
        <v>134</v>
      </c>
      <c r="B38" s="94" t="s">
        <v>254</v>
      </c>
      <c r="C38" s="94" t="s">
        <v>254</v>
      </c>
      <c r="D38" s="1158" t="s">
        <v>100</v>
      </c>
      <c r="E38" s="904">
        <v>20.092608471960212</v>
      </c>
      <c r="F38" s="905">
        <v>16.802490614412601</v>
      </c>
      <c r="G38" s="661" t="s">
        <v>100</v>
      </c>
      <c r="H38" s="662" t="s">
        <v>100</v>
      </c>
    </row>
    <row r="39" spans="1:8" ht="13.5" thickBot="1">
      <c r="A39" s="653" t="s">
        <v>135</v>
      </c>
      <c r="B39" s="97">
        <v>9967.2900000000009</v>
      </c>
      <c r="C39" s="97">
        <v>10024.965</v>
      </c>
      <c r="D39" s="863">
        <v>-0.57531372927485802</v>
      </c>
      <c r="E39" s="906">
        <v>67.206311095866909</v>
      </c>
      <c r="F39" s="907">
        <v>68.565149711564871</v>
      </c>
      <c r="G39" s="664">
        <v>-1.9818211167250865</v>
      </c>
      <c r="H39" s="667">
        <v>30.83600427350428</v>
      </c>
    </row>
    <row r="40" spans="1:8" ht="14.25" customHeight="1">
      <c r="A40" s="129" t="s">
        <v>311</v>
      </c>
      <c r="B40" s="122"/>
      <c r="C40" s="129"/>
      <c r="D40" s="122"/>
    </row>
    <row r="41" spans="1:8" ht="5.25" customHeight="1">
      <c r="A41" s="1286"/>
      <c r="B41" s="1286"/>
      <c r="C41" s="1286"/>
      <c r="D41" s="1286"/>
    </row>
    <row r="42" spans="1:8" ht="15">
      <c r="A42" s="130" t="s">
        <v>61</v>
      </c>
      <c r="B42" s="131"/>
    </row>
    <row r="43" spans="1:8" ht="15">
      <c r="A43" s="128" t="s">
        <v>96</v>
      </c>
      <c r="B43" s="1287" t="s">
        <v>62</v>
      </c>
      <c r="C43" s="1288"/>
      <c r="D43" s="1288"/>
      <c r="E43" s="1288"/>
      <c r="F43" s="1288"/>
      <c r="G43" s="1288"/>
      <c r="H43" s="1289"/>
    </row>
    <row r="44" spans="1:8" ht="15">
      <c r="A44" s="128" t="s">
        <v>63</v>
      </c>
      <c r="B44" s="1287" t="s">
        <v>64</v>
      </c>
      <c r="C44" s="1288"/>
      <c r="D44" s="1288"/>
      <c r="E44" s="1288"/>
      <c r="F44" s="1288"/>
      <c r="G44" s="1288"/>
      <c r="H44" s="1289"/>
    </row>
    <row r="45" spans="1:8" ht="15">
      <c r="A45" s="128" t="s">
        <v>65</v>
      </c>
      <c r="B45" s="1287" t="s">
        <v>66</v>
      </c>
      <c r="C45" s="1288"/>
      <c r="D45" s="1288"/>
      <c r="E45" s="1288"/>
      <c r="F45" s="1288"/>
      <c r="G45" s="1288"/>
      <c r="H45" s="1289"/>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6" t="s">
        <v>464</v>
      </c>
      <c r="B2" s="877"/>
      <c r="C2" s="877"/>
      <c r="D2" s="877"/>
      <c r="E2" s="877"/>
      <c r="F2" s="122"/>
      <c r="G2" s="122"/>
      <c r="H2" s="122"/>
    </row>
    <row r="3" spans="1:8" ht="30.75" customHeight="1">
      <c r="A3" s="1290" t="s">
        <v>139</v>
      </c>
      <c r="B3" s="1292" t="s">
        <v>140</v>
      </c>
      <c r="C3" s="1293"/>
      <c r="D3" s="1294" t="s">
        <v>315</v>
      </c>
      <c r="E3" s="1295"/>
    </row>
    <row r="4" spans="1:8" ht="16.5" thickBot="1">
      <c r="A4" s="1291"/>
      <c r="B4" s="926" t="s">
        <v>141</v>
      </c>
      <c r="C4" s="926" t="s">
        <v>142</v>
      </c>
      <c r="D4" s="927" t="s">
        <v>141</v>
      </c>
      <c r="E4" s="928" t="s">
        <v>142</v>
      </c>
      <c r="G4" s="132" t="s">
        <v>143</v>
      </c>
      <c r="H4" s="133"/>
    </row>
    <row r="5" spans="1:8" ht="17.25" customHeight="1" thickBot="1">
      <c r="A5" s="920" t="s">
        <v>144</v>
      </c>
      <c r="B5" s="921">
        <v>24404.499</v>
      </c>
      <c r="C5" s="921">
        <v>20492.322</v>
      </c>
      <c r="D5" s="922">
        <v>-2.6497677607786199</v>
      </c>
      <c r="E5" s="923">
        <v>0.10345782841729985</v>
      </c>
      <c r="G5" s="134" t="s">
        <v>59</v>
      </c>
      <c r="H5" s="135" t="s">
        <v>60</v>
      </c>
    </row>
    <row r="6" spans="1:8" ht="18" customHeight="1">
      <c r="A6" s="940" t="s">
        <v>145</v>
      </c>
      <c r="B6" s="1004" t="s">
        <v>254</v>
      </c>
      <c r="C6" s="941" t="s">
        <v>254</v>
      </c>
      <c r="D6" s="636" t="s">
        <v>100</v>
      </c>
      <c r="E6" s="1011" t="s">
        <v>100</v>
      </c>
      <c r="G6" s="136" t="s">
        <v>146</v>
      </c>
      <c r="H6" s="137" t="s">
        <v>147</v>
      </c>
    </row>
    <row r="7" spans="1:8" ht="18" customHeight="1">
      <c r="A7" s="634" t="s">
        <v>148</v>
      </c>
      <c r="B7" s="635">
        <v>24493.132000000001</v>
      </c>
      <c r="C7" s="635">
        <v>20627.095000000001</v>
      </c>
      <c r="D7" s="1427">
        <v>-3.1448511106765666</v>
      </c>
      <c r="E7" s="1426">
        <v>2.5570481207465918</v>
      </c>
      <c r="G7" s="138" t="s">
        <v>149</v>
      </c>
      <c r="H7" s="139" t="s">
        <v>150</v>
      </c>
    </row>
    <row r="8" spans="1:8" ht="18" customHeight="1">
      <c r="A8" s="634" t="s">
        <v>151</v>
      </c>
      <c r="B8" s="635" t="s">
        <v>254</v>
      </c>
      <c r="C8" s="635" t="s">
        <v>254</v>
      </c>
      <c r="D8" s="1424" t="s">
        <v>100</v>
      </c>
      <c r="E8" s="1425" t="s">
        <v>100</v>
      </c>
      <c r="G8" s="138" t="s">
        <v>152</v>
      </c>
      <c r="H8" s="139" t="s">
        <v>153</v>
      </c>
    </row>
    <row r="9" spans="1:8" ht="18" customHeight="1">
      <c r="A9" s="634" t="s">
        <v>154</v>
      </c>
      <c r="B9" s="635" t="s">
        <v>100</v>
      </c>
      <c r="C9" s="635" t="s">
        <v>254</v>
      </c>
      <c r="D9" s="1427" t="s">
        <v>100</v>
      </c>
      <c r="E9" s="1426" t="s">
        <v>100</v>
      </c>
      <c r="G9" s="138" t="s">
        <v>155</v>
      </c>
      <c r="H9" s="139" t="s">
        <v>156</v>
      </c>
    </row>
    <row r="10" spans="1:8" ht="18" customHeight="1">
      <c r="A10" s="634" t="s">
        <v>157</v>
      </c>
      <c r="B10" s="635" t="s">
        <v>254</v>
      </c>
      <c r="C10" s="635">
        <v>20159.673999999999</v>
      </c>
      <c r="D10" s="1424" t="s">
        <v>100</v>
      </c>
      <c r="E10" s="1426">
        <v>-1.1719257844066038</v>
      </c>
      <c r="G10" s="138" t="s">
        <v>158</v>
      </c>
      <c r="H10" s="139" t="s">
        <v>159</v>
      </c>
    </row>
    <row r="11" spans="1:8" ht="18" customHeight="1">
      <c r="A11" s="634" t="s">
        <v>160</v>
      </c>
      <c r="B11" s="635" t="s">
        <v>100</v>
      </c>
      <c r="C11" s="635" t="s">
        <v>100</v>
      </c>
      <c r="D11" s="1427" t="s">
        <v>100</v>
      </c>
      <c r="E11" s="1426" t="s">
        <v>100</v>
      </c>
      <c r="G11" s="138" t="s">
        <v>161</v>
      </c>
      <c r="H11" s="139" t="s">
        <v>162</v>
      </c>
    </row>
    <row r="12" spans="1:8" ht="18" customHeight="1">
      <c r="A12" s="634" t="s">
        <v>163</v>
      </c>
      <c r="B12" s="635">
        <v>24808.146000000001</v>
      </c>
      <c r="C12" s="635">
        <v>21948.31</v>
      </c>
      <c r="D12" s="1427">
        <v>-3.7285412305475227</v>
      </c>
      <c r="E12" s="1426">
        <v>-3.3781618800405214E-2</v>
      </c>
      <c r="G12" s="138" t="s">
        <v>164</v>
      </c>
      <c r="H12" s="139" t="s">
        <v>165</v>
      </c>
    </row>
    <row r="13" spans="1:8" ht="18" customHeight="1" thickBot="1">
      <c r="A13" s="637" t="s">
        <v>166</v>
      </c>
      <c r="B13" s="1115" t="s">
        <v>254</v>
      </c>
      <c r="C13" s="1115">
        <v>16529.955000000002</v>
      </c>
      <c r="D13" s="1429" t="s">
        <v>100</v>
      </c>
      <c r="E13" s="1428">
        <v>-14.852451465378872</v>
      </c>
      <c r="G13" s="140" t="s">
        <v>167</v>
      </c>
      <c r="H13" s="141" t="s">
        <v>168</v>
      </c>
    </row>
    <row r="14" spans="1:8">
      <c r="A14" s="660" t="s">
        <v>95</v>
      </c>
      <c r="B14" s="142"/>
      <c r="C14" s="142"/>
      <c r="D14" s="142"/>
      <c r="E14" s="142"/>
    </row>
    <row r="15" spans="1:8">
      <c r="A15" s="143"/>
      <c r="B15" s="144"/>
      <c r="C15" s="144"/>
      <c r="D15" s="144"/>
    </row>
    <row r="23" spans="1:4" ht="15">
      <c r="D23" s="933"/>
    </row>
    <row r="24" spans="1:4" ht="15">
      <c r="D24" s="933"/>
    </row>
    <row r="25" spans="1:4" ht="15">
      <c r="A25" s="934"/>
      <c r="D25" s="933"/>
    </row>
    <row r="26" spans="1:4" ht="15">
      <c r="A26" s="934"/>
      <c r="D26" s="933"/>
    </row>
    <row r="27" spans="1:4" ht="15">
      <c r="A27" s="934"/>
      <c r="D27" s="933"/>
    </row>
    <row r="28" spans="1:4" ht="15">
      <c r="A28" s="934"/>
      <c r="D28" s="933"/>
    </row>
    <row r="29" spans="1:4" ht="15">
      <c r="A29" s="934"/>
      <c r="D29" s="933"/>
    </row>
    <row r="30" spans="1:4" ht="15">
      <c r="A30" s="934"/>
      <c r="D30" s="933"/>
    </row>
    <row r="31" spans="1:4" ht="15">
      <c r="A31" s="934"/>
      <c r="D31" s="933"/>
    </row>
    <row r="32" spans="1:4" ht="15">
      <c r="A32" s="934"/>
      <c r="D32" s="933"/>
    </row>
    <row r="33" spans="1:13" ht="15">
      <c r="A33" s="934"/>
      <c r="D33" s="933"/>
    </row>
    <row r="34" spans="1:13" ht="15">
      <c r="A34" s="934"/>
      <c r="D34" s="933"/>
    </row>
    <row r="35" spans="1:13" ht="15">
      <c r="A35" s="934"/>
      <c r="D35" s="933"/>
      <c r="M35" s="127" t="s">
        <v>123</v>
      </c>
    </row>
    <row r="36" spans="1:13" ht="15">
      <c r="A36" s="934"/>
      <c r="D36" s="933"/>
    </row>
    <row r="37" spans="1:13" ht="15">
      <c r="A37" s="934"/>
      <c r="D37" s="933"/>
    </row>
    <row r="38" spans="1:13" ht="15">
      <c r="A38" s="934"/>
      <c r="D38" s="933"/>
    </row>
    <row r="39" spans="1:13" ht="15">
      <c r="A39" s="934"/>
      <c r="D39" s="933"/>
    </row>
    <row r="40" spans="1:13" ht="15">
      <c r="A40" s="934"/>
      <c r="D40" s="933"/>
    </row>
    <row r="41" spans="1:13" ht="15">
      <c r="A41" s="934"/>
      <c r="D41" s="933"/>
    </row>
    <row r="42" spans="1:13" ht="15">
      <c r="A42" s="934"/>
      <c r="D42" s="933"/>
    </row>
    <row r="43" spans="1:13" ht="15">
      <c r="A43" s="934"/>
      <c r="D43" s="933"/>
    </row>
    <row r="44" spans="1:13" ht="15">
      <c r="A44" s="934"/>
      <c r="D44" s="933"/>
    </row>
    <row r="45" spans="1:13" ht="15">
      <c r="D45" s="933"/>
    </row>
    <row r="46" spans="1:13" ht="15">
      <c r="A46" s="934"/>
      <c r="D46" s="933"/>
    </row>
    <row r="47" spans="1:13" ht="15">
      <c r="A47" s="934"/>
      <c r="D47" s="933"/>
    </row>
    <row r="48" spans="1:13" ht="15">
      <c r="A48" s="934"/>
      <c r="D48" s="933"/>
    </row>
    <row r="49" spans="1:4" ht="15">
      <c r="A49" s="934"/>
      <c r="D49" s="933"/>
    </row>
    <row r="50" spans="1:4" ht="15">
      <c r="A50" s="934"/>
      <c r="D50" s="933"/>
    </row>
    <row r="51" spans="1:4" ht="15">
      <c r="A51" s="934"/>
      <c r="D51" s="933"/>
    </row>
    <row r="52" spans="1:4" ht="15">
      <c r="A52" s="934"/>
      <c r="D52" s="933"/>
    </row>
    <row r="53" spans="1:4" ht="15">
      <c r="A53" s="934"/>
      <c r="D53" s="933"/>
    </row>
    <row r="54" spans="1:4" ht="15">
      <c r="A54" s="934"/>
    </row>
    <row r="55" spans="1:4" ht="15">
      <c r="A55" s="934"/>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00" t="s">
        <v>450</v>
      </c>
      <c r="B1" s="1300"/>
      <c r="C1" s="1300"/>
      <c r="D1" s="1300"/>
      <c r="E1" s="1300"/>
      <c r="F1" s="1300"/>
      <c r="G1" s="644"/>
      <c r="H1" s="644"/>
    </row>
    <row r="2" spans="1:8" ht="13.5" customHeight="1" thickBot="1"/>
    <row r="3" spans="1:8" ht="27" customHeight="1">
      <c r="A3" s="1296" t="s">
        <v>73</v>
      </c>
      <c r="B3" s="1296" t="s">
        <v>118</v>
      </c>
      <c r="C3" s="1301" t="s">
        <v>82</v>
      </c>
      <c r="D3" s="1302"/>
      <c r="E3" s="1303"/>
      <c r="F3" s="1298" t="s">
        <v>119</v>
      </c>
      <c r="G3" s="1299"/>
      <c r="H3" s="122"/>
    </row>
    <row r="4" spans="1:8" ht="32.25" customHeight="1" thickBot="1">
      <c r="A4" s="1297"/>
      <c r="B4" s="1297"/>
      <c r="C4" s="913">
        <v>43793</v>
      </c>
      <c r="D4" s="914">
        <v>43786</v>
      </c>
      <c r="E4" s="915">
        <v>43429</v>
      </c>
      <c r="F4" s="916" t="s">
        <v>349</v>
      </c>
      <c r="G4" s="917" t="s">
        <v>120</v>
      </c>
      <c r="H4" s="122"/>
    </row>
    <row r="5" spans="1:8" ht="29.25" customHeight="1">
      <c r="A5" s="970" t="s">
        <v>124</v>
      </c>
      <c r="B5" s="1090" t="s">
        <v>326</v>
      </c>
      <c r="C5" s="918">
        <v>552.15</v>
      </c>
      <c r="D5" s="878">
        <v>532.35</v>
      </c>
      <c r="E5" s="1163">
        <v>678.7</v>
      </c>
      <c r="F5" s="1009">
        <v>3.7193575655114031</v>
      </c>
      <c r="G5" s="1106">
        <v>-18.645940769117438</v>
      </c>
      <c r="H5" s="122"/>
    </row>
    <row r="6" spans="1:8" ht="28.5" customHeight="1" thickBot="1">
      <c r="A6" s="971" t="s">
        <v>125</v>
      </c>
      <c r="B6" s="1089" t="s">
        <v>326</v>
      </c>
      <c r="C6" s="1164">
        <v>843.28</v>
      </c>
      <c r="D6" s="1165">
        <v>824.84</v>
      </c>
      <c r="E6" s="1166">
        <v>918.5</v>
      </c>
      <c r="F6" s="1167">
        <v>2.2355850831676372</v>
      </c>
      <c r="G6" s="1168">
        <v>-8.1894393032117616</v>
      </c>
      <c r="H6" s="122"/>
    </row>
    <row r="7" spans="1:8" ht="32.25" customHeight="1" thickBot="1">
      <c r="A7" s="972" t="s">
        <v>121</v>
      </c>
      <c r="B7" s="1091" t="s">
        <v>122</v>
      </c>
      <c r="C7" s="1164" t="s">
        <v>100</v>
      </c>
      <c r="D7" s="1242" t="s">
        <v>100</v>
      </c>
      <c r="E7" s="1243">
        <v>11.1</v>
      </c>
      <c r="F7" s="1244" t="s">
        <v>100</v>
      </c>
      <c r="G7" s="1245" t="s">
        <v>100</v>
      </c>
      <c r="H7" s="122"/>
    </row>
    <row r="8" spans="1:8" s="122" customFormat="1" ht="15.75">
      <c r="A8" s="962"/>
      <c r="B8" s="963"/>
      <c r="D8" s="937"/>
      <c r="E8" s="938"/>
      <c r="F8" s="939"/>
      <c r="G8" s="939"/>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07" t="s">
        <v>89</v>
      </c>
      <c r="C1" s="1307"/>
      <c r="D1" s="1307"/>
      <c r="E1" s="1307"/>
      <c r="F1" s="8"/>
      <c r="G1" s="7"/>
    </row>
    <row r="2" spans="2:17" ht="20.25" thickBot="1">
      <c r="B2" s="882"/>
      <c r="C2" s="7"/>
      <c r="D2" s="7"/>
      <c r="E2" s="7"/>
      <c r="F2" s="7"/>
      <c r="H2" s="61"/>
      <c r="I2" s="61"/>
      <c r="J2" s="61"/>
      <c r="K2" s="61"/>
      <c r="L2" s="61"/>
      <c r="M2" s="61"/>
      <c r="N2" s="61"/>
      <c r="O2" s="61"/>
      <c r="P2" s="61"/>
      <c r="Q2" s="61"/>
    </row>
    <row r="3" spans="2:17" ht="25.5" customHeight="1">
      <c r="B3" s="1145"/>
      <c r="C3" s="1146" t="s">
        <v>316</v>
      </c>
      <c r="D3" s="1147"/>
      <c r="E3" s="1148" t="s">
        <v>69</v>
      </c>
      <c r="F3" s="1305"/>
    </row>
    <row r="4" spans="2:17" ht="34.5" customHeight="1" thickBot="1">
      <c r="B4" s="1149" t="s">
        <v>43</v>
      </c>
      <c r="C4" s="1150">
        <v>43791</v>
      </c>
      <c r="D4" s="1150">
        <v>43784</v>
      </c>
      <c r="E4" s="1151" t="s">
        <v>312</v>
      </c>
      <c r="F4" s="1306"/>
      <c r="G4" s="656" t="s">
        <v>42</v>
      </c>
      <c r="H4" s="121"/>
      <c r="I4" s="121"/>
      <c r="J4" s="121"/>
      <c r="K4" s="121"/>
      <c r="L4" s="121"/>
      <c r="M4" s="121"/>
      <c r="N4" s="121"/>
      <c r="O4" s="121"/>
      <c r="P4" s="121"/>
      <c r="Q4" s="121"/>
    </row>
    <row r="5" spans="2:17" ht="29.25" customHeight="1">
      <c r="B5" s="1093" t="s">
        <v>317</v>
      </c>
      <c r="C5" s="1152"/>
      <c r="D5" s="1152"/>
      <c r="E5" s="1153"/>
      <c r="F5" s="10"/>
      <c r="G5" s="1304" t="s">
        <v>348</v>
      </c>
      <c r="H5" s="1304"/>
      <c r="I5" s="1304"/>
      <c r="J5" s="1304"/>
      <c r="K5" s="1304"/>
      <c r="L5" s="1304"/>
      <c r="M5" s="1304"/>
      <c r="N5" s="1304"/>
      <c r="O5" s="1304"/>
      <c r="P5" s="1304"/>
      <c r="Q5" s="1304"/>
    </row>
    <row r="6" spans="2:17" ht="21" customHeight="1">
      <c r="B6" s="638" t="s">
        <v>44</v>
      </c>
      <c r="C6" s="1154">
        <v>10</v>
      </c>
      <c r="D6" s="1154">
        <v>9.5</v>
      </c>
      <c r="E6" s="1085">
        <v>5.2631578947368416</v>
      </c>
      <c r="F6" s="10"/>
      <c r="G6" s="1304"/>
      <c r="H6" s="1304"/>
      <c r="I6" s="1304"/>
      <c r="J6" s="1304"/>
      <c r="K6" s="1304"/>
      <c r="L6" s="1304"/>
      <c r="M6" s="1304"/>
      <c r="N6" s="1304"/>
      <c r="O6" s="1304"/>
      <c r="P6" s="1304"/>
      <c r="Q6" s="1304"/>
    </row>
    <row r="7" spans="2:17" ht="15.75">
      <c r="B7" s="638" t="s">
        <v>45</v>
      </c>
      <c r="C7" s="639">
        <v>15.5</v>
      </c>
      <c r="D7" s="639">
        <v>10</v>
      </c>
      <c r="E7" s="911">
        <v>55.000000000000007</v>
      </c>
      <c r="F7" s="16"/>
      <c r="G7" s="15"/>
      <c r="H7" s="15"/>
      <c r="I7" s="6"/>
      <c r="J7" s="9"/>
      <c r="K7" s="9"/>
      <c r="L7" s="9"/>
      <c r="M7" s="9"/>
      <c r="N7" s="9"/>
    </row>
    <row r="8" spans="2:17" ht="15.75">
      <c r="B8" s="657" t="s">
        <v>46</v>
      </c>
      <c r="C8" s="645">
        <v>12.38</v>
      </c>
      <c r="D8" s="645">
        <v>9.83</v>
      </c>
      <c r="E8" s="1010">
        <v>25.940996948118013</v>
      </c>
      <c r="F8" s="10"/>
      <c r="G8" s="17"/>
      <c r="H8" s="17"/>
      <c r="I8" s="18"/>
      <c r="J8" s="9"/>
      <c r="K8" s="9"/>
      <c r="L8" s="9"/>
      <c r="M8" s="9"/>
      <c r="N8" s="9"/>
    </row>
    <row r="9" spans="2:17" ht="15.75">
      <c r="B9" s="658" t="s">
        <v>256</v>
      </c>
      <c r="C9" s="646">
        <v>74</v>
      </c>
      <c r="D9" s="646">
        <v>95</v>
      </c>
      <c r="E9" s="912">
        <v>-22.105263157894736</v>
      </c>
      <c r="F9" s="10"/>
      <c r="G9" s="19"/>
      <c r="H9" s="19"/>
      <c r="I9" s="20"/>
      <c r="J9" s="13"/>
      <c r="K9" s="12"/>
      <c r="L9" s="14"/>
    </row>
    <row r="10" spans="2:17" ht="15.75">
      <c r="B10" s="658" t="s">
        <v>257</v>
      </c>
      <c r="C10" s="646">
        <v>57</v>
      </c>
      <c r="D10" s="646">
        <v>85</v>
      </c>
      <c r="E10" s="912">
        <v>-32.941176470588232</v>
      </c>
      <c r="F10" s="16"/>
      <c r="G10" s="19"/>
      <c r="H10" s="19"/>
      <c r="I10" s="20"/>
      <c r="J10" s="21"/>
      <c r="K10" s="11"/>
      <c r="L10" s="22"/>
    </row>
    <row r="11" spans="2:17" ht="15.75">
      <c r="B11" s="658" t="s">
        <v>358</v>
      </c>
      <c r="C11" s="1155">
        <v>3</v>
      </c>
      <c r="D11" s="1155">
        <v>2.67</v>
      </c>
      <c r="E11" s="912">
        <v>12.359550561797755</v>
      </c>
      <c r="F11" s="10"/>
      <c r="G11" s="23"/>
      <c r="H11" s="23"/>
      <c r="I11" s="20"/>
      <c r="J11" s="13"/>
      <c r="K11" s="12"/>
      <c r="L11" s="14"/>
    </row>
    <row r="12" spans="2:17" ht="22.5" customHeight="1">
      <c r="B12" s="1092" t="s">
        <v>318</v>
      </c>
      <c r="C12" s="639"/>
      <c r="D12" s="639"/>
      <c r="E12" s="911"/>
      <c r="F12" s="10"/>
      <c r="G12" s="23"/>
      <c r="H12" s="23"/>
      <c r="I12" s="24"/>
      <c r="J12" s="13"/>
      <c r="K12" s="12"/>
      <c r="L12" s="14"/>
    </row>
    <row r="13" spans="2:17" ht="15.75">
      <c r="B13" s="638" t="s">
        <v>44</v>
      </c>
      <c r="C13" s="1156" t="s">
        <v>100</v>
      </c>
      <c r="D13" s="1154" t="s">
        <v>100</v>
      </c>
      <c r="E13" s="1085" t="s">
        <v>100</v>
      </c>
      <c r="F13" s="16"/>
      <c r="G13" s="23"/>
      <c r="H13" s="23"/>
      <c r="I13" s="20"/>
      <c r="J13" s="21"/>
      <c r="K13" s="11"/>
      <c r="L13" s="22"/>
    </row>
    <row r="14" spans="2:17" ht="15.75">
      <c r="B14" s="638" t="s">
        <v>45</v>
      </c>
      <c r="C14" s="1156" t="s">
        <v>100</v>
      </c>
      <c r="D14" s="639" t="s">
        <v>100</v>
      </c>
      <c r="E14" s="1085" t="s">
        <v>100</v>
      </c>
      <c r="F14" s="16"/>
      <c r="G14" s="23"/>
      <c r="H14" s="23"/>
      <c r="I14" s="20"/>
      <c r="J14" s="21"/>
      <c r="K14" s="11"/>
      <c r="L14" s="22"/>
    </row>
    <row r="15" spans="2:17" ht="15.75">
      <c r="B15" s="657" t="s">
        <v>46</v>
      </c>
      <c r="C15" s="645" t="s">
        <v>254</v>
      </c>
      <c r="D15" s="645" t="s">
        <v>254</v>
      </c>
      <c r="E15" s="1010" t="s">
        <v>100</v>
      </c>
      <c r="F15" s="16"/>
      <c r="G15" s="25"/>
      <c r="H15" s="25"/>
      <c r="I15" s="26"/>
      <c r="J15" s="21"/>
      <c r="K15" s="11"/>
      <c r="L15" s="22"/>
    </row>
    <row r="16" spans="2:17" ht="15.75">
      <c r="B16" s="658" t="s">
        <v>256</v>
      </c>
      <c r="C16" s="646" t="s">
        <v>100</v>
      </c>
      <c r="D16" s="646" t="s">
        <v>100</v>
      </c>
      <c r="E16" s="1086" t="s">
        <v>100</v>
      </c>
      <c r="F16" s="16"/>
      <c r="G16" s="19"/>
      <c r="H16" s="19"/>
      <c r="I16" s="20"/>
      <c r="J16" s="21"/>
      <c r="K16" s="11"/>
      <c r="L16" s="22"/>
    </row>
    <row r="17" spans="2:15" ht="15.75">
      <c r="B17" s="658" t="s">
        <v>257</v>
      </c>
      <c r="C17" s="646" t="s">
        <v>100</v>
      </c>
      <c r="D17" s="646" t="s">
        <v>100</v>
      </c>
      <c r="E17" s="1086" t="s">
        <v>100</v>
      </c>
      <c r="F17" s="16"/>
      <c r="G17" s="19"/>
      <c r="H17" s="19"/>
      <c r="I17" s="20"/>
      <c r="J17" s="21"/>
      <c r="K17" s="11"/>
      <c r="L17" s="22"/>
    </row>
    <row r="18" spans="2:15" ht="15.75">
      <c r="B18" s="658" t="s">
        <v>358</v>
      </c>
      <c r="C18" s="1155" t="s">
        <v>100</v>
      </c>
      <c r="D18" s="1155" t="s">
        <v>100</v>
      </c>
      <c r="E18" s="1086" t="s">
        <v>100</v>
      </c>
      <c r="F18" s="16"/>
      <c r="G18" s="23"/>
      <c r="H18" s="23"/>
      <c r="I18" s="20"/>
      <c r="J18" s="21"/>
      <c r="K18" s="11"/>
      <c r="L18" s="22"/>
    </row>
    <row r="19" spans="2:15" ht="20.25" customHeight="1">
      <c r="B19" s="1092" t="s">
        <v>319</v>
      </c>
      <c r="C19" s="639"/>
      <c r="D19" s="639"/>
      <c r="E19" s="911"/>
      <c r="F19" s="16"/>
      <c r="G19" s="23"/>
      <c r="H19" s="23"/>
      <c r="I19" s="24"/>
      <c r="J19" s="21"/>
      <c r="K19" s="11"/>
      <c r="L19" s="22"/>
      <c r="O19" t="s">
        <v>123</v>
      </c>
    </row>
    <row r="20" spans="2:15" ht="15.75">
      <c r="B20" s="638" t="s">
        <v>44</v>
      </c>
      <c r="C20" s="1156" t="s">
        <v>100</v>
      </c>
      <c r="D20" s="639" t="s">
        <v>100</v>
      </c>
      <c r="E20" s="1085" t="s">
        <v>100</v>
      </c>
      <c r="F20" s="16"/>
      <c r="G20" s="23"/>
      <c r="H20" s="23"/>
      <c r="I20" s="20"/>
      <c r="J20" s="21"/>
      <c r="K20" s="11"/>
      <c r="L20" s="22"/>
    </row>
    <row r="21" spans="2:15" ht="15.75">
      <c r="B21" s="638" t="s">
        <v>45</v>
      </c>
      <c r="C21" s="1156" t="s">
        <v>100</v>
      </c>
      <c r="D21" s="639" t="s">
        <v>100</v>
      </c>
      <c r="E21" s="1085" t="s">
        <v>100</v>
      </c>
      <c r="F21" s="16"/>
      <c r="G21" s="23"/>
      <c r="H21" s="23"/>
      <c r="I21" s="20"/>
      <c r="J21" s="21"/>
      <c r="K21" s="11"/>
      <c r="L21" s="22"/>
    </row>
    <row r="22" spans="2:15" ht="15.75">
      <c r="B22" s="657" t="s">
        <v>46</v>
      </c>
      <c r="C22" s="645" t="s">
        <v>254</v>
      </c>
      <c r="D22" s="645" t="s">
        <v>254</v>
      </c>
      <c r="E22" s="1010" t="s">
        <v>100</v>
      </c>
      <c r="F22" s="16"/>
      <c r="G22" s="25"/>
      <c r="H22" s="25"/>
      <c r="I22" s="26"/>
      <c r="J22" s="21"/>
      <c r="K22" s="11"/>
      <c r="L22" s="22"/>
      <c r="O22" s="58"/>
    </row>
    <row r="23" spans="2:15" ht="15.75">
      <c r="B23" s="658" t="s">
        <v>256</v>
      </c>
      <c r="C23" s="646" t="s">
        <v>100</v>
      </c>
      <c r="D23" s="646" t="s">
        <v>100</v>
      </c>
      <c r="E23" s="1086" t="s">
        <v>100</v>
      </c>
      <c r="F23" s="16"/>
      <c r="G23" s="19"/>
      <c r="H23" s="19"/>
      <c r="I23" s="20"/>
      <c r="J23" s="21"/>
      <c r="K23" s="11"/>
      <c r="L23" s="22"/>
    </row>
    <row r="24" spans="2:15" ht="15.75">
      <c r="B24" s="658" t="s">
        <v>257</v>
      </c>
      <c r="C24" s="646" t="s">
        <v>100</v>
      </c>
      <c r="D24" s="646" t="s">
        <v>100</v>
      </c>
      <c r="E24" s="1086" t="s">
        <v>100</v>
      </c>
      <c r="F24" s="16"/>
      <c r="G24" s="19"/>
      <c r="H24" s="19"/>
      <c r="I24" s="20"/>
      <c r="J24" s="21"/>
      <c r="K24" s="11"/>
      <c r="L24" s="22"/>
    </row>
    <row r="25" spans="2:15" ht="16.5" thickBot="1">
      <c r="B25" s="659" t="s">
        <v>358</v>
      </c>
      <c r="C25" s="655" t="s">
        <v>100</v>
      </c>
      <c r="D25" s="655" t="s">
        <v>100</v>
      </c>
      <c r="E25" s="1087"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2019-11-28T11:26:47Z</dcterms:modified>
</cp:coreProperties>
</file>