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tables/table1.xml" ContentType="application/vnd.openxmlformats-officedocument.spreadsheetml.table+xml"/>
  <Override PartName="/xl/queryTables/queryTable1.xml" ContentType="application/vnd.openxmlformats-officedocument.spreadsheetml.queryTable+xml"/>
  <Override PartName="/xl/tables/table2.xml" ContentType="application/vnd.openxmlformats-officedocument.spreadsheetml.table+xml"/>
  <Override PartName="/xl/queryTables/queryTable2.xml" ContentType="application/vnd.openxmlformats-officedocument.spreadsheetml.queryTable+xml"/>
  <Override PartName="/xl/tables/table3.xml" ContentType="application/vnd.openxmlformats-officedocument.spreadsheetml.table+xml"/>
  <Override PartName="/xl/queryTables/queryTable3.xml" ContentType="application/vnd.openxmlformats-officedocument.spreadsheetml.queryTable+xml"/>
  <Override PartName="/xl/tables/table4.xml" ContentType="application/vnd.openxmlformats-officedocument.spreadsheetml.table+xml"/>
  <Override PartName="/xl/queryTables/queryTable4.xml" ContentType="application/vnd.openxmlformats-officedocument.spreadsheetml.queryTable+xml"/>
  <Override PartName="/xl/tables/table5.xml" ContentType="application/vnd.openxmlformats-officedocument.spreadsheetml.table+xml"/>
  <Override PartName="/xl/queryTables/queryTable5.xml" ContentType="application/vnd.openxmlformats-officedocument.spreadsheetml.queryTable+xml"/>
  <Override PartName="/xl/tables/table6.xml" ContentType="application/vnd.openxmlformats-officedocument.spreadsheetml.table+xml"/>
  <Override PartName="/xl/queryTables/queryTable6.xml" ContentType="application/vnd.openxmlformats-officedocument.spreadsheetml.queryTable+xml"/>
  <Override PartName="/xl/tables/table7.xml" ContentType="application/vnd.openxmlformats-officedocument.spreadsheetml.table+xml"/>
  <Override PartName="/xl/queryTables/queryTable7.xml" ContentType="application/vnd.openxmlformats-officedocument.spreadsheetml.queryTable+xml"/>
  <Override PartName="/xl/tables/table8.xml" ContentType="application/vnd.openxmlformats-officedocument.spreadsheetml.table+xml"/>
  <Override PartName="/xl/queryTables/queryTable8.xml" ContentType="application/vnd.openxmlformats-officedocument.spreadsheetml.queryTable+xml"/>
  <Override PartName="/xl/tables/table9.xml" ContentType="application/vnd.openxmlformats-officedocument.spreadsheetml.table+xml"/>
  <Override PartName="/xl/queryTables/queryTable9.xml" ContentType="application/vnd.openxmlformats-officedocument.spreadsheetml.queryTable+xml"/>
  <Override PartName="/xl/tables/table10.xml" ContentType="application/vnd.openxmlformats-officedocument.spreadsheetml.table+xml"/>
  <Override PartName="/xl/queryTables/queryTable10.xml" ContentType="application/vnd.openxmlformats-officedocument.spreadsheetml.queryTable+xml"/>
  <Override PartName="/xl/tables/table11.xml" ContentType="application/vnd.openxmlformats-officedocument.spreadsheetml.table+xml"/>
  <Override PartName="/xl/queryTables/queryTable11.xml" ContentType="application/vnd.openxmlformats-officedocument.spreadsheetml.queryTable+xml"/>
  <Override PartName="/xl/tables/table12.xml" ContentType="application/vnd.openxmlformats-officedocument.spreadsheetml.table+xml"/>
  <Override PartName="/xl/queryTables/queryTable12.xml" ContentType="application/vnd.openxmlformats-officedocument.spreadsheetml.queryTable+xml"/>
  <Override PartName="/xl/tables/table13.xml" ContentType="application/vnd.openxmlformats-officedocument.spreadsheetml.table+xml"/>
  <Override PartName="/xl/queryTables/queryTable13.xml" ContentType="application/vnd.openxmlformats-officedocument.spreadsheetml.queryTable+xml"/>
  <Override PartName="/xl/tables/table14.xml" ContentType="application/vnd.openxmlformats-officedocument.spreadsheetml.table+xml"/>
  <Override PartName="/xl/queryTables/queryTable14.xml" ContentType="application/vnd.openxmlformats-officedocument.spreadsheetml.queryTable+xml"/>
  <Override PartName="/xl/tables/table15.xml" ContentType="application/vnd.openxmlformats-officedocument.spreadsheetml.table+xml"/>
  <Override PartName="/xl/queryTables/queryTable15.xml" ContentType="application/vnd.openxmlformats-officedocument.spreadsheetml.queryTable+xml"/>
  <Override PartName="/xl/tables/table16.xml" ContentType="application/vnd.openxmlformats-officedocument.spreadsheetml.table+xml"/>
  <Override PartName="/xl/queryTables/queryTable16.xml" ContentType="application/vnd.openxmlformats-officedocument.spreadsheetml.queryTable+xml"/>
  <Override PartName="/xl/tables/table17.xml" ContentType="application/vnd.openxmlformats-officedocument.spreadsheetml.table+xml"/>
  <Override PartName="/xl/queryTables/queryTable17.xml" ContentType="application/vnd.openxmlformats-officedocument.spreadsheetml.queryTable+xml"/>
  <Override PartName="/xl/tables/table18.xml" ContentType="application/vnd.openxmlformats-officedocument.spreadsheetml.table+xml"/>
  <Override PartName="/xl/queryTables/queryTable18.xml" ContentType="application/vnd.openxmlformats-officedocument.spreadsheetml.query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en_skoroszyt"/>
  <bookViews>
    <workbookView xWindow="0" yWindow="150" windowWidth="10335" windowHeight="12210"/>
  </bookViews>
  <sheets>
    <sheet name="październik 2015" sheetId="1" r:id="rId1"/>
    <sheet name="Arkusz15" sheetId="20" state="hidden" r:id="rId2"/>
    <sheet name="Arkusz1" sheetId="19" state="hidden" r:id="rId3"/>
    <sheet name="Arkusz2" sheetId="2" state="hidden" r:id="rId4"/>
    <sheet name="Arkusz3" sheetId="3" state="hidden" r:id="rId5"/>
    <sheet name="Arkusz4" sheetId="4" state="hidden" r:id="rId6"/>
    <sheet name="Arkusz5" sheetId="5" state="hidden" r:id="rId7"/>
    <sheet name="Arkusz18" sheetId="18" state="hidden" r:id="rId8"/>
    <sheet name="Arkusz16" sheetId="16" state="hidden" r:id="rId9"/>
    <sheet name="Arkusz17" sheetId="17" state="hidden" r:id="rId10"/>
    <sheet name="Arkusz6" sheetId="6" state="hidden" r:id="rId11"/>
    <sheet name="Arkusz7" sheetId="7" state="hidden" r:id="rId12"/>
    <sheet name="Arkusz8" sheetId="8" state="hidden" r:id="rId13"/>
    <sheet name="Arkusz9" sheetId="9" state="hidden" r:id="rId14"/>
    <sheet name="Arkusz10" sheetId="10" state="hidden" r:id="rId15"/>
    <sheet name="Arkusz11" sheetId="11" state="hidden" r:id="rId16"/>
    <sheet name="Arkusz12" sheetId="12" state="hidden" r:id="rId17"/>
    <sheet name="Arkusz13" sheetId="13" state="hidden" r:id="rId18"/>
    <sheet name="Arkusz14" sheetId="14" state="hidden" r:id="rId19"/>
  </sheets>
  <definedNames>
    <definedName name="AHDPROD_SP_Meldunek_parametry" localSheetId="7" hidden="1">Arkusz18!$A$1:$C$2</definedName>
    <definedName name="AHDPROD_SP_Meldunek_sekcja_I_tab_1" localSheetId="3" hidden="1">Arkusz2!$A$1:$G$37</definedName>
    <definedName name="AHDPROD_SP_Meldunek_sekcja_I_tab_2" localSheetId="4" hidden="1">Arkusz3!$A$1:$G$37</definedName>
    <definedName name="AHDPROD_SP_Meldunek_sekcja_II_tab_1" localSheetId="5" hidden="1">Arkusz4!$A$1:$E$7</definedName>
    <definedName name="AHDPROD_SP_Meldunek_sekcja_II_tab_2" localSheetId="6" hidden="1">Arkusz5!$A$1:$E$7</definedName>
    <definedName name="AHDPROD_SP_Meldunek_sekcja_III_tab_1" localSheetId="10" hidden="1">Arkusz6!$A$1:$G$7</definedName>
    <definedName name="AHDPROD_SP_Meldunek_sekcja_III_tab_2" localSheetId="11" hidden="1">Arkusz7!$A$1:$G$7</definedName>
    <definedName name="AHDPROD_SP_Meldunek_sekcja_IV" localSheetId="12" hidden="1">Arkusz8!$A$1:$C$26</definedName>
    <definedName name="AHDPROD_SP_Meldunek_sekcja_IX_tab_1" localSheetId="8" hidden="1">Arkusz16!$A$1:$D$13</definedName>
    <definedName name="AHDPROD_SP_Meldunek_sekcja_IX_tab_2" localSheetId="9" hidden="1">Arkusz17!$A$1:$D$13</definedName>
    <definedName name="AHDPROD_SP_Meldunek_sekcja_V_tab_1" localSheetId="13" hidden="1">Arkusz9!$A$1:$C$13</definedName>
    <definedName name="AHDPROD_SP_Meldunek_sekcja_V_tab_2" localSheetId="14" hidden="1">Arkusz10!$A$1:$D$9</definedName>
    <definedName name="AHDPROD_SP_Meldunek_sekcja_V_tab_3" localSheetId="15" hidden="1">Arkusz11!$A$1:$C$13</definedName>
    <definedName name="AHDPROD_SP_Meldunek_sekcja_V_tab_4" localSheetId="16" hidden="1">Arkusz12!$A$1:$D$9</definedName>
    <definedName name="AHDPROD_SP_Meldunek_sekcja_VI_tab_1" localSheetId="17" hidden="1">Arkusz13!$A$1:$E$129</definedName>
    <definedName name="AHDPROD_SP_Meldunek_sekcja_VI_tab_2" localSheetId="18" hidden="1">Arkusz14!$A$1:$D$4</definedName>
    <definedName name="AHDPROD_SP_Meldunek_sekcja_VII" localSheetId="1" hidden="1">Arkusz15!$A$1:$C$12</definedName>
    <definedName name="AHDPROD_SP_Meldunek_sekcja_VIII" localSheetId="2" hidden="1">Arkusz1!$A$1:$D$4</definedName>
  </definedNames>
  <calcPr calcId="145621"/>
</workbook>
</file>

<file path=xl/calcChain.xml><?xml version="1.0" encoding="utf-8"?>
<calcChain xmlns="http://schemas.openxmlformats.org/spreadsheetml/2006/main">
  <c r="P426" i="1" l="1"/>
  <c r="P416" i="1"/>
  <c r="P425" i="1"/>
  <c r="P418" i="1"/>
  <c r="S417" i="1" l="1"/>
  <c r="S418" i="1"/>
  <c r="S419" i="1"/>
  <c r="S420" i="1"/>
  <c r="S421" i="1"/>
  <c r="S422" i="1"/>
  <c r="S423" i="1"/>
  <c r="S424" i="1"/>
  <c r="S425" i="1"/>
  <c r="S426" i="1"/>
  <c r="S427" i="1"/>
  <c r="S428" i="1"/>
  <c r="S429" i="1"/>
  <c r="S430" i="1"/>
  <c r="S431" i="1"/>
  <c r="S416" i="1"/>
  <c r="R417" i="1"/>
  <c r="R418" i="1"/>
  <c r="R419" i="1"/>
  <c r="R420" i="1"/>
  <c r="R421" i="1"/>
  <c r="R422" i="1"/>
  <c r="R423" i="1"/>
  <c r="R424" i="1"/>
  <c r="R425" i="1"/>
  <c r="R426" i="1"/>
  <c r="R427" i="1"/>
  <c r="R428" i="1"/>
  <c r="R429" i="1"/>
  <c r="R430" i="1"/>
  <c r="R431" i="1"/>
  <c r="R416" i="1"/>
  <c r="Q417" i="1"/>
  <c r="Q418" i="1"/>
  <c r="Q419" i="1"/>
  <c r="Q420" i="1"/>
  <c r="Q421" i="1"/>
  <c r="Q422" i="1"/>
  <c r="Q423" i="1"/>
  <c r="Q424" i="1"/>
  <c r="Q425" i="1"/>
  <c r="Q426" i="1"/>
  <c r="Q427" i="1"/>
  <c r="Q428" i="1"/>
  <c r="Q429" i="1"/>
  <c r="Q430" i="1"/>
  <c r="Q431" i="1"/>
  <c r="Q416" i="1"/>
  <c r="P417" i="1"/>
  <c r="P419" i="1"/>
  <c r="P420" i="1"/>
  <c r="P421" i="1"/>
  <c r="P422" i="1"/>
  <c r="P423" i="1"/>
  <c r="P424" i="1"/>
  <c r="P427" i="1"/>
  <c r="P428" i="1"/>
  <c r="P429" i="1"/>
  <c r="P430" i="1"/>
  <c r="P431" i="1"/>
  <c r="O417" i="1"/>
  <c r="O418" i="1"/>
  <c r="O419" i="1"/>
  <c r="O420" i="1"/>
  <c r="O421" i="1"/>
  <c r="O422" i="1"/>
  <c r="O423" i="1"/>
  <c r="O424" i="1"/>
  <c r="O425" i="1"/>
  <c r="O426" i="1"/>
  <c r="O427" i="1"/>
  <c r="O428" i="1"/>
  <c r="O429" i="1"/>
  <c r="O430" i="1"/>
  <c r="O431" i="1"/>
  <c r="O416" i="1"/>
  <c r="N417" i="1"/>
  <c r="N418" i="1"/>
  <c r="N419" i="1"/>
  <c r="N420" i="1"/>
  <c r="N421" i="1"/>
  <c r="N422" i="1"/>
  <c r="N423" i="1"/>
  <c r="N424" i="1"/>
  <c r="N425" i="1"/>
  <c r="T425" i="1" s="1"/>
  <c r="N426" i="1"/>
  <c r="N427" i="1"/>
  <c r="N428" i="1"/>
  <c r="N429" i="1"/>
  <c r="N430" i="1"/>
  <c r="N431" i="1"/>
  <c r="N416" i="1"/>
  <c r="T417" i="1"/>
  <c r="L417" i="1"/>
  <c r="L418" i="1"/>
  <c r="L419" i="1"/>
  <c r="L420" i="1"/>
  <c r="L421" i="1"/>
  <c r="L422" i="1"/>
  <c r="L423" i="1"/>
  <c r="L424" i="1"/>
  <c r="L425" i="1"/>
  <c r="L426" i="1"/>
  <c r="L427" i="1"/>
  <c r="L428" i="1"/>
  <c r="L429" i="1"/>
  <c r="L430" i="1"/>
  <c r="L431" i="1"/>
  <c r="T424" i="1" l="1"/>
  <c r="U424" i="1" s="1"/>
  <c r="T420" i="1"/>
  <c r="U420" i="1" s="1"/>
  <c r="T423" i="1"/>
  <c r="U423" i="1" s="1"/>
  <c r="T419" i="1"/>
  <c r="T429" i="1"/>
  <c r="U429" i="1" s="1"/>
  <c r="T428" i="1"/>
  <c r="U428" i="1" s="1"/>
  <c r="T422" i="1"/>
  <c r="U422" i="1" s="1"/>
  <c r="T430" i="1"/>
  <c r="U430" i="1" s="1"/>
  <c r="T426" i="1"/>
  <c r="U426" i="1" s="1"/>
  <c r="T431" i="1"/>
  <c r="U431" i="1" s="1"/>
  <c r="T427" i="1"/>
  <c r="U427" i="1" s="1"/>
  <c r="T421" i="1"/>
  <c r="U421" i="1" s="1"/>
  <c r="U417" i="1"/>
  <c r="U425" i="1"/>
  <c r="T416" i="1"/>
  <c r="U419" i="1"/>
  <c r="T418" i="1"/>
  <c r="U418" i="1" s="1"/>
  <c r="J238" i="1"/>
  <c r="V239" i="1" l="1"/>
  <c r="S239" i="1"/>
  <c r="P239" i="1"/>
  <c r="M239" i="1"/>
  <c r="J239" i="1"/>
  <c r="K481" i="1" l="1"/>
  <c r="H481" i="1"/>
  <c r="O27" i="1"/>
  <c r="I25" i="1" l="1"/>
  <c r="O24" i="1"/>
  <c r="T137" i="1" l="1"/>
  <c r="T138" i="1"/>
  <c r="T139" i="1"/>
  <c r="T140" i="1"/>
  <c r="T141" i="1"/>
  <c r="T136" i="1"/>
  <c r="R137" i="1"/>
  <c r="R138" i="1"/>
  <c r="R139" i="1"/>
  <c r="R140" i="1"/>
  <c r="R141" i="1"/>
  <c r="R136" i="1"/>
  <c r="P137" i="1"/>
  <c r="P138" i="1"/>
  <c r="P139" i="1"/>
  <c r="P140" i="1"/>
  <c r="P141" i="1"/>
  <c r="P136" i="1"/>
  <c r="M137" i="1"/>
  <c r="M138" i="1"/>
  <c r="M139" i="1"/>
  <c r="M140" i="1"/>
  <c r="M141" i="1"/>
  <c r="M136" i="1"/>
  <c r="H137" i="1"/>
  <c r="H138" i="1"/>
  <c r="H139" i="1"/>
  <c r="H140" i="1"/>
  <c r="H141" i="1"/>
  <c r="F137" i="1"/>
  <c r="F138" i="1"/>
  <c r="F139" i="1"/>
  <c r="F140" i="1"/>
  <c r="F141" i="1"/>
  <c r="D137" i="1"/>
  <c r="D138" i="1"/>
  <c r="D139" i="1"/>
  <c r="D140" i="1"/>
  <c r="D141" i="1"/>
  <c r="A137" i="1"/>
  <c r="A138" i="1"/>
  <c r="A139" i="1"/>
  <c r="A140" i="1"/>
  <c r="A141" i="1"/>
  <c r="R142" i="1" l="1"/>
  <c r="T142" i="1"/>
  <c r="P142" i="1"/>
  <c r="G506" i="1"/>
  <c r="G497" i="1"/>
  <c r="M321" i="1"/>
  <c r="L414" i="1"/>
  <c r="M287" i="1"/>
  <c r="G161" i="1"/>
  <c r="G21" i="1"/>
  <c r="G172" i="1"/>
  <c r="M133" i="1"/>
  <c r="A133" i="1"/>
  <c r="G53" i="1"/>
  <c r="E9" i="1"/>
  <c r="P510" i="1"/>
  <c r="M510" i="1"/>
  <c r="J510" i="1"/>
  <c r="G510" i="1"/>
  <c r="P509" i="1"/>
  <c r="M509" i="1"/>
  <c r="J509" i="1"/>
  <c r="G509" i="1"/>
  <c r="P508" i="1"/>
  <c r="P511" i="1" s="1"/>
  <c r="M508" i="1"/>
  <c r="M511" i="1" s="1"/>
  <c r="J508" i="1"/>
  <c r="J511" i="1" s="1"/>
  <c r="G508" i="1"/>
  <c r="G511" i="1" s="1"/>
  <c r="P501" i="1"/>
  <c r="M501" i="1"/>
  <c r="J501" i="1"/>
  <c r="G501" i="1"/>
  <c r="J500" i="1"/>
  <c r="M500" i="1"/>
  <c r="P500" i="1"/>
  <c r="G500" i="1"/>
  <c r="P499" i="1"/>
  <c r="M499" i="1"/>
  <c r="M502" i="1" s="1"/>
  <c r="J499" i="1"/>
  <c r="G499" i="1"/>
  <c r="Q459" i="1"/>
  <c r="N459" i="1"/>
  <c r="L459" i="1"/>
  <c r="L416" i="1"/>
  <c r="Q349" i="1"/>
  <c r="O349" i="1"/>
  <c r="Q348" i="1"/>
  <c r="O348" i="1"/>
  <c r="Q347" i="1"/>
  <c r="O347" i="1"/>
  <c r="Q346" i="1"/>
  <c r="O346" i="1"/>
  <c r="Q325" i="1"/>
  <c r="O325" i="1"/>
  <c r="M325" i="1"/>
  <c r="K325" i="1"/>
  <c r="Q324" i="1"/>
  <c r="O324" i="1"/>
  <c r="M324" i="1"/>
  <c r="K324" i="1"/>
  <c r="Q323" i="1"/>
  <c r="Q326" i="1" s="1"/>
  <c r="O323" i="1"/>
  <c r="M323" i="1"/>
  <c r="M326" i="1" s="1"/>
  <c r="K323" i="1"/>
  <c r="K326" i="1" s="1"/>
  <c r="Q291" i="1"/>
  <c r="O291" i="1"/>
  <c r="M291" i="1"/>
  <c r="K291" i="1"/>
  <c r="Q290" i="1"/>
  <c r="O290" i="1"/>
  <c r="M290" i="1"/>
  <c r="K290" i="1"/>
  <c r="Q289" i="1"/>
  <c r="O289" i="1"/>
  <c r="M289" i="1"/>
  <c r="K289" i="1"/>
  <c r="Q316" i="1"/>
  <c r="O316" i="1"/>
  <c r="Q315" i="1"/>
  <c r="O315" i="1"/>
  <c r="Q314" i="1"/>
  <c r="O314" i="1"/>
  <c r="Q313" i="1"/>
  <c r="O313" i="1"/>
  <c r="V238" i="1"/>
  <c r="S238" i="1"/>
  <c r="P238" i="1"/>
  <c r="M238" i="1"/>
  <c r="V237" i="1"/>
  <c r="S237" i="1"/>
  <c r="P237" i="1"/>
  <c r="M237" i="1"/>
  <c r="J237" i="1"/>
  <c r="V236" i="1"/>
  <c r="S236" i="1"/>
  <c r="P236" i="1"/>
  <c r="M236" i="1"/>
  <c r="J236" i="1"/>
  <c r="V235" i="1"/>
  <c r="S235" i="1"/>
  <c r="P235" i="1"/>
  <c r="M235" i="1"/>
  <c r="J235" i="1"/>
  <c r="V234" i="1"/>
  <c r="S234" i="1"/>
  <c r="P234" i="1"/>
  <c r="M234" i="1"/>
  <c r="J234" i="1"/>
  <c r="S175" i="1"/>
  <c r="S176" i="1"/>
  <c r="S177" i="1"/>
  <c r="S178" i="1"/>
  <c r="S179" i="1"/>
  <c r="S174" i="1"/>
  <c r="P175" i="1"/>
  <c r="P176" i="1"/>
  <c r="P177" i="1"/>
  <c r="P178" i="1"/>
  <c r="P179" i="1"/>
  <c r="P174" i="1"/>
  <c r="M175" i="1"/>
  <c r="M176" i="1"/>
  <c r="M177" i="1"/>
  <c r="M178" i="1"/>
  <c r="M179" i="1"/>
  <c r="M174" i="1"/>
  <c r="J175" i="1"/>
  <c r="J176" i="1"/>
  <c r="J177" i="1"/>
  <c r="J178" i="1"/>
  <c r="J179" i="1"/>
  <c r="J174" i="1"/>
  <c r="G175" i="1"/>
  <c r="G176" i="1"/>
  <c r="G177" i="1"/>
  <c r="G178" i="1"/>
  <c r="G179" i="1"/>
  <c r="G174" i="1"/>
  <c r="C175" i="1"/>
  <c r="C176" i="1"/>
  <c r="C177" i="1"/>
  <c r="C178" i="1"/>
  <c r="C179" i="1"/>
  <c r="C174" i="1"/>
  <c r="S164" i="1"/>
  <c r="S165" i="1"/>
  <c r="S166" i="1"/>
  <c r="S167" i="1"/>
  <c r="S168" i="1"/>
  <c r="S163" i="1"/>
  <c r="P164" i="1"/>
  <c r="P165" i="1"/>
  <c r="P166" i="1"/>
  <c r="P167" i="1"/>
  <c r="P168" i="1"/>
  <c r="P163" i="1"/>
  <c r="M164" i="1"/>
  <c r="M165" i="1"/>
  <c r="M166" i="1"/>
  <c r="M167" i="1"/>
  <c r="M168" i="1"/>
  <c r="M163" i="1"/>
  <c r="J164" i="1"/>
  <c r="J165" i="1"/>
  <c r="J166" i="1"/>
  <c r="J167" i="1"/>
  <c r="J168" i="1"/>
  <c r="J163" i="1"/>
  <c r="G164" i="1"/>
  <c r="G165" i="1"/>
  <c r="G166" i="1"/>
  <c r="G167" i="1"/>
  <c r="G168" i="1"/>
  <c r="G163" i="1"/>
  <c r="C164" i="1"/>
  <c r="C165" i="1"/>
  <c r="C166" i="1"/>
  <c r="C167" i="1"/>
  <c r="C168" i="1"/>
  <c r="C163" i="1"/>
  <c r="H136" i="1"/>
  <c r="F136" i="1"/>
  <c r="D136" i="1"/>
  <c r="A136" i="1"/>
  <c r="Q57" i="1"/>
  <c r="Q58" i="1"/>
  <c r="Q59" i="1"/>
  <c r="Q60" i="1"/>
  <c r="Q61" i="1"/>
  <c r="Q56" i="1"/>
  <c r="O57" i="1"/>
  <c r="O58" i="1"/>
  <c r="O59" i="1"/>
  <c r="O60" i="1"/>
  <c r="O61" i="1"/>
  <c r="O56" i="1"/>
  <c r="M57" i="1"/>
  <c r="M58" i="1"/>
  <c r="M59" i="1"/>
  <c r="M60" i="1"/>
  <c r="M61" i="1"/>
  <c r="M56" i="1"/>
  <c r="K57" i="1"/>
  <c r="K58" i="1"/>
  <c r="K59" i="1"/>
  <c r="K60" i="1"/>
  <c r="K61" i="1"/>
  <c r="K56" i="1"/>
  <c r="I57" i="1"/>
  <c r="U57" i="1" s="1"/>
  <c r="I58" i="1"/>
  <c r="U58" i="1" s="1"/>
  <c r="I59" i="1"/>
  <c r="U59" i="1" s="1"/>
  <c r="I60" i="1"/>
  <c r="U60" i="1" s="1"/>
  <c r="I61" i="1"/>
  <c r="U61" i="1" s="1"/>
  <c r="I56" i="1"/>
  <c r="U56" i="1" s="1"/>
  <c r="G56" i="1"/>
  <c r="G57" i="1"/>
  <c r="G58" i="1"/>
  <c r="G59" i="1"/>
  <c r="G60" i="1"/>
  <c r="G61" i="1"/>
  <c r="C57" i="1"/>
  <c r="C58" i="1"/>
  <c r="C59" i="1"/>
  <c r="C60" i="1"/>
  <c r="C61" i="1"/>
  <c r="C56" i="1"/>
  <c r="Q25" i="1"/>
  <c r="Q26" i="1"/>
  <c r="Q27" i="1"/>
  <c r="Q28" i="1"/>
  <c r="Q29" i="1"/>
  <c r="Q24" i="1"/>
  <c r="O25" i="1"/>
  <c r="O26" i="1"/>
  <c r="O28" i="1"/>
  <c r="O29" i="1"/>
  <c r="M25" i="1"/>
  <c r="M26" i="1"/>
  <c r="M27" i="1"/>
  <c r="M28" i="1"/>
  <c r="M29" i="1"/>
  <c r="M24" i="1"/>
  <c r="K25" i="1"/>
  <c r="K26" i="1"/>
  <c r="K27" i="1"/>
  <c r="K28" i="1"/>
  <c r="K29" i="1"/>
  <c r="K24" i="1"/>
  <c r="C25" i="1"/>
  <c r="C26" i="1"/>
  <c r="C27" i="1"/>
  <c r="C28" i="1"/>
  <c r="C29" i="1"/>
  <c r="I26" i="1"/>
  <c r="I27" i="1"/>
  <c r="I28" i="1"/>
  <c r="I29" i="1"/>
  <c r="I24" i="1"/>
  <c r="G25" i="1"/>
  <c r="G26" i="1"/>
  <c r="G27" i="1"/>
  <c r="G28" i="1"/>
  <c r="G29" i="1"/>
  <c r="G24" i="1"/>
  <c r="S24" i="1" s="1"/>
  <c r="C24" i="1"/>
  <c r="J240" i="1" l="1"/>
  <c r="V240" i="1"/>
  <c r="S240" i="1"/>
  <c r="U416" i="1"/>
  <c r="P240" i="1"/>
  <c r="M240" i="1"/>
  <c r="S26" i="1"/>
  <c r="O326" i="1"/>
  <c r="G502" i="1"/>
  <c r="J502" i="1"/>
  <c r="Q350" i="1"/>
  <c r="S59" i="1"/>
  <c r="S29" i="1"/>
  <c r="S25" i="1"/>
  <c r="U27" i="1"/>
  <c r="S180" i="1"/>
  <c r="U28" i="1"/>
  <c r="P502" i="1"/>
  <c r="S56" i="1"/>
  <c r="S58" i="1"/>
  <c r="G169" i="1"/>
  <c r="M169" i="1"/>
  <c r="S169" i="1"/>
  <c r="F142" i="1"/>
  <c r="S60" i="1"/>
  <c r="S61" i="1"/>
  <c r="S27" i="1"/>
  <c r="U29" i="1"/>
  <c r="U25" i="1"/>
  <c r="S28" i="1"/>
  <c r="U24" i="1"/>
  <c r="O350" i="1"/>
  <c r="J180" i="1"/>
  <c r="P180" i="1"/>
  <c r="G180" i="1"/>
  <c r="M180" i="1"/>
  <c r="P169" i="1"/>
  <c r="J169" i="1"/>
  <c r="D142" i="1"/>
  <c r="H142" i="1"/>
  <c r="S57" i="1"/>
  <c r="U26" i="1"/>
  <c r="S432" i="1"/>
  <c r="R432" i="1"/>
  <c r="Q432" i="1"/>
  <c r="P432" i="1"/>
  <c r="O432" i="1"/>
  <c r="N432" i="1"/>
  <c r="L432" i="1"/>
  <c r="Q317" i="1"/>
  <c r="O317" i="1"/>
  <c r="Q292" i="1"/>
  <c r="O292" i="1"/>
  <c r="M292" i="1"/>
  <c r="K292" i="1"/>
  <c r="Q62" i="1"/>
  <c r="O62" i="1"/>
  <c r="M62" i="1"/>
  <c r="K62" i="1"/>
  <c r="I62" i="1"/>
  <c r="G62" i="1"/>
  <c r="Q30" i="1"/>
  <c r="O30" i="1"/>
  <c r="M30" i="1"/>
  <c r="K30" i="1"/>
  <c r="I30" i="1"/>
  <c r="G30" i="1"/>
  <c r="T432" i="1" l="1"/>
  <c r="U432" i="1"/>
  <c r="S30" i="1"/>
  <c r="U30" i="1"/>
  <c r="S62" i="1"/>
  <c r="U62" i="1"/>
</calcChain>
</file>

<file path=xl/connections.xml><?xml version="1.0" encoding="utf-8"?>
<connections xmlns="http://schemas.openxmlformats.org/spreadsheetml/2006/main">
  <connection id="1" keepAlive="1" name="SP_Meldunek_parametry" type="5" refreshedVersion="4" savePassword="1" background="1" saveData="1" credentials="none">
    <dbPr connection="Provider=SQLOLEDB.1;Password=udsc1234;Persist Security Info=True;User ID=udsc;Initial Catalog=AHDPROD;Data Source=ahd_prod01\ahd;Use Procedure for Prepare=1;Auto Translate=True;Packet Size=4096;Workstation ID=AHD_PROD01;Use Encryption for Data=False;Tag with column collation when possible=False" command="exec dbo.SP_Meldunek_parametry '2015-10-01', '2015-10-31' "/>
  </connection>
  <connection id="2" keepAlive="1" name="SP_Meldunek_sekcja_I_tab_1" type="5" refreshedVersion="4" savePassword="1" background="1" saveData="1" credentials="none">
    <dbPr connection="Provider=SQLOLEDB.1;Password=udsc1234;Persist Security Info=True;User ID=udsc;Initial Catalog=AHDPROD;Data Source=ahd_prod01\ahd;Use Procedure for Prepare=1;Auto Translate=True;Packet Size=4096;Workstation ID=AHD_PROD01;Use Encryption for Data=False;Tag with column collation when possible=False" command="exec dbo.SP_Meldunek_sekcja_I_tab_1 '2015-10-01', '2015-10-31' "/>
  </connection>
  <connection id="3" keepAlive="1" name="SP_Meldunek_sekcja_I_tab_2" type="5" refreshedVersion="4" savePassword="1" background="1" saveData="1" credentials="none">
    <dbPr connection="Provider=SQLOLEDB.1;Password=udsc1234;Persist Security Info=True;User ID=udsc;Initial Catalog=AHDPROD;Data Source=ahd_prod01\ahd;Use Procedure for Prepare=1;Auto Translate=True;Packet Size=4096;Workstation ID=AHD_PROD01;Use Encryption for Data=False;Tag with column collation when possible=False" command="exec dbo.SP_Meldunek_sekcja_I_tab_2 '2015-10-01', '2015-10-31' "/>
  </connection>
  <connection id="4" keepAlive="1" name="SP_Meldunek_sekcja_II_tab_1" type="5" refreshedVersion="4" savePassword="1" background="1" saveData="1" credentials="none">
    <dbPr connection="Provider=SQLOLEDB.1;Password=udsc1234;Persist Security Info=True;User ID=udsc;Initial Catalog=AHDPROD;Data Source=ahd_prod01\ahd;Use Procedure for Prepare=1;Auto Translate=True;Packet Size=4096;Workstation ID=AHD_PROD01;Use Encryption for Data=False;Tag with column collation when possible=False" command="exec dbo.SP_Meldunek_sekcja_II_tab_1 '2015-10-01', '2015-10-31' "/>
  </connection>
  <connection id="5" keepAlive="1" name="SP_Meldunek_sekcja_II_tab_2" type="5" refreshedVersion="4" savePassword="1" background="1" saveData="1" credentials="none">
    <dbPr connection="Provider=SQLOLEDB.1;Password=udsc1234;Persist Security Info=True;User ID=udsc;Initial Catalog=AHDPROD;Data Source=ahd_prod01\ahd;Use Procedure for Prepare=1;Auto Translate=True;Packet Size=4096;Workstation ID=AHD_PROD01;Use Encryption for Data=False;Tag with column collation when possible=False" command="exec dbo.SP_Meldunek_sekcja_II_tab_2 '2015-10-01', '2015-10-31' "/>
  </connection>
  <connection id="6" keepAlive="1" name="SP_Meldunek_sekcja_III_tab_1" type="5" refreshedVersion="4" savePassword="1" background="1" saveData="1" credentials="none">
    <dbPr connection="Provider=SQLOLEDB.1;Password=udsc1234;Persist Security Info=True;User ID=udsc;Initial Catalog=AHDPROD;Data Source=ahd_prod01\ahd;Use Procedure for Prepare=1;Auto Translate=True;Packet Size=4096;Workstation ID=AHD_PROD01;Use Encryption for Data=False;Tag with column collation when possible=False" command="exec dbo.SP_Meldunek_sekcja_III_tab_1 '2015-10-01', '2015-10-31' "/>
  </connection>
  <connection id="7" keepAlive="1" name="SP_Meldunek_sekcja_III_tab_2" type="5" refreshedVersion="4" savePassword="1" background="1" saveData="1" credentials="none">
    <dbPr connection="Provider=SQLOLEDB.1;Password=udsc1234;Persist Security Info=True;User ID=udsc;Initial Catalog=AHDPROD;Data Source=ahd_prod01\ahd;Use Procedure for Prepare=1;Auto Translate=True;Packet Size=4096;Workstation ID=AHD_PROD01;Use Encryption for Data=False;Tag with column collation when possible=False" command="exec dbo.SP_Meldunek_sekcja_III_tab_2 '2015-10-01', '2015-10-31' "/>
  </connection>
  <connection id="8" keepAlive="1" name="SP_Meldunek_sekcja_IV" type="5" refreshedVersion="4" savePassword="1" background="1" saveData="1" credentials="none">
    <dbPr connection="Provider=SQLOLEDB.1;Password=udsc1234;Persist Security Info=True;User ID=udsc;Initial Catalog=AHDPROD;Data Source=ahd_prod01\ahd;Use Procedure for Prepare=1;Auto Translate=True;Packet Size=4096;Workstation ID=AHD_PROD01;Use Encryption for Data=False;Tag with column collation when possible=False" command="exec dbo.SP_Meldunek_sekcja_IV '2015-10-01', '2015-10-31' "/>
  </connection>
  <connection id="9" keepAlive="1" name="SP_Meldunek_sekcja_IX_tab_1" type="5" refreshedVersion="4" savePassword="1" background="1" saveData="1" credentials="none">
    <dbPr connection="Provider=SQLOLEDB.1;Password=udsc1234;Persist Security Info=True;User ID=udsc;Initial Catalog=AHDPROD;Data Source=ahd_prod01\ahd;Use Procedure for Prepare=1;Auto Translate=True;Packet Size=4096;Workstation ID=AHD_PROD01;Use Encryption for Data=False;Tag with column collation when possible=False" command="exec dbo.SP_Meldunek_sekcja_IX_tab_1 '2015-10-01', '2015-10-31' "/>
  </connection>
  <connection id="10" keepAlive="1" name="SP_Meldunek_sekcja_IX_tab_2" type="5" refreshedVersion="4" savePassword="1" background="1" saveData="1" credentials="none">
    <dbPr connection="Provider=SQLOLEDB.1;Password=udsc1234;Persist Security Info=True;User ID=udsc;Initial Catalog=AHDPROD;Data Source=ahd_prod01\ahd;Use Procedure for Prepare=1;Auto Translate=True;Packet Size=4096;Workstation ID=AHD_PROD01;Use Encryption for Data=False;Tag with column collation when possible=False" command="exec dbo.SP_Meldunek_sekcja_IX_tab_2 '2015-10-01', '2015-10-31' "/>
  </connection>
  <connection id="11" keepAlive="1" name="SP_Meldunek_sekcja_V_tab_1" type="5" refreshedVersion="4" savePassword="1" background="1" saveData="1" credentials="none">
    <dbPr connection="Provider=SQLOLEDB.1;Password=udsc1234;Persist Security Info=True;User ID=udsc;Initial Catalog=AHDPROD;Data Source=ahd_prod01\ahd;Use Procedure for Prepare=1;Auto Translate=True;Packet Size=4096;Workstation ID=AHD_PROD01;Use Encryption for Data=False;Tag with column collation when possible=False" command="exec dbo.SP_Meldunek_sekcja_V_tab_1 '2015-10-01', '2015-10-31' "/>
  </connection>
  <connection id="12" keepAlive="1" name="SP_Meldunek_sekcja_V_tab_2" type="5" refreshedVersion="4" savePassword="1" background="1" saveData="1" credentials="none">
    <dbPr connection="Provider=SQLOLEDB.1;Password=udsc1234;Persist Security Info=True;User ID=udsc;Initial Catalog=AHDPROD;Data Source=ahd_prod01\ahd;Use Procedure for Prepare=1;Auto Translate=True;Packet Size=4096;Workstation ID=AHD_PROD01;Use Encryption for Data=False;Tag with column collation when possible=False" command="exec dbo.SP_Meldunek_sekcja_V_tab_2 '2015-10-01', '2015-10-31' "/>
  </connection>
  <connection id="13" keepAlive="1" name="SP_Meldunek_sekcja_V_tab_3" type="5" refreshedVersion="4" savePassword="1" background="1" saveData="1" credentials="none">
    <dbPr connection="Provider=SQLOLEDB.1;Password=udsc1234;Persist Security Info=True;User ID=udsc;Initial Catalog=AHDPROD;Data Source=ahd_prod01\ahd;Use Procedure for Prepare=1;Auto Translate=True;Packet Size=4096;Workstation ID=AHD_PROD01;Use Encryption for Data=False;Tag with column collation when possible=False" command="exec dbo.SP_Meldunek_sekcja_V_tab_3 '2015-10-01', '2015-10-31' "/>
  </connection>
  <connection id="14" keepAlive="1" name="SP_Meldunek_sekcja_V_tab_4" type="5" refreshedVersion="4" savePassword="1" background="1" saveData="1" credentials="none">
    <dbPr connection="Provider=SQLOLEDB.1;Password=udsc1234;Persist Security Info=True;User ID=udsc;Initial Catalog=AHDPROD;Data Source=ahd_prod01\ahd;Use Procedure for Prepare=1;Auto Translate=True;Packet Size=4096;Workstation ID=AHD_PROD01;Use Encryption for Data=False;Tag with column collation when possible=False" command="exec dbo.SP_Meldunek_sekcja_V_tab_4 '2015-10-01', '2015-10-31' "/>
  </connection>
  <connection id="15" keepAlive="1" name="SP_Meldunek_sekcja_VI_tab_1" type="5" refreshedVersion="4" savePassword="1" background="1" saveData="1" credentials="none">
    <dbPr connection="Provider=SQLOLEDB.1;Password=udsc1234;Persist Security Info=True;User ID=udsc;Initial Catalog=AHDPROD;Data Source=ahd_prod01\ahd;Use Procedure for Prepare=1;Auto Translate=True;Packet Size=4096;Workstation ID=AHD_PROD01;Use Encryption for Data=False;Tag with column collation when possible=False" command="exec dbo.SP_Meldunek_sekcja_VI_tab_1 '2015-10-01', '2015-10-31' "/>
  </connection>
  <connection id="16" keepAlive="1" name="SP_Meldunek_sekcja_VI_tab_2" type="5" refreshedVersion="4" savePassword="1" background="1" saveData="1" credentials="none">
    <dbPr connection="Provider=SQLOLEDB.1;Password=udsc1234;Persist Security Info=True;User ID=udsc;Initial Catalog=AHDPROD;Data Source=ahd_prod01\ahd;Use Procedure for Prepare=1;Auto Translate=True;Packet Size=4096;Workstation ID=AHD_PROD01;Use Encryption for Data=False;Tag with column collation when possible=False" command="exec dbo.SP_Meldunek_sekcja_VI_tab_2 '2015-10-01', '2015-10-31' "/>
  </connection>
  <connection id="17" keepAlive="1" name="SP_Meldunek_sekcja_VII" type="5" refreshedVersion="5" savePassword="1" background="1" saveData="1" credentials="none">
    <dbPr connection="Provider=SQLOLEDB.1;Password=udsc1234;Persist Security Info=True;User ID=udsc;Initial Catalog=AHDPROD;Data Source=ahd_prod01\ahd;Use Procedure for Prepare=1;Auto Translate=True;Packet Size=4096;Workstation ID=AHD_PROD01;Use Encryption for Data=False;Tag with column collation when possible=False" command="exec dbo.SP_Meldunek_sekcja_VII"/>
  </connection>
  <connection id="18" keepAlive="1" name="SP_Meldunek_sekcja_VIII" type="5" refreshedVersion="4" savePassword="1" background="1" saveData="1" credentials="none">
    <dbPr connection="Provider=SQLOLEDB.1;Password=udsc1234;Persist Security Info=True;User ID=udsc;Initial Catalog=AHDPROD;Data Source=ahd_prod01\ahd;Use Procedure for Prepare=1;Auto Translate=True;Packet Size=4096;Workstation ID=AHD_PROD01;Use Encryption for Data=False;Tag with column collation when possible=False" command="exec dbo.SP_Meldunek_sekcja_VIII '2015-10-01', '2015-10-31' "/>
  </connection>
</connections>
</file>

<file path=xl/sharedStrings.xml><?xml version="1.0" encoding="utf-8"?>
<sst xmlns="http://schemas.openxmlformats.org/spreadsheetml/2006/main" count="954" uniqueCount="173">
  <si>
    <t>Obywatelstwo</t>
  </si>
  <si>
    <t>Razem</t>
  </si>
  <si>
    <t>I. Przyjęte wnioski o nadanie statusu uchodźcy w RP:</t>
  </si>
  <si>
    <t>Sprawa</t>
  </si>
  <si>
    <t>wnioski</t>
  </si>
  <si>
    <t>pobyt tolerowany</t>
  </si>
  <si>
    <t>świadczenia poza ośrodkiem</t>
  </si>
  <si>
    <t>opuścili ośrodek</t>
  </si>
  <si>
    <t>nowo przyjęci</t>
  </si>
  <si>
    <t>Cudzoziemcy</t>
  </si>
  <si>
    <t>Osoby</t>
  </si>
  <si>
    <t>zaproszenie</t>
  </si>
  <si>
    <t>utrzymanie</t>
  </si>
  <si>
    <t>wpis</t>
  </si>
  <si>
    <t>wpis SIS</t>
  </si>
  <si>
    <t>wykreślenie</t>
  </si>
  <si>
    <t>wykreślenie SIS</t>
  </si>
  <si>
    <t>wnioski cudz.</t>
  </si>
  <si>
    <t>konsultacje</t>
  </si>
  <si>
    <t>telegramy</t>
  </si>
  <si>
    <t>inne państwo</t>
  </si>
  <si>
    <t>konsul RP</t>
  </si>
  <si>
    <t>fakultatywne</t>
  </si>
  <si>
    <t>decyzje</t>
  </si>
  <si>
    <t>pobyt rezyd. UE</t>
  </si>
  <si>
    <t>pozytywne</t>
  </si>
  <si>
    <t>negatywne</t>
  </si>
  <si>
    <t>umorzenia</t>
  </si>
  <si>
    <t>Wnioskujący</t>
  </si>
  <si>
    <t>przebywający 
w ośrodku</t>
  </si>
  <si>
    <t>Wnioski</t>
  </si>
  <si>
    <t>PIERWSZE</t>
  </si>
  <si>
    <t>KOLEJNE</t>
  </si>
  <si>
    <t xml:space="preserve">Wnioski </t>
  </si>
  <si>
    <t>pobyt czasowy</t>
  </si>
  <si>
    <t>pobyt stały</t>
  </si>
  <si>
    <t>pobyt rezydenta długoterminowego UE</t>
  </si>
  <si>
    <t>prawo pobytu ob. UE</t>
  </si>
  <si>
    <t>prawo stałego pobytu obywatela UE</t>
  </si>
  <si>
    <t>pobyt humanitarny</t>
  </si>
  <si>
    <t>wydalenie</t>
  </si>
  <si>
    <t>zobowiązanie do powrotu</t>
  </si>
  <si>
    <t>cofnięcie zakazu wjazdu</t>
  </si>
  <si>
    <t>polski dokument podróży</t>
  </si>
  <si>
    <t>polski dokument tożsamości cudzoziemca</t>
  </si>
  <si>
    <t>wiza (nowa + Schengen)</t>
  </si>
  <si>
    <t>prawo pobytu członka rodziny ob. UE</t>
  </si>
  <si>
    <t>prawo stałego pobytu członka rodziny ob.. UE</t>
  </si>
  <si>
    <t>Placówka</t>
  </si>
  <si>
    <t>RAZEM</t>
  </si>
  <si>
    <t>Lwów</t>
  </si>
  <si>
    <t>Łuck</t>
  </si>
  <si>
    <t>uchylenie 
i umorzenie</t>
  </si>
  <si>
    <t>Transfer</t>
  </si>
  <si>
    <t>SUMA</t>
  </si>
  <si>
    <t>Państwo</t>
  </si>
  <si>
    <t>Wniosek IN</t>
  </si>
  <si>
    <t>Decyzja pozytywna</t>
  </si>
  <si>
    <t>Wniosek OUT</t>
  </si>
  <si>
    <t>III. Wydane decyzje w sprawie o nadanie statusu uchodźcy:</t>
  </si>
  <si>
    <t>Status uchodźcy</t>
  </si>
  <si>
    <t>Ochrona uzupełniająca</t>
  </si>
  <si>
    <t>Pobyt tolerowany</t>
  </si>
  <si>
    <t>Umorzenie</t>
  </si>
  <si>
    <t>Zezwolenia cofnięte</t>
  </si>
  <si>
    <t>Zezwolenia wydane</t>
  </si>
  <si>
    <t xml:space="preserve">V. Wnioski, które wpłynęły do wojewodów w sprawie zezwolenia na pobyt czasowy, pobyt stały i pobyt rezydenta długoterminowego UE oraz wydane w tych sprawach decyzje:
</t>
  </si>
  <si>
    <t xml:space="preserve">Informacja o działalności 
Urzędu do Spraw Cudzoziemców 
</t>
  </si>
  <si>
    <t>Ochrona międzynarodowa</t>
  </si>
  <si>
    <r>
      <t>*</t>
    </r>
    <r>
      <rPr>
        <i/>
        <sz val="6"/>
        <color theme="1"/>
        <rFont val="Tahoma"/>
        <family val="2"/>
        <charset val="238"/>
      </rPr>
      <t xml:space="preserve"> zgodnie z nowym aquis azylowym od 1.01.2014 r. wznowienie postępowania po tzw. transferze dublińskim liczy się jako kolejny wniosek o nadanie statusu uchodźcy</t>
    </r>
  </si>
  <si>
    <t>II. Stosowanie Rozporządzenia  Dublińskiego*:</t>
  </si>
  <si>
    <t>* ustanawiającego kryteria określania, które państwo członkowskie jest odpowiedzialne za rozpatrzenie wniosku o ochronę międzynarodową</t>
  </si>
  <si>
    <t>Suma</t>
  </si>
  <si>
    <t>Legalizacja pobytu</t>
  </si>
  <si>
    <t>Negatywna</t>
  </si>
  <si>
    <t>suma</t>
  </si>
  <si>
    <t>prawo pob. obyw. UE</t>
  </si>
  <si>
    <t>prawo st. pobytu obyw. UE</t>
  </si>
  <si>
    <t xml:space="preserve">prawo pob. członka rodz. obyw. UE </t>
  </si>
  <si>
    <t>prawo st. pob. członka rodz. obyw. UE</t>
  </si>
  <si>
    <t>wydane dokumenty</t>
  </si>
  <si>
    <t>Suma decyzji</t>
  </si>
  <si>
    <t>odwołania</t>
  </si>
  <si>
    <t>korekta wpisów</t>
  </si>
  <si>
    <t>odmowa wpisu</t>
  </si>
  <si>
    <t>alerty pobytowe</t>
  </si>
  <si>
    <t>inne</t>
  </si>
  <si>
    <t>uchylenie i przekazanie do ponownego rozp.</t>
  </si>
  <si>
    <t>pob. stały dla członków rodzin repatrianta</t>
  </si>
  <si>
    <t>wydane zezwolenia</t>
  </si>
  <si>
    <t>inne decyzje</t>
  </si>
  <si>
    <t>Kaliningrad</t>
  </si>
  <si>
    <t>Zezwolenia unieważnione</t>
  </si>
  <si>
    <t>Odmowy wydania</t>
  </si>
  <si>
    <t>VI. Odwołania od decyzji wydanych w I instancji w sprawie legalizacji pobytu cudzoziemców na terytorium RP, odpowiedzi na skargi oraz wnioski o udzielenie zezwolenia na pobyt stały dla członków rodzin repatriantów:</t>
  </si>
  <si>
    <t>IV. Cudzoziemcy, w sprawie których wszczęto postępowanie o nadanie statusu uchodźcy i którym zapewniono zakwaterowanie w ośrodkach dla cudzoziemców:</t>
  </si>
  <si>
    <t>małoletni bez opieki</t>
  </si>
  <si>
    <t>łącznie pod opieką UdSC</t>
  </si>
  <si>
    <t>decyzje pozytywne</t>
  </si>
  <si>
    <t>Lp</t>
  </si>
  <si>
    <t>Obywatelstwo_pl</t>
  </si>
  <si>
    <t>Grupa</t>
  </si>
  <si>
    <t>Typ</t>
  </si>
  <si>
    <t>Lp_typ</t>
  </si>
  <si>
    <t>Liczba</t>
  </si>
  <si>
    <t>Lp_grupa</t>
  </si>
  <si>
    <t>Pozostałe</t>
  </si>
  <si>
    <t>WZNOWIENIA*</t>
  </si>
  <si>
    <t>Decyzje pozytywne</t>
  </si>
  <si>
    <t>Nazwa_kraju</t>
  </si>
  <si>
    <t>Ilosc</t>
  </si>
  <si>
    <t>Tydzien</t>
  </si>
  <si>
    <t>przebywający w ośrodku</t>
  </si>
  <si>
    <t>Opis_rozstrzygniecia</t>
  </si>
  <si>
    <t>Opis</t>
  </si>
  <si>
    <t>NEGATYWNA</t>
  </si>
  <si>
    <t>POZYTYWNA</t>
  </si>
  <si>
    <t>UMORZENIE</t>
  </si>
  <si>
    <t>Lp_opis</t>
  </si>
  <si>
    <t>odwołanie</t>
  </si>
  <si>
    <t>prawo stałego pobytu członka rodziny ob. UE</t>
  </si>
  <si>
    <t>uchylenie i umorzenie</t>
  </si>
  <si>
    <t>Placowka</t>
  </si>
  <si>
    <t>Kolumna1</t>
  </si>
  <si>
    <t>Kolumna2</t>
  </si>
  <si>
    <t>Kolumna3</t>
  </si>
  <si>
    <t>UKRAINA</t>
  </si>
  <si>
    <t>ROSJA</t>
  </si>
  <si>
    <t>NIEMCY</t>
  </si>
  <si>
    <t>FRANCJA</t>
  </si>
  <si>
    <t>AUSTRIA</t>
  </si>
  <si>
    <t>Wnioskujacy</t>
  </si>
  <si>
    <t>Decyzje</t>
  </si>
  <si>
    <t>Inne_panstwo</t>
  </si>
  <si>
    <t>Konsul_RP</t>
  </si>
  <si>
    <t>Czynnosc</t>
  </si>
  <si>
    <t>zawieszenie wpisów</t>
  </si>
  <si>
    <t>małoletni</t>
  </si>
  <si>
    <t>01.01.2015</t>
  </si>
  <si>
    <t>WNIOSEK O ZAREJESTROWANIE POBYTU OBYWATELA UE</t>
  </si>
  <si>
    <t>WNIOSEK O WYDANIE DOK. POTW. PRAWO STAŁEGO POBYTU</t>
  </si>
  <si>
    <t>WNIOSEK O WYDANIE KP CZŁ. RODZINY OBYWATELA UE</t>
  </si>
  <si>
    <t>WNIOSEK O WYDANIE KSP CZŁ. RODZINY OBYWATELA UE</t>
  </si>
  <si>
    <t>GRUZJA</t>
  </si>
  <si>
    <t>TADŻYKISTAN</t>
  </si>
  <si>
    <t>WZNOWIENIA</t>
  </si>
  <si>
    <t>BELGIA</t>
  </si>
  <si>
    <t>SZWECJA</t>
  </si>
  <si>
    <t>WĘGRY</t>
  </si>
  <si>
    <t>WŁOCHY</t>
  </si>
  <si>
    <t>01.10.2015</t>
  </si>
  <si>
    <t>31.10.2015</t>
  </si>
  <si>
    <t>SYRIA</t>
  </si>
  <si>
    <t>LITWA</t>
  </si>
  <si>
    <t>25.10.2015 - 31.10.2015</t>
  </si>
  <si>
    <t>18.10.2015 - 24.10.2015</t>
  </si>
  <si>
    <t>11.10.2015 - 17.10.2015</t>
  </si>
  <si>
    <t>04.10.2015 - 10.10.2015</t>
  </si>
  <si>
    <t>27.09.2015 - 03.10.2015</t>
  </si>
  <si>
    <t xml:space="preserve">W październiku przyjęto prawie 57,7 tys. wniosków w sprawie konsultacji wizowych, przy czym 94% z nich inicjowało inne państwo. W tym samym okresie wydano ponad 54,4 tys. decyzji - 95% z nich wobec wniosków innych państw. </t>
  </si>
  <si>
    <t>VII. Konsultacje wizowe</t>
  </si>
  <si>
    <t>VIII.   Informacja o Małym Ruchu Granicznym</t>
  </si>
  <si>
    <t>IX. Ogólne trendy</t>
  </si>
  <si>
    <t>Liczba cudzoziemców objętych wnioskami o przejęcie odpowiedzialności za wniosek o nadanie statusu uchodźcy złożony na terytorium innego państwa członkowskiego (tzw. IN) do końca września wyniosła 5 147 os. - średnio 515 os. miesięcznie. Polska wystąpiła z takim wnioskiem do innych krajów europejskich (OUT) w przypadku 209 os. (średnio 21 wniosków miesięcznie),  z czego 81%  wniosków IN oraz 52% wniosków OUT zostało rozpatrzonych pozytywnie. 59% wniosków IN oraz prawie 29% wniosków OUT dotyczy współpracy z Niemcami. Poza tym osoby, które ubiegały się o ochronę międzynarodową w Polsce składały niezmiennie kolejne wnioski we Francji, Austrii, Szwecji  i Belgii. Z kolei dalsze wnioski OUT z Polski kierowane były  tradycyjnie głównie do  Węgier, Francji, Włoch, i na Litwę (pojawia się od 6 miesięcy w wykazach wniosków OUT). W ostatnich trzech miesiącach zanotowano wysoką na tle roku liczbę wniosków IN: około 550-560 miesięcznie, więcej wniosków jedynie w kwietniu (569). Liczba wniosków OUT w październiku 2015 r. (29) jest najwyższa w roku.</t>
  </si>
  <si>
    <t xml:space="preserve">DANE W UJĘCIU ROCZNYM
Od początku roku złożono ponad 88.6 tys. wniosków w sprawach o udzielenie zezwolenia na pobyt, z czego:
*prawie 75.9 tys. wniosków dotyczących pobytu czasowego (86% ogółu),
*prawie 10.6 tys. - dotyczących pobytu stałego (12% ogółu),
* ponad 2.2 tys.- dotyczących zezwolenia na pobyt rezydenta UE (2% ogółu). 
Najliczniejszymi wnioskodawcami zezwoleń na pobyt łącznie są obywatele: Ukrainy - 63% (ponad 55.5 tys.). Pozostałe najliczniejsze obywatelstwa to: Chiny- 4% (3 693 os..), Białoruś- 4% (3 153 os.), Wietnam- 4% (3 130 os.), Rosja -3% (2 488 os.), Indie - 2% (1 980 os.), Turcja- 2% (1 954 os.),  Armenia-1% (1 174 os.), Stany Zjednoczone- 1% (1 022 os.) oraz Korea Południowa- 1% (1 012 os.). 
Wnioski dotyczące pobytu czasowego w największej liczbie złożyli obywatele: 
* Ukrainy - 63% (ponad 47.5 tys. os.), 
* Chin - 4% (3 360 os.), 
* Wietnamu - 4% (2 644 os.), 
* Rosji – 3% (1 781 os.), 
* po 2% obywatele Indii (1 819 os.), Białorusi (1 698 os.) i Turcji (1 398 os.).
W sprawach dotyczących legalizacji pobytu stałego najliczniejsi wnioskodawcy pochodzą z: 
* Ukrainy - 69% (7 278 os.), 
* Białorusi 13% (1 369 os.),
* Rosji - 4% (388 os.),
* Wietnamu- 2% (207 os.).
O zezwolenie na pobyt rezydenta UE najliczniej wnioskowali obywatele: 
* Ukrainy - 34% (743 os.),
* Wietnamu - 13% (279 os.),
* Chin - 12% (256os.),
* po 5% Turcji - (116 os), Indii (100 os.),
* po 4% Armenii (91 os.), Białorusi (86 os.), Nepalu (79 os.), Rosji (79 os.).
91% ogółu powyższych postępowań zostało zakończonych udzieleniem zezwolenia na pobyt (po 92% decyzji pozytywnych - pobyt czasowy i pobyt stały, 81% - pobyt rezydenta długoterminowego UE).
W stosunku do analogicznego okresu w 2014 r., w bieżącym roku do końca października wpłynęło o 67% więcej wniosków legalizacyjnych (88 679/59 940). Odnośnie poszczególnych typów wniosków odnotowano wzrost  48% wniosków dotyczących pozwolenia na pobyt stały, wzrost 67% dotyczący wniosków na pobyt czasowy oraz 5% spadek wniosków o pozwolenie na pobyt rezydenta UE. Natomiast pomimo zmiany  liczby składanych wniosków, odsetek poszczególnych typów wniosków w ogólnej liczbie złożonych dokumentów pozostał bez znaczących zmian. 
W stosunku do analogicznego okresu w 2014 r. największe zmiany dotyczą obywateli Ukrainy (ponad 2-krotny wzrost: 55 552/23 127). W widocznym stopniu wzrosła także liczba wniosków  z Chin (o 19%, 3 693/3 102), Indii (o 26%, 1 980/1 567), natomiast spadła - z Wietnamu (o 26% (3130/4206) i Armenii (o 23%, 1 174/1 515). Wnioski dotyczące pobytu czasowego składali w 2015 r. częściej obywatele: Ukrainy (+155%, 47 531/18 650), Chin (+18%, 3 360/2 848), Indii (+34%, 1 819 /1 354), Arabii Saudyjskiej (+146%, 805/327), natomiast spadek zainteresowania pobytem czasowym widać szczególnie wśród obywateli Wietnamu (-26%, 2 644/3 582) i Armenii (-20%, 1 019/1 270). Spośród osób ubiegających się o pozwolenie na pobyt stały największy wzrost zanotowano w przypadku obywateli: Ukrainy (dwukrotny, 7 278/3 737), Białorusi (+19%, 1 369/1 148) oraz Egiptu (+121%, 93/42). W przypadku zezwolenia na pobyt rezydenta UE wzrosła liczba wniosków głównie od obywateli: Chin (+52%, 256/168) i Nepalu (+52%, 79/52), spadła natomiast głównie od obywateli: Turcji (-18%, 116/141), Armenii (-35%, 91/139), Rosji (-32%, 79/116) i Białorusi (-31%, 86/125).
DANE W UJĘCIU MIESIĘCZNYM
Październik 2015 r. powtarza trendy roczne. Najbardziej zainteresowani legalizacją pobytu byli obywatele Ukrainy (66%, 7 331 os.), Białorusi , Chin, Rosji i Wietnamu – po 3%, Indii, Turcji i USA- po 2%. Spośród ponad 11 tys. złożonych wniosków 87% dotyczyło uzyskania zezwolenia na pobyt czasowy (Ukraina -67%,  6 456 os., Chiny i Wietnam - po 3%,  Rosja, Białoruś, Indie,  Turcja i USA - po 2%), 11% zezwolenia na pobyt stały (Ukraina- 68%: 798 os., Białoruś -14%, Rosja- 3%, Wietnam 2%), a 2% zezwolenia pobytu rezydenta UE (Ukraina- 34%, 77 os., Chiny- 16%, Wietnam 8%, Turcja 7%). 
</t>
  </si>
  <si>
    <t xml:space="preserve">Do końca października 2015 r. cudzoziemcy złożyli 2 586 odwołań od decyzji organów pierwszej instancji: 59% (1 535) dotyczyła pobytu czasowego, 27% (698) zobowiązania do powrotu, a 9% (225) pobytu stałego i uzyskali 2170 decyzji Szefa UdSC w sprawach o legalizację pobytu na terytorium RP, z czego 43% (929) stanowiło utrzymanie decyzji, od której się odwołano. 11% postępowań odwoławczych (242) zakończyło się uchyleniem decyzji organu pierwszej instancji i udzieleniem zezwolenia, a 17% decyzji (359) uchylono i przekazano do ponownego rozpatrzenia. </t>
  </si>
  <si>
    <t>Warszawa, 5 listopada 2015 r.</t>
  </si>
  <si>
    <t>sporządziła: Małgorzata Jankowska</t>
  </si>
  <si>
    <t xml:space="preserve">W październiku 2015 r. Szef UdSC miał pod swoją opieką średnio 4 189 os. dziennie, najwięcej od początku roku, po raz pierwszy w 2015 r liczba beneficjentów pomocy socjalnej Szefa UdSC przekroczyła 4,2 tys. Zainteresowanie cudzoziemców funkcjonowaniem poza ośrodkami dla cudzoziemców jest wciąż wysokie (60%), liczba osób korzystających z tej formy pomocy jest stała, natomiast odsetek tych osób względem Beneficjentów preferujących przebywanie w ośrodku spada systematycznie od czerwca (67%). Aktualnie 60%. świadczeniobiorców wynajmuje mieszkania i utrzymuje się ze środków otrzymywanych z Urzędu (najniższy odsetek od początku 2015 r.), podczas gdy  w zeszłym roku z tej formy korzystało średnio 54% cudzoziemców. </t>
  </si>
  <si>
    <r>
      <t>UJĘCIE ROCZNE
Od początku 2015 r. wnioski o nadan</t>
    </r>
    <r>
      <rPr>
        <sz val="11"/>
        <rFont val="Calibri"/>
        <family val="2"/>
        <charset val="238"/>
        <scheme val="minor"/>
      </rPr>
      <t xml:space="preserve">ie statusu uchodźcy 9 845 os., w tym 536 w ramach wznowienia postępowania, w październiku 2015 r. odpowiednio 1 432 i 43 os. Najliczniejszymi grupami wnioskującymi o ochronę byli niezmiennie obywatele Rosji (6 190 os., 63% ogółu) i Ukrainy (2 016 os., 20% ogółu. W gronie pozostałych dominujących grup znalazły się również wnioski złożone przez obywateli  Tadżykistanu (377 os., 4% ogółu), Gruzji (354 os., 4% ogółu), Syrii (279 os., 3% ogółu), Armenii (137 os., 1% ogółu), Kirgistanu (118 os., 1% ogółu), Iraku (56 os., 1% ogółu), bezpaństwowcy (40 os.) oraz obywatele Wietnamu (39 os.). Porównując okres od początku roku 2015 r. z analogicznym okresem w 2014 roku można zaobserwować wzrost liczby złożonych wniosków o 43% - o 2 965 os. więcej, przy czym do najbardziej istotnych zmian można zaliczyć: </t>
    </r>
    <r>
      <rPr>
        <sz val="11"/>
        <color rgb="FFFF0000"/>
        <rFont val="Calibri"/>
        <family val="2"/>
        <charset val="238"/>
        <scheme val="minor"/>
      </rPr>
      <t xml:space="preserve">
</t>
    </r>
    <r>
      <rPr>
        <sz val="11"/>
        <rFont val="Calibri"/>
        <family val="2"/>
        <charset val="238"/>
        <scheme val="minor"/>
      </rPr>
      <t>*wzrost liczby aplikujących obywateli Rosji o 78% (6 191/3 476); liczba wnioskodawców z FR wzrasta od początku 2015 r. (I kw.: śr. 150 os./mc), okres 04-07.2015: śr. 500 os./mc, okres 08-10.2015: śr. 1100 os./mc). Oprócz tego udział odsetek wznowień postępowania na tle łącznej liczby wniosków składanych przez obywateli Rosji spadł z 37% w 2014 r. na 9% w 2015 r.,</t>
    </r>
    <r>
      <rPr>
        <sz val="11"/>
        <color rgb="FFFF0000"/>
        <rFont val="Calibri"/>
        <family val="2"/>
        <charset val="238"/>
        <scheme val="minor"/>
      </rPr>
      <t xml:space="preserve">
</t>
    </r>
    <r>
      <rPr>
        <sz val="11"/>
        <rFont val="Calibri"/>
        <family val="2"/>
        <charset val="238"/>
        <scheme val="minor"/>
      </rPr>
      <t>* 6-krotny wzrost liczby wniosków składanych przez obywateli Tadżykistanu (377/67), w ciągu 10 miesięcy 2015 r. złożono dwa razy więcej wniosków niż w okresie 1992-2014,</t>
    </r>
    <r>
      <rPr>
        <sz val="11"/>
        <color rgb="FFFF0000"/>
        <rFont val="Calibri"/>
        <family val="2"/>
        <charset val="238"/>
        <scheme val="minor"/>
      </rPr>
      <t xml:space="preserve">
</t>
    </r>
    <r>
      <rPr>
        <sz val="11"/>
        <rFont val="Calibri"/>
        <family val="2"/>
        <charset val="238"/>
        <scheme val="minor"/>
      </rPr>
      <t>* 3-krotny wzrost liczby wniosków składanych przez obywateli Syrii (279/92) wynikający głównie z przyjazdu w lipcu 2015 r. 50 rodzin syryjskich chrześcijan zorganizowanego z inicjatywy Fundacji Estera,</t>
    </r>
    <r>
      <rPr>
        <sz val="11"/>
        <color rgb="FFFF0000"/>
        <rFont val="Calibri"/>
        <family val="2"/>
        <charset val="238"/>
        <scheme val="minor"/>
      </rPr>
      <t xml:space="preserve">
</t>
    </r>
    <r>
      <rPr>
        <sz val="11"/>
        <rFont val="Calibri"/>
        <family val="2"/>
        <charset val="238"/>
        <scheme val="minor"/>
      </rPr>
      <t>* 2-krotny wzrost wniosków składanych przez obywateli Iraku (56/27).</t>
    </r>
    <r>
      <rPr>
        <sz val="11"/>
        <color rgb="FFFF0000"/>
        <rFont val="Calibri"/>
        <family val="2"/>
        <charset val="238"/>
        <scheme val="minor"/>
      </rPr>
      <t xml:space="preserve">
</t>
    </r>
    <r>
      <rPr>
        <sz val="11"/>
        <rFont val="Calibri"/>
        <family val="2"/>
        <charset val="238"/>
        <scheme val="minor"/>
      </rPr>
      <t>UJĘCIE MIESIĘCZNE
Od stycznia 2015 r. liczba składanych miesięcznie  wniosków rosła do końca września, by spaść nieco wciąż w październiku. Ostatnie 3 miesiące charakteryzują się najwyższą liczbą złożonych wniosków, niemal dwukrotnie wyższą niż w pierwszych 5 miesiącach 2015. Tradycyjnie najliczniej o ochronę ubiegali się obywatele Rosji i Ukrainy, odpowiednio 1 128 osób (79% wszystkich wnioskodawców) i 115</t>
    </r>
    <r>
      <rPr>
        <sz val="11"/>
        <color rgb="FFFF0000"/>
        <rFont val="Calibri"/>
        <family val="2"/>
        <charset val="238"/>
        <scheme val="minor"/>
      </rPr>
      <t xml:space="preserve"> </t>
    </r>
    <r>
      <rPr>
        <sz val="11"/>
        <rFont val="Calibri"/>
        <family val="2"/>
        <charset val="238"/>
        <scheme val="minor"/>
      </rPr>
      <t>(8% wszystkich wnioskodawców).  W  gronie pozostałych dominujących grup znalazły się również wnioski złożone przez obywateli Tadżykistanu (77 os.), Armenii (22 os.), Gruzji (21 os.), Kirgistanu ( 16 os.) i Syrii (13 os.). 
W porównaniu do września 2015 r. widoczny jest spadek liczby wniosków składanych przez większość obywatelstw, najbardziej: przez obywateli Ukrainy (o 50%) i Gruzji (48%).</t>
    </r>
    <r>
      <rPr>
        <sz val="11"/>
        <color rgb="FFFF0000"/>
        <rFont val="Calibri"/>
        <family val="2"/>
        <charset val="238"/>
        <scheme val="minor"/>
      </rPr>
      <t xml:space="preserve">
</t>
    </r>
    <r>
      <rPr>
        <sz val="11"/>
        <rFont val="Calibri"/>
        <family val="2"/>
        <charset val="238"/>
        <scheme val="minor"/>
      </rPr>
      <t>W porównaniu do października 2014 r. wpłynęło głównie: 3-krotnie wniosków więcej od obywateli Rosji(1128/353), 3,5-krotnie więcej wniosków z Tadżykistanu (77/22), 1,5 raza więcej wniosków z Armenii (22/14). Spadła natomiast liczba wnioskodawców głównie z Ukrainy o 51% (115/235) i Gruzji o 84% (21/133).</t>
    </r>
  </si>
  <si>
    <t xml:space="preserve">DANE W UJĘCIU ROCZNYM
Od początku 2015 r. Szef Urzędu do Spraw Cudzoziemców wydał 9 760 decyzje dot. postępowań o nadanie statusu uchodźcy: 
* udzielił ochrony 576 osobom (316 decyzji o nadaniu statusu uchodźcy, 146 decyzji o udzieleniu ochrony uzupełniającej, 114 zgód na pobyt tolerowany), 
* 2 502 os. uzyskało decyzję negatywną,
* 6 682 postępowań umorzono. 
Najliczniejszymi beneficjentami decyzji przyznających ochronę (status uchodźcy, ochrona uzupełniająca i pobyt tolerowany) są obywatele:
* Syrii (34%, głównie status uchodźcy - 195 decyzji),
* Rosji (33%, po ok. połowie ochrona uzupełniająca oraz pobyt tolerowany + 20 statusów uchodźcy), 
*Iraku (7%, po około połowie ochrona uzupełniająca i status uchodźcy), 
* bezpaństwowcy (3%, prawie wszyscy posiadają status uchodźcy), 
* Afganistanu (3%, po połowie ochrona uzupełniająca i status uchodźcy), 
* Egiptu (3%, tylko status uchodźcy), 
* Białorusi (2%, status uchodźcy), 
* Turkmenistanu (2%, tylko status uchodźcy).
* Armenii (2%, głównie pobyt tolerowany), 
* Ukrainy (2%, po połowie ochrona uzupełniająca i pobyt tolerowany).
Najwięcej decyzji o nadaniu statusu uchodźcy uzyskali obywatele: Syrii - 195 os., Rosji - 20 os., Iraku -18 os., osoby bez obywatelstwa i obywatele Egiptu -po 15 os., Białorusi - 13 os., Turkmenistanu -12 os. Ochronę uzupełniającą udzielano głównie Rosjanom - 89 osób  (+12 Rada ds. Uch.), Irakijczykom - 24 os., Erytrejczykom - 9 os., Afgańczykom – 7 os., Ukraińcom - 5 os. Pobyt tolerowany zdominowany jest przez obywateli Rosji - przyznano go 83 obywatelom FR (+5 Rada) oraz 10 obywatelom Armenii, po 6 obywatelom Gruzji i Ukrainy. Warto zauważyć, że Rada ds. Uchodźców wydała do 31.10.2015 r. 14 decyzji o udzieleniu ochrony wobec obywateli Ukrainy (2 x nadanie statusu uchodźcy + 12 x przyznanie ochrony uzupełniającej).
W porównaniu z analogicznym okresem 2014 r., w 2015 r. wydano o 48%  decyzji więcej oraz zanotowano wzrost w zakresie liczby wszystkich typów rozstrzygnięć wniosków o nadanie statusu uchodźcy z wyjątkiem udzielenia zgody na pobyt tolerowany i ochrony uzupełniającej. Proporcjonalny udział poszczególnych typów decyzji w stosunku do liczby wszystkich wydanych decyzji pozostał bez większych zmian. Szczegółowo przestawiając sytuację, widoczny jest:
* wzrost łącznej liczby decyzji wydanych w 2015 r. o 48% (9 760/6 605),
*spadek liczby decyzji o udzieleniu ochrony o 6%. (576/610),
* wzrost liczby decyzji o nadaniu statusu uchodźcy o 42% w 2015 r. (316/223) .
* spadek o 6% w liczby decyzji o przyznaniu ochrony uzupełniającej (146/156),
* wzrost liczby umorzeń postępowań o 49% w stosunku do 2014 r. (6 682/4 491),
* wzrost liczby decyzji o nieudzieleniu żadnej z form ochrony o 78%,(2 502/1 504).
W 2015 r. uznawalność wynosi 15%, w analogicznym okresie 2014 r. wynosiła 18%, a w całym 2014 r. - 16%.
Średni okres trwania postępowania to 127 dni (4 miesiące i 5 dni).
DANE W UJĘCIU MIESIĘCZNYM
W sierpniu liczba decyzji wydanych przez Szefa Urzędu do Spraw Cudzoziemców osiągnęła maksimum (1572) i od tej pory spada, jednak w dalszym ciągu wynosi więcej niż w pierwszej połowie roku. Liczba wydana w tym miesiącu jest trzecią największą od początku roku.
Najliczniejszymi  beneficjantami ochrony byli obywatele Rosji (10 os.), Iraku (3os.), Jemenu, Turkmenistanu i Ukrainy (po 2 os.).
</t>
  </si>
  <si>
    <t>Łącznie od początku roku większość zezwoleń MRG (65%) wydano tradycyjnie w Rosji, pozostałe 35% na Ukrainie. Wydano 150 odmów wydania zezwolenia: 90% (135) na Ukrainie, 10% (15) w Rosji, a unieważniono 236 zezwoleń: 92% (217) wydanych na Ukrainie, a 8%  (19) w Rosji. W porównaniu do poprzedniego miesiąca wydano o 27% mniej zezwoleń (12 331), natomiast wartość ta należy do jednych wyższych zanotowanych w tym roku. Generalnie w II połowie roku (poza sierpniem) wydano śr. 13,6 tys. zezwoleń miesięcznie, podczas gdy w okresie styczeń - kwiecień było to średni 8,4 tys.</t>
  </si>
  <si>
    <t xml:space="preserve">Sytuacja migracyjna w Polsce jest nadal zdominowana przez zwiększony napływ obywateli Ukrainy. Wzrost liczby obywateli tego państwa ubiegających się o ochronę międzynarodową i legalizację pobytu na terytorium RP jest stale monitorowany. Wnioski o ochronę stanowiły  4% postępowań prowadzonych wobec obywateli Ukrainy. Zdecydowana większość obywateli Ukrainy przybywających do Polski preferuje legalizację pobytu umożliwiającą podjęcie pracy (nie ma takiej możliwości w trakcie pierwszych 6 miesięcy procedury uchodźczej) i samodzielne utrzymanie rodziny. O zezwolenie na pobyt stały występują głównie cudzoziemcy, którzy od lat przedłużali swój pobyt czasowy w Polsce. Zdecydowana większość z nich to osoby polskiego pochodzenia, w tym legitymujące się Kartą Polaka bądź małżonkowie obywateli RP. Wśród pobytów czasowych największym zainteresowaniem cieszą się te uzasadniane podjęciem pracy, w tym tzw. jednolite zezwolenia na pobyt i pracę. 
• Zwiększony napływ cudzoziemców do Polski obserwujemy od 2008 r. 
• Liczba ważnych dokumentów potwierdzających prawo pobytu na terytorium RP - wg stanu  na dzień 1.07.2015 r. - wynosi 194 tys.
• 27% wszystkich cudzoziemców posiadających zezwolenie na pobyt w RP stanowią obywatele Ukrainy (ok. 52 tys.). Kolejne obywatelstwa według liczebności to: Niemcy (21 tys.), Rosja (11 tys.),  Białoruś (11 tys.), Wietnam (10 tys.), Włochy (6 tys.), Francja (5 tys.) Chiny (5 tys.), Bułgaria  (5 tys.), Wielka Brytania (5 tys.), przy czym obywatele państw sąsiednich (Rosja i Białoruś) mają przewagę zezwoleń na pobyt stały (dawne osiedlenie się) oraz pobyt czasowy (dawne zamieszkanie) podczas, gdy w przypadku pozostałych obywatelstw liczba wydawanych zezwoleń czasowych (dawne zamieszkanie) przewyższa liczbę zezwoleń stałych.
• Dominują migracje czasowe (7 razy więcej wniosków o pobyt czasowy niż stały).
• Szczególnie dużym zainteresowaniem wśród cudzoziemców cieszy się imigracja zarobkowa do Polski (52% wniosków na pobyt czasowy uzasadnionych chęcią podjęcia pracy).
• Od 2014 r. obserwujemy zwiększony napływ wniosków o udzielenie zezwolenia na pobyt czasowy wynikający z:
            -upływu terminu ważności zezwoleń wydanych beneficjentom abolicji 2012,
            -sytuacją na Ukrainie (większe zainteresowanie dłuższym jednolitym zezwoleniem), 
            -wejściem w życie nowej ustawy o cudzoziemcach (uproszczenie procedur).
• Oprócz obywateli Ukrainy zezwolenie na pobyt czasowy najczęściej uzyskują: Wietnamczycy, Chińczycy, Białorusini,  i Rosjanie – około 30-40 tys. rocznie, w tym: ok. 20 tys. – w związku z pracą, ok. 8 tys. – małżeństwa z obywatelem RP, ok. 8 tys. studentów. Poza tym w Polsce na stałe osiedlają się głównie obywatele: Białorusi, Rosji, Wietnamu i Armenii.
• Obywatele Ukrainy posiadają 63 tysiące ważnych kart pobytu, co stanowi 27% populacji cudzoziemców w Polsce (ponad 23 tys. – pobyt stały, prawie 36 tys. – zezwolenie na pobyt czasowy, blisko 3 tys. - pobyt rezydenta długoterminowego UE, 90 osób - prawo pobytu członka rodziny obywatela UE, 24 osoby - prawo stałego pobytu członka rodziny obywatela UE,  ochrona uzupełniająca – 25, pobyt tolerowany -3, status uchodźcy – 3, pobyt ze względów humanitarnych - 194);
• 60% stanowią kobiety (głównie w wieku 18-30 lat – przy pobycie czasowym, 31-45 lat – przy pobycie stałym);
• Większość zezwoleń na pobyt czasowy wydano w związku z pracą (40%), małżonkom obywateli RP (18%) lub studentom (16%);
• W wyniku abolicji 2012 (dla cudzoziemców przebywających w Polsce nielegalnie) zezwolenie uzyskało 1,5 tys. obywateli Ukrainy;
• 38% obywateli Ukrainy mieszka w Województwie Mazowieckim, 10% w Województwie Lubelskim i 9%  w Województwie Małopolskim;
• Rośnie liczba odwołań od decyzji w sprawach o nadanie statusu uchodźcy złożonych do Rady do Spraw Uchodźców: z 73 w styczniu 2014 r. wzrosła do 278 w lutym 2015 r. Począwszy od czerwca 2014 r. znaczący udział w liczbie złożonych odwołań mają obywatele Ukrainy, aktualnie ich udział w ogólnej liczbie odwołań waha się pomiędzy 50 a 60% (na 01.07.2015- 756 odwołań na 1494 ogółem).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</si>
</sst>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quot;zł&quot;* #,##0_);_(&quot;zł&quot;* \(#,##0\);_(&quot;zł&quot;* &quot;-&quot;_);_(@_)"/>
    <numFmt numFmtId="165" formatCode="yyyy/mm/dd;@"/>
  </numFmts>
  <fonts count="37" x14ac:knownFonts="1">
    <font>
      <sz val="11"/>
      <color theme="1"/>
      <name val="Calibri"/>
      <family val="2"/>
      <charset val="238"/>
      <scheme val="minor"/>
    </font>
    <font>
      <sz val="11"/>
      <color theme="1"/>
      <name val="Calibri"/>
      <family val="2"/>
      <charset val="238"/>
      <scheme val="minor"/>
    </font>
    <font>
      <b/>
      <sz val="18"/>
      <color theme="3"/>
      <name val="Cambria"/>
      <family val="2"/>
      <charset val="238"/>
      <scheme val="maj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9C6500"/>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sz val="11"/>
      <color rgb="FFFF0000"/>
      <name val="Calibri"/>
      <family val="2"/>
      <charset val="238"/>
      <scheme val="minor"/>
    </font>
    <font>
      <i/>
      <sz val="11"/>
      <color rgb="FF7F7F7F"/>
      <name val="Calibri"/>
      <family val="2"/>
      <charset val="238"/>
      <scheme val="minor"/>
    </font>
    <font>
      <b/>
      <sz val="11"/>
      <color theme="1"/>
      <name val="Calibri"/>
      <family val="2"/>
      <charset val="238"/>
      <scheme val="minor"/>
    </font>
    <font>
      <sz val="11"/>
      <color theme="0"/>
      <name val="Calibri"/>
      <family val="2"/>
      <charset val="238"/>
      <scheme val="minor"/>
    </font>
    <font>
      <sz val="10"/>
      <name val="Arial"/>
      <family val="2"/>
      <charset val="238"/>
    </font>
    <font>
      <sz val="10"/>
      <name val="Arial CE"/>
      <charset val="238"/>
    </font>
    <font>
      <b/>
      <sz val="10"/>
      <color theme="1"/>
      <name val="Tahoma"/>
      <family val="2"/>
      <charset val="238"/>
    </font>
    <font>
      <sz val="8"/>
      <name val="Tahoma"/>
      <family val="2"/>
      <charset val="238"/>
    </font>
    <font>
      <sz val="9"/>
      <color theme="1"/>
      <name val="Tahoma"/>
      <family val="2"/>
      <charset val="238"/>
    </font>
    <font>
      <i/>
      <sz val="9"/>
      <color theme="1"/>
      <name val="Tahoma"/>
      <family val="2"/>
      <charset val="238"/>
    </font>
    <font>
      <i/>
      <sz val="8"/>
      <color theme="1"/>
      <name val="Tahoma"/>
      <family val="2"/>
      <charset val="238"/>
    </font>
    <font>
      <sz val="10"/>
      <color theme="1"/>
      <name val="Tahoma"/>
      <family val="2"/>
      <charset val="238"/>
    </font>
    <font>
      <b/>
      <sz val="18"/>
      <name val="Cambria"/>
      <family val="2"/>
      <charset val="238"/>
      <scheme val="major"/>
    </font>
    <font>
      <b/>
      <sz val="15"/>
      <name val="Calibri"/>
      <family val="2"/>
      <charset val="238"/>
      <scheme val="minor"/>
    </font>
    <font>
      <b/>
      <i/>
      <sz val="14"/>
      <color theme="1"/>
      <name val="Cambria"/>
      <family val="1"/>
      <charset val="238"/>
    </font>
    <font>
      <sz val="11"/>
      <name val="Calibri"/>
      <family val="2"/>
      <charset val="238"/>
      <scheme val="minor"/>
    </font>
    <font>
      <b/>
      <sz val="7"/>
      <name val="Tahoma"/>
      <family val="2"/>
      <charset val="238"/>
    </font>
    <font>
      <sz val="6"/>
      <color theme="1"/>
      <name val="Tahoma"/>
      <family val="2"/>
      <charset val="238"/>
    </font>
    <font>
      <i/>
      <sz val="6"/>
      <color theme="1"/>
      <name val="Tahoma"/>
      <family val="2"/>
      <charset val="238"/>
    </font>
    <font>
      <b/>
      <sz val="8"/>
      <name val="Tahoma"/>
      <family val="2"/>
      <charset val="238"/>
    </font>
    <font>
      <b/>
      <sz val="9"/>
      <name val="Tahoma"/>
      <family val="2"/>
      <charset val="238"/>
    </font>
    <font>
      <sz val="9"/>
      <name val="Tahoma"/>
      <family val="2"/>
      <charset val="238"/>
    </font>
    <font>
      <sz val="8"/>
      <color theme="1"/>
      <name val="Tahoma"/>
      <family val="2"/>
      <charset val="238"/>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9F9F9"/>
        <bgColor indexed="64"/>
      </patternFill>
    </fill>
    <fill>
      <patternFill patternType="solid">
        <fgColor rgb="FFE8E8E8"/>
        <bgColor indexed="64"/>
      </patternFill>
    </fill>
    <fill>
      <patternFill patternType="solid">
        <fgColor theme="0"/>
        <bgColor indexed="64"/>
      </patternFill>
    </fill>
    <fill>
      <patternFill patternType="solid">
        <fgColor theme="0" tint="-4.9989318521683403E-2"/>
        <bgColor indexed="64"/>
      </patternFill>
    </fill>
  </fills>
  <borders count="5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right/>
      <top style="thin">
        <color indexed="64"/>
      </top>
      <bottom style="medium">
        <color indexed="64"/>
      </bottom>
      <diagonal/>
    </border>
    <border>
      <left style="thin">
        <color indexed="64"/>
      </left>
      <right/>
      <top style="medium">
        <color indexed="64"/>
      </top>
      <bottom/>
      <diagonal/>
    </border>
    <border>
      <left/>
      <right style="medium">
        <color indexed="64"/>
      </right>
      <top style="medium">
        <color indexed="64"/>
      </top>
      <bottom/>
      <diagonal/>
    </border>
    <border>
      <left/>
      <right/>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rgb="FFE8E8E8"/>
      </left>
      <right style="thin">
        <color rgb="FFE8E8E8"/>
      </right>
      <top style="thin">
        <color rgb="FFE8E8E8"/>
      </top>
      <bottom style="thin">
        <color rgb="FFE8E8E8"/>
      </bottom>
      <diagonal/>
    </border>
    <border>
      <left style="thin">
        <color rgb="FFE8E8E8"/>
      </left>
      <right style="thin">
        <color rgb="FFE8E8E8"/>
      </right>
      <top/>
      <bottom style="thin">
        <color rgb="FFE8E8E8"/>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0" tint="-0.14999847407452621"/>
      </left>
      <right style="thin">
        <color theme="0" tint="-0.14999847407452621"/>
      </right>
      <top/>
      <bottom style="thin">
        <color theme="0" tint="-0.14999847407452621"/>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s>
  <cellStyleXfs count="46">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7" fillId="21" borderId="0" applyNumberFormat="0" applyBorder="0" applyAlignment="0" applyProtection="0"/>
    <xf numFmtId="0" fontId="1" fillId="23"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8" fillId="0" borderId="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4" borderId="0" applyNumberFormat="0" applyBorder="0" applyAlignment="0" applyProtection="0"/>
    <xf numFmtId="0" fontId="17" fillId="32" borderId="0" applyNumberFormat="0" applyBorder="0" applyAlignment="0" applyProtection="0"/>
    <xf numFmtId="0" fontId="19" fillId="0" borderId="0"/>
    <xf numFmtId="0" fontId="1" fillId="8" borderId="8" applyNumberFormat="0" applyFont="0" applyAlignment="0" applyProtection="0"/>
    <xf numFmtId="0" fontId="18" fillId="0" borderId="0"/>
  </cellStyleXfs>
  <cellXfs count="300">
    <xf numFmtId="0" fontId="0" fillId="0" borderId="0" xfId="0"/>
    <xf numFmtId="0" fontId="0" fillId="0" borderId="0" xfId="0"/>
    <xf numFmtId="0" fontId="0" fillId="0" borderId="0" xfId="0"/>
    <xf numFmtId="0" fontId="0" fillId="0" borderId="0" xfId="0" applyProtection="1">
      <protection locked="0"/>
    </xf>
    <xf numFmtId="0" fontId="0" fillId="0" borderId="0" xfId="0" applyBorder="1" applyProtection="1">
      <protection locked="0"/>
    </xf>
    <xf numFmtId="165" fontId="0" fillId="0" borderId="0" xfId="0" applyNumberFormat="1" applyProtection="1">
      <protection locked="0"/>
    </xf>
    <xf numFmtId="0" fontId="0" fillId="0" borderId="0" xfId="0" applyAlignment="1" applyProtection="1">
      <protection locked="0"/>
    </xf>
    <xf numFmtId="0" fontId="28" fillId="0" borderId="0" xfId="0" applyFont="1" applyAlignment="1" applyProtection="1">
      <alignment vertical="center"/>
      <protection locked="0"/>
    </xf>
    <xf numFmtId="0" fontId="20" fillId="0" borderId="0" xfId="0" applyFont="1" applyAlignment="1" applyProtection="1">
      <alignment horizontal="left" vertical="center"/>
      <protection locked="0"/>
    </xf>
    <xf numFmtId="0" fontId="19" fillId="0" borderId="0" xfId="43" applyProtection="1">
      <protection locked="0"/>
    </xf>
    <xf numFmtId="0" fontId="0" fillId="0" borderId="44" xfId="0" applyBorder="1" applyProtection="1">
      <protection locked="0"/>
    </xf>
    <xf numFmtId="0" fontId="0" fillId="0" borderId="44" xfId="0" applyFill="1" applyBorder="1" applyProtection="1">
      <protection locked="0"/>
    </xf>
    <xf numFmtId="0" fontId="34" fillId="0" borderId="45" xfId="10" applyFont="1" applyFill="1" applyBorder="1" applyAlignment="1" applyProtection="1">
      <alignment horizontal="left" vertical="center"/>
      <protection locked="0"/>
    </xf>
    <xf numFmtId="0" fontId="34" fillId="0" borderId="45" xfId="10" applyFont="1" applyFill="1" applyBorder="1" applyAlignment="1" applyProtection="1">
      <alignment horizontal="center" vertical="center"/>
      <protection locked="0"/>
    </xf>
    <xf numFmtId="0" fontId="31" fillId="0" borderId="0" xfId="0" applyFont="1" applyAlignment="1" applyProtection="1">
      <alignment horizontal="center" vertical="center" wrapText="1"/>
      <protection locked="0"/>
    </xf>
    <xf numFmtId="165" fontId="31" fillId="0" borderId="0" xfId="0" applyNumberFormat="1" applyFont="1" applyAlignment="1" applyProtection="1">
      <alignment horizontal="center" vertical="center" wrapText="1"/>
      <protection locked="0"/>
    </xf>
    <xf numFmtId="0" fontId="0" fillId="0" borderId="0" xfId="0" applyAlignment="1" applyProtection="1">
      <alignment wrapText="1"/>
      <protection locked="0"/>
    </xf>
    <xf numFmtId="165" fontId="0" fillId="0" borderId="0" xfId="0" applyNumberFormat="1" applyAlignment="1" applyProtection="1">
      <alignment wrapText="1"/>
      <protection locked="0"/>
    </xf>
    <xf numFmtId="0" fontId="23" fillId="0" borderId="0" xfId="0" applyFont="1" applyAlignment="1" applyProtection="1">
      <alignment vertical="top" wrapText="1"/>
      <protection locked="0"/>
    </xf>
    <xf numFmtId="0" fontId="20" fillId="0" borderId="0" xfId="0" applyFont="1" applyAlignment="1" applyProtection="1">
      <alignment horizontal="left" vertical="center" wrapText="1"/>
      <protection locked="0"/>
    </xf>
    <xf numFmtId="0" fontId="31" fillId="0" borderId="0" xfId="0" applyFont="1" applyAlignment="1" applyProtection="1">
      <alignment horizontal="left" vertical="center" wrapText="1"/>
      <protection locked="0"/>
    </xf>
    <xf numFmtId="0" fontId="30" fillId="35" borderId="46" xfId="24" applyFont="1" applyFill="1" applyBorder="1" applyAlignment="1" applyProtection="1">
      <alignment horizontal="left" vertical="center" wrapText="1" indent="1"/>
      <protection locked="0"/>
    </xf>
    <xf numFmtId="0" fontId="30" fillId="35" borderId="47" xfId="24" applyFont="1" applyFill="1" applyBorder="1" applyAlignment="1" applyProtection="1">
      <alignment horizontal="left" vertical="center" wrapText="1" indent="1"/>
      <protection locked="0"/>
    </xf>
    <xf numFmtId="0" fontId="30" fillId="35" borderId="47" xfId="0" applyFont="1" applyFill="1" applyBorder="1" applyAlignment="1" applyProtection="1">
      <alignment horizontal="center" vertical="center"/>
      <protection locked="0"/>
    </xf>
    <xf numFmtId="3" fontId="30" fillId="35" borderId="47" xfId="0" applyNumberFormat="1" applyFont="1" applyFill="1" applyBorder="1" applyAlignment="1" applyProtection="1">
      <alignment horizontal="center" vertical="center"/>
      <protection locked="0"/>
    </xf>
    <xf numFmtId="3" fontId="30" fillId="35" borderId="47" xfId="43" applyNumberFormat="1" applyFont="1" applyFill="1" applyBorder="1" applyAlignment="1" applyProtection="1">
      <alignment horizontal="center" vertical="center"/>
      <protection locked="0"/>
    </xf>
    <xf numFmtId="0" fontId="0" fillId="0" borderId="47" xfId="0" applyBorder="1" applyProtection="1">
      <protection locked="0"/>
    </xf>
    <xf numFmtId="0" fontId="30" fillId="35" borderId="46" xfId="0" applyFont="1" applyFill="1" applyBorder="1" applyAlignment="1" applyProtection="1">
      <alignment horizontal="center" vertical="center"/>
      <protection locked="0"/>
    </xf>
    <xf numFmtId="3" fontId="30" fillId="35" borderId="46" xfId="0" applyNumberFormat="1" applyFont="1" applyFill="1" applyBorder="1" applyAlignment="1" applyProtection="1">
      <alignment horizontal="center" vertical="center"/>
      <protection locked="0"/>
    </xf>
    <xf numFmtId="3" fontId="30" fillId="35" borderId="46" xfId="43" applyNumberFormat="1" applyFont="1" applyFill="1" applyBorder="1" applyAlignment="1" applyProtection="1">
      <alignment horizontal="center" vertical="center"/>
      <protection locked="0"/>
    </xf>
    <xf numFmtId="0" fontId="0" fillId="0" borderId="46" xfId="0" applyBorder="1" applyProtection="1">
      <protection locked="0"/>
    </xf>
    <xf numFmtId="0" fontId="24" fillId="0" borderId="0" xfId="0" applyFont="1" applyAlignment="1" applyProtection="1">
      <alignment vertical="top"/>
      <protection locked="0"/>
    </xf>
    <xf numFmtId="165" fontId="24" fillId="0" borderId="0" xfId="0" applyNumberFormat="1" applyFont="1" applyAlignment="1" applyProtection="1">
      <alignment vertical="top"/>
      <protection locked="0"/>
    </xf>
    <xf numFmtId="0" fontId="34" fillId="36" borderId="21" xfId="0" applyFont="1" applyFill="1" applyBorder="1" applyAlignment="1" applyProtection="1">
      <alignment horizontal="center" vertical="center" textRotation="90" wrapText="1"/>
      <protection locked="0"/>
    </xf>
    <xf numFmtId="0" fontId="30" fillId="35" borderId="0" xfId="10" applyFont="1" applyFill="1" applyBorder="1" applyAlignment="1" applyProtection="1">
      <alignment horizontal="center" vertical="center" wrapText="1"/>
      <protection locked="0"/>
    </xf>
    <xf numFmtId="0" fontId="30" fillId="35" borderId="0" xfId="10" applyFont="1" applyFill="1" applyBorder="1" applyAlignment="1" applyProtection="1">
      <alignment horizontal="center" vertical="center"/>
      <protection locked="0"/>
    </xf>
    <xf numFmtId="0" fontId="30" fillId="35" borderId="0" xfId="10" applyFont="1" applyFill="1" applyBorder="1" applyAlignment="1" applyProtection="1">
      <alignment horizontal="left" vertical="center" indent="1"/>
      <protection locked="0"/>
    </xf>
    <xf numFmtId="0" fontId="20" fillId="0" borderId="0" xfId="0" applyFont="1" applyAlignment="1" applyProtection="1">
      <alignment horizontal="left"/>
      <protection locked="0"/>
    </xf>
    <xf numFmtId="0" fontId="25" fillId="0" borderId="0" xfId="0" applyFont="1" applyAlignment="1" applyProtection="1">
      <alignment horizontal="left" vertical="top" wrapText="1"/>
      <protection locked="0"/>
    </xf>
    <xf numFmtId="0" fontId="22" fillId="0" borderId="0" xfId="0" applyFont="1" applyAlignment="1" applyProtection="1">
      <alignment horizontal="left" vertical="top" wrapText="1"/>
      <protection locked="0"/>
    </xf>
    <xf numFmtId="0" fontId="21" fillId="0" borderId="0" xfId="0" applyFont="1" applyAlignment="1" applyProtection="1">
      <alignment horizontal="left" vertical="top" wrapText="1"/>
      <protection locked="0"/>
    </xf>
    <xf numFmtId="3" fontId="35" fillId="0" borderId="10" xfId="0" applyNumberFormat="1" applyFont="1" applyBorder="1" applyAlignment="1" applyProtection="1">
      <alignment horizontal="right" vertical="center"/>
    </xf>
    <xf numFmtId="3" fontId="34" fillId="35" borderId="49" xfId="10" applyNumberFormat="1" applyFont="1" applyFill="1" applyBorder="1" applyAlignment="1" applyProtection="1">
      <alignment horizontal="center" vertical="center"/>
    </xf>
    <xf numFmtId="3" fontId="35" fillId="0" borderId="10" xfId="0" applyNumberFormat="1" applyFont="1" applyBorder="1" applyAlignment="1" applyProtection="1">
      <alignment horizontal="right" vertical="center"/>
    </xf>
    <xf numFmtId="0" fontId="0" fillId="0" borderId="0" xfId="0" applyProtection="1">
      <protection locked="0"/>
    </xf>
    <xf numFmtId="0" fontId="34" fillId="0" borderId="0" xfId="10" applyFont="1" applyFill="1" applyBorder="1" applyAlignment="1" applyProtection="1">
      <alignment horizontal="center" vertical="center"/>
      <protection locked="0"/>
    </xf>
    <xf numFmtId="0" fontId="0" fillId="0" borderId="0" xfId="0" applyProtection="1">
      <protection locked="0"/>
    </xf>
    <xf numFmtId="0" fontId="31" fillId="0" borderId="0" xfId="0" applyFont="1" applyAlignment="1" applyProtection="1">
      <alignment horizontal="center" vertical="center" wrapText="1"/>
      <protection locked="0"/>
    </xf>
    <xf numFmtId="0" fontId="0" fillId="0" borderId="0" xfId="0" applyProtection="1">
      <protection locked="0"/>
    </xf>
    <xf numFmtId="0" fontId="36" fillId="0" borderId="0" xfId="0" applyFont="1" applyAlignment="1" applyProtection="1">
      <alignment horizontal="left" vertical="center" indent="1"/>
      <protection locked="0"/>
    </xf>
    <xf numFmtId="0" fontId="34" fillId="0" borderId="0" xfId="10" applyFont="1" applyFill="1" applyBorder="1" applyAlignment="1" applyProtection="1">
      <alignment horizontal="left" vertical="center" indent="1"/>
    </xf>
    <xf numFmtId="0" fontId="34" fillId="0" borderId="0" xfId="10" applyFont="1" applyFill="1" applyBorder="1" applyAlignment="1" applyProtection="1">
      <alignment horizontal="center" vertical="center"/>
    </xf>
    <xf numFmtId="0" fontId="0" fillId="0" borderId="0" xfId="0" applyFill="1" applyProtection="1">
      <protection locked="0"/>
    </xf>
    <xf numFmtId="0" fontId="0" fillId="0" borderId="0" xfId="0" applyProtection="1">
      <protection locked="0"/>
    </xf>
    <xf numFmtId="0" fontId="34" fillId="36" borderId="21" xfId="0" applyFont="1" applyFill="1" applyBorder="1" applyAlignment="1" applyProtection="1">
      <alignment horizontal="center" vertical="center" textRotation="90" wrapText="1"/>
      <protection locked="0"/>
    </xf>
    <xf numFmtId="0" fontId="34" fillId="36" borderId="31" xfId="0" applyFont="1" applyFill="1" applyBorder="1" applyAlignment="1" applyProtection="1">
      <alignment horizontal="center" vertical="center" textRotation="90" wrapText="1"/>
      <protection locked="0"/>
    </xf>
    <xf numFmtId="3" fontId="35" fillId="0" borderId="10" xfId="0" applyNumberFormat="1" applyFont="1" applyBorder="1" applyAlignment="1" applyProtection="1">
      <alignment horizontal="right" vertical="center" wrapText="1"/>
    </xf>
    <xf numFmtId="3" fontId="35" fillId="0" borderId="32" xfId="0" applyNumberFormat="1" applyFont="1" applyBorder="1" applyAlignment="1" applyProtection="1">
      <alignment horizontal="right" vertical="center" wrapText="1"/>
    </xf>
    <xf numFmtId="3" fontId="35" fillId="36" borderId="10" xfId="24" applyNumberFormat="1" applyFont="1" applyFill="1" applyBorder="1" applyAlignment="1" applyProtection="1">
      <alignment horizontal="right" vertical="center" wrapText="1"/>
    </xf>
    <xf numFmtId="3" fontId="35" fillId="36" borderId="32" xfId="24" applyNumberFormat="1" applyFont="1" applyFill="1" applyBorder="1" applyAlignment="1" applyProtection="1">
      <alignment horizontal="right" vertical="center" wrapText="1"/>
    </xf>
    <xf numFmtId="3" fontId="35" fillId="0" borderId="42" xfId="0" applyNumberFormat="1" applyFont="1" applyBorder="1" applyAlignment="1" applyProtection="1">
      <alignment horizontal="right" vertical="center" wrapText="1"/>
    </xf>
    <xf numFmtId="0" fontId="20" fillId="0" borderId="0" xfId="0" applyFont="1" applyAlignment="1" applyProtection="1">
      <alignment horizontal="left" vertical="center" wrapText="1"/>
      <protection locked="0"/>
    </xf>
    <xf numFmtId="0" fontId="34" fillId="36" borderId="48" xfId="0" applyFont="1" applyFill="1" applyBorder="1" applyAlignment="1" applyProtection="1">
      <alignment horizontal="center" vertical="center"/>
    </xf>
    <xf numFmtId="0" fontId="34" fillId="36" borderId="49" xfId="0" applyFont="1" applyFill="1" applyBorder="1" applyAlignment="1" applyProtection="1">
      <alignment horizontal="center" vertical="center"/>
    </xf>
    <xf numFmtId="3" fontId="34" fillId="36" borderId="49" xfId="0" applyNumberFormat="1" applyFont="1" applyFill="1" applyBorder="1" applyAlignment="1" applyProtection="1">
      <alignment horizontal="center" vertical="center"/>
    </xf>
    <xf numFmtId="3" fontId="34" fillId="36" borderId="50" xfId="0" applyNumberFormat="1" applyFont="1" applyFill="1" applyBorder="1" applyAlignment="1" applyProtection="1">
      <alignment horizontal="center" vertical="center"/>
    </xf>
    <xf numFmtId="0" fontId="35" fillId="36" borderId="25" xfId="24" applyFont="1" applyFill="1" applyBorder="1" applyAlignment="1" applyProtection="1">
      <alignment horizontal="left" vertical="center" wrapText="1"/>
    </xf>
    <xf numFmtId="0" fontId="35" fillId="36" borderId="10" xfId="24" applyFont="1" applyFill="1" applyBorder="1" applyAlignment="1" applyProtection="1">
      <alignment horizontal="left" vertical="center" wrapText="1"/>
    </xf>
    <xf numFmtId="3" fontId="35" fillId="36" borderId="10" xfId="24" applyNumberFormat="1" applyFont="1" applyFill="1" applyBorder="1" applyAlignment="1" applyProtection="1">
      <alignment horizontal="right" vertical="center"/>
    </xf>
    <xf numFmtId="0" fontId="35" fillId="0" borderId="41" xfId="0" applyFont="1" applyFill="1" applyBorder="1" applyAlignment="1" applyProtection="1">
      <alignment horizontal="left" vertical="center" wrapText="1"/>
    </xf>
    <xf numFmtId="0" fontId="35" fillId="0" borderId="42" xfId="0" applyFont="1" applyFill="1" applyBorder="1" applyAlignment="1" applyProtection="1">
      <alignment horizontal="left" vertical="center" wrapText="1"/>
    </xf>
    <xf numFmtId="3" fontId="35" fillId="0" borderId="42" xfId="0" applyNumberFormat="1" applyFont="1" applyBorder="1" applyAlignment="1" applyProtection="1">
      <alignment horizontal="right" vertical="center"/>
    </xf>
    <xf numFmtId="0" fontId="35" fillId="35" borderId="27" xfId="0" applyFont="1" applyFill="1" applyBorder="1" applyAlignment="1" applyProtection="1">
      <alignment horizontal="center" vertical="center"/>
      <protection locked="0"/>
    </xf>
    <xf numFmtId="0" fontId="35" fillId="35" borderId="28" xfId="0" applyFont="1" applyFill="1" applyBorder="1" applyAlignment="1" applyProtection="1">
      <alignment horizontal="center" vertical="center"/>
      <protection locked="0"/>
    </xf>
    <xf numFmtId="0" fontId="34" fillId="35" borderId="20" xfId="0" applyFont="1" applyFill="1" applyBorder="1" applyAlignment="1" applyProtection="1">
      <alignment horizontal="center" vertical="center"/>
      <protection locked="0"/>
    </xf>
    <xf numFmtId="0" fontId="34" fillId="35" borderId="21" xfId="0" applyFont="1" applyFill="1" applyBorder="1" applyAlignment="1" applyProtection="1">
      <alignment horizontal="center" vertical="center"/>
      <protection locked="0"/>
    </xf>
    <xf numFmtId="3" fontId="35" fillId="0" borderId="10" xfId="0" applyNumberFormat="1" applyFont="1" applyBorder="1" applyAlignment="1" applyProtection="1">
      <alignment horizontal="right" vertical="center"/>
    </xf>
    <xf numFmtId="3" fontId="35" fillId="0" borderId="32" xfId="0" applyNumberFormat="1" applyFont="1" applyBorder="1" applyAlignment="1" applyProtection="1">
      <alignment horizontal="right" vertical="center"/>
    </xf>
    <xf numFmtId="0" fontId="35" fillId="0" borderId="25" xfId="0" applyFont="1" applyFill="1" applyBorder="1" applyAlignment="1" applyProtection="1">
      <alignment horizontal="left" vertical="center" wrapText="1"/>
      <protection locked="0"/>
    </xf>
    <xf numFmtId="0" fontId="35" fillId="0" borderId="10" xfId="0" applyFont="1" applyFill="1" applyBorder="1" applyAlignment="1" applyProtection="1">
      <alignment horizontal="left" vertical="center" wrapText="1"/>
      <protection locked="0"/>
    </xf>
    <xf numFmtId="0" fontId="34" fillId="35" borderId="22" xfId="0" applyFont="1" applyFill="1" applyBorder="1" applyAlignment="1" applyProtection="1">
      <alignment horizontal="center" vertical="center" wrapText="1"/>
      <protection locked="0"/>
    </xf>
    <xf numFmtId="0" fontId="34" fillId="35" borderId="23" xfId="0" applyFont="1" applyFill="1" applyBorder="1" applyAlignment="1" applyProtection="1">
      <alignment horizontal="center" vertical="center" wrapText="1"/>
      <protection locked="0"/>
    </xf>
    <xf numFmtId="0" fontId="34" fillId="35" borderId="24" xfId="0" applyFont="1" applyFill="1" applyBorder="1" applyAlignment="1" applyProtection="1">
      <alignment horizontal="center" vertical="center" wrapText="1"/>
      <protection locked="0"/>
    </xf>
    <xf numFmtId="3" fontId="35" fillId="35" borderId="29" xfId="0" applyNumberFormat="1" applyFont="1" applyFill="1" applyBorder="1" applyAlignment="1" applyProtection="1">
      <alignment horizontal="right" vertical="center" wrapText="1"/>
    </xf>
    <xf numFmtId="3" fontId="35" fillId="35" borderId="37" xfId="0" applyNumberFormat="1" applyFont="1" applyFill="1" applyBorder="1" applyAlignment="1" applyProtection="1">
      <alignment horizontal="right" vertical="center" wrapText="1"/>
    </xf>
    <xf numFmtId="3" fontId="35" fillId="35" borderId="30" xfId="0" applyNumberFormat="1" applyFont="1" applyFill="1" applyBorder="1" applyAlignment="1" applyProtection="1">
      <alignment horizontal="right" vertical="center" wrapText="1"/>
    </xf>
    <xf numFmtId="0" fontId="34" fillId="35" borderId="21" xfId="0" applyFont="1" applyFill="1" applyBorder="1" applyAlignment="1" applyProtection="1">
      <alignment horizontal="center" vertical="center" wrapText="1"/>
      <protection locked="0"/>
    </xf>
    <xf numFmtId="3" fontId="35" fillId="35" borderId="28" xfId="0" applyNumberFormat="1" applyFont="1" applyFill="1" applyBorder="1" applyAlignment="1" applyProtection="1">
      <alignment horizontal="right" vertical="center" wrapText="1"/>
    </xf>
    <xf numFmtId="0" fontId="29" fillId="33" borderId="0" xfId="0" applyFont="1" applyFill="1" applyAlignment="1" applyProtection="1">
      <alignment horizontal="left" vertical="top" wrapText="1"/>
      <protection locked="0"/>
    </xf>
    <xf numFmtId="0" fontId="0" fillId="33" borderId="0" xfId="0" applyFill="1" applyAlignment="1" applyProtection="1">
      <alignment horizontal="left" vertical="top" wrapText="1"/>
      <protection locked="0"/>
    </xf>
    <xf numFmtId="0" fontId="0" fillId="33" borderId="0" xfId="0" applyFont="1" applyFill="1" applyAlignment="1" applyProtection="1">
      <alignment horizontal="left" vertical="top" wrapText="1"/>
      <protection locked="0"/>
    </xf>
    <xf numFmtId="0" fontId="0" fillId="33" borderId="0" xfId="0" applyFont="1" applyFill="1" applyAlignment="1" applyProtection="1">
      <alignment horizontal="left" vertical="top"/>
      <protection locked="0"/>
    </xf>
    <xf numFmtId="0" fontId="34" fillId="36" borderId="21" xfId="0" applyFont="1" applyFill="1" applyBorder="1" applyAlignment="1" applyProtection="1">
      <alignment horizontal="center" vertical="center"/>
      <protection locked="0"/>
    </xf>
    <xf numFmtId="0" fontId="34" fillId="35" borderId="48" xfId="10" applyFont="1" applyFill="1" applyBorder="1" applyAlignment="1" applyProtection="1">
      <alignment horizontal="center" vertical="center" wrapText="1"/>
      <protection locked="0"/>
    </xf>
    <xf numFmtId="0" fontId="34" fillId="35" borderId="49" xfId="10" applyFont="1" applyFill="1" applyBorder="1" applyAlignment="1" applyProtection="1">
      <alignment horizontal="center" vertical="center" wrapText="1"/>
      <protection locked="0"/>
    </xf>
    <xf numFmtId="3" fontId="34" fillId="35" borderId="49" xfId="10" applyNumberFormat="1" applyFont="1" applyFill="1" applyBorder="1" applyAlignment="1" applyProtection="1">
      <alignment horizontal="center" vertical="center"/>
    </xf>
    <xf numFmtId="3" fontId="34" fillId="35" borderId="50" xfId="10" applyNumberFormat="1" applyFont="1" applyFill="1" applyBorder="1" applyAlignment="1" applyProtection="1">
      <alignment horizontal="center" vertical="center"/>
    </xf>
    <xf numFmtId="0" fontId="35" fillId="0" borderId="41" xfId="24" applyFont="1" applyFill="1" applyBorder="1" applyAlignment="1" applyProtection="1">
      <alignment horizontal="left" vertical="center" indent="1"/>
      <protection locked="0"/>
    </xf>
    <xf numFmtId="0" fontId="35" fillId="0" borderId="42" xfId="24" applyFont="1" applyFill="1" applyBorder="1" applyAlignment="1" applyProtection="1">
      <alignment horizontal="left" vertical="center" indent="1"/>
      <protection locked="0"/>
    </xf>
    <xf numFmtId="3" fontId="35" fillId="0" borderId="42" xfId="24" applyNumberFormat="1" applyFont="1" applyFill="1" applyBorder="1" applyAlignment="1" applyProtection="1">
      <alignment horizontal="right" vertical="center"/>
    </xf>
    <xf numFmtId="0" fontId="34" fillId="33" borderId="21" xfId="0" applyFont="1" applyFill="1" applyBorder="1" applyAlignment="1" applyProtection="1">
      <alignment horizontal="center" vertical="center"/>
    </xf>
    <xf numFmtId="0" fontId="34" fillId="33" borderId="31" xfId="0" applyFont="1" applyFill="1" applyBorder="1" applyAlignment="1" applyProtection="1">
      <alignment horizontal="center" vertical="center"/>
    </xf>
    <xf numFmtId="0" fontId="35" fillId="0" borderId="25" xfId="24" applyFont="1" applyFill="1" applyBorder="1" applyAlignment="1" applyProtection="1">
      <alignment horizontal="left" vertical="center" indent="1"/>
      <protection locked="0"/>
    </xf>
    <xf numFmtId="0" fontId="35" fillId="0" borderId="10" xfId="24" applyFont="1" applyFill="1" applyBorder="1" applyAlignment="1" applyProtection="1">
      <alignment horizontal="left" vertical="center" indent="1"/>
      <protection locked="0"/>
    </xf>
    <xf numFmtId="3" fontId="35" fillId="0" borderId="10" xfId="24" applyNumberFormat="1" applyFont="1" applyFill="1" applyBorder="1" applyAlignment="1" applyProtection="1">
      <alignment horizontal="right" vertical="center"/>
    </xf>
    <xf numFmtId="0" fontId="34" fillId="33" borderId="10" xfId="0" applyFont="1" applyFill="1" applyBorder="1" applyAlignment="1" applyProtection="1">
      <alignment horizontal="center" vertical="center" wrapText="1"/>
      <protection locked="0"/>
    </xf>
    <xf numFmtId="0" fontId="34" fillId="33" borderId="48" xfId="10" applyFont="1" applyFill="1" applyBorder="1" applyAlignment="1" applyProtection="1">
      <alignment horizontal="center" vertical="center"/>
      <protection locked="0"/>
    </xf>
    <xf numFmtId="0" fontId="34" fillId="33" borderId="49" xfId="10" applyFont="1" applyFill="1" applyBorder="1" applyAlignment="1" applyProtection="1">
      <alignment horizontal="center" vertical="center"/>
      <protection locked="0"/>
    </xf>
    <xf numFmtId="3" fontId="34" fillId="33" borderId="49" xfId="10" applyNumberFormat="1" applyFont="1" applyFill="1" applyBorder="1" applyAlignment="1" applyProtection="1">
      <alignment horizontal="center" vertical="center"/>
    </xf>
    <xf numFmtId="3" fontId="34" fillId="33" borderId="50" xfId="10" applyNumberFormat="1" applyFont="1" applyFill="1" applyBorder="1" applyAlignment="1" applyProtection="1">
      <alignment horizontal="center" vertical="center"/>
    </xf>
    <xf numFmtId="0" fontId="34" fillId="33" borderId="20" xfId="0" applyFont="1" applyFill="1" applyBorder="1" applyAlignment="1" applyProtection="1">
      <alignment horizontal="center" vertical="center"/>
      <protection locked="0"/>
    </xf>
    <xf numFmtId="0" fontId="34" fillId="33" borderId="21" xfId="0" applyFont="1" applyFill="1" applyBorder="1" applyAlignment="1" applyProtection="1">
      <alignment horizontal="center" vertical="center"/>
      <protection locked="0"/>
    </xf>
    <xf numFmtId="0" fontId="34" fillId="33" borderId="25" xfId="0" applyFont="1" applyFill="1" applyBorder="1" applyAlignment="1" applyProtection="1">
      <alignment horizontal="center" vertical="center"/>
      <protection locked="0"/>
    </xf>
    <xf numFmtId="0" fontId="34" fillId="33" borderId="10" xfId="0" applyFont="1" applyFill="1" applyBorder="1" applyAlignment="1" applyProtection="1">
      <alignment horizontal="center" vertical="center"/>
      <protection locked="0"/>
    </xf>
    <xf numFmtId="0" fontId="34" fillId="33" borderId="32" xfId="0" applyFont="1" applyFill="1" applyBorder="1" applyAlignment="1" applyProtection="1">
      <alignment horizontal="center" vertical="center" wrapText="1"/>
      <protection locked="0"/>
    </xf>
    <xf numFmtId="0" fontId="35" fillId="33" borderId="25" xfId="0" applyFont="1" applyFill="1" applyBorder="1" applyAlignment="1" applyProtection="1">
      <alignment horizontal="left" vertical="center" indent="1"/>
      <protection locked="0"/>
    </xf>
    <xf numFmtId="0" fontId="35" fillId="33" borderId="10" xfId="0" applyFont="1" applyFill="1" applyBorder="1" applyAlignment="1" applyProtection="1">
      <alignment horizontal="left" vertical="center" indent="1"/>
      <protection locked="0"/>
    </xf>
    <xf numFmtId="3" fontId="35" fillId="33" borderId="10" xfId="24" applyNumberFormat="1" applyFont="1" applyFill="1" applyBorder="1" applyAlignment="1" applyProtection="1">
      <alignment horizontal="right" vertical="center"/>
    </xf>
    <xf numFmtId="0" fontId="35" fillId="36" borderId="25" xfId="24" applyFont="1" applyFill="1" applyBorder="1" applyAlignment="1" applyProtection="1">
      <alignment horizontal="left" vertical="center" indent="1"/>
      <protection locked="0"/>
    </xf>
    <xf numFmtId="0" fontId="35" fillId="36" borderId="10" xfId="24" applyFont="1" applyFill="1" applyBorder="1" applyAlignment="1" applyProtection="1">
      <alignment horizontal="left" vertical="center" indent="1"/>
      <protection locked="0"/>
    </xf>
    <xf numFmtId="0" fontId="34" fillId="36" borderId="48" xfId="10" applyFont="1" applyFill="1" applyBorder="1" applyAlignment="1" applyProtection="1">
      <alignment horizontal="center" vertical="center"/>
      <protection locked="0"/>
    </xf>
    <xf numFmtId="0" fontId="34" fillId="36" borderId="49" xfId="10" applyFont="1" applyFill="1" applyBorder="1" applyAlignment="1" applyProtection="1">
      <alignment horizontal="center" vertical="center"/>
      <protection locked="0"/>
    </xf>
    <xf numFmtId="3" fontId="34" fillId="36" borderId="49" xfId="10" applyNumberFormat="1" applyFont="1" applyFill="1" applyBorder="1" applyAlignment="1" applyProtection="1">
      <alignment horizontal="center" vertical="center"/>
    </xf>
    <xf numFmtId="3" fontId="34" fillId="36" borderId="50" xfId="10" applyNumberFormat="1" applyFont="1" applyFill="1" applyBorder="1" applyAlignment="1" applyProtection="1">
      <alignment horizontal="center" vertical="center"/>
    </xf>
    <xf numFmtId="0" fontId="35" fillId="0" borderId="41" xfId="0" applyFont="1" applyFill="1" applyBorder="1" applyAlignment="1" applyProtection="1">
      <alignment horizontal="left" vertical="center" indent="1"/>
      <protection locked="0"/>
    </xf>
    <xf numFmtId="0" fontId="35" fillId="0" borderId="42" xfId="0" applyFont="1" applyFill="1" applyBorder="1" applyAlignment="1" applyProtection="1">
      <alignment horizontal="left" vertical="center" indent="1"/>
      <protection locked="0"/>
    </xf>
    <xf numFmtId="3" fontId="35" fillId="0" borderId="43" xfId="0" applyNumberFormat="1" applyFont="1" applyBorder="1" applyAlignment="1" applyProtection="1">
      <alignment horizontal="right" vertical="center" wrapText="1"/>
    </xf>
    <xf numFmtId="3" fontId="34" fillId="34" borderId="49" xfId="0" applyNumberFormat="1" applyFont="1" applyFill="1" applyBorder="1" applyAlignment="1" applyProtection="1">
      <alignment horizontal="center" vertical="center"/>
    </xf>
    <xf numFmtId="3" fontId="34" fillId="34" borderId="50" xfId="0" applyNumberFormat="1" applyFont="1" applyFill="1" applyBorder="1" applyAlignment="1" applyProtection="1">
      <alignment horizontal="center" vertical="center"/>
    </xf>
    <xf numFmtId="3" fontId="35" fillId="34" borderId="10" xfId="0" applyNumberFormat="1" applyFont="1" applyFill="1" applyBorder="1" applyAlignment="1" applyProtection="1">
      <alignment horizontal="right" vertical="center"/>
    </xf>
    <xf numFmtId="0" fontId="35" fillId="35" borderId="25" xfId="0" applyFont="1" applyFill="1" applyBorder="1" applyAlignment="1" applyProtection="1">
      <alignment horizontal="left" vertical="center" wrapText="1"/>
    </xf>
    <xf numFmtId="0" fontId="35" fillId="35" borderId="10" xfId="0" applyFont="1" applyFill="1" applyBorder="1" applyAlignment="1" applyProtection="1">
      <alignment horizontal="left" vertical="center" wrapText="1"/>
    </xf>
    <xf numFmtId="0" fontId="34" fillId="36" borderId="10" xfId="0" applyFont="1" applyFill="1" applyBorder="1" applyAlignment="1" applyProtection="1">
      <alignment horizontal="center" vertical="center" textRotation="90"/>
      <protection locked="0"/>
    </xf>
    <xf numFmtId="0" fontId="34" fillId="36" borderId="32" xfId="0" applyFont="1" applyFill="1" applyBorder="1" applyAlignment="1" applyProtection="1">
      <alignment horizontal="center" vertical="center" textRotation="90"/>
      <protection locked="0"/>
    </xf>
    <xf numFmtId="0" fontId="34" fillId="36" borderId="10" xfId="0" applyFont="1" applyFill="1" applyBorder="1" applyAlignment="1" applyProtection="1">
      <alignment horizontal="center" vertical="center"/>
      <protection locked="0"/>
    </xf>
    <xf numFmtId="3" fontId="35" fillId="35" borderId="42" xfId="0" applyNumberFormat="1" applyFont="1" applyFill="1" applyBorder="1" applyAlignment="1" applyProtection="1">
      <alignment horizontal="right" vertical="center"/>
    </xf>
    <xf numFmtId="0" fontId="35" fillId="35" borderId="41" xfId="0" applyFont="1" applyFill="1" applyBorder="1" applyAlignment="1" applyProtection="1">
      <alignment horizontal="left" vertical="center" wrapText="1"/>
    </xf>
    <xf numFmtId="0" fontId="35" fillId="35" borderId="42" xfId="0" applyFont="1" applyFill="1" applyBorder="1" applyAlignment="1" applyProtection="1">
      <alignment horizontal="left" vertical="center" wrapText="1"/>
    </xf>
    <xf numFmtId="0" fontId="34" fillId="36" borderId="48" xfId="10" applyFont="1" applyFill="1" applyBorder="1" applyAlignment="1" applyProtection="1">
      <alignment vertical="center" wrapText="1"/>
    </xf>
    <xf numFmtId="0" fontId="34" fillId="36" borderId="49" xfId="10" applyFont="1" applyFill="1" applyBorder="1" applyAlignment="1" applyProtection="1">
      <alignment vertical="center" wrapText="1"/>
    </xf>
    <xf numFmtId="0" fontId="34" fillId="35" borderId="20" xfId="0" applyFont="1" applyFill="1" applyBorder="1" applyAlignment="1" applyProtection="1">
      <alignment horizontal="center" vertical="center" wrapText="1"/>
      <protection locked="0"/>
    </xf>
    <xf numFmtId="0" fontId="34" fillId="35" borderId="25" xfId="0" applyFont="1" applyFill="1" applyBorder="1" applyAlignment="1" applyProtection="1">
      <alignment horizontal="center" vertical="center" wrapText="1"/>
      <protection locked="0"/>
    </xf>
    <xf numFmtId="0" fontId="34" fillId="35" borderId="10" xfId="0" applyFont="1" applyFill="1" applyBorder="1" applyAlignment="1" applyProtection="1">
      <alignment horizontal="center" vertical="center" wrapText="1"/>
      <protection locked="0"/>
    </xf>
    <xf numFmtId="0" fontId="35" fillId="0" borderId="41" xfId="0" applyFont="1" applyFill="1" applyBorder="1" applyAlignment="1" applyProtection="1">
      <alignment horizontal="left" vertical="center" wrapText="1"/>
      <protection locked="0"/>
    </xf>
    <xf numFmtId="0" fontId="35" fillId="0" borderId="42" xfId="0" applyFont="1" applyFill="1" applyBorder="1" applyAlignment="1" applyProtection="1">
      <alignment horizontal="left" vertical="center" wrapText="1"/>
      <protection locked="0"/>
    </xf>
    <xf numFmtId="0" fontId="34" fillId="34" borderId="48" xfId="24" applyFont="1" applyFill="1" applyBorder="1" applyAlignment="1" applyProtection="1">
      <alignment horizontal="center" vertical="center" wrapText="1"/>
      <protection locked="0"/>
    </xf>
    <xf numFmtId="0" fontId="34" fillId="34" borderId="49" xfId="24" applyFont="1" applyFill="1" applyBorder="1" applyAlignment="1" applyProtection="1">
      <alignment horizontal="center" vertical="center" wrapText="1"/>
      <protection locked="0"/>
    </xf>
    <xf numFmtId="0" fontId="34" fillId="36" borderId="21" xfId="0" applyFont="1" applyFill="1" applyBorder="1" applyAlignment="1" applyProtection="1">
      <alignment horizontal="center" vertical="center" wrapText="1"/>
    </xf>
    <xf numFmtId="0" fontId="34" fillId="36" borderId="31" xfId="0" applyFont="1" applyFill="1" applyBorder="1" applyAlignment="1" applyProtection="1">
      <alignment horizontal="center" vertical="center" wrapText="1"/>
    </xf>
    <xf numFmtId="0" fontId="35" fillId="0" borderId="25" xfId="0" applyFont="1" applyFill="1" applyBorder="1" applyAlignment="1" applyProtection="1">
      <alignment horizontal="left" vertical="center" wrapText="1"/>
    </xf>
    <xf numFmtId="0" fontId="35" fillId="0" borderId="10" xfId="0" applyFont="1" applyFill="1" applyBorder="1" applyAlignment="1" applyProtection="1">
      <alignment horizontal="left" vertical="center" wrapText="1"/>
    </xf>
    <xf numFmtId="0" fontId="34" fillId="36" borderId="20" xfId="0" applyFont="1" applyFill="1" applyBorder="1" applyAlignment="1" applyProtection="1">
      <alignment horizontal="center" vertical="center"/>
      <protection locked="0"/>
    </xf>
    <xf numFmtId="0" fontId="34" fillId="36" borderId="25" xfId="0" applyFont="1" applyFill="1" applyBorder="1" applyAlignment="1" applyProtection="1">
      <alignment horizontal="center" vertical="center"/>
      <protection locked="0"/>
    </xf>
    <xf numFmtId="3" fontId="35" fillId="0" borderId="42" xfId="0" applyNumberFormat="1" applyFont="1" applyFill="1" applyBorder="1" applyAlignment="1" applyProtection="1">
      <alignment horizontal="right" vertical="center"/>
    </xf>
    <xf numFmtId="0" fontId="33" fillId="35" borderId="21" xfId="0" applyFont="1" applyFill="1" applyBorder="1" applyAlignment="1" applyProtection="1">
      <alignment horizontal="center" vertical="center" wrapText="1"/>
    </xf>
    <xf numFmtId="3" fontId="35" fillId="0" borderId="10" xfId="0" applyNumberFormat="1" applyFont="1" applyFill="1" applyBorder="1" applyAlignment="1" applyProtection="1">
      <alignment horizontal="right" vertical="center"/>
    </xf>
    <xf numFmtId="0" fontId="33" fillId="35" borderId="31" xfId="0" applyFont="1" applyFill="1" applyBorder="1" applyAlignment="1" applyProtection="1">
      <alignment horizontal="center" vertical="center" wrapText="1"/>
    </xf>
    <xf numFmtId="3" fontId="35" fillId="35" borderId="10" xfId="0" applyNumberFormat="1" applyFont="1" applyFill="1" applyBorder="1" applyAlignment="1" applyProtection="1">
      <alignment horizontal="right" vertical="center"/>
    </xf>
    <xf numFmtId="0" fontId="35" fillId="34" borderId="25" xfId="0" applyFont="1" applyFill="1" applyBorder="1" applyAlignment="1" applyProtection="1">
      <alignment horizontal="left" vertical="center" wrapText="1"/>
    </xf>
    <xf numFmtId="0" fontId="35" fillId="34" borderId="10" xfId="0" applyFont="1" applyFill="1" applyBorder="1" applyAlignment="1" applyProtection="1">
      <alignment horizontal="left" vertical="center" wrapText="1"/>
    </xf>
    <xf numFmtId="0" fontId="35" fillId="34" borderId="25" xfId="24" applyFont="1" applyFill="1" applyBorder="1" applyAlignment="1" applyProtection="1">
      <alignment horizontal="left" vertical="center" wrapText="1"/>
      <protection locked="0"/>
    </xf>
    <xf numFmtId="0" fontId="35" fillId="34" borderId="10" xfId="24" applyFont="1" applyFill="1" applyBorder="1" applyAlignment="1" applyProtection="1">
      <alignment horizontal="left" vertical="center" wrapText="1"/>
      <protection locked="0"/>
    </xf>
    <xf numFmtId="0" fontId="0" fillId="33" borderId="0" xfId="0" applyFill="1" applyAlignment="1" applyProtection="1">
      <alignment horizontal="left" vertical="top"/>
      <protection locked="0"/>
    </xf>
    <xf numFmtId="0" fontId="35" fillId="34" borderId="25" xfId="24" applyFont="1" applyFill="1" applyBorder="1" applyAlignment="1" applyProtection="1">
      <alignment horizontal="left" vertical="center"/>
      <protection locked="0"/>
    </xf>
    <xf numFmtId="0" fontId="35" fillId="34" borderId="10" xfId="24" applyFont="1" applyFill="1" applyBorder="1" applyAlignment="1" applyProtection="1">
      <alignment horizontal="left" vertical="center"/>
      <protection locked="0"/>
    </xf>
    <xf numFmtId="0" fontId="35" fillId="0" borderId="25" xfId="0" applyFont="1" applyFill="1" applyBorder="1" applyAlignment="1" applyProtection="1">
      <alignment horizontal="left" vertical="center"/>
      <protection locked="0"/>
    </xf>
    <xf numFmtId="0" fontId="35" fillId="0" borderId="10" xfId="0" applyFont="1" applyFill="1" applyBorder="1" applyAlignment="1" applyProtection="1">
      <alignment horizontal="left" vertical="center"/>
      <protection locked="0"/>
    </xf>
    <xf numFmtId="0" fontId="35" fillId="34" borderId="10" xfId="43" applyFont="1" applyFill="1" applyBorder="1" applyAlignment="1" applyProtection="1">
      <alignment horizontal="right" vertical="center"/>
    </xf>
    <xf numFmtId="0" fontId="35" fillId="34" borderId="32" xfId="43" applyFont="1" applyFill="1" applyBorder="1" applyAlignment="1" applyProtection="1">
      <alignment horizontal="right" vertical="center"/>
    </xf>
    <xf numFmtId="0" fontId="35" fillId="35" borderId="10" xfId="43" applyFont="1" applyFill="1" applyBorder="1" applyAlignment="1" applyProtection="1">
      <alignment horizontal="right" vertical="center"/>
    </xf>
    <xf numFmtId="0" fontId="35" fillId="35" borderId="32" xfId="43" applyFont="1" applyFill="1" applyBorder="1" applyAlignment="1" applyProtection="1">
      <alignment horizontal="right" vertical="center"/>
    </xf>
    <xf numFmtId="0" fontId="26" fillId="35" borderId="0" xfId="1" applyFont="1" applyFill="1" applyBorder="1" applyAlignment="1" applyProtection="1">
      <alignment horizontal="center" vertical="center" wrapText="1"/>
      <protection locked="0"/>
    </xf>
    <xf numFmtId="0" fontId="35" fillId="35" borderId="42" xfId="43" applyFont="1" applyFill="1" applyBorder="1" applyAlignment="1" applyProtection="1">
      <alignment horizontal="right" vertical="center"/>
    </xf>
    <xf numFmtId="0" fontId="34" fillId="35" borderId="10" xfId="44" applyFont="1" applyFill="1" applyBorder="1" applyAlignment="1" applyProtection="1">
      <alignment horizontal="center" vertical="center"/>
      <protection locked="0"/>
    </xf>
    <xf numFmtId="0" fontId="34" fillId="35" borderId="21" xfId="0" applyFont="1" applyFill="1" applyBorder="1" applyAlignment="1" applyProtection="1">
      <alignment horizontal="center" vertical="center"/>
    </xf>
    <xf numFmtId="0" fontId="34" fillId="35" borderId="31" xfId="0" applyFont="1" applyFill="1" applyBorder="1" applyAlignment="1" applyProtection="1">
      <alignment horizontal="center" vertical="center"/>
    </xf>
    <xf numFmtId="0" fontId="34" fillId="35" borderId="32" xfId="44" applyFont="1" applyFill="1" applyBorder="1" applyAlignment="1" applyProtection="1">
      <alignment horizontal="center" vertical="center"/>
      <protection locked="0"/>
    </xf>
    <xf numFmtId="0" fontId="34" fillId="35" borderId="10" xfId="44" applyFont="1" applyFill="1" applyBorder="1" applyAlignment="1" applyProtection="1">
      <alignment horizontal="center" vertical="center" wrapText="1"/>
      <protection locked="0"/>
    </xf>
    <xf numFmtId="0" fontId="34" fillId="35" borderId="17" xfId="44" applyFont="1" applyFill="1" applyBorder="1" applyAlignment="1" applyProtection="1">
      <alignment horizontal="center" vertical="center"/>
      <protection locked="0"/>
    </xf>
    <xf numFmtId="0" fontId="34" fillId="35" borderId="18" xfId="44" applyFont="1" applyFill="1" applyBorder="1" applyAlignment="1" applyProtection="1">
      <alignment horizontal="center" vertical="center"/>
      <protection locked="0"/>
    </xf>
    <xf numFmtId="0" fontId="34" fillId="35" borderId="19" xfId="44" applyFont="1" applyFill="1" applyBorder="1" applyAlignment="1" applyProtection="1">
      <alignment horizontal="center" vertical="center"/>
      <protection locked="0"/>
    </xf>
    <xf numFmtId="0" fontId="34" fillId="36" borderId="51" xfId="10" applyFont="1" applyFill="1" applyBorder="1" applyAlignment="1" applyProtection="1">
      <alignment horizontal="center" vertical="center"/>
    </xf>
    <xf numFmtId="0" fontId="34" fillId="36" borderId="52" xfId="10" applyFont="1" applyFill="1" applyBorder="1" applyAlignment="1" applyProtection="1">
      <alignment horizontal="center" vertical="center"/>
    </xf>
    <xf numFmtId="0" fontId="34" fillId="36" borderId="53" xfId="10" applyFont="1" applyFill="1" applyBorder="1" applyAlignment="1" applyProtection="1">
      <alignment horizontal="center" vertical="center"/>
    </xf>
    <xf numFmtId="0" fontId="34" fillId="35" borderId="17" xfId="44" applyFont="1" applyFill="1" applyBorder="1" applyAlignment="1" applyProtection="1">
      <alignment horizontal="center" vertical="center" wrapText="1"/>
      <protection locked="0"/>
    </xf>
    <xf numFmtId="0" fontId="34" fillId="35" borderId="19" xfId="44" applyFont="1" applyFill="1" applyBorder="1" applyAlignment="1" applyProtection="1">
      <alignment horizontal="center" vertical="center" wrapText="1"/>
      <protection locked="0"/>
    </xf>
    <xf numFmtId="0" fontId="0" fillId="0" borderId="0" xfId="0" applyProtection="1">
      <protection locked="0"/>
    </xf>
    <xf numFmtId="0" fontId="35" fillId="35" borderId="11" xfId="43" applyFont="1" applyFill="1" applyBorder="1" applyAlignment="1" applyProtection="1">
      <alignment horizontal="right" vertical="center"/>
    </xf>
    <xf numFmtId="0" fontId="35" fillId="35" borderId="13" xfId="43" applyFont="1" applyFill="1" applyBorder="1" applyAlignment="1" applyProtection="1">
      <alignment horizontal="right" vertical="center"/>
    </xf>
    <xf numFmtId="0" fontId="34" fillId="35" borderId="11" xfId="44" applyFont="1" applyFill="1" applyBorder="1" applyAlignment="1" applyProtection="1">
      <alignment horizontal="center" vertical="center" textRotation="90" wrapText="1"/>
      <protection locked="0"/>
    </xf>
    <xf numFmtId="0" fontId="34" fillId="35" borderId="13" xfId="44" applyFont="1" applyFill="1" applyBorder="1" applyAlignment="1" applyProtection="1">
      <alignment horizontal="center" vertical="center" textRotation="90" wrapText="1"/>
      <protection locked="0"/>
    </xf>
    <xf numFmtId="0" fontId="34" fillId="35" borderId="14" xfId="44" applyFont="1" applyFill="1" applyBorder="1" applyAlignment="1" applyProtection="1">
      <alignment horizontal="center" vertical="center" textRotation="90" wrapText="1"/>
      <protection locked="0"/>
    </xf>
    <xf numFmtId="0" fontId="34" fillId="35" borderId="16" xfId="44" applyFont="1" applyFill="1" applyBorder="1" applyAlignment="1" applyProtection="1">
      <alignment horizontal="center" vertical="center" textRotation="90" wrapText="1"/>
      <protection locked="0"/>
    </xf>
    <xf numFmtId="0" fontId="34" fillId="36" borderId="49" xfId="10" applyFont="1" applyFill="1" applyBorder="1" applyAlignment="1" applyProtection="1">
      <alignment horizontal="center" vertical="center"/>
    </xf>
    <xf numFmtId="0" fontId="35" fillId="35" borderId="43" xfId="43" applyFont="1" applyFill="1" applyBorder="1" applyAlignment="1" applyProtection="1">
      <alignment horizontal="right" vertical="center"/>
    </xf>
    <xf numFmtId="0" fontId="34" fillId="35" borderId="20" xfId="0" applyFont="1" applyFill="1" applyBorder="1" applyAlignment="1" applyProtection="1">
      <alignment horizontal="center"/>
    </xf>
    <xf numFmtId="0" fontId="34" fillId="35" borderId="21" xfId="0" applyFont="1" applyFill="1" applyBorder="1" applyAlignment="1" applyProtection="1">
      <alignment horizontal="center"/>
    </xf>
    <xf numFmtId="0" fontId="34" fillId="35" borderId="31" xfId="0" applyFont="1" applyFill="1" applyBorder="1" applyAlignment="1" applyProtection="1">
      <alignment horizontal="center"/>
    </xf>
    <xf numFmtId="0" fontId="34" fillId="35" borderId="35" xfId="44" applyFont="1" applyFill="1" applyBorder="1" applyAlignment="1" applyProtection="1">
      <alignment horizontal="center" vertical="center" textRotation="90" wrapText="1"/>
      <protection locked="0"/>
    </xf>
    <xf numFmtId="0" fontId="34" fillId="35" borderId="36" xfId="44" applyFont="1" applyFill="1" applyBorder="1" applyAlignment="1" applyProtection="1">
      <alignment horizontal="center" vertical="center" textRotation="90" wrapText="1"/>
      <protection locked="0"/>
    </xf>
    <xf numFmtId="0" fontId="35" fillId="34" borderId="17" xfId="43" applyFont="1" applyFill="1" applyBorder="1" applyAlignment="1" applyProtection="1">
      <alignment horizontal="right" vertical="center"/>
    </xf>
    <xf numFmtId="0" fontId="35" fillId="34" borderId="19" xfId="43" applyFont="1" applyFill="1" applyBorder="1" applyAlignment="1" applyProtection="1">
      <alignment horizontal="right" vertical="center"/>
    </xf>
    <xf numFmtId="0" fontId="35" fillId="35" borderId="10" xfId="0" applyFont="1" applyFill="1" applyBorder="1" applyAlignment="1" applyProtection="1">
      <alignment horizontal="right" vertical="center"/>
    </xf>
    <xf numFmtId="0" fontId="35" fillId="34" borderId="10" xfId="0" applyFont="1" applyFill="1" applyBorder="1" applyAlignment="1" applyProtection="1">
      <alignment horizontal="right" vertical="center"/>
    </xf>
    <xf numFmtId="0" fontId="35" fillId="35" borderId="42" xfId="0" applyFont="1" applyFill="1" applyBorder="1" applyAlignment="1" applyProtection="1">
      <alignment horizontal="right" vertical="center"/>
    </xf>
    <xf numFmtId="0" fontId="35" fillId="35" borderId="25" xfId="0" applyFont="1" applyFill="1" applyBorder="1" applyAlignment="1" applyProtection="1">
      <alignment horizontal="left" vertical="center" wrapText="1" indent="1"/>
    </xf>
    <xf numFmtId="0" fontId="35" fillId="35" borderId="10" xfId="0" applyFont="1" applyFill="1" applyBorder="1" applyAlignment="1" applyProtection="1">
      <alignment horizontal="left" vertical="center" wrapText="1" indent="1"/>
    </xf>
    <xf numFmtId="164" fontId="27" fillId="0" borderId="0" xfId="2" applyNumberFormat="1" applyFont="1" applyBorder="1" applyAlignment="1" applyProtection="1">
      <alignment horizontal="center"/>
    </xf>
    <xf numFmtId="0" fontId="35" fillId="34" borderId="25" xfId="0" applyFont="1" applyFill="1" applyBorder="1" applyAlignment="1" applyProtection="1">
      <alignment horizontal="left" vertical="center"/>
    </xf>
    <xf numFmtId="0" fontId="35" fillId="34" borderId="10" xfId="0" applyFont="1" applyFill="1" applyBorder="1" applyAlignment="1" applyProtection="1">
      <alignment horizontal="left" vertical="center"/>
    </xf>
    <xf numFmtId="0" fontId="35" fillId="35" borderId="25" xfId="0" applyFont="1" applyFill="1" applyBorder="1" applyAlignment="1" applyProtection="1">
      <alignment horizontal="left" vertical="center"/>
    </xf>
    <xf numFmtId="0" fontId="35" fillId="35" borderId="10" xfId="0" applyFont="1" applyFill="1" applyBorder="1" applyAlignment="1" applyProtection="1">
      <alignment horizontal="left" vertical="center"/>
    </xf>
    <xf numFmtId="0" fontId="34" fillId="35" borderId="33" xfId="44" applyFont="1" applyFill="1" applyBorder="1" applyAlignment="1" applyProtection="1">
      <alignment horizontal="center" vertical="center" textRotation="90"/>
      <protection locked="0"/>
    </xf>
    <xf numFmtId="0" fontId="34" fillId="35" borderId="12" xfId="44" applyFont="1" applyFill="1" applyBorder="1" applyAlignment="1" applyProtection="1">
      <alignment horizontal="center" vertical="center" textRotation="90"/>
      <protection locked="0"/>
    </xf>
    <xf numFmtId="0" fontId="34" fillId="35" borderId="13" xfId="44" applyFont="1" applyFill="1" applyBorder="1" applyAlignment="1" applyProtection="1">
      <alignment horizontal="center" vertical="center" textRotation="90"/>
      <protection locked="0"/>
    </xf>
    <xf numFmtId="0" fontId="34" fillId="35" borderId="34" xfId="44" applyFont="1" applyFill="1" applyBorder="1" applyAlignment="1" applyProtection="1">
      <alignment horizontal="center" vertical="center" textRotation="90"/>
      <protection locked="0"/>
    </xf>
    <xf numFmtId="0" fontId="34" fillId="35" borderId="15" xfId="44" applyFont="1" applyFill="1" applyBorder="1" applyAlignment="1" applyProtection="1">
      <alignment horizontal="center" vertical="center" textRotation="90"/>
      <protection locked="0"/>
    </xf>
    <xf numFmtId="0" fontId="34" fillId="35" borderId="16" xfId="44" applyFont="1" applyFill="1" applyBorder="1" applyAlignment="1" applyProtection="1">
      <alignment horizontal="center" vertical="center" textRotation="90"/>
      <protection locked="0"/>
    </xf>
    <xf numFmtId="0" fontId="34" fillId="35" borderId="20" xfId="44" applyFont="1" applyFill="1" applyBorder="1" applyAlignment="1" applyProtection="1">
      <alignment horizontal="center" vertical="center"/>
      <protection locked="0"/>
    </xf>
    <xf numFmtId="0" fontId="34" fillId="35" borderId="21" xfId="44" applyFont="1" applyFill="1" applyBorder="1" applyAlignment="1" applyProtection="1">
      <alignment horizontal="center" vertical="center"/>
      <protection locked="0"/>
    </xf>
    <xf numFmtId="0" fontId="34" fillId="35" borderId="25" xfId="44" applyFont="1" applyFill="1" applyBorder="1" applyAlignment="1" applyProtection="1">
      <alignment horizontal="center" vertical="center"/>
      <protection locked="0"/>
    </xf>
    <xf numFmtId="0" fontId="35" fillId="34" borderId="48" xfId="0" applyFont="1" applyFill="1" applyBorder="1" applyAlignment="1" applyProtection="1">
      <alignment horizontal="left" vertical="center"/>
    </xf>
    <xf numFmtId="0" fontId="35" fillId="34" borderId="49" xfId="0" applyFont="1" applyFill="1" applyBorder="1" applyAlignment="1" applyProtection="1">
      <alignment horizontal="left" vertical="center"/>
    </xf>
    <xf numFmtId="0" fontId="35" fillId="35" borderId="41" xfId="0" applyFont="1" applyFill="1" applyBorder="1" applyAlignment="1" applyProtection="1">
      <alignment horizontal="left" vertical="center"/>
    </xf>
    <xf numFmtId="0" fontId="35" fillId="35" borderId="42" xfId="0" applyFont="1" applyFill="1" applyBorder="1" applyAlignment="1" applyProtection="1">
      <alignment horizontal="left" vertical="center"/>
    </xf>
    <xf numFmtId="0" fontId="34" fillId="36" borderId="48" xfId="10" applyFont="1" applyFill="1" applyBorder="1" applyAlignment="1" applyProtection="1">
      <alignment horizontal="left" vertical="center"/>
    </xf>
    <xf numFmtId="0" fontId="34" fillId="36" borderId="49" xfId="10" applyFont="1" applyFill="1" applyBorder="1" applyAlignment="1" applyProtection="1">
      <alignment horizontal="left" vertical="center"/>
    </xf>
    <xf numFmtId="0" fontId="31" fillId="0" borderId="0" xfId="0" applyFont="1" applyAlignment="1" applyProtection="1">
      <alignment horizontal="center" vertical="center" wrapText="1"/>
      <protection locked="0"/>
    </xf>
    <xf numFmtId="0" fontId="34" fillId="36" borderId="50" xfId="10" applyFont="1" applyFill="1" applyBorder="1" applyAlignment="1" applyProtection="1">
      <alignment horizontal="center" vertical="center"/>
    </xf>
    <xf numFmtId="0" fontId="34" fillId="36" borderId="48" xfId="10" applyFont="1" applyFill="1" applyBorder="1" applyAlignment="1" applyProtection="1">
      <alignment horizontal="left" vertical="center" indent="1"/>
    </xf>
    <xf numFmtId="0" fontId="34" fillId="36" borderId="49" xfId="10" applyFont="1" applyFill="1" applyBorder="1" applyAlignment="1" applyProtection="1">
      <alignment horizontal="left" vertical="center" indent="1"/>
    </xf>
    <xf numFmtId="0" fontId="34" fillId="35" borderId="17" xfId="0" applyFont="1" applyFill="1" applyBorder="1" applyAlignment="1" applyProtection="1">
      <alignment horizontal="center" vertical="center" textRotation="90" wrapText="1"/>
      <protection locked="0"/>
    </xf>
    <xf numFmtId="0" fontId="34" fillId="35" borderId="18" xfId="0" applyFont="1" applyFill="1" applyBorder="1" applyAlignment="1" applyProtection="1">
      <alignment horizontal="center" vertical="center" textRotation="90" wrapText="1"/>
      <protection locked="0"/>
    </xf>
    <xf numFmtId="0" fontId="34" fillId="35" borderId="19" xfId="0" applyFont="1" applyFill="1" applyBorder="1" applyAlignment="1" applyProtection="1">
      <alignment horizontal="center" vertical="center" textRotation="90" wrapText="1"/>
      <protection locked="0"/>
    </xf>
    <xf numFmtId="0" fontId="35" fillId="34" borderId="25" xfId="0" applyFont="1" applyFill="1" applyBorder="1" applyAlignment="1" applyProtection="1">
      <alignment horizontal="left" vertical="center" wrapText="1" indent="1"/>
    </xf>
    <xf numFmtId="0" fontId="35" fillId="34" borderId="10" xfId="0" applyFont="1" applyFill="1" applyBorder="1" applyAlignment="1" applyProtection="1">
      <alignment horizontal="left" vertical="center" wrapText="1" indent="1"/>
    </xf>
    <xf numFmtId="0" fontId="35" fillId="35" borderId="41" xfId="0" applyFont="1" applyFill="1" applyBorder="1" applyAlignment="1" applyProtection="1">
      <alignment horizontal="left" vertical="center" wrapText="1" indent="1"/>
    </xf>
    <xf numFmtId="0" fontId="35" fillId="35" borderId="42" xfId="0" applyFont="1" applyFill="1" applyBorder="1" applyAlignment="1" applyProtection="1">
      <alignment horizontal="left" vertical="center" wrapText="1" indent="1"/>
    </xf>
    <xf numFmtId="0" fontId="35" fillId="35" borderId="32" xfId="0" applyFont="1" applyFill="1" applyBorder="1" applyAlignment="1" applyProtection="1">
      <alignment horizontal="right" vertical="center"/>
    </xf>
    <xf numFmtId="0" fontId="34" fillId="35" borderId="26" xfId="0" applyFont="1" applyFill="1" applyBorder="1" applyAlignment="1" applyProtection="1">
      <alignment horizontal="center" vertical="center" textRotation="90" wrapText="1"/>
      <protection locked="0"/>
    </xf>
    <xf numFmtId="0" fontId="35" fillId="34" borderId="32" xfId="0" applyFont="1" applyFill="1" applyBorder="1" applyAlignment="1" applyProtection="1">
      <alignment horizontal="right" vertical="center"/>
    </xf>
    <xf numFmtId="0" fontId="34" fillId="35" borderId="48" xfId="0" applyFont="1" applyFill="1" applyBorder="1" applyAlignment="1" applyProtection="1">
      <alignment horizontal="center" vertical="center"/>
    </xf>
    <xf numFmtId="0" fontId="34" fillId="35" borderId="49" xfId="0" applyFont="1" applyFill="1" applyBorder="1" applyAlignment="1" applyProtection="1">
      <alignment horizontal="center" vertical="center"/>
    </xf>
    <xf numFmtId="0" fontId="35" fillId="36" borderId="41" xfId="0" applyFont="1" applyFill="1" applyBorder="1" applyAlignment="1" applyProtection="1">
      <alignment horizontal="left" vertical="center"/>
    </xf>
    <xf numFmtId="0" fontId="35" fillId="36" borderId="42" xfId="0" applyFont="1" applyFill="1" applyBorder="1" applyAlignment="1" applyProtection="1">
      <alignment horizontal="left" vertical="center"/>
    </xf>
    <xf numFmtId="3" fontId="35" fillId="36" borderId="42" xfId="24" applyNumberFormat="1" applyFont="1" applyFill="1" applyBorder="1" applyAlignment="1" applyProtection="1">
      <alignment horizontal="right" vertical="center" wrapText="1"/>
    </xf>
    <xf numFmtId="0" fontId="34" fillId="36" borderId="20" xfId="0" applyFont="1" applyFill="1" applyBorder="1" applyAlignment="1" applyProtection="1">
      <alignment horizontal="center" vertical="center" wrapText="1"/>
      <protection locked="0"/>
    </xf>
    <xf numFmtId="0" fontId="34" fillId="36" borderId="21" xfId="0" applyFont="1" applyFill="1" applyBorder="1" applyAlignment="1" applyProtection="1">
      <alignment horizontal="center" vertical="center" wrapText="1"/>
      <protection locked="0"/>
    </xf>
    <xf numFmtId="0" fontId="35" fillId="34" borderId="25" xfId="0" applyFont="1" applyFill="1" applyBorder="1" applyAlignment="1" applyProtection="1">
      <alignment horizontal="left" vertical="center" wrapText="1"/>
      <protection locked="0"/>
    </xf>
    <xf numFmtId="0" fontId="35" fillId="34" borderId="10" xfId="0" applyFont="1" applyFill="1" applyBorder="1" applyAlignment="1" applyProtection="1">
      <alignment horizontal="left" vertical="center" wrapText="1"/>
      <protection locked="0"/>
    </xf>
    <xf numFmtId="3" fontId="34" fillId="35" borderId="49" xfId="0" applyNumberFormat="1" applyFont="1" applyFill="1" applyBorder="1" applyAlignment="1" applyProtection="1">
      <alignment horizontal="center" vertical="center"/>
    </xf>
    <xf numFmtId="0" fontId="35" fillId="34" borderId="41" xfId="0" applyFont="1" applyFill="1" applyBorder="1" applyAlignment="1" applyProtection="1">
      <alignment horizontal="left" vertical="center" wrapText="1"/>
      <protection locked="0"/>
    </xf>
    <xf numFmtId="0" fontId="35" fillId="34" borderId="42" xfId="0" applyFont="1" applyFill="1" applyBorder="1" applyAlignment="1" applyProtection="1">
      <alignment horizontal="left" vertical="center" wrapText="1"/>
      <protection locked="0"/>
    </xf>
    <xf numFmtId="3" fontId="35" fillId="33" borderId="17" xfId="24" applyNumberFormat="1" applyFont="1" applyFill="1" applyBorder="1" applyAlignment="1" applyProtection="1">
      <alignment horizontal="right" vertical="center"/>
    </xf>
    <xf numFmtId="3" fontId="35" fillId="33" borderId="18" xfId="24" applyNumberFormat="1" applyFont="1" applyFill="1" applyBorder="1" applyAlignment="1" applyProtection="1">
      <alignment horizontal="right" vertical="center"/>
    </xf>
    <xf numFmtId="3" fontId="35" fillId="33" borderId="19" xfId="24" applyNumberFormat="1" applyFont="1" applyFill="1" applyBorder="1" applyAlignment="1" applyProtection="1">
      <alignment horizontal="right" vertical="center"/>
    </xf>
    <xf numFmtId="0" fontId="34" fillId="36" borderId="31" xfId="0" applyFont="1" applyFill="1" applyBorder="1" applyAlignment="1" applyProtection="1">
      <alignment horizontal="center" vertical="center"/>
      <protection locked="0"/>
    </xf>
    <xf numFmtId="0" fontId="35" fillId="0" borderId="25" xfId="0" applyFont="1" applyFill="1" applyBorder="1" applyAlignment="1" applyProtection="1">
      <alignment horizontal="left" vertical="center" indent="1"/>
      <protection locked="0"/>
    </xf>
    <xf numFmtId="0" fontId="35" fillId="0" borderId="10" xfId="0" applyFont="1" applyFill="1" applyBorder="1" applyAlignment="1" applyProtection="1">
      <alignment horizontal="left" vertical="center" indent="1"/>
      <protection locked="0"/>
    </xf>
    <xf numFmtId="0" fontId="35" fillId="34" borderId="26" xfId="43" applyFont="1" applyFill="1" applyBorder="1" applyAlignment="1" applyProtection="1">
      <alignment horizontal="right" vertical="center"/>
    </xf>
    <xf numFmtId="0" fontId="35" fillId="35" borderId="17" xfId="43" applyFont="1" applyFill="1" applyBorder="1" applyAlignment="1" applyProtection="1">
      <alignment horizontal="right" vertical="center"/>
    </xf>
    <xf numFmtId="0" fontId="35" fillId="35" borderId="26" xfId="43" applyFont="1" applyFill="1" applyBorder="1" applyAlignment="1" applyProtection="1">
      <alignment horizontal="right" vertical="center"/>
    </xf>
    <xf numFmtId="0" fontId="35" fillId="35" borderId="19" xfId="43" applyFont="1" applyFill="1" applyBorder="1" applyAlignment="1" applyProtection="1">
      <alignment horizontal="right" vertical="center"/>
    </xf>
    <xf numFmtId="0" fontId="35" fillId="35" borderId="43" xfId="0" applyFont="1" applyFill="1" applyBorder="1" applyAlignment="1" applyProtection="1">
      <alignment horizontal="right" vertical="center"/>
    </xf>
    <xf numFmtId="0" fontId="34" fillId="35" borderId="26" xfId="44" applyFont="1" applyFill="1" applyBorder="1" applyAlignment="1" applyProtection="1">
      <alignment horizontal="center" vertical="center"/>
      <protection locked="0"/>
    </xf>
    <xf numFmtId="0" fontId="34" fillId="35" borderId="22" xfId="0" applyFont="1" applyFill="1" applyBorder="1" applyAlignment="1" applyProtection="1">
      <alignment horizontal="center" vertical="center"/>
    </xf>
    <xf numFmtId="0" fontId="34" fillId="35" borderId="23" xfId="0" applyFont="1" applyFill="1" applyBorder="1" applyAlignment="1" applyProtection="1">
      <alignment horizontal="center" vertical="center"/>
    </xf>
    <xf numFmtId="0" fontId="34" fillId="35" borderId="24" xfId="0" applyFont="1" applyFill="1" applyBorder="1" applyAlignment="1" applyProtection="1">
      <alignment horizontal="center" vertical="center"/>
    </xf>
    <xf numFmtId="0" fontId="35" fillId="35" borderId="35" xfId="43" applyFont="1" applyFill="1" applyBorder="1" applyAlignment="1" applyProtection="1">
      <alignment horizontal="right" vertical="center"/>
    </xf>
    <xf numFmtId="0" fontId="16" fillId="36" borderId="20" xfId="0" applyFont="1" applyFill="1" applyBorder="1" applyAlignment="1" applyProtection="1">
      <alignment horizontal="center" vertical="center"/>
      <protection locked="0"/>
    </xf>
    <xf numFmtId="0" fontId="16" fillId="36" borderId="21" xfId="0" applyFont="1" applyFill="1" applyBorder="1" applyAlignment="1" applyProtection="1">
      <alignment horizontal="center" vertical="center"/>
      <protection locked="0"/>
    </xf>
    <xf numFmtId="0" fontId="16" fillId="36" borderId="25" xfId="0" applyFont="1" applyFill="1" applyBorder="1" applyAlignment="1" applyProtection="1">
      <alignment horizontal="center" vertical="center"/>
      <protection locked="0"/>
    </xf>
    <xf numFmtId="0" fontId="16" fillId="36" borderId="10" xfId="0" applyFont="1" applyFill="1" applyBorder="1" applyAlignment="1" applyProtection="1">
      <alignment horizontal="center" vertical="center"/>
      <protection locked="0"/>
    </xf>
    <xf numFmtId="0" fontId="16" fillId="36" borderId="21" xfId="0" applyFont="1" applyFill="1" applyBorder="1" applyAlignment="1" applyProtection="1">
      <alignment horizontal="center" vertical="center" textRotation="90"/>
      <protection locked="0"/>
    </xf>
    <xf numFmtId="0" fontId="16" fillId="36" borderId="10" xfId="0" applyFont="1" applyFill="1" applyBorder="1" applyAlignment="1" applyProtection="1">
      <alignment horizontal="center" vertical="center" textRotation="90"/>
      <protection locked="0"/>
    </xf>
    <xf numFmtId="3" fontId="35" fillId="35" borderId="17" xfId="0" applyNumberFormat="1" applyFont="1" applyFill="1" applyBorder="1" applyAlignment="1" applyProtection="1">
      <alignment horizontal="right" vertical="center" wrapText="1"/>
    </xf>
    <xf numFmtId="3" fontId="35" fillId="35" borderId="26" xfId="0" applyNumberFormat="1" applyFont="1" applyFill="1" applyBorder="1" applyAlignment="1" applyProtection="1">
      <alignment horizontal="right" vertical="center" wrapText="1"/>
    </xf>
    <xf numFmtId="3" fontId="35" fillId="36" borderId="11" xfId="0" applyNumberFormat="1" applyFont="1" applyFill="1" applyBorder="1" applyAlignment="1" applyProtection="1">
      <alignment horizontal="right" vertical="center" wrapText="1"/>
    </xf>
    <xf numFmtId="3" fontId="35" fillId="36" borderId="35" xfId="0" applyNumberFormat="1" applyFont="1" applyFill="1" applyBorder="1" applyAlignment="1" applyProtection="1">
      <alignment horizontal="right" vertical="center" wrapText="1"/>
    </xf>
    <xf numFmtId="3" fontId="34" fillId="35" borderId="51" xfId="24" applyNumberFormat="1" applyFont="1" applyFill="1" applyBorder="1" applyAlignment="1" applyProtection="1">
      <alignment horizontal="center" vertical="center" wrapText="1"/>
    </xf>
    <xf numFmtId="3" fontId="34" fillId="35" borderId="53" xfId="24" applyNumberFormat="1" applyFont="1" applyFill="1" applyBorder="1" applyAlignment="1" applyProtection="1">
      <alignment horizontal="center" vertical="center" wrapText="1"/>
    </xf>
    <xf numFmtId="3" fontId="35" fillId="36" borderId="17" xfId="0" applyNumberFormat="1" applyFont="1" applyFill="1" applyBorder="1" applyAlignment="1" applyProtection="1">
      <alignment horizontal="right" vertical="center" wrapText="1"/>
    </xf>
    <xf numFmtId="3" fontId="35" fillId="36" borderId="26" xfId="0" applyNumberFormat="1" applyFont="1" applyFill="1" applyBorder="1" applyAlignment="1" applyProtection="1">
      <alignment horizontal="right" vertical="center" wrapText="1"/>
    </xf>
    <xf numFmtId="0" fontId="35" fillId="36" borderId="25" xfId="0" applyFont="1" applyFill="1" applyBorder="1" applyAlignment="1" applyProtection="1">
      <alignment horizontal="left" vertical="center"/>
    </xf>
    <xf numFmtId="0" fontId="35" fillId="36" borderId="10" xfId="0" applyFont="1" applyFill="1" applyBorder="1" applyAlignment="1" applyProtection="1">
      <alignment horizontal="left" vertical="center"/>
    </xf>
    <xf numFmtId="3" fontId="35" fillId="35" borderId="10" xfId="0" applyNumberFormat="1" applyFont="1" applyFill="1" applyBorder="1" applyAlignment="1" applyProtection="1">
      <alignment horizontal="right" vertical="center" wrapText="1"/>
    </xf>
    <xf numFmtId="3" fontId="35" fillId="36" borderId="10" xfId="0" applyNumberFormat="1" applyFont="1" applyFill="1" applyBorder="1" applyAlignment="1" applyProtection="1">
      <alignment horizontal="right" vertical="center" wrapText="1"/>
    </xf>
    <xf numFmtId="0" fontId="16" fillId="36" borderId="38" xfId="0" applyFont="1" applyFill="1" applyBorder="1" applyAlignment="1" applyProtection="1">
      <alignment horizontal="center" vertical="center" textRotation="90" wrapText="1"/>
      <protection locked="0"/>
    </xf>
    <xf numFmtId="0" fontId="16" fillId="36" borderId="39" xfId="0" applyFont="1" applyFill="1" applyBorder="1" applyAlignment="1" applyProtection="1">
      <alignment horizontal="center" vertical="center" textRotation="90" wrapText="1"/>
      <protection locked="0"/>
    </xf>
    <xf numFmtId="0" fontId="16" fillId="36" borderId="14" xfId="0" applyFont="1" applyFill="1" applyBorder="1" applyAlignment="1" applyProtection="1">
      <alignment horizontal="center" vertical="center" textRotation="90" wrapText="1"/>
      <protection locked="0"/>
    </xf>
    <xf numFmtId="0" fontId="16" fillId="36" borderId="36" xfId="0" applyFont="1" applyFill="1" applyBorder="1" applyAlignment="1" applyProtection="1">
      <alignment horizontal="center" vertical="center" textRotation="90" wrapText="1"/>
      <protection locked="0"/>
    </xf>
    <xf numFmtId="3" fontId="34" fillId="35" borderId="50" xfId="0" applyNumberFormat="1" applyFont="1" applyFill="1" applyBorder="1" applyAlignment="1" applyProtection="1">
      <alignment horizontal="center" vertical="center"/>
    </xf>
    <xf numFmtId="0" fontId="20" fillId="0" borderId="40" xfId="0" applyFont="1" applyBorder="1" applyAlignment="1" applyProtection="1">
      <alignment horizontal="center" vertical="center" wrapText="1"/>
    </xf>
    <xf numFmtId="0" fontId="0" fillId="0" borderId="0" xfId="0" applyBorder="1" applyAlignment="1" applyProtection="1">
      <protection locked="0"/>
    </xf>
    <xf numFmtId="0" fontId="0" fillId="0" borderId="0" xfId="0" applyBorder="1" applyAlignment="1"/>
    <xf numFmtId="14" fontId="0" fillId="0" borderId="0" xfId="0" applyNumberFormat="1" applyBorder="1" applyProtection="1">
      <protection locked="0"/>
    </xf>
    <xf numFmtId="0" fontId="28" fillId="0" borderId="0" xfId="0" applyFont="1" applyBorder="1" applyAlignment="1" applyProtection="1">
      <alignment vertical="center"/>
      <protection locked="0"/>
    </xf>
    <xf numFmtId="0" fontId="29" fillId="0" borderId="0" xfId="0" applyFont="1" applyBorder="1" applyProtection="1">
      <protection locked="0"/>
    </xf>
    <xf numFmtId="0" fontId="20" fillId="0" borderId="0" xfId="0" applyFont="1" applyBorder="1" applyAlignment="1" applyProtection="1">
      <alignment horizontal="left" vertical="center"/>
      <protection locked="0"/>
    </xf>
    <xf numFmtId="165" fontId="0" fillId="0" borderId="0" xfId="0" applyNumberFormat="1" applyBorder="1" applyProtection="1">
      <protection locked="0"/>
    </xf>
  </cellXfs>
  <cellStyles count="46">
    <cellStyle name="20% - akcent 1 2" xfId="35"/>
    <cellStyle name="20% - akcent 2 2" xfId="36"/>
    <cellStyle name="20% - akcent 3" xfId="24" builtinId="38"/>
    <cellStyle name="20% - akcent 3 2" xfId="37"/>
    <cellStyle name="20% - akcent 4 2" xfId="38"/>
    <cellStyle name="20% - akcent 5" xfId="28" builtinId="46" customBuiltin="1"/>
    <cellStyle name="20% - akcent 6" xfId="32" builtinId="50" customBuiltin="1"/>
    <cellStyle name="40% - akcent 1" xfId="18" builtinId="31" customBuiltin="1"/>
    <cellStyle name="40% - akcent 2" xfId="21" builtinId="35" customBuiltin="1"/>
    <cellStyle name="40% - akcent 3 2" xfId="39"/>
    <cellStyle name="40% - akcent 4" xfId="26" builtinId="43" customBuiltin="1"/>
    <cellStyle name="40% - akcent 5" xfId="29" builtinId="47" customBuiltin="1"/>
    <cellStyle name="40% - akcent 6" xfId="33" builtinId="51" customBuiltin="1"/>
    <cellStyle name="60% - akcent 1" xfId="19" builtinId="32" customBuiltin="1"/>
    <cellStyle name="60% - akcent 2" xfId="22" builtinId="36" customBuiltin="1"/>
    <cellStyle name="60% - akcent 3 2" xfId="40"/>
    <cellStyle name="60% - akcent 4 2" xfId="41"/>
    <cellStyle name="60% - akcent 5" xfId="30" builtinId="48" customBuiltin="1"/>
    <cellStyle name="60% - akcent 6 2" xfId="42"/>
    <cellStyle name="Akcent 1" xfId="17" builtinId="29" customBuiltin="1"/>
    <cellStyle name="Akcent 2" xfId="20" builtinId="33" customBuiltin="1"/>
    <cellStyle name="Akcent 3" xfId="23" builtinId="37" customBuiltin="1"/>
    <cellStyle name="Akcent 4" xfId="25" builtinId="41" customBuiltin="1"/>
    <cellStyle name="Akcent 5" xfId="27" builtinId="45" customBuiltin="1"/>
    <cellStyle name="Akcent 6" xfId="31" builtinId="49" customBuiltin="1"/>
    <cellStyle name="Dane wejściowe" xfId="9" builtinId="20" customBuiltin="1"/>
    <cellStyle name="Dane wyjściowe" xfId="10" builtinId="21" customBuiltin="1"/>
    <cellStyle name="Dobre" xfId="6" builtinId="26" customBuiltin="1"/>
    <cellStyle name="Komórka połączona" xfId="12" builtinId="24" customBuiltin="1"/>
    <cellStyle name="Komórka zaznaczona" xfId="13" builtinId="23" customBuiltin="1"/>
    <cellStyle name="Nagłówek 1" xfId="2" builtinId="16" customBuiltin="1"/>
    <cellStyle name="Nagłówek 2" xfId="3" builtinId="17" customBuiltin="1"/>
    <cellStyle name="Nagłówek 3" xfId="4" builtinId="18" customBuiltin="1"/>
    <cellStyle name="Nagłówek 4" xfId="5" builtinId="19" customBuiltin="1"/>
    <cellStyle name="Neutralne" xfId="8" builtinId="28" customBuiltin="1"/>
    <cellStyle name="Normalny" xfId="0" builtinId="0"/>
    <cellStyle name="Normalny 2" xfId="43"/>
    <cellStyle name="Normalny 3" xfId="34"/>
    <cellStyle name="Normalny 4" xfId="45"/>
    <cellStyle name="Obliczenia" xfId="11" builtinId="22" customBuiltin="1"/>
    <cellStyle name="Suma" xfId="16" builtinId="25" customBuiltin="1"/>
    <cellStyle name="Tekst objaśnienia" xfId="15" builtinId="53" customBuiltin="1"/>
    <cellStyle name="Tekst ostrzeżenia" xfId="14" builtinId="11" customBuiltin="1"/>
    <cellStyle name="Tytuł" xfId="1" builtinId="15" customBuiltin="1"/>
    <cellStyle name="Uwaga 2" xfId="44"/>
    <cellStyle name="Złe" xfId="7" builtinId="27" customBuiltin="1"/>
  </cellStyles>
  <dxfs count="1">
    <dxf>
      <font>
        <b val="0"/>
        <i val="0"/>
        <color theme="1" tint="0.34998626667073579"/>
      </font>
      <border>
        <left style="thin">
          <color auto="1"/>
        </left>
        <right style="thin">
          <color auto="1"/>
        </right>
        <top style="thin">
          <color auto="1"/>
        </top>
        <bottom style="thin">
          <color auto="1"/>
        </bottom>
      </border>
    </dxf>
  </dxfs>
  <tableStyles count="1" defaultTableStyle="TableStyleMedium2" defaultPivotStyle="PivotStyleLight16">
    <tableStyle name="Styl tabeli 1" pivot="0" count="1">
      <tableStyleElement type="wholeTable" dxfId="0"/>
    </tableStyle>
  </tableStyles>
  <colors>
    <mruColors>
      <color rgb="FFE8E8E8"/>
      <color rgb="FFF9F9F9"/>
      <color rgb="FFFDB714"/>
      <color rgb="FFE09B02"/>
      <color rgb="FFFDC039"/>
      <color rgb="FFF6B238"/>
      <color rgb="FFF8AC02"/>
      <color rgb="FFFF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connections" Target="connection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 Id="rId27" Type="http://schemas.openxmlformats.org/officeDocument/2006/relationships/customXml" Target="../customXml/item3.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0"/>
      <c:rotY val="0"/>
      <c:rAngAx val="0"/>
      <c:perspective val="30"/>
    </c:view3D>
    <c:floor>
      <c:thickness val="0"/>
    </c:floor>
    <c:sideWall>
      <c:thickness val="0"/>
      <c:spPr>
        <a:noFill/>
      </c:spPr>
    </c:sideWall>
    <c:backWall>
      <c:thickness val="0"/>
      <c:spPr>
        <a:noFill/>
      </c:spPr>
    </c:backWall>
    <c:plotArea>
      <c:layout/>
      <c:bar3DChart>
        <c:barDir val="col"/>
        <c:grouping val="stacked"/>
        <c:varyColors val="0"/>
        <c:ser>
          <c:idx val="0"/>
          <c:order val="0"/>
          <c:tx>
            <c:strRef>
              <c:f>'październik 2015'!$C$56</c:f>
              <c:strCache>
                <c:ptCount val="1"/>
                <c:pt idx="0">
                  <c:v>ROSJA</c:v>
                </c:pt>
              </c:strCache>
            </c:strRef>
          </c:tx>
          <c:spPr>
            <a:solidFill>
              <a:srgbClr val="FF0000"/>
            </a:solidFill>
            <a:ln>
              <a:solidFill>
                <a:sysClr val="windowText" lastClr="000000"/>
              </a:solidFill>
            </a:ln>
          </c:spPr>
          <c:invertIfNegative val="0"/>
          <c:dLbls>
            <c:dLbl>
              <c:idx val="11"/>
              <c:layout/>
              <c:showLegendKey val="0"/>
              <c:showVal val="1"/>
              <c:showCatName val="0"/>
              <c:showSerName val="1"/>
              <c:showPercent val="0"/>
              <c:showBubbleSize val="0"/>
              <c:extLst>
                <c:ext xmlns:c15="http://schemas.microsoft.com/office/drawing/2012/chart" uri="{CE6537A1-D6FC-4f65-9D91-7224C49458BB}"/>
              </c:extLst>
            </c:dLbl>
            <c:spPr>
              <a:noFill/>
              <a:ln>
                <a:noFill/>
              </a:ln>
              <a:effectLst/>
            </c:spPr>
            <c:txPr>
              <a:bodyPr/>
              <a:lstStyle/>
              <a:p>
                <a:pPr>
                  <a:defRPr b="1"/>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multiLvlStrRef>
              <c:f>('październik 2015'!$G$54:$J$55,'październik 2015'!$K$54:$N$55,'październik 2015'!$O$54:$R$55)</c:f>
              <c:multiLvlStrCache>
                <c:ptCount val="11"/>
                <c:lvl>
                  <c:pt idx="0">
                    <c:v>Wnioski</c:v>
                  </c:pt>
                  <c:pt idx="2">
                    <c:v>Osoby</c:v>
                  </c:pt>
                  <c:pt idx="4">
                    <c:v>Wnioski </c:v>
                  </c:pt>
                  <c:pt idx="6">
                    <c:v>Osoby</c:v>
                  </c:pt>
                  <c:pt idx="8">
                    <c:v>Wnioski</c:v>
                  </c:pt>
                  <c:pt idx="10">
                    <c:v>Osoby</c:v>
                  </c:pt>
                </c:lvl>
                <c:lvl>
                  <c:pt idx="0">
                    <c:v>PIERWSZE</c:v>
                  </c:pt>
                  <c:pt idx="4">
                    <c:v>KOLEJNE</c:v>
                  </c:pt>
                  <c:pt idx="8">
                    <c:v>WZNOWIENIA</c:v>
                  </c:pt>
                </c:lvl>
              </c:multiLvlStrCache>
            </c:multiLvlStrRef>
          </c:cat>
          <c:val>
            <c:numRef>
              <c:f>'październik 2015'!$G$56:$R$56</c:f>
              <c:numCache>
                <c:formatCode>General</c:formatCode>
                <c:ptCount val="12"/>
                <c:pt idx="0">
                  <c:v>1942</c:v>
                </c:pt>
                <c:pt idx="2">
                  <c:v>5447</c:v>
                </c:pt>
                <c:pt idx="4">
                  <c:v>178</c:v>
                </c:pt>
                <c:pt idx="6">
                  <c:v>431</c:v>
                </c:pt>
                <c:pt idx="8">
                  <c:v>132</c:v>
                </c:pt>
                <c:pt idx="10">
                  <c:v>312</c:v>
                </c:pt>
              </c:numCache>
            </c:numRef>
          </c:val>
        </c:ser>
        <c:ser>
          <c:idx val="1"/>
          <c:order val="1"/>
          <c:tx>
            <c:strRef>
              <c:f>'październik 2015'!$C$57</c:f>
              <c:strCache>
                <c:ptCount val="1"/>
                <c:pt idx="0">
                  <c:v>UKRAINA</c:v>
                </c:pt>
              </c:strCache>
            </c:strRef>
          </c:tx>
          <c:spPr>
            <a:solidFill>
              <a:srgbClr val="FFC000"/>
            </a:solidFill>
            <a:ln>
              <a:solidFill>
                <a:sysClr val="windowText" lastClr="000000"/>
              </a:solidFill>
            </a:ln>
          </c:spPr>
          <c:invertIfNegative val="0"/>
          <c:dLbls>
            <c:dLbl>
              <c:idx val="11"/>
              <c:layout/>
              <c:showLegendKey val="0"/>
              <c:showVal val="1"/>
              <c:showCatName val="0"/>
              <c:showSerName val="1"/>
              <c:showPercent val="0"/>
              <c:showBubbleSize val="0"/>
              <c:extLst>
                <c:ext xmlns:c15="http://schemas.microsoft.com/office/drawing/2012/chart" uri="{CE6537A1-D6FC-4f65-9D91-7224C49458BB}"/>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multiLvlStrRef>
              <c:f>('październik 2015'!$G$54:$J$55,'październik 2015'!$K$54:$N$55,'październik 2015'!$O$54:$R$55)</c:f>
              <c:multiLvlStrCache>
                <c:ptCount val="11"/>
                <c:lvl>
                  <c:pt idx="0">
                    <c:v>Wnioski</c:v>
                  </c:pt>
                  <c:pt idx="2">
                    <c:v>Osoby</c:v>
                  </c:pt>
                  <c:pt idx="4">
                    <c:v>Wnioski </c:v>
                  </c:pt>
                  <c:pt idx="6">
                    <c:v>Osoby</c:v>
                  </c:pt>
                  <c:pt idx="8">
                    <c:v>Wnioski</c:v>
                  </c:pt>
                  <c:pt idx="10">
                    <c:v>Osoby</c:v>
                  </c:pt>
                </c:lvl>
                <c:lvl>
                  <c:pt idx="0">
                    <c:v>PIERWSZE</c:v>
                  </c:pt>
                  <c:pt idx="4">
                    <c:v>KOLEJNE</c:v>
                  </c:pt>
                  <c:pt idx="8">
                    <c:v>WZNOWIENIA</c:v>
                  </c:pt>
                </c:lvl>
              </c:multiLvlStrCache>
            </c:multiLvlStrRef>
          </c:cat>
          <c:val>
            <c:numRef>
              <c:f>'październik 2015'!$G$57:$R$57</c:f>
              <c:numCache>
                <c:formatCode>General</c:formatCode>
                <c:ptCount val="12"/>
                <c:pt idx="0">
                  <c:v>862</c:v>
                </c:pt>
                <c:pt idx="2">
                  <c:v>1454</c:v>
                </c:pt>
                <c:pt idx="4">
                  <c:v>216</c:v>
                </c:pt>
                <c:pt idx="6">
                  <c:v>463</c:v>
                </c:pt>
                <c:pt idx="8">
                  <c:v>68</c:v>
                </c:pt>
                <c:pt idx="10">
                  <c:v>99</c:v>
                </c:pt>
              </c:numCache>
            </c:numRef>
          </c:val>
        </c:ser>
        <c:ser>
          <c:idx val="2"/>
          <c:order val="2"/>
          <c:tx>
            <c:strRef>
              <c:f>'październik 2015'!$C$58</c:f>
              <c:strCache>
                <c:ptCount val="1"/>
                <c:pt idx="0">
                  <c:v>TADŻYKISTAN</c:v>
                </c:pt>
              </c:strCache>
            </c:strRef>
          </c:tx>
          <c:spPr>
            <a:solidFill>
              <a:srgbClr val="00B050"/>
            </a:solidFill>
            <a:ln>
              <a:solidFill>
                <a:sysClr val="windowText" lastClr="000000"/>
              </a:solidFill>
            </a:ln>
          </c:spPr>
          <c:invertIfNegative val="0"/>
          <c:dLbls>
            <c:dLbl>
              <c:idx val="11"/>
              <c:layout/>
              <c:showLegendKey val="0"/>
              <c:showVal val="1"/>
              <c:showCatName val="0"/>
              <c:showSerName val="1"/>
              <c:showPercent val="0"/>
              <c:showBubbleSize val="0"/>
              <c:extLst>
                <c:ext xmlns:c15="http://schemas.microsoft.com/office/drawing/2012/chart" uri="{CE6537A1-D6FC-4f65-9D91-7224C49458BB}"/>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multiLvlStrRef>
              <c:f>('październik 2015'!$G$54:$J$55,'październik 2015'!$K$54:$N$55,'październik 2015'!$O$54:$R$55)</c:f>
              <c:multiLvlStrCache>
                <c:ptCount val="11"/>
                <c:lvl>
                  <c:pt idx="0">
                    <c:v>Wnioski</c:v>
                  </c:pt>
                  <c:pt idx="2">
                    <c:v>Osoby</c:v>
                  </c:pt>
                  <c:pt idx="4">
                    <c:v>Wnioski </c:v>
                  </c:pt>
                  <c:pt idx="6">
                    <c:v>Osoby</c:v>
                  </c:pt>
                  <c:pt idx="8">
                    <c:v>Wnioski</c:v>
                  </c:pt>
                  <c:pt idx="10">
                    <c:v>Osoby</c:v>
                  </c:pt>
                </c:lvl>
                <c:lvl>
                  <c:pt idx="0">
                    <c:v>PIERWSZE</c:v>
                  </c:pt>
                  <c:pt idx="4">
                    <c:v>KOLEJNE</c:v>
                  </c:pt>
                  <c:pt idx="8">
                    <c:v>WZNOWIENIA</c:v>
                  </c:pt>
                </c:lvl>
              </c:multiLvlStrCache>
            </c:multiLvlStrRef>
          </c:cat>
          <c:val>
            <c:numRef>
              <c:f>'październik 2015'!$G$58:$R$58</c:f>
              <c:numCache>
                <c:formatCode>General</c:formatCode>
                <c:ptCount val="12"/>
                <c:pt idx="0">
                  <c:v>133</c:v>
                </c:pt>
                <c:pt idx="2">
                  <c:v>365</c:v>
                </c:pt>
                <c:pt idx="4">
                  <c:v>0</c:v>
                </c:pt>
                <c:pt idx="6">
                  <c:v>0</c:v>
                </c:pt>
                <c:pt idx="8">
                  <c:v>7</c:v>
                </c:pt>
                <c:pt idx="10">
                  <c:v>12</c:v>
                </c:pt>
              </c:numCache>
            </c:numRef>
          </c:val>
        </c:ser>
        <c:ser>
          <c:idx val="3"/>
          <c:order val="3"/>
          <c:tx>
            <c:strRef>
              <c:f>'październik 2015'!$C$59</c:f>
              <c:strCache>
                <c:ptCount val="1"/>
                <c:pt idx="0">
                  <c:v>GRUZJA</c:v>
                </c:pt>
              </c:strCache>
            </c:strRef>
          </c:tx>
          <c:spPr>
            <a:solidFill>
              <a:srgbClr val="92D050"/>
            </a:solidFill>
            <a:ln>
              <a:solidFill>
                <a:sysClr val="windowText" lastClr="000000"/>
              </a:solidFill>
            </a:ln>
          </c:spPr>
          <c:invertIfNegative val="0"/>
          <c:dLbls>
            <c:dLbl>
              <c:idx val="11"/>
              <c:layout/>
              <c:showLegendKey val="0"/>
              <c:showVal val="1"/>
              <c:showCatName val="0"/>
              <c:showSerName val="1"/>
              <c:showPercent val="0"/>
              <c:showBubbleSize val="0"/>
              <c:extLst>
                <c:ext xmlns:c15="http://schemas.microsoft.com/office/drawing/2012/chart" uri="{CE6537A1-D6FC-4f65-9D91-7224C49458BB}"/>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multiLvlStrRef>
              <c:f>('październik 2015'!$G$54:$J$55,'październik 2015'!$K$54:$N$55,'październik 2015'!$O$54:$R$55)</c:f>
              <c:multiLvlStrCache>
                <c:ptCount val="11"/>
                <c:lvl>
                  <c:pt idx="0">
                    <c:v>Wnioski</c:v>
                  </c:pt>
                  <c:pt idx="2">
                    <c:v>Osoby</c:v>
                  </c:pt>
                  <c:pt idx="4">
                    <c:v>Wnioski </c:v>
                  </c:pt>
                  <c:pt idx="6">
                    <c:v>Osoby</c:v>
                  </c:pt>
                  <c:pt idx="8">
                    <c:v>Wnioski</c:v>
                  </c:pt>
                  <c:pt idx="10">
                    <c:v>Osoby</c:v>
                  </c:pt>
                </c:lvl>
                <c:lvl>
                  <c:pt idx="0">
                    <c:v>PIERWSZE</c:v>
                  </c:pt>
                  <c:pt idx="4">
                    <c:v>KOLEJNE</c:v>
                  </c:pt>
                  <c:pt idx="8">
                    <c:v>WZNOWIENIA</c:v>
                  </c:pt>
                </c:lvl>
              </c:multiLvlStrCache>
            </c:multiLvlStrRef>
          </c:cat>
          <c:val>
            <c:numRef>
              <c:f>'październik 2015'!$G$59:$R$59</c:f>
              <c:numCache>
                <c:formatCode>General</c:formatCode>
                <c:ptCount val="12"/>
                <c:pt idx="0">
                  <c:v>93</c:v>
                </c:pt>
                <c:pt idx="2">
                  <c:v>214</c:v>
                </c:pt>
                <c:pt idx="4">
                  <c:v>27</c:v>
                </c:pt>
                <c:pt idx="6">
                  <c:v>69</c:v>
                </c:pt>
                <c:pt idx="8">
                  <c:v>36</c:v>
                </c:pt>
                <c:pt idx="10">
                  <c:v>71</c:v>
                </c:pt>
              </c:numCache>
            </c:numRef>
          </c:val>
        </c:ser>
        <c:ser>
          <c:idx val="5"/>
          <c:order val="4"/>
          <c:tx>
            <c:strRef>
              <c:f>'październik 2015'!$C$60</c:f>
              <c:strCache>
                <c:ptCount val="1"/>
                <c:pt idx="0">
                  <c:v>SYRIA</c:v>
                </c:pt>
              </c:strCache>
            </c:strRef>
          </c:tx>
          <c:spPr>
            <a:solidFill>
              <a:srgbClr val="0070C0"/>
            </a:solidFill>
            <a:ln>
              <a:solidFill>
                <a:sysClr val="windowText" lastClr="000000"/>
              </a:solidFill>
            </a:ln>
          </c:spPr>
          <c:invertIfNegative val="0"/>
          <c:dLbls>
            <c:dLbl>
              <c:idx val="11"/>
              <c:layout/>
              <c:showLegendKey val="0"/>
              <c:showVal val="1"/>
              <c:showCatName val="0"/>
              <c:showSerName val="1"/>
              <c:showPercent val="0"/>
              <c:showBubbleSize val="0"/>
              <c:extLst>
                <c:ext xmlns:c15="http://schemas.microsoft.com/office/drawing/2012/chart" uri="{CE6537A1-D6FC-4f65-9D91-7224C49458BB}"/>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val>
            <c:numRef>
              <c:f>'październik 2015'!$G$60:$R$60</c:f>
              <c:numCache>
                <c:formatCode>General</c:formatCode>
                <c:ptCount val="12"/>
                <c:pt idx="0">
                  <c:v>174</c:v>
                </c:pt>
                <c:pt idx="2">
                  <c:v>267</c:v>
                </c:pt>
                <c:pt idx="4">
                  <c:v>3</c:v>
                </c:pt>
                <c:pt idx="6">
                  <c:v>5</c:v>
                </c:pt>
                <c:pt idx="8">
                  <c:v>7</c:v>
                </c:pt>
                <c:pt idx="10">
                  <c:v>7</c:v>
                </c:pt>
              </c:numCache>
            </c:numRef>
          </c:val>
        </c:ser>
        <c:ser>
          <c:idx val="4"/>
          <c:order val="5"/>
          <c:tx>
            <c:strRef>
              <c:f>'październik 2015'!$C$61</c:f>
              <c:strCache>
                <c:ptCount val="1"/>
                <c:pt idx="0">
                  <c:v>Pozostałe</c:v>
                </c:pt>
              </c:strCache>
            </c:strRef>
          </c:tx>
          <c:spPr>
            <a:solidFill>
              <a:srgbClr val="002060"/>
            </a:solidFill>
            <a:ln>
              <a:solidFill>
                <a:sysClr val="windowText" lastClr="000000"/>
              </a:solidFill>
            </a:ln>
          </c:spPr>
          <c:invertIfNegative val="0"/>
          <c:dLbls>
            <c:dLbl>
              <c:idx val="11"/>
              <c:layout/>
              <c:showLegendKey val="0"/>
              <c:showVal val="1"/>
              <c:showCatName val="0"/>
              <c:showSerName val="1"/>
              <c:showPercent val="0"/>
              <c:showBubbleSize val="0"/>
              <c:extLst>
                <c:ext xmlns:c15="http://schemas.microsoft.com/office/drawing/2012/chart" uri="{CE6537A1-D6FC-4f65-9D91-7224C49458BB}"/>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multiLvlStrRef>
              <c:f>('październik 2015'!$G$54:$J$55,'październik 2015'!$K$54:$N$55,'październik 2015'!$O$54:$R$55)</c:f>
              <c:multiLvlStrCache>
                <c:ptCount val="11"/>
                <c:lvl>
                  <c:pt idx="0">
                    <c:v>Wnioski</c:v>
                  </c:pt>
                  <c:pt idx="2">
                    <c:v>Osoby</c:v>
                  </c:pt>
                  <c:pt idx="4">
                    <c:v>Wnioski </c:v>
                  </c:pt>
                  <c:pt idx="6">
                    <c:v>Osoby</c:v>
                  </c:pt>
                  <c:pt idx="8">
                    <c:v>Wnioski</c:v>
                  </c:pt>
                  <c:pt idx="10">
                    <c:v>Osoby</c:v>
                  </c:pt>
                </c:lvl>
                <c:lvl>
                  <c:pt idx="0">
                    <c:v>PIERWSZE</c:v>
                  </c:pt>
                  <c:pt idx="4">
                    <c:v>KOLEJNE</c:v>
                  </c:pt>
                  <c:pt idx="8">
                    <c:v>WZNOWIENIA</c:v>
                  </c:pt>
                </c:lvl>
              </c:multiLvlStrCache>
            </c:multiLvlStrRef>
          </c:cat>
          <c:val>
            <c:numRef>
              <c:f>'październik 2015'!$G$61:$R$61</c:f>
              <c:numCache>
                <c:formatCode>General</c:formatCode>
                <c:ptCount val="12"/>
                <c:pt idx="0">
                  <c:v>330</c:v>
                </c:pt>
                <c:pt idx="2">
                  <c:v>515</c:v>
                </c:pt>
                <c:pt idx="4">
                  <c:v>59</c:v>
                </c:pt>
                <c:pt idx="6">
                  <c:v>79</c:v>
                </c:pt>
                <c:pt idx="8">
                  <c:v>22</c:v>
                </c:pt>
                <c:pt idx="10">
                  <c:v>35</c:v>
                </c:pt>
              </c:numCache>
            </c:numRef>
          </c:val>
        </c:ser>
        <c:dLbls>
          <c:showLegendKey val="0"/>
          <c:showVal val="0"/>
          <c:showCatName val="0"/>
          <c:showSerName val="0"/>
          <c:showPercent val="0"/>
          <c:showBubbleSize val="0"/>
        </c:dLbls>
        <c:gapWidth val="55"/>
        <c:gapDepth val="55"/>
        <c:shape val="box"/>
        <c:axId val="95812224"/>
        <c:axId val="97472896"/>
        <c:axId val="0"/>
      </c:bar3DChart>
      <c:catAx>
        <c:axId val="95812224"/>
        <c:scaling>
          <c:orientation val="minMax"/>
        </c:scaling>
        <c:delete val="0"/>
        <c:axPos val="b"/>
        <c:numFmt formatCode="General" sourceLinked="1"/>
        <c:majorTickMark val="none"/>
        <c:minorTickMark val="none"/>
        <c:tickLblPos val="nextTo"/>
        <c:txPr>
          <a:bodyPr rot="0" vert="horz"/>
          <a:lstStyle/>
          <a:p>
            <a:pPr algn="ctr">
              <a:defRPr/>
            </a:pPr>
            <a:endParaRPr lang="en-US"/>
          </a:p>
        </c:txPr>
        <c:crossAx val="97472896"/>
        <c:crosses val="autoZero"/>
        <c:auto val="1"/>
        <c:lblAlgn val="ctr"/>
        <c:lblOffset val="100"/>
        <c:noMultiLvlLbl val="0"/>
      </c:catAx>
      <c:valAx>
        <c:axId val="97472896"/>
        <c:scaling>
          <c:orientation val="minMax"/>
        </c:scaling>
        <c:delete val="0"/>
        <c:axPos val="l"/>
        <c:majorGridlines/>
        <c:numFmt formatCode="General" sourceLinked="1"/>
        <c:majorTickMark val="none"/>
        <c:minorTickMark val="none"/>
        <c:tickLblPos val="nextTo"/>
        <c:txPr>
          <a:bodyPr/>
          <a:lstStyle/>
          <a:p>
            <a:pPr algn="ctr">
              <a:defRPr/>
            </a:pPr>
            <a:endParaRPr lang="en-US"/>
          </a:p>
        </c:txPr>
        <c:crossAx val="95812224"/>
        <c:crosses val="autoZero"/>
        <c:crossBetween val="between"/>
      </c:valAx>
    </c:plotArea>
    <c:legend>
      <c:legendPos val="b"/>
      <c:layout/>
      <c:overlay val="0"/>
    </c:legend>
    <c:plotVisOnly val="1"/>
    <c:dispBlanksAs val="gap"/>
    <c:showDLblsOverMax val="0"/>
  </c:chart>
  <c:spPr>
    <a:noFill/>
    <a:ln>
      <a:noFill/>
    </a:ln>
  </c:spPr>
  <c:txPr>
    <a:bodyPr/>
    <a:lstStyle/>
    <a:p>
      <a:pPr>
        <a:defRPr sz="900"/>
      </a:pPr>
      <a:endParaRPr lang="en-US"/>
    </a:p>
  </c:txPr>
  <c:printSettings>
    <c:headerFooter/>
    <c:pageMargins b="0.75" l="0.7" r="0.7" t="0.75" header="0.3" footer="0.3"/>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0"/>
      <c:rotY val="0"/>
      <c:rAngAx val="0"/>
      <c:perspective val="30"/>
    </c:view3D>
    <c:floor>
      <c:thickness val="0"/>
    </c:floor>
    <c:sideWall>
      <c:thickness val="0"/>
      <c:spPr>
        <a:noFill/>
      </c:spPr>
    </c:sideWall>
    <c:backWall>
      <c:thickness val="0"/>
      <c:spPr>
        <a:noFill/>
      </c:spPr>
    </c:backWall>
    <c:plotArea>
      <c:layout/>
      <c:bar3DChart>
        <c:barDir val="bar"/>
        <c:grouping val="stacked"/>
        <c:varyColors val="0"/>
        <c:ser>
          <c:idx val="0"/>
          <c:order val="0"/>
          <c:tx>
            <c:strRef>
              <c:f>'październik 2015'!$B$235</c:f>
              <c:strCache>
                <c:ptCount val="1"/>
                <c:pt idx="0">
                  <c:v>przebywający 
w ośrodku</c:v>
                </c:pt>
              </c:strCache>
            </c:strRef>
          </c:tx>
          <c:spPr>
            <a:solidFill>
              <a:srgbClr val="FF0000"/>
            </a:solidFill>
            <a:ln w="0">
              <a:solidFill>
                <a:schemeClr val="tx1"/>
              </a:solidFill>
            </a:ln>
          </c:spPr>
          <c:invertIfNegative val="0"/>
          <c:dLbls>
            <c:spPr>
              <a:noFill/>
              <a:ln>
                <a:noFill/>
              </a:ln>
              <a:effectLst/>
            </c:spPr>
            <c:txPr>
              <a:bodyPr/>
              <a:lstStyle/>
              <a:p>
                <a:pPr>
                  <a:defRPr b="1"/>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('październik 2015'!$J$234,'październik 2015'!$M$234,'październik 2015'!$P$234,'październik 2015'!$S$234,'październik 2015'!$V$234)</c:f>
              <c:strCache>
                <c:ptCount val="5"/>
                <c:pt idx="0">
                  <c:v>27.09.2015 - 03.10.2015</c:v>
                </c:pt>
                <c:pt idx="1">
                  <c:v>04.10.2015 - 10.10.2015</c:v>
                </c:pt>
                <c:pt idx="2">
                  <c:v>11.10.2015 - 17.10.2015</c:v>
                </c:pt>
                <c:pt idx="3">
                  <c:v>18.10.2015 - 24.10.2015</c:v>
                </c:pt>
                <c:pt idx="4">
                  <c:v>25.10.2015 - 31.10.2015</c:v>
                </c:pt>
              </c:strCache>
            </c:strRef>
          </c:cat>
          <c:val>
            <c:numRef>
              <c:f>('październik 2015'!$J$235,'październik 2015'!$M$235,'październik 2015'!$P$235,'październik 2015'!$S$235,'październik 2015'!$V$235)</c:f>
              <c:numCache>
                <c:formatCode>#,##0</c:formatCode>
                <c:ptCount val="5"/>
                <c:pt idx="0">
                  <c:v>1644</c:v>
                </c:pt>
                <c:pt idx="1">
                  <c:v>1712</c:v>
                </c:pt>
                <c:pt idx="2">
                  <c:v>1706</c:v>
                </c:pt>
                <c:pt idx="3">
                  <c:v>1779</c:v>
                </c:pt>
                <c:pt idx="4">
                  <c:v>1803</c:v>
                </c:pt>
              </c:numCache>
            </c:numRef>
          </c:val>
        </c:ser>
        <c:ser>
          <c:idx val="1"/>
          <c:order val="1"/>
          <c:tx>
            <c:strRef>
              <c:f>'październik 2015'!$B$236</c:f>
              <c:strCache>
                <c:ptCount val="1"/>
                <c:pt idx="0">
                  <c:v>świadczenia poza ośrodkiem</c:v>
                </c:pt>
              </c:strCache>
            </c:strRef>
          </c:tx>
          <c:spPr>
            <a:solidFill>
              <a:srgbClr val="FFC000"/>
            </a:solidFill>
          </c:spPr>
          <c:invertIfNegative val="0"/>
          <c:dLbls>
            <c:spPr>
              <a:noFill/>
              <a:ln>
                <a:noFill/>
              </a:ln>
              <a:effectLst/>
            </c:spPr>
            <c:txPr>
              <a:bodyPr/>
              <a:lstStyle/>
              <a:p>
                <a:pPr>
                  <a:defRPr b="1"/>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('październik 2015'!$J$234,'październik 2015'!$M$234,'październik 2015'!$P$234,'październik 2015'!$S$234,'październik 2015'!$V$234)</c:f>
              <c:strCache>
                <c:ptCount val="5"/>
                <c:pt idx="0">
                  <c:v>27.09.2015 - 03.10.2015</c:v>
                </c:pt>
                <c:pt idx="1">
                  <c:v>04.10.2015 - 10.10.2015</c:v>
                </c:pt>
                <c:pt idx="2">
                  <c:v>11.10.2015 - 17.10.2015</c:v>
                </c:pt>
                <c:pt idx="3">
                  <c:v>18.10.2015 - 24.10.2015</c:v>
                </c:pt>
                <c:pt idx="4">
                  <c:v>25.10.2015 - 31.10.2015</c:v>
                </c:pt>
              </c:strCache>
            </c:strRef>
          </c:cat>
          <c:val>
            <c:numRef>
              <c:f>('październik 2015'!$J$236,'październik 2015'!$M$236,'październik 2015'!$P$236,'październik 2015'!$S$236,'październik 2015'!$V$236)</c:f>
              <c:numCache>
                <c:formatCode>#,##0</c:formatCode>
                <c:ptCount val="5"/>
                <c:pt idx="0">
                  <c:v>2501</c:v>
                </c:pt>
                <c:pt idx="1">
                  <c:v>2458</c:v>
                </c:pt>
                <c:pt idx="2">
                  <c:v>2447</c:v>
                </c:pt>
                <c:pt idx="3">
                  <c:v>2449</c:v>
                </c:pt>
                <c:pt idx="4">
                  <c:v>2442</c:v>
                </c:pt>
              </c:numCache>
            </c:numRef>
          </c:val>
        </c:ser>
        <c:ser>
          <c:idx val="5"/>
          <c:order val="2"/>
          <c:tx>
            <c:strRef>
              <c:f>'październik 2015'!$B$239</c:f>
              <c:strCache>
                <c:ptCount val="1"/>
                <c:pt idx="0">
                  <c:v>małoletni bez opieki</c:v>
                </c:pt>
              </c:strCache>
            </c:strRef>
          </c:tx>
          <c:spPr>
            <a:solidFill>
              <a:srgbClr val="92D050"/>
            </a:solidFill>
          </c:spPr>
          <c:invertIfNegative val="0"/>
          <c:dLbls>
            <c:spPr>
              <a:noFill/>
              <a:ln>
                <a:noFill/>
              </a:ln>
              <a:effectLst/>
            </c:spPr>
            <c:txPr>
              <a:bodyPr/>
              <a:lstStyle/>
              <a:p>
                <a:pPr>
                  <a:defRPr b="1"/>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('październik 2015'!$J$234,'październik 2015'!$M$234,'październik 2015'!$P$234,'październik 2015'!$S$234,'październik 2015'!$V$234)</c:f>
              <c:strCache>
                <c:ptCount val="5"/>
                <c:pt idx="0">
                  <c:v>27.09.2015 - 03.10.2015</c:v>
                </c:pt>
                <c:pt idx="1">
                  <c:v>04.10.2015 - 10.10.2015</c:v>
                </c:pt>
                <c:pt idx="2">
                  <c:v>11.10.2015 - 17.10.2015</c:v>
                </c:pt>
                <c:pt idx="3">
                  <c:v>18.10.2015 - 24.10.2015</c:v>
                </c:pt>
                <c:pt idx="4">
                  <c:v>25.10.2015 - 31.10.2015</c:v>
                </c:pt>
              </c:strCache>
            </c:strRef>
          </c:cat>
          <c:val>
            <c:numRef>
              <c:f>('październik 2015'!$J$239,'październik 2015'!$M$239,'październik 2015'!$P$239,'październik 2015'!$S$239,'październik 2015'!$V$239)</c:f>
              <c:numCache>
                <c:formatCode>#,##0</c:formatCode>
                <c:ptCount val="5"/>
                <c:pt idx="0">
                  <c:v>1</c:v>
                </c:pt>
                <c:pt idx="1">
                  <c:v>1</c:v>
                </c:pt>
                <c:pt idx="2">
                  <c:v>1</c:v>
                </c:pt>
                <c:pt idx="3">
                  <c:v>1</c:v>
                </c:pt>
                <c:pt idx="4">
                  <c:v>1</c:v>
                </c:pt>
              </c:numCache>
            </c:numRef>
          </c:val>
        </c:ser>
        <c:dLbls>
          <c:showLegendKey val="0"/>
          <c:showVal val="1"/>
          <c:showCatName val="0"/>
          <c:showSerName val="0"/>
          <c:showPercent val="0"/>
          <c:showBubbleSize val="0"/>
        </c:dLbls>
        <c:gapWidth val="75"/>
        <c:gapDepth val="195"/>
        <c:shape val="cylinder"/>
        <c:axId val="97516544"/>
        <c:axId val="97522432"/>
        <c:axId val="0"/>
      </c:bar3DChart>
      <c:catAx>
        <c:axId val="97516544"/>
        <c:scaling>
          <c:orientation val="minMax"/>
        </c:scaling>
        <c:delete val="0"/>
        <c:axPos val="l"/>
        <c:numFmt formatCode="General" sourceLinked="0"/>
        <c:majorTickMark val="none"/>
        <c:minorTickMark val="none"/>
        <c:tickLblPos val="nextTo"/>
        <c:crossAx val="97522432"/>
        <c:crosses val="autoZero"/>
        <c:auto val="1"/>
        <c:lblAlgn val="ctr"/>
        <c:lblOffset val="100"/>
        <c:noMultiLvlLbl val="0"/>
      </c:catAx>
      <c:valAx>
        <c:axId val="97522432"/>
        <c:scaling>
          <c:orientation val="minMax"/>
        </c:scaling>
        <c:delete val="0"/>
        <c:axPos val="b"/>
        <c:numFmt formatCode="#,##0" sourceLinked="1"/>
        <c:majorTickMark val="none"/>
        <c:minorTickMark val="none"/>
        <c:tickLblPos val="nextTo"/>
        <c:txPr>
          <a:bodyPr/>
          <a:lstStyle/>
          <a:p>
            <a:pPr>
              <a:defRPr>
                <a:solidFill>
                  <a:sysClr val="windowText" lastClr="000000"/>
                </a:solidFill>
              </a:defRPr>
            </a:pPr>
            <a:endParaRPr lang="en-US"/>
          </a:p>
        </c:txPr>
        <c:crossAx val="97516544"/>
        <c:crosses val="autoZero"/>
        <c:crossBetween val="between"/>
      </c:valAx>
    </c:plotArea>
    <c:legend>
      <c:legendPos val="b"/>
      <c:layout>
        <c:manualLayout>
          <c:xMode val="edge"/>
          <c:yMode val="edge"/>
          <c:x val="3.0041496877702183E-2"/>
          <c:y val="0.81125517608891773"/>
          <c:w val="0.96885940616939481"/>
          <c:h val="0.18101909107665692"/>
        </c:manualLayout>
      </c:layout>
      <c:overlay val="0"/>
      <c:spPr>
        <a:ln w="9525"/>
        <a:effectLst>
          <a:glow rad="304800">
            <a:schemeClr val="accent1">
              <a:alpha val="40000"/>
            </a:schemeClr>
          </a:glow>
        </a:effectLst>
      </c:spPr>
      <c:txPr>
        <a:bodyPr/>
        <a:lstStyle/>
        <a:p>
          <a:pPr>
            <a:defRPr lang="pl-PL" sz="1000" b="0" i="0" u="none" strike="noStrike" kern="1200" baseline="0">
              <a:solidFill>
                <a:sysClr val="windowText" lastClr="000000"/>
              </a:solidFill>
              <a:latin typeface="+mn-lt"/>
              <a:ea typeface="+mn-ea"/>
              <a:cs typeface="+mn-cs"/>
            </a:defRPr>
          </a:pPr>
          <a:endParaRPr lang="en-US"/>
        </a:p>
      </c:txPr>
    </c:legend>
    <c:plotVisOnly val="1"/>
    <c:dispBlanksAs val="gap"/>
    <c:showDLblsOverMax val="0"/>
  </c:chart>
  <c:spPr>
    <a:noFill/>
    <a:ln>
      <a:noFill/>
    </a:ln>
  </c:spPr>
  <c:printSettings>
    <c:headerFooter/>
    <c:pageMargins b="0.75" l="0.7" r="0.7" t="0.75" header="0.3" footer="0.3"/>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0"/>
      <c:rotY val="0"/>
      <c:rAngAx val="0"/>
      <c:perspective val="30"/>
    </c:view3D>
    <c:floor>
      <c:thickness val="0"/>
    </c:floor>
    <c:sideWall>
      <c:thickness val="0"/>
      <c:spPr>
        <a:noFill/>
      </c:spPr>
    </c:sideWall>
    <c:backWall>
      <c:thickness val="0"/>
      <c:spPr>
        <a:noFill/>
      </c:spPr>
    </c:backWall>
    <c:plotArea>
      <c:layout/>
      <c:bar3DChart>
        <c:barDir val="col"/>
        <c:grouping val="stacked"/>
        <c:varyColors val="0"/>
        <c:ser>
          <c:idx val="8"/>
          <c:order val="0"/>
          <c:tx>
            <c:strRef>
              <c:f>'październik 2015'!$C$416</c:f>
              <c:strCache>
                <c:ptCount val="1"/>
                <c:pt idx="0">
                  <c:v>pobyt czasowy</c:v>
                </c:pt>
              </c:strCache>
            </c:strRef>
          </c:tx>
          <c:spPr>
            <a:solidFill>
              <a:srgbClr val="FF0000"/>
            </a:solidFill>
          </c:spPr>
          <c:invertIfNegative val="0"/>
          <c:cat>
            <c:strRef>
              <c:f>'październik 2015'!$L$415:$T$415</c:f>
              <c:strCache>
                <c:ptCount val="9"/>
                <c:pt idx="0">
                  <c:v>odwołania</c:v>
                </c:pt>
                <c:pt idx="2">
                  <c:v>utrzymanie</c:v>
                </c:pt>
                <c:pt idx="3">
                  <c:v>decyzje pozytywne</c:v>
                </c:pt>
                <c:pt idx="4">
                  <c:v>uchylenie i przekazanie do ponownego rozp.</c:v>
                </c:pt>
                <c:pt idx="5">
                  <c:v>uchylenie 
i umorzenie</c:v>
                </c:pt>
                <c:pt idx="6">
                  <c:v>pobyt humanitarny</c:v>
                </c:pt>
                <c:pt idx="7">
                  <c:v>pobyt tolerowany</c:v>
                </c:pt>
                <c:pt idx="8">
                  <c:v>inne</c:v>
                </c:pt>
              </c:strCache>
            </c:strRef>
          </c:cat>
          <c:val>
            <c:numRef>
              <c:f>'październik 2015'!$L$416:$T$416</c:f>
              <c:numCache>
                <c:formatCode>#,##0</c:formatCode>
                <c:ptCount val="9"/>
                <c:pt idx="0">
                  <c:v>1535</c:v>
                </c:pt>
                <c:pt idx="2">
                  <c:v>436</c:v>
                </c:pt>
                <c:pt idx="3">
                  <c:v>202</c:v>
                </c:pt>
                <c:pt idx="4">
                  <c:v>218</c:v>
                </c:pt>
                <c:pt idx="5">
                  <c:v>19</c:v>
                </c:pt>
                <c:pt idx="6">
                  <c:v>0</c:v>
                </c:pt>
                <c:pt idx="7">
                  <c:v>0</c:v>
                </c:pt>
                <c:pt idx="8">
                  <c:v>321</c:v>
                </c:pt>
              </c:numCache>
            </c:numRef>
          </c:val>
        </c:ser>
        <c:ser>
          <c:idx val="0"/>
          <c:order val="1"/>
          <c:tx>
            <c:strRef>
              <c:f>'październik 2015'!$C$417</c:f>
              <c:strCache>
                <c:ptCount val="1"/>
                <c:pt idx="0">
                  <c:v>pobyt stały</c:v>
                </c:pt>
              </c:strCache>
            </c:strRef>
          </c:tx>
          <c:spPr>
            <a:solidFill>
              <a:srgbClr val="FFC000"/>
            </a:solidFill>
          </c:spPr>
          <c:invertIfNegative val="0"/>
          <c:cat>
            <c:strRef>
              <c:f>'październik 2015'!$L$415:$T$415</c:f>
              <c:strCache>
                <c:ptCount val="9"/>
                <c:pt idx="0">
                  <c:v>odwołania</c:v>
                </c:pt>
                <c:pt idx="2">
                  <c:v>utrzymanie</c:v>
                </c:pt>
                <c:pt idx="3">
                  <c:v>decyzje pozytywne</c:v>
                </c:pt>
                <c:pt idx="4">
                  <c:v>uchylenie i przekazanie do ponownego rozp.</c:v>
                </c:pt>
                <c:pt idx="5">
                  <c:v>uchylenie 
i umorzenie</c:v>
                </c:pt>
                <c:pt idx="6">
                  <c:v>pobyt humanitarny</c:v>
                </c:pt>
                <c:pt idx="7">
                  <c:v>pobyt tolerowany</c:v>
                </c:pt>
                <c:pt idx="8">
                  <c:v>inne</c:v>
                </c:pt>
              </c:strCache>
            </c:strRef>
          </c:cat>
          <c:val>
            <c:numRef>
              <c:f>'październik 2015'!$L$417:$T$417</c:f>
              <c:numCache>
                <c:formatCode>#,##0</c:formatCode>
                <c:ptCount val="9"/>
                <c:pt idx="0">
                  <c:v>225</c:v>
                </c:pt>
                <c:pt idx="2">
                  <c:v>96</c:v>
                </c:pt>
                <c:pt idx="3">
                  <c:v>30</c:v>
                </c:pt>
                <c:pt idx="4">
                  <c:v>48</c:v>
                </c:pt>
                <c:pt idx="5">
                  <c:v>3</c:v>
                </c:pt>
                <c:pt idx="6">
                  <c:v>0</c:v>
                </c:pt>
                <c:pt idx="7">
                  <c:v>0</c:v>
                </c:pt>
                <c:pt idx="8">
                  <c:v>36</c:v>
                </c:pt>
              </c:numCache>
            </c:numRef>
          </c:val>
        </c:ser>
        <c:ser>
          <c:idx val="1"/>
          <c:order val="2"/>
          <c:tx>
            <c:strRef>
              <c:f>'październik 2015'!$C$418</c:f>
              <c:strCache>
                <c:ptCount val="1"/>
                <c:pt idx="0">
                  <c:v>pobyt rezydenta długoterminowego UE</c:v>
                </c:pt>
              </c:strCache>
            </c:strRef>
          </c:tx>
          <c:spPr>
            <a:solidFill>
              <a:srgbClr val="FFFF00"/>
            </a:solidFill>
          </c:spPr>
          <c:invertIfNegative val="0"/>
          <c:cat>
            <c:strRef>
              <c:f>'październik 2015'!$L$415:$T$415</c:f>
              <c:strCache>
                <c:ptCount val="9"/>
                <c:pt idx="0">
                  <c:v>odwołania</c:v>
                </c:pt>
                <c:pt idx="2">
                  <c:v>utrzymanie</c:v>
                </c:pt>
                <c:pt idx="3">
                  <c:v>decyzje pozytywne</c:v>
                </c:pt>
                <c:pt idx="4">
                  <c:v>uchylenie i przekazanie do ponownego rozp.</c:v>
                </c:pt>
                <c:pt idx="5">
                  <c:v>uchylenie 
i umorzenie</c:v>
                </c:pt>
                <c:pt idx="6">
                  <c:v>pobyt humanitarny</c:v>
                </c:pt>
                <c:pt idx="7">
                  <c:v>pobyt tolerowany</c:v>
                </c:pt>
                <c:pt idx="8">
                  <c:v>inne</c:v>
                </c:pt>
              </c:strCache>
            </c:strRef>
          </c:cat>
          <c:val>
            <c:numRef>
              <c:f>'październik 2015'!$L$418:$T$418</c:f>
              <c:numCache>
                <c:formatCode>#,##0</c:formatCode>
                <c:ptCount val="9"/>
                <c:pt idx="0">
                  <c:v>59</c:v>
                </c:pt>
                <c:pt idx="2">
                  <c:v>39</c:v>
                </c:pt>
                <c:pt idx="3">
                  <c:v>5</c:v>
                </c:pt>
                <c:pt idx="4">
                  <c:v>8</c:v>
                </c:pt>
                <c:pt idx="5">
                  <c:v>0</c:v>
                </c:pt>
                <c:pt idx="6">
                  <c:v>0</c:v>
                </c:pt>
                <c:pt idx="7">
                  <c:v>0</c:v>
                </c:pt>
                <c:pt idx="8">
                  <c:v>19</c:v>
                </c:pt>
              </c:numCache>
            </c:numRef>
          </c:val>
        </c:ser>
        <c:ser>
          <c:idx val="2"/>
          <c:order val="3"/>
          <c:tx>
            <c:strRef>
              <c:f>'październik 2015'!$C$419</c:f>
              <c:strCache>
                <c:ptCount val="1"/>
                <c:pt idx="0">
                  <c:v>prawo pobytu ob. UE</c:v>
                </c:pt>
              </c:strCache>
            </c:strRef>
          </c:tx>
          <c:spPr>
            <a:solidFill>
              <a:srgbClr val="92D050"/>
            </a:solidFill>
          </c:spPr>
          <c:invertIfNegative val="0"/>
          <c:cat>
            <c:strRef>
              <c:f>'październik 2015'!$L$415:$T$415</c:f>
              <c:strCache>
                <c:ptCount val="9"/>
                <c:pt idx="0">
                  <c:v>odwołania</c:v>
                </c:pt>
                <c:pt idx="2">
                  <c:v>utrzymanie</c:v>
                </c:pt>
                <c:pt idx="3">
                  <c:v>decyzje pozytywne</c:v>
                </c:pt>
                <c:pt idx="4">
                  <c:v>uchylenie i przekazanie do ponownego rozp.</c:v>
                </c:pt>
                <c:pt idx="5">
                  <c:v>uchylenie 
i umorzenie</c:v>
                </c:pt>
                <c:pt idx="6">
                  <c:v>pobyt humanitarny</c:v>
                </c:pt>
                <c:pt idx="7">
                  <c:v>pobyt tolerowany</c:v>
                </c:pt>
                <c:pt idx="8">
                  <c:v>inne</c:v>
                </c:pt>
              </c:strCache>
            </c:strRef>
          </c:cat>
          <c:val>
            <c:numRef>
              <c:f>'październik 2015'!$L$419:$T$419</c:f>
              <c:numCache>
                <c:formatCode>#,##0</c:formatCode>
                <c:ptCount val="9"/>
                <c:pt idx="0">
                  <c:v>2</c:v>
                </c:pt>
                <c:pt idx="2">
                  <c:v>1</c:v>
                </c:pt>
                <c:pt idx="3">
                  <c:v>0</c:v>
                </c:pt>
                <c:pt idx="4">
                  <c:v>1</c:v>
                </c:pt>
                <c:pt idx="5">
                  <c:v>0</c:v>
                </c:pt>
                <c:pt idx="6">
                  <c:v>0</c:v>
                </c:pt>
                <c:pt idx="7">
                  <c:v>0</c:v>
                </c:pt>
                <c:pt idx="8">
                  <c:v>0</c:v>
                </c:pt>
              </c:numCache>
            </c:numRef>
          </c:val>
        </c:ser>
        <c:ser>
          <c:idx val="3"/>
          <c:order val="4"/>
          <c:tx>
            <c:strRef>
              <c:f>'październik 2015'!$C$420</c:f>
              <c:strCache>
                <c:ptCount val="1"/>
                <c:pt idx="0">
                  <c:v>prawo stałego pobytu obywatela UE</c:v>
                </c:pt>
              </c:strCache>
            </c:strRef>
          </c:tx>
          <c:spPr>
            <a:solidFill>
              <a:srgbClr val="00B050"/>
            </a:solidFill>
          </c:spPr>
          <c:invertIfNegative val="0"/>
          <c:cat>
            <c:strRef>
              <c:f>'październik 2015'!$L$415:$T$415</c:f>
              <c:strCache>
                <c:ptCount val="9"/>
                <c:pt idx="0">
                  <c:v>odwołania</c:v>
                </c:pt>
                <c:pt idx="2">
                  <c:v>utrzymanie</c:v>
                </c:pt>
                <c:pt idx="3">
                  <c:v>decyzje pozytywne</c:v>
                </c:pt>
                <c:pt idx="4">
                  <c:v>uchylenie i przekazanie do ponownego rozp.</c:v>
                </c:pt>
                <c:pt idx="5">
                  <c:v>uchylenie 
i umorzenie</c:v>
                </c:pt>
                <c:pt idx="6">
                  <c:v>pobyt humanitarny</c:v>
                </c:pt>
                <c:pt idx="7">
                  <c:v>pobyt tolerowany</c:v>
                </c:pt>
                <c:pt idx="8">
                  <c:v>inne</c:v>
                </c:pt>
              </c:strCache>
            </c:strRef>
          </c:cat>
          <c:val>
            <c:numRef>
              <c:f>'październik 2015'!$L$420:$T$420</c:f>
              <c:numCache>
                <c:formatCode>#,##0</c:formatCode>
                <c:ptCount val="9"/>
                <c:pt idx="0">
                  <c:v>0</c:v>
                </c:pt>
                <c:pt idx="2">
                  <c:v>0</c:v>
                </c:pt>
                <c:pt idx="3">
                  <c:v>0</c:v>
                </c:pt>
                <c:pt idx="4">
                  <c:v>0</c:v>
                </c:pt>
                <c:pt idx="5">
                  <c:v>0</c:v>
                </c:pt>
                <c:pt idx="6">
                  <c:v>0</c:v>
                </c:pt>
                <c:pt idx="7">
                  <c:v>0</c:v>
                </c:pt>
                <c:pt idx="8">
                  <c:v>0</c:v>
                </c:pt>
              </c:numCache>
            </c:numRef>
          </c:val>
        </c:ser>
        <c:ser>
          <c:idx val="4"/>
          <c:order val="5"/>
          <c:tx>
            <c:strRef>
              <c:f>'październik 2015'!$C$421</c:f>
              <c:strCache>
                <c:ptCount val="1"/>
                <c:pt idx="0">
                  <c:v>prawo pobytu członka rodziny ob. UE</c:v>
                </c:pt>
              </c:strCache>
            </c:strRef>
          </c:tx>
          <c:spPr>
            <a:solidFill>
              <a:srgbClr val="00B0F0"/>
            </a:solidFill>
          </c:spPr>
          <c:invertIfNegative val="0"/>
          <c:cat>
            <c:strRef>
              <c:f>'październik 2015'!$L$415:$T$415</c:f>
              <c:strCache>
                <c:ptCount val="9"/>
                <c:pt idx="0">
                  <c:v>odwołania</c:v>
                </c:pt>
                <c:pt idx="2">
                  <c:v>utrzymanie</c:v>
                </c:pt>
                <c:pt idx="3">
                  <c:v>decyzje pozytywne</c:v>
                </c:pt>
                <c:pt idx="4">
                  <c:v>uchylenie i przekazanie do ponownego rozp.</c:v>
                </c:pt>
                <c:pt idx="5">
                  <c:v>uchylenie 
i umorzenie</c:v>
                </c:pt>
                <c:pt idx="6">
                  <c:v>pobyt humanitarny</c:v>
                </c:pt>
                <c:pt idx="7">
                  <c:v>pobyt tolerowany</c:v>
                </c:pt>
                <c:pt idx="8">
                  <c:v>inne</c:v>
                </c:pt>
              </c:strCache>
            </c:strRef>
          </c:cat>
          <c:val>
            <c:numRef>
              <c:f>'październik 2015'!$L$421:$T$421</c:f>
              <c:numCache>
                <c:formatCode>#,##0</c:formatCode>
                <c:ptCount val="9"/>
                <c:pt idx="0">
                  <c:v>1</c:v>
                </c:pt>
                <c:pt idx="2">
                  <c:v>1</c:v>
                </c:pt>
                <c:pt idx="3">
                  <c:v>0</c:v>
                </c:pt>
                <c:pt idx="4">
                  <c:v>0</c:v>
                </c:pt>
                <c:pt idx="5">
                  <c:v>0</c:v>
                </c:pt>
                <c:pt idx="6">
                  <c:v>0</c:v>
                </c:pt>
                <c:pt idx="7">
                  <c:v>0</c:v>
                </c:pt>
                <c:pt idx="8">
                  <c:v>0</c:v>
                </c:pt>
              </c:numCache>
            </c:numRef>
          </c:val>
        </c:ser>
        <c:ser>
          <c:idx val="5"/>
          <c:order val="6"/>
          <c:tx>
            <c:strRef>
              <c:f>'październik 2015'!$C$422</c:f>
              <c:strCache>
                <c:ptCount val="1"/>
                <c:pt idx="0">
                  <c:v>prawo stałego pobytu członka rodziny ob.. UE</c:v>
                </c:pt>
              </c:strCache>
            </c:strRef>
          </c:tx>
          <c:spPr>
            <a:solidFill>
              <a:srgbClr val="0070C0"/>
            </a:solidFill>
          </c:spPr>
          <c:invertIfNegative val="0"/>
          <c:cat>
            <c:strRef>
              <c:f>'październik 2015'!$L$415:$T$415</c:f>
              <c:strCache>
                <c:ptCount val="9"/>
                <c:pt idx="0">
                  <c:v>odwołania</c:v>
                </c:pt>
                <c:pt idx="2">
                  <c:v>utrzymanie</c:v>
                </c:pt>
                <c:pt idx="3">
                  <c:v>decyzje pozytywne</c:v>
                </c:pt>
                <c:pt idx="4">
                  <c:v>uchylenie i przekazanie do ponownego rozp.</c:v>
                </c:pt>
                <c:pt idx="5">
                  <c:v>uchylenie 
i umorzenie</c:v>
                </c:pt>
                <c:pt idx="6">
                  <c:v>pobyt humanitarny</c:v>
                </c:pt>
                <c:pt idx="7">
                  <c:v>pobyt tolerowany</c:v>
                </c:pt>
                <c:pt idx="8">
                  <c:v>inne</c:v>
                </c:pt>
              </c:strCache>
            </c:strRef>
          </c:cat>
          <c:val>
            <c:numRef>
              <c:f>'październik 2015'!$L$422:$T$422</c:f>
              <c:numCache>
                <c:formatCode>#,##0</c:formatCode>
                <c:ptCount val="9"/>
                <c:pt idx="0">
                  <c:v>0</c:v>
                </c:pt>
                <c:pt idx="2">
                  <c:v>0</c:v>
                </c:pt>
                <c:pt idx="3">
                  <c:v>0</c:v>
                </c:pt>
                <c:pt idx="4">
                  <c:v>0</c:v>
                </c:pt>
                <c:pt idx="5">
                  <c:v>0</c:v>
                </c:pt>
                <c:pt idx="6">
                  <c:v>0</c:v>
                </c:pt>
                <c:pt idx="7">
                  <c:v>0</c:v>
                </c:pt>
                <c:pt idx="8">
                  <c:v>0</c:v>
                </c:pt>
              </c:numCache>
            </c:numRef>
          </c:val>
        </c:ser>
        <c:ser>
          <c:idx val="6"/>
          <c:order val="7"/>
          <c:tx>
            <c:strRef>
              <c:f>'październik 2015'!$C$423</c:f>
              <c:strCache>
                <c:ptCount val="1"/>
                <c:pt idx="0">
                  <c:v>pobyt tolerowany</c:v>
                </c:pt>
              </c:strCache>
            </c:strRef>
          </c:tx>
          <c:spPr>
            <a:solidFill>
              <a:srgbClr val="002060"/>
            </a:solidFill>
          </c:spPr>
          <c:invertIfNegative val="0"/>
          <c:cat>
            <c:strRef>
              <c:f>'październik 2015'!$L$415:$T$415</c:f>
              <c:strCache>
                <c:ptCount val="9"/>
                <c:pt idx="0">
                  <c:v>odwołania</c:v>
                </c:pt>
                <c:pt idx="2">
                  <c:v>utrzymanie</c:v>
                </c:pt>
                <c:pt idx="3">
                  <c:v>decyzje pozytywne</c:v>
                </c:pt>
                <c:pt idx="4">
                  <c:v>uchylenie i przekazanie do ponownego rozp.</c:v>
                </c:pt>
                <c:pt idx="5">
                  <c:v>uchylenie 
i umorzenie</c:v>
                </c:pt>
                <c:pt idx="6">
                  <c:v>pobyt humanitarny</c:v>
                </c:pt>
                <c:pt idx="7">
                  <c:v>pobyt tolerowany</c:v>
                </c:pt>
                <c:pt idx="8">
                  <c:v>inne</c:v>
                </c:pt>
              </c:strCache>
            </c:strRef>
          </c:cat>
          <c:val>
            <c:numRef>
              <c:f>'październik 2015'!$L$423:$T$423</c:f>
              <c:numCache>
                <c:formatCode>#,##0</c:formatCode>
                <c:ptCount val="9"/>
                <c:pt idx="0">
                  <c:v>1</c:v>
                </c:pt>
                <c:pt idx="2">
                  <c:v>1</c:v>
                </c:pt>
                <c:pt idx="3">
                  <c:v>0</c:v>
                </c:pt>
                <c:pt idx="4">
                  <c:v>0</c:v>
                </c:pt>
                <c:pt idx="5">
                  <c:v>0</c:v>
                </c:pt>
                <c:pt idx="6">
                  <c:v>0</c:v>
                </c:pt>
                <c:pt idx="7">
                  <c:v>2</c:v>
                </c:pt>
                <c:pt idx="8">
                  <c:v>1</c:v>
                </c:pt>
              </c:numCache>
            </c:numRef>
          </c:val>
        </c:ser>
        <c:ser>
          <c:idx val="7"/>
          <c:order val="8"/>
          <c:tx>
            <c:strRef>
              <c:f>'październik 2015'!$C$424</c:f>
              <c:strCache>
                <c:ptCount val="1"/>
                <c:pt idx="0">
                  <c:v>pobyt humanitarny</c:v>
                </c:pt>
              </c:strCache>
            </c:strRef>
          </c:tx>
          <c:spPr>
            <a:solidFill>
              <a:srgbClr val="7030A0"/>
            </a:solidFill>
          </c:spPr>
          <c:invertIfNegative val="0"/>
          <c:cat>
            <c:strRef>
              <c:f>'październik 2015'!$L$415:$T$415</c:f>
              <c:strCache>
                <c:ptCount val="9"/>
                <c:pt idx="0">
                  <c:v>odwołania</c:v>
                </c:pt>
                <c:pt idx="2">
                  <c:v>utrzymanie</c:v>
                </c:pt>
                <c:pt idx="3">
                  <c:v>decyzje pozytywne</c:v>
                </c:pt>
                <c:pt idx="4">
                  <c:v>uchylenie i przekazanie do ponownego rozp.</c:v>
                </c:pt>
                <c:pt idx="5">
                  <c:v>uchylenie 
i umorzenie</c:v>
                </c:pt>
                <c:pt idx="6">
                  <c:v>pobyt humanitarny</c:v>
                </c:pt>
                <c:pt idx="7">
                  <c:v>pobyt tolerowany</c:v>
                </c:pt>
                <c:pt idx="8">
                  <c:v>inne</c:v>
                </c:pt>
              </c:strCache>
            </c:strRef>
          </c:cat>
          <c:val>
            <c:numRef>
              <c:f>'październik 2015'!$L$424:$T$424</c:f>
              <c:numCache>
                <c:formatCode>#,##0</c:formatCode>
                <c:ptCount val="9"/>
                <c:pt idx="0">
                  <c:v>5</c:v>
                </c:pt>
                <c:pt idx="2">
                  <c:v>3</c:v>
                </c:pt>
                <c:pt idx="3">
                  <c:v>0</c:v>
                </c:pt>
                <c:pt idx="4">
                  <c:v>1</c:v>
                </c:pt>
                <c:pt idx="5">
                  <c:v>1</c:v>
                </c:pt>
                <c:pt idx="6">
                  <c:v>1</c:v>
                </c:pt>
                <c:pt idx="7">
                  <c:v>0</c:v>
                </c:pt>
                <c:pt idx="8">
                  <c:v>0</c:v>
                </c:pt>
              </c:numCache>
            </c:numRef>
          </c:val>
        </c:ser>
        <c:ser>
          <c:idx val="9"/>
          <c:order val="9"/>
          <c:tx>
            <c:strRef>
              <c:f>'październik 2015'!$C$425</c:f>
              <c:strCache>
                <c:ptCount val="1"/>
                <c:pt idx="0">
                  <c:v>wydalenie</c:v>
                </c:pt>
              </c:strCache>
            </c:strRef>
          </c:tx>
          <c:spPr>
            <a:solidFill>
              <a:schemeClr val="bg1">
                <a:lumMod val="85000"/>
              </a:schemeClr>
            </a:solidFill>
          </c:spPr>
          <c:invertIfNegative val="0"/>
          <c:cat>
            <c:strRef>
              <c:f>'październik 2015'!$L$415:$T$415</c:f>
              <c:strCache>
                <c:ptCount val="9"/>
                <c:pt idx="0">
                  <c:v>odwołania</c:v>
                </c:pt>
                <c:pt idx="2">
                  <c:v>utrzymanie</c:v>
                </c:pt>
                <c:pt idx="3">
                  <c:v>decyzje pozytywne</c:v>
                </c:pt>
                <c:pt idx="4">
                  <c:v>uchylenie i przekazanie do ponownego rozp.</c:v>
                </c:pt>
                <c:pt idx="5">
                  <c:v>uchylenie 
i umorzenie</c:v>
                </c:pt>
                <c:pt idx="6">
                  <c:v>pobyt humanitarny</c:v>
                </c:pt>
                <c:pt idx="7">
                  <c:v>pobyt tolerowany</c:v>
                </c:pt>
                <c:pt idx="8">
                  <c:v>inne</c:v>
                </c:pt>
              </c:strCache>
            </c:strRef>
          </c:cat>
          <c:val>
            <c:numRef>
              <c:f>'październik 2015'!$L$425:$T$425</c:f>
              <c:numCache>
                <c:formatCode>#,##0</c:formatCode>
                <c:ptCount val="9"/>
                <c:pt idx="0">
                  <c:v>17</c:v>
                </c:pt>
                <c:pt idx="2">
                  <c:v>7</c:v>
                </c:pt>
                <c:pt idx="3">
                  <c:v>0</c:v>
                </c:pt>
                <c:pt idx="4">
                  <c:v>3</c:v>
                </c:pt>
                <c:pt idx="5">
                  <c:v>2</c:v>
                </c:pt>
                <c:pt idx="6">
                  <c:v>0</c:v>
                </c:pt>
                <c:pt idx="7">
                  <c:v>0</c:v>
                </c:pt>
                <c:pt idx="8">
                  <c:v>11</c:v>
                </c:pt>
              </c:numCache>
            </c:numRef>
          </c:val>
        </c:ser>
        <c:ser>
          <c:idx val="10"/>
          <c:order val="10"/>
          <c:tx>
            <c:strRef>
              <c:f>'październik 2015'!$C$426</c:f>
              <c:strCache>
                <c:ptCount val="1"/>
                <c:pt idx="0">
                  <c:v>zobowiązanie do powrotu</c:v>
                </c:pt>
              </c:strCache>
            </c:strRef>
          </c:tx>
          <c:spPr>
            <a:solidFill>
              <a:schemeClr val="bg1">
                <a:lumMod val="65000"/>
              </a:schemeClr>
            </a:solidFill>
          </c:spPr>
          <c:invertIfNegative val="0"/>
          <c:cat>
            <c:strRef>
              <c:f>'październik 2015'!$L$415:$T$415</c:f>
              <c:strCache>
                <c:ptCount val="9"/>
                <c:pt idx="0">
                  <c:v>odwołania</c:v>
                </c:pt>
                <c:pt idx="2">
                  <c:v>utrzymanie</c:v>
                </c:pt>
                <c:pt idx="3">
                  <c:v>decyzje pozytywne</c:v>
                </c:pt>
                <c:pt idx="4">
                  <c:v>uchylenie i przekazanie do ponownego rozp.</c:v>
                </c:pt>
                <c:pt idx="5">
                  <c:v>uchylenie 
i umorzenie</c:v>
                </c:pt>
                <c:pt idx="6">
                  <c:v>pobyt humanitarny</c:v>
                </c:pt>
                <c:pt idx="7">
                  <c:v>pobyt tolerowany</c:v>
                </c:pt>
                <c:pt idx="8">
                  <c:v>inne</c:v>
                </c:pt>
              </c:strCache>
            </c:strRef>
          </c:cat>
          <c:val>
            <c:numRef>
              <c:f>'październik 2015'!$L$426:$T$426</c:f>
              <c:numCache>
                <c:formatCode>#,##0</c:formatCode>
                <c:ptCount val="9"/>
                <c:pt idx="0">
                  <c:v>698</c:v>
                </c:pt>
                <c:pt idx="2">
                  <c:v>319</c:v>
                </c:pt>
                <c:pt idx="3">
                  <c:v>4</c:v>
                </c:pt>
                <c:pt idx="4">
                  <c:v>79</c:v>
                </c:pt>
                <c:pt idx="5">
                  <c:v>25</c:v>
                </c:pt>
                <c:pt idx="6">
                  <c:v>2</c:v>
                </c:pt>
                <c:pt idx="7">
                  <c:v>0</c:v>
                </c:pt>
                <c:pt idx="8">
                  <c:v>191</c:v>
                </c:pt>
              </c:numCache>
            </c:numRef>
          </c:val>
        </c:ser>
        <c:ser>
          <c:idx val="11"/>
          <c:order val="11"/>
          <c:tx>
            <c:strRef>
              <c:f>'październik 2015'!$C$427</c:f>
              <c:strCache>
                <c:ptCount val="1"/>
                <c:pt idx="0">
                  <c:v>cofnięcie zakazu wjazdu</c:v>
                </c:pt>
              </c:strCache>
            </c:strRef>
          </c:tx>
          <c:spPr>
            <a:solidFill>
              <a:schemeClr val="tx1">
                <a:lumMod val="50000"/>
                <a:lumOff val="50000"/>
              </a:schemeClr>
            </a:solidFill>
          </c:spPr>
          <c:invertIfNegative val="0"/>
          <c:cat>
            <c:strRef>
              <c:f>'październik 2015'!$L$415:$T$415</c:f>
              <c:strCache>
                <c:ptCount val="9"/>
                <c:pt idx="0">
                  <c:v>odwołania</c:v>
                </c:pt>
                <c:pt idx="2">
                  <c:v>utrzymanie</c:v>
                </c:pt>
                <c:pt idx="3">
                  <c:v>decyzje pozytywne</c:v>
                </c:pt>
                <c:pt idx="4">
                  <c:v>uchylenie i przekazanie do ponownego rozp.</c:v>
                </c:pt>
                <c:pt idx="5">
                  <c:v>uchylenie 
i umorzenie</c:v>
                </c:pt>
                <c:pt idx="6">
                  <c:v>pobyt humanitarny</c:v>
                </c:pt>
                <c:pt idx="7">
                  <c:v>pobyt tolerowany</c:v>
                </c:pt>
                <c:pt idx="8">
                  <c:v>inne</c:v>
                </c:pt>
              </c:strCache>
            </c:strRef>
          </c:cat>
          <c:val>
            <c:numRef>
              <c:f>'październik 2015'!$L$427:$T$427</c:f>
              <c:numCache>
                <c:formatCode>#,##0</c:formatCode>
                <c:ptCount val="9"/>
                <c:pt idx="0">
                  <c:v>2</c:v>
                </c:pt>
                <c:pt idx="2">
                  <c:v>0</c:v>
                </c:pt>
                <c:pt idx="3">
                  <c:v>0</c:v>
                </c:pt>
                <c:pt idx="4">
                  <c:v>0</c:v>
                </c:pt>
                <c:pt idx="5">
                  <c:v>0</c:v>
                </c:pt>
                <c:pt idx="6">
                  <c:v>0</c:v>
                </c:pt>
                <c:pt idx="7">
                  <c:v>0</c:v>
                </c:pt>
                <c:pt idx="8">
                  <c:v>0</c:v>
                </c:pt>
              </c:numCache>
            </c:numRef>
          </c:val>
        </c:ser>
        <c:ser>
          <c:idx val="12"/>
          <c:order val="12"/>
          <c:tx>
            <c:strRef>
              <c:f>'październik 2015'!$C$428</c:f>
              <c:strCache>
                <c:ptCount val="1"/>
                <c:pt idx="0">
                  <c:v>zaproszenie</c:v>
                </c:pt>
              </c:strCache>
            </c:strRef>
          </c:tx>
          <c:spPr>
            <a:solidFill>
              <a:schemeClr val="tx1">
                <a:lumMod val="75000"/>
                <a:lumOff val="25000"/>
              </a:schemeClr>
            </a:solidFill>
          </c:spPr>
          <c:invertIfNegative val="0"/>
          <c:cat>
            <c:strRef>
              <c:f>'październik 2015'!$L$415:$T$415</c:f>
              <c:strCache>
                <c:ptCount val="9"/>
                <c:pt idx="0">
                  <c:v>odwołania</c:v>
                </c:pt>
                <c:pt idx="2">
                  <c:v>utrzymanie</c:v>
                </c:pt>
                <c:pt idx="3">
                  <c:v>decyzje pozytywne</c:v>
                </c:pt>
                <c:pt idx="4">
                  <c:v>uchylenie i przekazanie do ponownego rozp.</c:v>
                </c:pt>
                <c:pt idx="5">
                  <c:v>uchylenie 
i umorzenie</c:v>
                </c:pt>
                <c:pt idx="6">
                  <c:v>pobyt humanitarny</c:v>
                </c:pt>
                <c:pt idx="7">
                  <c:v>pobyt tolerowany</c:v>
                </c:pt>
                <c:pt idx="8">
                  <c:v>inne</c:v>
                </c:pt>
              </c:strCache>
            </c:strRef>
          </c:cat>
          <c:val>
            <c:numRef>
              <c:f>'październik 2015'!$L$428:$T$428</c:f>
              <c:numCache>
                <c:formatCode>#,##0</c:formatCode>
                <c:ptCount val="9"/>
                <c:pt idx="0">
                  <c:v>3</c:v>
                </c:pt>
                <c:pt idx="2">
                  <c:v>0</c:v>
                </c:pt>
                <c:pt idx="3">
                  <c:v>0</c:v>
                </c:pt>
                <c:pt idx="4">
                  <c:v>1</c:v>
                </c:pt>
                <c:pt idx="5">
                  <c:v>0</c:v>
                </c:pt>
                <c:pt idx="6">
                  <c:v>0</c:v>
                </c:pt>
                <c:pt idx="7">
                  <c:v>0</c:v>
                </c:pt>
                <c:pt idx="8">
                  <c:v>0</c:v>
                </c:pt>
              </c:numCache>
            </c:numRef>
          </c:val>
        </c:ser>
        <c:ser>
          <c:idx val="13"/>
          <c:order val="13"/>
          <c:tx>
            <c:strRef>
              <c:f>'październik 2015'!$C$429</c:f>
              <c:strCache>
                <c:ptCount val="1"/>
                <c:pt idx="0">
                  <c:v>polski dokument podróży</c:v>
                </c:pt>
              </c:strCache>
            </c:strRef>
          </c:tx>
          <c:spPr>
            <a:solidFill>
              <a:schemeClr val="tx1">
                <a:lumMod val="95000"/>
                <a:lumOff val="5000"/>
              </a:schemeClr>
            </a:solidFill>
          </c:spPr>
          <c:invertIfNegative val="0"/>
          <c:cat>
            <c:strRef>
              <c:f>'październik 2015'!$L$415:$T$415</c:f>
              <c:strCache>
                <c:ptCount val="9"/>
                <c:pt idx="0">
                  <c:v>odwołania</c:v>
                </c:pt>
                <c:pt idx="2">
                  <c:v>utrzymanie</c:v>
                </c:pt>
                <c:pt idx="3">
                  <c:v>decyzje pozytywne</c:v>
                </c:pt>
                <c:pt idx="4">
                  <c:v>uchylenie i przekazanie do ponownego rozp.</c:v>
                </c:pt>
                <c:pt idx="5">
                  <c:v>uchylenie 
i umorzenie</c:v>
                </c:pt>
                <c:pt idx="6">
                  <c:v>pobyt humanitarny</c:v>
                </c:pt>
                <c:pt idx="7">
                  <c:v>pobyt tolerowany</c:v>
                </c:pt>
                <c:pt idx="8">
                  <c:v>inne</c:v>
                </c:pt>
              </c:strCache>
            </c:strRef>
          </c:cat>
          <c:val>
            <c:numRef>
              <c:f>'październik 2015'!$L$429:$T$429</c:f>
              <c:numCache>
                <c:formatCode>#,##0</c:formatCode>
                <c:ptCount val="9"/>
                <c:pt idx="0">
                  <c:v>16</c:v>
                </c:pt>
                <c:pt idx="2">
                  <c:v>10</c:v>
                </c:pt>
                <c:pt idx="3">
                  <c:v>1</c:v>
                </c:pt>
                <c:pt idx="4">
                  <c:v>0</c:v>
                </c:pt>
                <c:pt idx="5">
                  <c:v>0</c:v>
                </c:pt>
                <c:pt idx="6">
                  <c:v>0</c:v>
                </c:pt>
                <c:pt idx="7">
                  <c:v>0</c:v>
                </c:pt>
                <c:pt idx="8">
                  <c:v>4</c:v>
                </c:pt>
              </c:numCache>
            </c:numRef>
          </c:val>
        </c:ser>
        <c:ser>
          <c:idx val="14"/>
          <c:order val="14"/>
          <c:tx>
            <c:strRef>
              <c:f>'październik 2015'!$C$430</c:f>
              <c:strCache>
                <c:ptCount val="1"/>
                <c:pt idx="0">
                  <c:v>polski dokument tożsamości cudzoziemca</c:v>
                </c:pt>
              </c:strCache>
            </c:strRef>
          </c:tx>
          <c:spPr>
            <a:solidFill>
              <a:schemeClr val="bg2">
                <a:lumMod val="90000"/>
              </a:schemeClr>
            </a:solidFill>
          </c:spPr>
          <c:invertIfNegative val="0"/>
          <c:cat>
            <c:strRef>
              <c:f>'październik 2015'!$L$415:$T$415</c:f>
              <c:strCache>
                <c:ptCount val="9"/>
                <c:pt idx="0">
                  <c:v>odwołania</c:v>
                </c:pt>
                <c:pt idx="2">
                  <c:v>utrzymanie</c:v>
                </c:pt>
                <c:pt idx="3">
                  <c:v>decyzje pozytywne</c:v>
                </c:pt>
                <c:pt idx="4">
                  <c:v>uchylenie i przekazanie do ponownego rozp.</c:v>
                </c:pt>
                <c:pt idx="5">
                  <c:v>uchylenie 
i umorzenie</c:v>
                </c:pt>
                <c:pt idx="6">
                  <c:v>pobyt humanitarny</c:v>
                </c:pt>
                <c:pt idx="7">
                  <c:v>pobyt tolerowany</c:v>
                </c:pt>
                <c:pt idx="8">
                  <c:v>inne</c:v>
                </c:pt>
              </c:strCache>
            </c:strRef>
          </c:cat>
          <c:val>
            <c:numRef>
              <c:f>'październik 2015'!$L$430:$T$430</c:f>
              <c:numCache>
                <c:formatCode>#,##0</c:formatCode>
                <c:ptCount val="9"/>
                <c:pt idx="0">
                  <c:v>1</c:v>
                </c:pt>
                <c:pt idx="2">
                  <c:v>1</c:v>
                </c:pt>
                <c:pt idx="3">
                  <c:v>0</c:v>
                </c:pt>
                <c:pt idx="4">
                  <c:v>0</c:v>
                </c:pt>
                <c:pt idx="5">
                  <c:v>0</c:v>
                </c:pt>
                <c:pt idx="6">
                  <c:v>0</c:v>
                </c:pt>
                <c:pt idx="7">
                  <c:v>0</c:v>
                </c:pt>
                <c:pt idx="8">
                  <c:v>1</c:v>
                </c:pt>
              </c:numCache>
            </c:numRef>
          </c:val>
        </c:ser>
        <c:ser>
          <c:idx val="15"/>
          <c:order val="15"/>
          <c:tx>
            <c:strRef>
              <c:f>'październik 2015'!$C$431</c:f>
              <c:strCache>
                <c:ptCount val="1"/>
                <c:pt idx="0">
                  <c:v>wiza (nowa + Schengen)</c:v>
                </c:pt>
              </c:strCache>
            </c:strRef>
          </c:tx>
          <c:spPr>
            <a:solidFill>
              <a:schemeClr val="bg2">
                <a:lumMod val="50000"/>
              </a:schemeClr>
            </a:solidFill>
          </c:spPr>
          <c:invertIfNegative val="0"/>
          <c:cat>
            <c:strRef>
              <c:f>'październik 2015'!$L$415:$T$415</c:f>
              <c:strCache>
                <c:ptCount val="9"/>
                <c:pt idx="0">
                  <c:v>odwołania</c:v>
                </c:pt>
                <c:pt idx="2">
                  <c:v>utrzymanie</c:v>
                </c:pt>
                <c:pt idx="3">
                  <c:v>decyzje pozytywne</c:v>
                </c:pt>
                <c:pt idx="4">
                  <c:v>uchylenie i przekazanie do ponownego rozp.</c:v>
                </c:pt>
                <c:pt idx="5">
                  <c:v>uchylenie 
i umorzenie</c:v>
                </c:pt>
                <c:pt idx="6">
                  <c:v>pobyt humanitarny</c:v>
                </c:pt>
                <c:pt idx="7">
                  <c:v>pobyt tolerowany</c:v>
                </c:pt>
                <c:pt idx="8">
                  <c:v>inne</c:v>
                </c:pt>
              </c:strCache>
            </c:strRef>
          </c:cat>
          <c:val>
            <c:numRef>
              <c:f>'październik 2015'!$L$431:$T$431</c:f>
              <c:numCache>
                <c:formatCode>#,##0</c:formatCode>
                <c:ptCount val="9"/>
                <c:pt idx="0">
                  <c:v>21</c:v>
                </c:pt>
                <c:pt idx="2">
                  <c:v>15</c:v>
                </c:pt>
                <c:pt idx="3">
                  <c:v>0</c:v>
                </c:pt>
                <c:pt idx="4">
                  <c:v>0</c:v>
                </c:pt>
                <c:pt idx="5">
                  <c:v>0</c:v>
                </c:pt>
                <c:pt idx="6">
                  <c:v>0</c:v>
                </c:pt>
                <c:pt idx="7">
                  <c:v>0</c:v>
                </c:pt>
                <c:pt idx="8">
                  <c:v>1</c:v>
                </c:pt>
              </c:numCache>
            </c:numRef>
          </c:val>
        </c:ser>
        <c:dLbls>
          <c:showLegendKey val="0"/>
          <c:showVal val="0"/>
          <c:showCatName val="0"/>
          <c:showSerName val="0"/>
          <c:showPercent val="0"/>
          <c:showBubbleSize val="0"/>
        </c:dLbls>
        <c:gapWidth val="55"/>
        <c:gapDepth val="55"/>
        <c:shape val="box"/>
        <c:axId val="99529472"/>
        <c:axId val="99531008"/>
        <c:axId val="0"/>
      </c:bar3DChart>
      <c:catAx>
        <c:axId val="99529472"/>
        <c:scaling>
          <c:orientation val="minMax"/>
        </c:scaling>
        <c:delete val="0"/>
        <c:axPos val="b"/>
        <c:numFmt formatCode="@" sourceLinked="0"/>
        <c:majorTickMark val="none"/>
        <c:minorTickMark val="none"/>
        <c:tickLblPos val="nextTo"/>
        <c:txPr>
          <a:bodyPr rot="-5400000" vert="horz" anchor="t" anchorCtr="0"/>
          <a:lstStyle/>
          <a:p>
            <a:pPr algn="ctr">
              <a:defRPr lang="pl-PL" sz="1000" b="0" i="0" u="none" strike="noStrike" kern="1200" baseline="0">
                <a:solidFill>
                  <a:sysClr val="windowText" lastClr="000000"/>
                </a:solidFill>
                <a:latin typeface="+mn-lt"/>
                <a:ea typeface="+mn-ea"/>
                <a:cs typeface="+mn-cs"/>
              </a:defRPr>
            </a:pPr>
            <a:endParaRPr lang="en-US"/>
          </a:p>
        </c:txPr>
        <c:crossAx val="99531008"/>
        <c:crosses val="autoZero"/>
        <c:auto val="1"/>
        <c:lblAlgn val="ctr"/>
        <c:lblOffset val="100"/>
        <c:noMultiLvlLbl val="0"/>
      </c:catAx>
      <c:valAx>
        <c:axId val="99531008"/>
        <c:scaling>
          <c:orientation val="minMax"/>
        </c:scaling>
        <c:delete val="0"/>
        <c:axPos val="l"/>
        <c:majorGridlines>
          <c:spPr>
            <a:ln>
              <a:solidFill>
                <a:schemeClr val="bg1">
                  <a:lumMod val="75000"/>
                </a:schemeClr>
              </a:solidFill>
            </a:ln>
            <a:effectLst/>
          </c:spPr>
        </c:majorGridlines>
        <c:numFmt formatCode="#,##0" sourceLinked="1"/>
        <c:majorTickMark val="none"/>
        <c:minorTickMark val="none"/>
        <c:tickLblPos val="nextTo"/>
        <c:txPr>
          <a:bodyPr/>
          <a:lstStyle/>
          <a:p>
            <a:pPr algn="ctr">
              <a:defRPr lang="pl-PL" sz="1000" b="0" i="0" u="none" strike="noStrike" kern="1200" baseline="0">
                <a:solidFill>
                  <a:sysClr val="windowText" lastClr="000000"/>
                </a:solidFill>
                <a:latin typeface="+mn-lt"/>
                <a:ea typeface="+mn-ea"/>
                <a:cs typeface="+mn-cs"/>
              </a:defRPr>
            </a:pPr>
            <a:endParaRPr lang="en-US"/>
          </a:p>
        </c:txPr>
        <c:crossAx val="99529472"/>
        <c:crosses val="autoZero"/>
        <c:crossBetween val="between"/>
      </c:valAx>
    </c:plotArea>
    <c:legend>
      <c:legendPos val="r"/>
      <c:layout>
        <c:manualLayout>
          <c:xMode val="edge"/>
          <c:yMode val="edge"/>
          <c:x val="0.66251452155132784"/>
          <c:y val="2.7374354472252129E-3"/>
          <c:w val="0.33523866131118779"/>
          <c:h val="0.99570656071645613"/>
        </c:manualLayout>
      </c:layout>
      <c:overlay val="0"/>
      <c:spPr>
        <a:ln>
          <a:noFill/>
        </a:ln>
      </c:spPr>
    </c:legend>
    <c:plotVisOnly val="1"/>
    <c:dispBlanksAs val="gap"/>
    <c:showDLblsOverMax val="0"/>
  </c:chart>
  <c:spPr>
    <a:noFill/>
    <a:ln>
      <a:noFill/>
    </a:ln>
  </c:spPr>
  <c:printSettings>
    <c:headerFooter/>
    <c:pageMargins b="0.3543307086614173" l="0.31496062992125984" r="0.51181102362204722" t="0.3543307086614173" header="0.11811023622047244" footer="0.11811023622047244"/>
    <c:pageSetup paperSize="9"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0"/>
      <c:rotY val="0"/>
      <c:rAngAx val="0"/>
      <c:perspective val="30"/>
    </c:view3D>
    <c:floor>
      <c:thickness val="0"/>
    </c:floor>
    <c:sideWall>
      <c:thickness val="0"/>
      <c:spPr>
        <a:noFill/>
      </c:spPr>
    </c:sideWall>
    <c:backWall>
      <c:thickness val="0"/>
      <c:spPr>
        <a:noFill/>
        <a:ln w="25400">
          <a:noFill/>
        </a:ln>
      </c:spPr>
    </c:backWall>
    <c:plotArea>
      <c:layout>
        <c:manualLayout>
          <c:layoutTarget val="inner"/>
          <c:xMode val="edge"/>
          <c:yMode val="edge"/>
          <c:x val="4.0654561851946242E-2"/>
          <c:y val="5.7529610829103212E-2"/>
          <c:w val="0.93469135107447721"/>
          <c:h val="0.7670024115005929"/>
        </c:manualLayout>
      </c:layout>
      <c:bar3DChart>
        <c:barDir val="col"/>
        <c:grouping val="stacked"/>
        <c:varyColors val="0"/>
        <c:ser>
          <c:idx val="0"/>
          <c:order val="0"/>
          <c:tx>
            <c:strRef>
              <c:f>'październik 2015'!$C$24</c:f>
              <c:strCache>
                <c:ptCount val="1"/>
                <c:pt idx="0">
                  <c:v>ROSJA</c:v>
                </c:pt>
              </c:strCache>
            </c:strRef>
          </c:tx>
          <c:spPr>
            <a:solidFill>
              <a:srgbClr val="FF0000"/>
            </a:solidFill>
            <a:ln>
              <a:solidFill>
                <a:sysClr val="windowText" lastClr="000000"/>
              </a:solidFill>
            </a:ln>
          </c:spPr>
          <c:invertIfNegative val="0"/>
          <c:dLbls>
            <c:spPr>
              <a:noFill/>
              <a:ln>
                <a:noFill/>
              </a:ln>
              <a:effectLst/>
            </c:spPr>
            <c:txPr>
              <a:bodyPr/>
              <a:lstStyle/>
              <a:p>
                <a:pPr algn="ctr">
                  <a:defRPr b="1"/>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multiLvlStrRef>
              <c:f>('październik 2015'!$G$22:$J$23,'październik 2015'!$K$22:$N$23,'październik 2015'!$O$22:$R$23)</c:f>
              <c:multiLvlStrCache>
                <c:ptCount val="11"/>
                <c:lvl>
                  <c:pt idx="0">
                    <c:v>Wnioski</c:v>
                  </c:pt>
                  <c:pt idx="2">
                    <c:v>Osoby</c:v>
                  </c:pt>
                  <c:pt idx="4">
                    <c:v>Wnioski </c:v>
                  </c:pt>
                  <c:pt idx="6">
                    <c:v>Osoby</c:v>
                  </c:pt>
                  <c:pt idx="8">
                    <c:v>Wnioski</c:v>
                  </c:pt>
                  <c:pt idx="10">
                    <c:v>Osoby</c:v>
                  </c:pt>
                </c:lvl>
                <c:lvl>
                  <c:pt idx="0">
                    <c:v>PIERWSZE</c:v>
                  </c:pt>
                  <c:pt idx="4">
                    <c:v>KOLEJNE</c:v>
                  </c:pt>
                  <c:pt idx="8">
                    <c:v>WZNOWIENIA*</c:v>
                  </c:pt>
                </c:lvl>
              </c:multiLvlStrCache>
            </c:multiLvlStrRef>
          </c:cat>
          <c:val>
            <c:numRef>
              <c:f>'październik 2015'!$G$24:$R$24</c:f>
              <c:numCache>
                <c:formatCode>General</c:formatCode>
                <c:ptCount val="12"/>
                <c:pt idx="0">
                  <c:v>371</c:v>
                </c:pt>
                <c:pt idx="2">
                  <c:v>1028</c:v>
                </c:pt>
                <c:pt idx="4">
                  <c:v>30</c:v>
                </c:pt>
                <c:pt idx="6">
                  <c:v>74</c:v>
                </c:pt>
                <c:pt idx="8">
                  <c:v>11</c:v>
                </c:pt>
                <c:pt idx="10">
                  <c:v>26</c:v>
                </c:pt>
              </c:numCache>
            </c:numRef>
          </c:val>
        </c:ser>
        <c:ser>
          <c:idx val="1"/>
          <c:order val="1"/>
          <c:tx>
            <c:strRef>
              <c:f>'październik 2015'!$C$25</c:f>
              <c:strCache>
                <c:ptCount val="1"/>
                <c:pt idx="0">
                  <c:v>UKRAINA</c:v>
                </c:pt>
              </c:strCache>
            </c:strRef>
          </c:tx>
          <c:spPr>
            <a:solidFill>
              <a:srgbClr val="FFC000"/>
            </a:solidFill>
            <a:ln>
              <a:solidFill>
                <a:sysClr val="windowText" lastClr="000000"/>
              </a:solidFill>
            </a:ln>
          </c:spPr>
          <c:invertIfNegative val="0"/>
          <c:dLbls>
            <c:spPr>
              <a:noFill/>
              <a:ln>
                <a:noFill/>
              </a:ln>
              <a:effectLst/>
            </c:spPr>
            <c:txPr>
              <a:bodyPr/>
              <a:lstStyle/>
              <a:p>
                <a:pPr algn="ctr">
                  <a:defRPr b="1"/>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multiLvlStrRef>
              <c:f>('październik 2015'!$G$22:$J$23,'październik 2015'!$K$22:$N$23,'październik 2015'!$O$22:$R$23)</c:f>
              <c:multiLvlStrCache>
                <c:ptCount val="11"/>
                <c:lvl>
                  <c:pt idx="0">
                    <c:v>Wnioski</c:v>
                  </c:pt>
                  <c:pt idx="2">
                    <c:v>Osoby</c:v>
                  </c:pt>
                  <c:pt idx="4">
                    <c:v>Wnioski </c:v>
                  </c:pt>
                  <c:pt idx="6">
                    <c:v>Osoby</c:v>
                  </c:pt>
                  <c:pt idx="8">
                    <c:v>Wnioski</c:v>
                  </c:pt>
                  <c:pt idx="10">
                    <c:v>Osoby</c:v>
                  </c:pt>
                </c:lvl>
                <c:lvl>
                  <c:pt idx="0">
                    <c:v>PIERWSZE</c:v>
                  </c:pt>
                  <c:pt idx="4">
                    <c:v>KOLEJNE</c:v>
                  </c:pt>
                  <c:pt idx="8">
                    <c:v>WZNOWIENIA*</c:v>
                  </c:pt>
                </c:lvl>
              </c:multiLvlStrCache>
            </c:multiLvlStrRef>
          </c:cat>
          <c:val>
            <c:numRef>
              <c:f>'październik 2015'!$G$25:$R$25</c:f>
              <c:numCache>
                <c:formatCode>General</c:formatCode>
                <c:ptCount val="12"/>
                <c:pt idx="0">
                  <c:v>41</c:v>
                </c:pt>
                <c:pt idx="2">
                  <c:v>57</c:v>
                </c:pt>
                <c:pt idx="4">
                  <c:v>25</c:v>
                </c:pt>
                <c:pt idx="6">
                  <c:v>46</c:v>
                </c:pt>
                <c:pt idx="8">
                  <c:v>6</c:v>
                </c:pt>
                <c:pt idx="10">
                  <c:v>12</c:v>
                </c:pt>
              </c:numCache>
            </c:numRef>
          </c:val>
        </c:ser>
        <c:ser>
          <c:idx val="2"/>
          <c:order val="2"/>
          <c:tx>
            <c:strRef>
              <c:f>'październik 2015'!$C$26</c:f>
              <c:strCache>
                <c:ptCount val="1"/>
                <c:pt idx="0">
                  <c:v>TADŻYKISTAN</c:v>
                </c:pt>
              </c:strCache>
            </c:strRef>
          </c:tx>
          <c:spPr>
            <a:solidFill>
              <a:srgbClr val="00B050"/>
            </a:solidFill>
            <a:ln>
              <a:solidFill>
                <a:sysClr val="windowText" lastClr="000000"/>
              </a:solidFill>
            </a:ln>
          </c:spPr>
          <c:invertIfNegative val="0"/>
          <c:cat>
            <c:multiLvlStrRef>
              <c:f>('październik 2015'!$G$22:$J$23,'październik 2015'!$K$22:$N$23,'październik 2015'!$O$22:$R$23)</c:f>
              <c:multiLvlStrCache>
                <c:ptCount val="11"/>
                <c:lvl>
                  <c:pt idx="0">
                    <c:v>Wnioski</c:v>
                  </c:pt>
                  <c:pt idx="2">
                    <c:v>Osoby</c:v>
                  </c:pt>
                  <c:pt idx="4">
                    <c:v>Wnioski </c:v>
                  </c:pt>
                  <c:pt idx="6">
                    <c:v>Osoby</c:v>
                  </c:pt>
                  <c:pt idx="8">
                    <c:v>Wnioski</c:v>
                  </c:pt>
                  <c:pt idx="10">
                    <c:v>Osoby</c:v>
                  </c:pt>
                </c:lvl>
                <c:lvl>
                  <c:pt idx="0">
                    <c:v>PIERWSZE</c:v>
                  </c:pt>
                  <c:pt idx="4">
                    <c:v>KOLEJNE</c:v>
                  </c:pt>
                  <c:pt idx="8">
                    <c:v>WZNOWIENIA*</c:v>
                  </c:pt>
                </c:lvl>
              </c:multiLvlStrCache>
            </c:multiLvlStrRef>
          </c:cat>
          <c:val>
            <c:numRef>
              <c:f>'październik 2015'!$G$26:$R$26</c:f>
              <c:numCache>
                <c:formatCode>General</c:formatCode>
                <c:ptCount val="12"/>
                <c:pt idx="0">
                  <c:v>28</c:v>
                </c:pt>
                <c:pt idx="2">
                  <c:v>77</c:v>
                </c:pt>
                <c:pt idx="4">
                  <c:v>0</c:v>
                </c:pt>
                <c:pt idx="6">
                  <c:v>0</c:v>
                </c:pt>
                <c:pt idx="8">
                  <c:v>0</c:v>
                </c:pt>
                <c:pt idx="10">
                  <c:v>0</c:v>
                </c:pt>
              </c:numCache>
            </c:numRef>
          </c:val>
        </c:ser>
        <c:ser>
          <c:idx val="3"/>
          <c:order val="3"/>
          <c:tx>
            <c:strRef>
              <c:f>'październik 2015'!$C$27</c:f>
              <c:strCache>
                <c:ptCount val="1"/>
                <c:pt idx="0">
                  <c:v>GRUZJA</c:v>
                </c:pt>
              </c:strCache>
            </c:strRef>
          </c:tx>
          <c:spPr>
            <a:solidFill>
              <a:srgbClr val="92D050"/>
            </a:solidFill>
            <a:ln>
              <a:solidFill>
                <a:sysClr val="windowText" lastClr="000000"/>
              </a:solidFill>
            </a:ln>
          </c:spPr>
          <c:invertIfNegative val="0"/>
          <c:cat>
            <c:multiLvlStrRef>
              <c:f>('październik 2015'!$G$22:$J$23,'październik 2015'!$K$22:$N$23,'październik 2015'!$O$22:$R$23)</c:f>
              <c:multiLvlStrCache>
                <c:ptCount val="11"/>
                <c:lvl>
                  <c:pt idx="0">
                    <c:v>Wnioski</c:v>
                  </c:pt>
                  <c:pt idx="2">
                    <c:v>Osoby</c:v>
                  </c:pt>
                  <c:pt idx="4">
                    <c:v>Wnioski </c:v>
                  </c:pt>
                  <c:pt idx="6">
                    <c:v>Osoby</c:v>
                  </c:pt>
                  <c:pt idx="8">
                    <c:v>Wnioski</c:v>
                  </c:pt>
                  <c:pt idx="10">
                    <c:v>Osoby</c:v>
                  </c:pt>
                </c:lvl>
                <c:lvl>
                  <c:pt idx="0">
                    <c:v>PIERWSZE</c:v>
                  </c:pt>
                  <c:pt idx="4">
                    <c:v>KOLEJNE</c:v>
                  </c:pt>
                  <c:pt idx="8">
                    <c:v>WZNOWIENIA*</c:v>
                  </c:pt>
                </c:lvl>
              </c:multiLvlStrCache>
            </c:multiLvlStrRef>
          </c:cat>
          <c:val>
            <c:numRef>
              <c:f>'październik 2015'!$G$27:$R$27</c:f>
              <c:numCache>
                <c:formatCode>General</c:formatCode>
                <c:ptCount val="12"/>
                <c:pt idx="0">
                  <c:v>6</c:v>
                </c:pt>
                <c:pt idx="2">
                  <c:v>12</c:v>
                </c:pt>
                <c:pt idx="4">
                  <c:v>1</c:v>
                </c:pt>
                <c:pt idx="6">
                  <c:v>4</c:v>
                </c:pt>
                <c:pt idx="8">
                  <c:v>1</c:v>
                </c:pt>
                <c:pt idx="10">
                  <c:v>5</c:v>
                </c:pt>
              </c:numCache>
            </c:numRef>
          </c:val>
        </c:ser>
        <c:ser>
          <c:idx val="5"/>
          <c:order val="4"/>
          <c:tx>
            <c:strRef>
              <c:f>'październik 2015'!$C$28</c:f>
              <c:strCache>
                <c:ptCount val="1"/>
                <c:pt idx="0">
                  <c:v>SYRIA</c:v>
                </c:pt>
              </c:strCache>
            </c:strRef>
          </c:tx>
          <c:spPr>
            <a:solidFill>
              <a:srgbClr val="0070C0"/>
            </a:solidFill>
            <a:ln>
              <a:solidFill>
                <a:sysClr val="windowText" lastClr="000000"/>
              </a:solidFill>
            </a:ln>
          </c:spPr>
          <c:invertIfNegative val="0"/>
          <c:val>
            <c:numRef>
              <c:f>'październik 2015'!$G$28:$R$28</c:f>
              <c:numCache>
                <c:formatCode>General</c:formatCode>
                <c:ptCount val="12"/>
                <c:pt idx="0">
                  <c:v>13</c:v>
                </c:pt>
                <c:pt idx="2">
                  <c:v>13</c:v>
                </c:pt>
                <c:pt idx="4">
                  <c:v>0</c:v>
                </c:pt>
                <c:pt idx="6">
                  <c:v>0</c:v>
                </c:pt>
                <c:pt idx="8">
                  <c:v>0</c:v>
                </c:pt>
                <c:pt idx="10">
                  <c:v>0</c:v>
                </c:pt>
              </c:numCache>
            </c:numRef>
          </c:val>
        </c:ser>
        <c:ser>
          <c:idx val="4"/>
          <c:order val="5"/>
          <c:tx>
            <c:strRef>
              <c:f>'październik 2015'!$C$29</c:f>
              <c:strCache>
                <c:ptCount val="1"/>
                <c:pt idx="0">
                  <c:v>Pozostałe</c:v>
                </c:pt>
              </c:strCache>
            </c:strRef>
          </c:tx>
          <c:spPr>
            <a:solidFill>
              <a:srgbClr val="002060"/>
            </a:solidFill>
            <a:ln>
              <a:solidFill>
                <a:sysClr val="windowText" lastClr="000000"/>
              </a:solidFill>
            </a:ln>
          </c:spPr>
          <c:invertIfNegative val="0"/>
          <c:cat>
            <c:multiLvlStrRef>
              <c:f>('październik 2015'!$G$22:$J$23,'październik 2015'!$K$22:$N$23,'październik 2015'!$O$22:$R$23)</c:f>
              <c:multiLvlStrCache>
                <c:ptCount val="11"/>
                <c:lvl>
                  <c:pt idx="0">
                    <c:v>Wnioski</c:v>
                  </c:pt>
                  <c:pt idx="2">
                    <c:v>Osoby</c:v>
                  </c:pt>
                  <c:pt idx="4">
                    <c:v>Wnioski </c:v>
                  </c:pt>
                  <c:pt idx="6">
                    <c:v>Osoby</c:v>
                  </c:pt>
                  <c:pt idx="8">
                    <c:v>Wnioski</c:v>
                  </c:pt>
                  <c:pt idx="10">
                    <c:v>Osoby</c:v>
                  </c:pt>
                </c:lvl>
                <c:lvl>
                  <c:pt idx="0">
                    <c:v>PIERWSZE</c:v>
                  </c:pt>
                  <c:pt idx="4">
                    <c:v>KOLEJNE</c:v>
                  </c:pt>
                  <c:pt idx="8">
                    <c:v>WZNOWIENIA*</c:v>
                  </c:pt>
                </c:lvl>
              </c:multiLvlStrCache>
            </c:multiLvlStrRef>
          </c:cat>
          <c:val>
            <c:numRef>
              <c:f>'październik 2015'!$G$29:$R$29</c:f>
              <c:numCache>
                <c:formatCode>General</c:formatCode>
                <c:ptCount val="12"/>
                <c:pt idx="0">
                  <c:v>47</c:v>
                </c:pt>
                <c:pt idx="2">
                  <c:v>74</c:v>
                </c:pt>
                <c:pt idx="4">
                  <c:v>4</c:v>
                </c:pt>
                <c:pt idx="6">
                  <c:v>4</c:v>
                </c:pt>
                <c:pt idx="8">
                  <c:v>0</c:v>
                </c:pt>
                <c:pt idx="10">
                  <c:v>0</c:v>
                </c:pt>
              </c:numCache>
            </c:numRef>
          </c:val>
        </c:ser>
        <c:dLbls>
          <c:showLegendKey val="0"/>
          <c:showVal val="0"/>
          <c:showCatName val="0"/>
          <c:showSerName val="0"/>
          <c:showPercent val="0"/>
          <c:showBubbleSize val="0"/>
        </c:dLbls>
        <c:gapWidth val="55"/>
        <c:gapDepth val="55"/>
        <c:shape val="box"/>
        <c:axId val="99578624"/>
        <c:axId val="99580160"/>
        <c:axId val="0"/>
      </c:bar3DChart>
      <c:catAx>
        <c:axId val="99578624"/>
        <c:scaling>
          <c:orientation val="minMax"/>
        </c:scaling>
        <c:delete val="0"/>
        <c:axPos val="b"/>
        <c:numFmt formatCode="General" sourceLinked="0"/>
        <c:majorTickMark val="none"/>
        <c:minorTickMark val="none"/>
        <c:tickLblPos val="nextTo"/>
        <c:txPr>
          <a:bodyPr/>
          <a:lstStyle/>
          <a:p>
            <a:pPr algn="ctr">
              <a:defRPr/>
            </a:pPr>
            <a:endParaRPr lang="en-US"/>
          </a:p>
        </c:txPr>
        <c:crossAx val="99580160"/>
        <c:crosses val="autoZero"/>
        <c:auto val="1"/>
        <c:lblAlgn val="ctr"/>
        <c:lblOffset val="100"/>
        <c:noMultiLvlLbl val="0"/>
      </c:catAx>
      <c:valAx>
        <c:axId val="99580160"/>
        <c:scaling>
          <c:orientation val="minMax"/>
        </c:scaling>
        <c:delete val="0"/>
        <c:axPos val="l"/>
        <c:majorGridlines>
          <c:spPr>
            <a:effectLst>
              <a:outerShdw blurRad="50800" dist="50800" dir="5400000" algn="ctr" rotWithShape="0">
                <a:schemeClr val="tx1"/>
              </a:outerShdw>
            </a:effectLst>
          </c:spPr>
        </c:majorGridlines>
        <c:numFmt formatCode="General" sourceLinked="1"/>
        <c:majorTickMark val="none"/>
        <c:minorTickMark val="none"/>
        <c:tickLblPos val="nextTo"/>
        <c:txPr>
          <a:bodyPr/>
          <a:lstStyle/>
          <a:p>
            <a:pPr algn="ctr">
              <a:defRPr/>
            </a:pPr>
            <a:endParaRPr lang="en-US"/>
          </a:p>
        </c:txPr>
        <c:crossAx val="99578624"/>
        <c:crosses val="autoZero"/>
        <c:crossBetween val="between"/>
      </c:valAx>
      <c:spPr>
        <a:noFill/>
        <a:ln w="25400">
          <a:noFill/>
        </a:ln>
      </c:spPr>
    </c:plotArea>
    <c:legend>
      <c:legendPos val="b"/>
      <c:layout/>
      <c:overlay val="0"/>
    </c:legend>
    <c:plotVisOnly val="1"/>
    <c:dispBlanksAs val="gap"/>
    <c:showDLblsOverMax val="0"/>
  </c:chart>
  <c:spPr>
    <a:noFill/>
    <a:ln>
      <a:noFill/>
    </a:ln>
  </c:spPr>
  <c:txPr>
    <a:bodyPr/>
    <a:lstStyle/>
    <a:p>
      <a:pPr>
        <a:defRPr sz="900"/>
      </a:pPr>
      <a:endParaRPr lang="en-US"/>
    </a:p>
  </c:txPr>
  <c:printSettings>
    <c:headerFooter/>
    <c:pageMargins b="0.75" l="0.7" r="0.7" t="0.75" header="0.3" footer="0.3"/>
    <c:pageSetup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0"/>
      <c:rotY val="0"/>
      <c:rAngAx val="0"/>
      <c:perspective val="30"/>
    </c:view3D>
    <c:floor>
      <c:thickness val="0"/>
    </c:floor>
    <c:sideWall>
      <c:thickness val="0"/>
      <c:spPr>
        <a:noFill/>
      </c:spPr>
    </c:sideWall>
    <c:backWall>
      <c:thickness val="0"/>
      <c:spPr>
        <a:noFill/>
      </c:spPr>
    </c:backWall>
    <c:plotArea>
      <c:layout>
        <c:manualLayout>
          <c:layoutTarget val="inner"/>
          <c:xMode val="edge"/>
          <c:yMode val="edge"/>
          <c:x val="6.1076035708302417E-2"/>
          <c:y val="8.5986191655773578E-2"/>
          <c:w val="0.91663419732107954"/>
          <c:h val="0.60531886658915124"/>
        </c:manualLayout>
      </c:layout>
      <c:bar3DChart>
        <c:barDir val="col"/>
        <c:grouping val="stacked"/>
        <c:varyColors val="0"/>
        <c:ser>
          <c:idx val="0"/>
          <c:order val="0"/>
          <c:tx>
            <c:strRef>
              <c:f>'październik 2015'!$G$289</c:f>
              <c:strCache>
                <c:ptCount val="1"/>
                <c:pt idx="0">
                  <c:v>pobyt czasowy</c:v>
                </c:pt>
              </c:strCache>
            </c:strRef>
          </c:tx>
          <c:spPr>
            <a:solidFill>
              <a:srgbClr val="FF0000"/>
            </a:solidFill>
          </c:spPr>
          <c:invertIfNegative val="0"/>
          <c:cat>
            <c:multiLvlStrRef>
              <c:f>('październik 2015'!$K$287:$K$288,'październik 2015'!$M$287:$M$288,'październik 2015'!$O$287:$O$288,'październik 2015'!$Q$287:$Q$288)</c:f>
              <c:multiLvlStrCache>
                <c:ptCount val="4"/>
                <c:lvl>
                  <c:pt idx="1">
                    <c:v>pozytywne</c:v>
                  </c:pt>
                  <c:pt idx="2">
                    <c:v>negatywne</c:v>
                  </c:pt>
                  <c:pt idx="3">
                    <c:v>umorzenia</c:v>
                  </c:pt>
                </c:lvl>
                <c:lvl>
                  <c:pt idx="0">
                    <c:v>wnioski</c:v>
                  </c:pt>
                  <c:pt idx="1">
                    <c:v>decyzje 01.10.2015 - 31.10.2015 r.</c:v>
                  </c:pt>
                </c:lvl>
              </c:multiLvlStrCache>
            </c:multiLvlStrRef>
          </c:cat>
          <c:val>
            <c:numRef>
              <c:f>('październik 2015'!$K$289,'październik 2015'!$M$289,'październik 2015'!$O$289,'październik 2015'!$Q$289)</c:f>
              <c:numCache>
                <c:formatCode>#,##0</c:formatCode>
                <c:ptCount val="4"/>
                <c:pt idx="0">
                  <c:v>9642</c:v>
                </c:pt>
                <c:pt idx="1">
                  <c:v>6039</c:v>
                </c:pt>
                <c:pt idx="2">
                  <c:v>398</c:v>
                </c:pt>
                <c:pt idx="3">
                  <c:v>229</c:v>
                </c:pt>
              </c:numCache>
            </c:numRef>
          </c:val>
        </c:ser>
        <c:ser>
          <c:idx val="2"/>
          <c:order val="1"/>
          <c:tx>
            <c:strRef>
              <c:f>'październik 2015'!$G$290</c:f>
              <c:strCache>
                <c:ptCount val="1"/>
                <c:pt idx="0">
                  <c:v>pobyt stały</c:v>
                </c:pt>
              </c:strCache>
            </c:strRef>
          </c:tx>
          <c:spPr>
            <a:solidFill>
              <a:srgbClr val="FFC000"/>
            </a:solidFill>
          </c:spPr>
          <c:invertIfNegative val="0"/>
          <c:cat>
            <c:multiLvlStrRef>
              <c:f>('październik 2015'!$K$287:$K$288,'październik 2015'!$M$287:$M$288,'październik 2015'!$O$287:$O$288,'październik 2015'!$Q$287:$Q$288)</c:f>
              <c:multiLvlStrCache>
                <c:ptCount val="4"/>
                <c:lvl>
                  <c:pt idx="1">
                    <c:v>pozytywne</c:v>
                  </c:pt>
                  <c:pt idx="2">
                    <c:v>negatywne</c:v>
                  </c:pt>
                  <c:pt idx="3">
                    <c:v>umorzenia</c:v>
                  </c:pt>
                </c:lvl>
                <c:lvl>
                  <c:pt idx="0">
                    <c:v>wnioski</c:v>
                  </c:pt>
                  <c:pt idx="1">
                    <c:v>decyzje 01.10.2015 - 31.10.2015 r.</c:v>
                  </c:pt>
                </c:lvl>
              </c:multiLvlStrCache>
            </c:multiLvlStrRef>
          </c:cat>
          <c:val>
            <c:numRef>
              <c:f>('październik 2015'!$K$290,'październik 2015'!$M$290,'październik 2015'!$O$290,'październik 2015'!$Q$290)</c:f>
              <c:numCache>
                <c:formatCode>#,##0</c:formatCode>
                <c:ptCount val="4"/>
                <c:pt idx="0">
                  <c:v>1165</c:v>
                </c:pt>
                <c:pt idx="1">
                  <c:v>966</c:v>
                </c:pt>
                <c:pt idx="2">
                  <c:v>52</c:v>
                </c:pt>
                <c:pt idx="3">
                  <c:v>34</c:v>
                </c:pt>
              </c:numCache>
            </c:numRef>
          </c:val>
        </c:ser>
        <c:ser>
          <c:idx val="4"/>
          <c:order val="2"/>
          <c:tx>
            <c:strRef>
              <c:f>'październik 2015'!$G$291</c:f>
              <c:strCache>
                <c:ptCount val="1"/>
                <c:pt idx="0">
                  <c:v>pobyt rezyd. UE</c:v>
                </c:pt>
              </c:strCache>
            </c:strRef>
          </c:tx>
          <c:spPr>
            <a:solidFill>
              <a:srgbClr val="92D050"/>
            </a:solidFill>
          </c:spPr>
          <c:invertIfNegative val="0"/>
          <c:cat>
            <c:multiLvlStrRef>
              <c:f>('październik 2015'!$K$287:$K$288,'październik 2015'!$M$287:$M$288,'październik 2015'!$O$287:$O$288,'październik 2015'!$Q$287:$Q$288)</c:f>
              <c:multiLvlStrCache>
                <c:ptCount val="4"/>
                <c:lvl>
                  <c:pt idx="1">
                    <c:v>pozytywne</c:v>
                  </c:pt>
                  <c:pt idx="2">
                    <c:v>negatywne</c:v>
                  </c:pt>
                  <c:pt idx="3">
                    <c:v>umorzenia</c:v>
                  </c:pt>
                </c:lvl>
                <c:lvl>
                  <c:pt idx="0">
                    <c:v>wnioski</c:v>
                  </c:pt>
                  <c:pt idx="1">
                    <c:v>decyzje 01.10.2015 - 31.10.2015 r.</c:v>
                  </c:pt>
                </c:lvl>
              </c:multiLvlStrCache>
            </c:multiLvlStrRef>
          </c:cat>
          <c:val>
            <c:numRef>
              <c:f>('październik 2015'!$K$291,'październik 2015'!$M$291,'październik 2015'!$O$291,'październik 2015'!$Q$291)</c:f>
              <c:numCache>
                <c:formatCode>#,##0</c:formatCode>
                <c:ptCount val="4"/>
                <c:pt idx="0">
                  <c:v>228</c:v>
                </c:pt>
                <c:pt idx="1">
                  <c:v>169</c:v>
                </c:pt>
                <c:pt idx="2">
                  <c:v>25</c:v>
                </c:pt>
                <c:pt idx="3">
                  <c:v>22</c:v>
                </c:pt>
              </c:numCache>
            </c:numRef>
          </c:val>
        </c:ser>
        <c:dLbls>
          <c:showLegendKey val="0"/>
          <c:showVal val="0"/>
          <c:showCatName val="0"/>
          <c:showSerName val="0"/>
          <c:showPercent val="0"/>
          <c:showBubbleSize val="0"/>
        </c:dLbls>
        <c:gapWidth val="150"/>
        <c:shape val="box"/>
        <c:axId val="99612544"/>
        <c:axId val="99614080"/>
        <c:axId val="0"/>
      </c:bar3DChart>
      <c:catAx>
        <c:axId val="99612544"/>
        <c:scaling>
          <c:orientation val="minMax"/>
        </c:scaling>
        <c:delete val="0"/>
        <c:axPos val="b"/>
        <c:numFmt formatCode="General" sourceLinked="0"/>
        <c:majorTickMark val="out"/>
        <c:minorTickMark val="none"/>
        <c:tickLblPos val="nextTo"/>
        <c:crossAx val="99614080"/>
        <c:crosses val="autoZero"/>
        <c:auto val="1"/>
        <c:lblAlgn val="ctr"/>
        <c:lblOffset val="100"/>
        <c:noMultiLvlLbl val="0"/>
      </c:catAx>
      <c:valAx>
        <c:axId val="99614080"/>
        <c:scaling>
          <c:orientation val="minMax"/>
        </c:scaling>
        <c:delete val="0"/>
        <c:axPos val="l"/>
        <c:majorGridlines/>
        <c:numFmt formatCode="#,##0" sourceLinked="1"/>
        <c:majorTickMark val="out"/>
        <c:minorTickMark val="none"/>
        <c:tickLblPos val="nextTo"/>
        <c:crossAx val="99612544"/>
        <c:crosses val="autoZero"/>
        <c:crossBetween val="between"/>
      </c:valAx>
    </c:plotArea>
    <c:legend>
      <c:legendPos val="b"/>
      <c:layout/>
      <c:overlay val="0"/>
    </c:legend>
    <c:plotVisOnly val="1"/>
    <c:dispBlanksAs val="gap"/>
    <c:showDLblsOverMax val="0"/>
  </c:chart>
  <c:spPr>
    <a:noFill/>
    <a:ln>
      <a:noFill/>
    </a:ln>
  </c:spPr>
  <c:txPr>
    <a:bodyPr/>
    <a:lstStyle/>
    <a:p>
      <a:pPr>
        <a:defRPr sz="900"/>
      </a:pPr>
      <a:endParaRPr lang="en-US"/>
    </a:p>
  </c:txPr>
  <c:printSettings>
    <c:headerFooter/>
    <c:pageMargins b="0.75" l="0.7" r="0.7" t="0.75" header="0.3" footer="0.3"/>
    <c:pageSetup orientation="portrait"/>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15"/>
      <c:rotY val="20"/>
      <c:rAngAx val="0"/>
      <c:perspective val="30"/>
    </c:view3D>
    <c:floor>
      <c:thickness val="0"/>
    </c:floor>
    <c:sideWall>
      <c:thickness val="0"/>
      <c:spPr>
        <a:noFill/>
      </c:spPr>
    </c:sideWall>
    <c:backWall>
      <c:thickness val="0"/>
      <c:spPr>
        <a:noFill/>
      </c:spPr>
    </c:backWall>
    <c:plotArea>
      <c:layout/>
      <c:bar3DChart>
        <c:barDir val="col"/>
        <c:grouping val="standard"/>
        <c:varyColors val="0"/>
        <c:ser>
          <c:idx val="2"/>
          <c:order val="0"/>
          <c:tx>
            <c:strRef>
              <c:f>'październik 2015'!$D$480</c:f>
              <c:strCache>
                <c:ptCount val="1"/>
                <c:pt idx="0">
                  <c:v>fakultatywne</c:v>
                </c:pt>
              </c:strCache>
            </c:strRef>
          </c:tx>
          <c:spPr>
            <a:solidFill>
              <a:srgbClr val="92D050"/>
            </a:solid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'październik 2015'!$H$477:$M$477</c:f>
              <c:strCache>
                <c:ptCount val="4"/>
                <c:pt idx="0">
                  <c:v>wnioski</c:v>
                </c:pt>
                <c:pt idx="3">
                  <c:v>decyzje</c:v>
                </c:pt>
              </c:strCache>
            </c:strRef>
          </c:cat>
          <c:val>
            <c:numRef>
              <c:f>'październik 2015'!$H$480:$M$480</c:f>
              <c:numCache>
                <c:formatCode>#,##0</c:formatCode>
                <c:ptCount val="6"/>
                <c:pt idx="0">
                  <c:v>1186</c:v>
                </c:pt>
                <c:pt idx="3">
                  <c:v>1437</c:v>
                </c:pt>
              </c:numCache>
            </c:numRef>
          </c:val>
        </c:ser>
        <c:ser>
          <c:idx val="1"/>
          <c:order val="1"/>
          <c:tx>
            <c:strRef>
              <c:f>'październik 2015'!$D$479</c:f>
              <c:strCache>
                <c:ptCount val="1"/>
                <c:pt idx="0">
                  <c:v>konsul RP</c:v>
                </c:pt>
              </c:strCache>
            </c:strRef>
          </c:tx>
          <c:spPr>
            <a:solidFill>
              <a:srgbClr val="FFC000"/>
            </a:solid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'październik 2015'!$H$477:$M$477</c:f>
              <c:strCache>
                <c:ptCount val="4"/>
                <c:pt idx="0">
                  <c:v>wnioski</c:v>
                </c:pt>
                <c:pt idx="3">
                  <c:v>decyzje</c:v>
                </c:pt>
              </c:strCache>
            </c:strRef>
          </c:cat>
          <c:val>
            <c:numRef>
              <c:f>'październik 2015'!$H$479:$M$479</c:f>
              <c:numCache>
                <c:formatCode>#,##0</c:formatCode>
                <c:ptCount val="6"/>
                <c:pt idx="0">
                  <c:v>2091</c:v>
                </c:pt>
                <c:pt idx="3">
                  <c:v>2209</c:v>
                </c:pt>
              </c:numCache>
            </c:numRef>
          </c:val>
        </c:ser>
        <c:ser>
          <c:idx val="0"/>
          <c:order val="2"/>
          <c:tx>
            <c:strRef>
              <c:f>'październik 2015'!$D$478</c:f>
              <c:strCache>
                <c:ptCount val="1"/>
                <c:pt idx="0">
                  <c:v>inne państwo</c:v>
                </c:pt>
              </c:strCache>
            </c:strRef>
          </c:tx>
          <c:spPr>
            <a:solidFill>
              <a:srgbClr val="FF0000"/>
            </a:solid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'październik 2015'!$H$477:$M$477</c:f>
              <c:strCache>
                <c:ptCount val="4"/>
                <c:pt idx="0">
                  <c:v>wnioski</c:v>
                </c:pt>
                <c:pt idx="3">
                  <c:v>decyzje</c:v>
                </c:pt>
              </c:strCache>
            </c:strRef>
          </c:cat>
          <c:val>
            <c:numRef>
              <c:f>'październik 2015'!$H$478:$M$478</c:f>
              <c:numCache>
                <c:formatCode>#,##0</c:formatCode>
                <c:ptCount val="6"/>
                <c:pt idx="0">
                  <c:v>54396</c:v>
                </c:pt>
                <c:pt idx="3">
                  <c:v>50822</c:v>
                </c:pt>
              </c:numCache>
            </c:numRef>
          </c:val>
        </c:ser>
        <c:dLbls>
          <c:showLegendKey val="0"/>
          <c:showVal val="0"/>
          <c:showCatName val="0"/>
          <c:showSerName val="0"/>
          <c:showPercent val="0"/>
          <c:showBubbleSize val="0"/>
        </c:dLbls>
        <c:gapWidth val="150"/>
        <c:shape val="box"/>
        <c:axId val="99637504"/>
        <c:axId val="99655680"/>
        <c:axId val="99572800"/>
      </c:bar3DChart>
      <c:catAx>
        <c:axId val="99637504"/>
        <c:scaling>
          <c:orientation val="minMax"/>
        </c:scaling>
        <c:delete val="0"/>
        <c:axPos val="b"/>
        <c:numFmt formatCode="General" sourceLinked="1"/>
        <c:majorTickMark val="out"/>
        <c:minorTickMark val="none"/>
        <c:tickLblPos val="nextTo"/>
        <c:crossAx val="99655680"/>
        <c:crosses val="autoZero"/>
        <c:auto val="1"/>
        <c:lblAlgn val="ctr"/>
        <c:lblOffset val="100"/>
        <c:noMultiLvlLbl val="0"/>
      </c:catAx>
      <c:valAx>
        <c:axId val="99655680"/>
        <c:scaling>
          <c:orientation val="minMax"/>
        </c:scaling>
        <c:delete val="0"/>
        <c:axPos val="l"/>
        <c:majorGridlines/>
        <c:numFmt formatCode="#,##0" sourceLinked="1"/>
        <c:majorTickMark val="out"/>
        <c:minorTickMark val="none"/>
        <c:tickLblPos val="nextTo"/>
        <c:crossAx val="99637504"/>
        <c:crosses val="autoZero"/>
        <c:crossBetween val="between"/>
      </c:valAx>
      <c:serAx>
        <c:axId val="99572800"/>
        <c:scaling>
          <c:orientation val="minMax"/>
        </c:scaling>
        <c:delete val="0"/>
        <c:axPos val="b"/>
        <c:majorTickMark val="out"/>
        <c:minorTickMark val="none"/>
        <c:tickLblPos val="nextTo"/>
        <c:crossAx val="99655680"/>
        <c:crosses val="autoZero"/>
      </c:serAx>
    </c:plotArea>
    <c:plotVisOnly val="1"/>
    <c:dispBlanksAs val="gap"/>
    <c:showDLblsOverMax val="0"/>
  </c:chart>
  <c:spPr>
    <a:noFill/>
    <a:ln>
      <a:noFill/>
    </a:ln>
  </c:spPr>
  <c:printSettings>
    <c:headerFooter/>
    <c:pageMargins b="0.75" l="0.7" r="0.7" t="0.75" header="0.3" footer="0.3"/>
    <c:pageSetup orientation="portrait"/>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0"/>
      <c:rotY val="0"/>
      <c:rAngAx val="0"/>
      <c:perspective val="30"/>
    </c:view3D>
    <c:floor>
      <c:thickness val="0"/>
    </c:floor>
    <c:sideWall>
      <c:thickness val="0"/>
      <c:spPr>
        <a:noFill/>
      </c:spPr>
    </c:sideWall>
    <c:backWall>
      <c:thickness val="0"/>
      <c:spPr>
        <a:noFill/>
      </c:spPr>
    </c:backWall>
    <c:plotArea>
      <c:layout>
        <c:manualLayout>
          <c:layoutTarget val="inner"/>
          <c:xMode val="edge"/>
          <c:yMode val="edge"/>
          <c:x val="6.1076035708302417E-2"/>
          <c:y val="8.5986191655773578E-2"/>
          <c:w val="0.91663419732107954"/>
          <c:h val="0.60531886658915124"/>
        </c:manualLayout>
      </c:layout>
      <c:bar3DChart>
        <c:barDir val="col"/>
        <c:grouping val="stacked"/>
        <c:varyColors val="0"/>
        <c:ser>
          <c:idx val="0"/>
          <c:order val="0"/>
          <c:tx>
            <c:strRef>
              <c:f>'październik 2015'!$G$289</c:f>
              <c:strCache>
                <c:ptCount val="1"/>
                <c:pt idx="0">
                  <c:v>pobyt czasowy</c:v>
                </c:pt>
              </c:strCache>
            </c:strRef>
          </c:tx>
          <c:spPr>
            <a:solidFill>
              <a:srgbClr val="FF0000"/>
            </a:solidFill>
          </c:spPr>
          <c:invertIfNegative val="0"/>
          <c:cat>
            <c:multiLvlStrRef>
              <c:f>('październik 2015'!$K$287:$K$288,'październik 2015'!$M$287:$M$288,'październik 2015'!$O$287:$O$288,'październik 2015'!$Q$287:$Q$288)</c:f>
              <c:multiLvlStrCache>
                <c:ptCount val="4"/>
                <c:lvl>
                  <c:pt idx="1">
                    <c:v>pozytywne</c:v>
                  </c:pt>
                  <c:pt idx="2">
                    <c:v>negatywne</c:v>
                  </c:pt>
                  <c:pt idx="3">
                    <c:v>umorzenia</c:v>
                  </c:pt>
                </c:lvl>
                <c:lvl>
                  <c:pt idx="0">
                    <c:v>wnioski</c:v>
                  </c:pt>
                  <c:pt idx="1">
                    <c:v>decyzje 01.10.2015 - 31.10.2015 r.</c:v>
                  </c:pt>
                </c:lvl>
              </c:multiLvlStrCache>
            </c:multiLvlStrRef>
          </c:cat>
          <c:val>
            <c:numRef>
              <c:f>('październik 2015'!$K$289,'październik 2015'!$M$289,'październik 2015'!$O$289,'październik 2015'!$Q$289)</c:f>
              <c:numCache>
                <c:formatCode>#,##0</c:formatCode>
                <c:ptCount val="4"/>
                <c:pt idx="0">
                  <c:v>9642</c:v>
                </c:pt>
                <c:pt idx="1">
                  <c:v>6039</c:v>
                </c:pt>
                <c:pt idx="2">
                  <c:v>398</c:v>
                </c:pt>
                <c:pt idx="3">
                  <c:v>229</c:v>
                </c:pt>
              </c:numCache>
            </c:numRef>
          </c:val>
        </c:ser>
        <c:ser>
          <c:idx val="2"/>
          <c:order val="1"/>
          <c:tx>
            <c:strRef>
              <c:f>'październik 2015'!$G$290</c:f>
              <c:strCache>
                <c:ptCount val="1"/>
                <c:pt idx="0">
                  <c:v>pobyt stały</c:v>
                </c:pt>
              </c:strCache>
            </c:strRef>
          </c:tx>
          <c:spPr>
            <a:solidFill>
              <a:srgbClr val="FFC000"/>
            </a:solidFill>
          </c:spPr>
          <c:invertIfNegative val="0"/>
          <c:cat>
            <c:multiLvlStrRef>
              <c:f>('październik 2015'!$K$287:$K$288,'październik 2015'!$M$287:$M$288,'październik 2015'!$O$287:$O$288,'październik 2015'!$Q$287:$Q$288)</c:f>
              <c:multiLvlStrCache>
                <c:ptCount val="4"/>
                <c:lvl>
                  <c:pt idx="1">
                    <c:v>pozytywne</c:v>
                  </c:pt>
                  <c:pt idx="2">
                    <c:v>negatywne</c:v>
                  </c:pt>
                  <c:pt idx="3">
                    <c:v>umorzenia</c:v>
                  </c:pt>
                </c:lvl>
                <c:lvl>
                  <c:pt idx="0">
                    <c:v>wnioski</c:v>
                  </c:pt>
                  <c:pt idx="1">
                    <c:v>decyzje 01.10.2015 - 31.10.2015 r.</c:v>
                  </c:pt>
                </c:lvl>
              </c:multiLvlStrCache>
            </c:multiLvlStrRef>
          </c:cat>
          <c:val>
            <c:numRef>
              <c:f>('październik 2015'!$K$290,'październik 2015'!$M$290,'październik 2015'!$O$290,'październik 2015'!$Q$290)</c:f>
              <c:numCache>
                <c:formatCode>#,##0</c:formatCode>
                <c:ptCount val="4"/>
                <c:pt idx="0">
                  <c:v>1165</c:v>
                </c:pt>
                <c:pt idx="1">
                  <c:v>966</c:v>
                </c:pt>
                <c:pt idx="2">
                  <c:v>52</c:v>
                </c:pt>
                <c:pt idx="3">
                  <c:v>34</c:v>
                </c:pt>
              </c:numCache>
            </c:numRef>
          </c:val>
        </c:ser>
        <c:ser>
          <c:idx val="4"/>
          <c:order val="2"/>
          <c:tx>
            <c:strRef>
              <c:f>'październik 2015'!$G$291</c:f>
              <c:strCache>
                <c:ptCount val="1"/>
                <c:pt idx="0">
                  <c:v>pobyt rezyd. UE</c:v>
                </c:pt>
              </c:strCache>
            </c:strRef>
          </c:tx>
          <c:spPr>
            <a:solidFill>
              <a:srgbClr val="92D050"/>
            </a:solidFill>
          </c:spPr>
          <c:invertIfNegative val="0"/>
          <c:cat>
            <c:multiLvlStrRef>
              <c:f>('październik 2015'!$K$287:$K$288,'październik 2015'!$M$287:$M$288,'październik 2015'!$O$287:$O$288,'październik 2015'!$Q$287:$Q$288)</c:f>
              <c:multiLvlStrCache>
                <c:ptCount val="4"/>
                <c:lvl>
                  <c:pt idx="1">
                    <c:v>pozytywne</c:v>
                  </c:pt>
                  <c:pt idx="2">
                    <c:v>negatywne</c:v>
                  </c:pt>
                  <c:pt idx="3">
                    <c:v>umorzenia</c:v>
                  </c:pt>
                </c:lvl>
                <c:lvl>
                  <c:pt idx="0">
                    <c:v>wnioski</c:v>
                  </c:pt>
                  <c:pt idx="1">
                    <c:v>decyzje 01.10.2015 - 31.10.2015 r.</c:v>
                  </c:pt>
                </c:lvl>
              </c:multiLvlStrCache>
            </c:multiLvlStrRef>
          </c:cat>
          <c:val>
            <c:numRef>
              <c:f>('październik 2015'!$K$291,'październik 2015'!$M$291,'październik 2015'!$O$291,'październik 2015'!$Q$291)</c:f>
              <c:numCache>
                <c:formatCode>#,##0</c:formatCode>
                <c:ptCount val="4"/>
                <c:pt idx="0">
                  <c:v>228</c:v>
                </c:pt>
                <c:pt idx="1">
                  <c:v>169</c:v>
                </c:pt>
                <c:pt idx="2">
                  <c:v>25</c:v>
                </c:pt>
                <c:pt idx="3">
                  <c:v>22</c:v>
                </c:pt>
              </c:numCache>
            </c:numRef>
          </c:val>
        </c:ser>
        <c:dLbls>
          <c:showLegendKey val="0"/>
          <c:showVal val="0"/>
          <c:showCatName val="0"/>
          <c:showSerName val="0"/>
          <c:showPercent val="0"/>
          <c:showBubbleSize val="0"/>
        </c:dLbls>
        <c:gapWidth val="150"/>
        <c:shape val="box"/>
        <c:axId val="100027008"/>
        <c:axId val="100032896"/>
        <c:axId val="0"/>
      </c:bar3DChart>
      <c:catAx>
        <c:axId val="100027008"/>
        <c:scaling>
          <c:orientation val="minMax"/>
        </c:scaling>
        <c:delete val="0"/>
        <c:axPos val="b"/>
        <c:numFmt formatCode="General" sourceLinked="0"/>
        <c:majorTickMark val="out"/>
        <c:minorTickMark val="none"/>
        <c:tickLblPos val="nextTo"/>
        <c:crossAx val="100032896"/>
        <c:crosses val="autoZero"/>
        <c:auto val="1"/>
        <c:lblAlgn val="ctr"/>
        <c:lblOffset val="100"/>
        <c:noMultiLvlLbl val="0"/>
      </c:catAx>
      <c:valAx>
        <c:axId val="100032896"/>
        <c:scaling>
          <c:orientation val="minMax"/>
        </c:scaling>
        <c:delete val="0"/>
        <c:axPos val="l"/>
        <c:majorGridlines/>
        <c:numFmt formatCode="#,##0" sourceLinked="1"/>
        <c:majorTickMark val="out"/>
        <c:minorTickMark val="none"/>
        <c:tickLblPos val="nextTo"/>
        <c:crossAx val="100027008"/>
        <c:crosses val="autoZero"/>
        <c:crossBetween val="between"/>
      </c:valAx>
    </c:plotArea>
    <c:legend>
      <c:legendPos val="b"/>
      <c:layout/>
      <c:overlay val="0"/>
    </c:legend>
    <c:plotVisOnly val="1"/>
    <c:dispBlanksAs val="gap"/>
    <c:showDLblsOverMax val="0"/>
  </c:chart>
  <c:spPr>
    <a:noFill/>
    <a:ln>
      <a:noFill/>
    </a:ln>
  </c:spPr>
  <c:txPr>
    <a:bodyPr/>
    <a:lstStyle/>
    <a:p>
      <a:pPr>
        <a:defRPr sz="1000"/>
      </a:pPr>
      <a:endParaRPr lang="en-US"/>
    </a:p>
  </c:txPr>
  <c:printSettings>
    <c:headerFooter/>
    <c:pageMargins b="0.75" l="0.7" r="0.7" t="0.75" header="0.3" footer="0.3"/>
    <c:pageSetup orientation="portrait"/>
  </c:printSettings>
</c:chartSpace>
</file>

<file path=xl/drawings/_rels/drawing1.xml.rels><?xml version="1.0" encoding="UTF-8" standalone="yes"?>
<Relationships xmlns="http://schemas.openxmlformats.org/package/2006/relationships"><Relationship Id="rId8" Type="http://schemas.openxmlformats.org/officeDocument/2006/relationships/image" Target="../media/image1.png"/><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1</xdr:colOff>
      <xdr:row>72</xdr:row>
      <xdr:rowOff>52389</xdr:rowOff>
    </xdr:from>
    <xdr:to>
      <xdr:col>24</xdr:col>
      <xdr:colOff>19051</xdr:colOff>
      <xdr:row>93</xdr:row>
      <xdr:rowOff>133351</xdr:rowOff>
    </xdr:to>
    <xdr:graphicFrame macro="">
      <xdr:nvGraphicFramePr>
        <xdr:cNvPr id="2" name="Wykres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25400</xdr:colOff>
      <xdr:row>246</xdr:row>
      <xdr:rowOff>65086</xdr:rowOff>
    </xdr:from>
    <xdr:to>
      <xdr:col>23</xdr:col>
      <xdr:colOff>9525</xdr:colOff>
      <xdr:row>260</xdr:row>
      <xdr:rowOff>133350</xdr:rowOff>
    </xdr:to>
    <xdr:graphicFrame macro="">
      <xdr:nvGraphicFramePr>
        <xdr:cNvPr id="35" name="Wykres 3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xdr:colOff>
      <xdr:row>433</xdr:row>
      <xdr:rowOff>69397</xdr:rowOff>
    </xdr:from>
    <xdr:to>
      <xdr:col>23</xdr:col>
      <xdr:colOff>1</xdr:colOff>
      <xdr:row>455</xdr:row>
      <xdr:rowOff>123825</xdr:rowOff>
    </xdr:to>
    <xdr:graphicFrame macro="">
      <xdr:nvGraphicFramePr>
        <xdr:cNvPr id="38" name="Wykres 3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27215</xdr:colOff>
      <xdr:row>30</xdr:row>
      <xdr:rowOff>142193</xdr:rowOff>
    </xdr:from>
    <xdr:to>
      <xdr:col>23</xdr:col>
      <xdr:colOff>238126</xdr:colOff>
      <xdr:row>49</xdr:row>
      <xdr:rowOff>161925</xdr:rowOff>
    </xdr:to>
    <xdr:graphicFrame macro="">
      <xdr:nvGraphicFramePr>
        <xdr:cNvPr id="4" name="Wykres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47626</xdr:colOff>
      <xdr:row>293</xdr:row>
      <xdr:rowOff>9526</xdr:rowOff>
    </xdr:from>
    <xdr:to>
      <xdr:col>23</xdr:col>
      <xdr:colOff>9525</xdr:colOff>
      <xdr:row>307</xdr:row>
      <xdr:rowOff>180976</xdr:rowOff>
    </xdr:to>
    <xdr:graphicFrame macro="">
      <xdr:nvGraphicFramePr>
        <xdr:cNvPr id="5" name="Wykres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481</xdr:row>
      <xdr:rowOff>112059</xdr:rowOff>
    </xdr:from>
    <xdr:to>
      <xdr:col>20</xdr:col>
      <xdr:colOff>238125</xdr:colOff>
      <xdr:row>489</xdr:row>
      <xdr:rowOff>0</xdr:rowOff>
    </xdr:to>
    <xdr:graphicFrame macro="">
      <xdr:nvGraphicFramePr>
        <xdr:cNvPr id="7" name="Wykres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34925</xdr:colOff>
      <xdr:row>154</xdr:row>
      <xdr:rowOff>0</xdr:rowOff>
    </xdr:from>
    <xdr:to>
      <xdr:col>20</xdr:col>
      <xdr:colOff>234084</xdr:colOff>
      <xdr:row>154</xdr:row>
      <xdr:rowOff>95250</xdr:rowOff>
    </xdr:to>
    <xdr:sp macro="" textlink="">
      <xdr:nvSpPr>
        <xdr:cNvPr id="10" name="pole tekstowe 9"/>
        <xdr:cNvSpPr txBox="1"/>
      </xdr:nvSpPr>
      <xdr:spPr>
        <a:xfrm>
          <a:off x="34925" y="27500036"/>
          <a:ext cx="6186302" cy="6123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l-PL" sz="800" i="1">
              <a:latin typeface="Tahoma" panose="020B0604030504040204" pitchFamily="34" charset="0"/>
              <a:ea typeface="Tahoma" panose="020B0604030504040204" pitchFamily="34" charset="0"/>
              <a:cs typeface="Tahoma" panose="020B0604030504040204" pitchFamily="34" charset="0"/>
            </a:rPr>
            <a:t>.</a:t>
          </a:r>
        </a:p>
        <a:p>
          <a:endParaRPr lang="pl-PL" sz="1100"/>
        </a:p>
      </xdr:txBody>
    </xdr:sp>
    <xdr:clientData/>
  </xdr:twoCellAnchor>
  <xdr:oneCellAnchor>
    <xdr:from>
      <xdr:col>24</xdr:col>
      <xdr:colOff>0</xdr:colOff>
      <xdr:row>58</xdr:row>
      <xdr:rowOff>0</xdr:rowOff>
    </xdr:from>
    <xdr:ext cx="184731" cy="264560"/>
    <xdr:sp macro="" textlink="">
      <xdr:nvSpPr>
        <xdr:cNvPr id="18" name="pole tekstowe 17"/>
        <xdr:cNvSpPr txBox="1"/>
      </xdr:nvSpPr>
      <xdr:spPr>
        <a:xfrm>
          <a:off x="8181975" y="10658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pl-PL" sz="1100"/>
        </a:p>
      </xdr:txBody>
    </xdr:sp>
    <xdr:clientData/>
  </xdr:oneCellAnchor>
  <xdr:twoCellAnchor>
    <xdr:from>
      <xdr:col>0</xdr:col>
      <xdr:colOff>0</xdr:colOff>
      <xdr:row>328</xdr:row>
      <xdr:rowOff>0</xdr:rowOff>
    </xdr:from>
    <xdr:to>
      <xdr:col>22</xdr:col>
      <xdr:colOff>266700</xdr:colOff>
      <xdr:row>341</xdr:row>
      <xdr:rowOff>9525</xdr:rowOff>
    </xdr:to>
    <xdr:graphicFrame macro="">
      <xdr:nvGraphicFramePr>
        <xdr:cNvPr id="34" name="Wykres 3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10583</xdr:colOff>
      <xdr:row>95</xdr:row>
      <xdr:rowOff>31751</xdr:rowOff>
    </xdr:from>
    <xdr:to>
      <xdr:col>25</xdr:col>
      <xdr:colOff>21167</xdr:colOff>
      <xdr:row>125</xdr:row>
      <xdr:rowOff>21167</xdr:rowOff>
    </xdr:to>
    <xdr:sp macro="" textlink="">
      <xdr:nvSpPr>
        <xdr:cNvPr id="6" name="Prostokąt 5"/>
        <xdr:cNvSpPr/>
      </xdr:nvSpPr>
      <xdr:spPr>
        <a:xfrm>
          <a:off x="10583" y="16552334"/>
          <a:ext cx="9376834" cy="1894416"/>
        </a:xfrm>
        <a:prstGeom prst="rect">
          <a:avLst/>
        </a:prstGeom>
        <a:noFill/>
        <a:ln>
          <a:solidFill>
            <a:schemeClr val="bg1">
              <a:lumMod val="95000"/>
            </a:schemeClr>
          </a:solidFill>
        </a:ln>
        <a:effectLst>
          <a:outerShdw blurRad="50800" dist="38100" dir="2700000" algn="tl" rotWithShape="0">
            <a:prstClr val="black">
              <a:alpha val="40000"/>
            </a:prstClr>
          </a:outerShdw>
        </a:effectLst>
        <a:scene3d>
          <a:camera prst="orthographicFront"/>
          <a:lightRig rig="threePt" dir="t"/>
        </a:scene3d>
        <a:sp3d>
          <a:bevelT w="114300" prst="artDeco"/>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l-PL" sz="1100"/>
        </a:p>
      </xdr:txBody>
    </xdr:sp>
    <xdr:clientData/>
  </xdr:twoCellAnchor>
  <xdr:twoCellAnchor>
    <xdr:from>
      <xdr:col>0</xdr:col>
      <xdr:colOff>0</xdr:colOff>
      <xdr:row>145</xdr:row>
      <xdr:rowOff>0</xdr:rowOff>
    </xdr:from>
    <xdr:to>
      <xdr:col>25</xdr:col>
      <xdr:colOff>10584</xdr:colOff>
      <xdr:row>154</xdr:row>
      <xdr:rowOff>0</xdr:rowOff>
    </xdr:to>
    <xdr:sp macro="" textlink="">
      <xdr:nvSpPr>
        <xdr:cNvPr id="22" name="Prostokąt 21"/>
        <xdr:cNvSpPr/>
      </xdr:nvSpPr>
      <xdr:spPr>
        <a:xfrm>
          <a:off x="0" y="22468417"/>
          <a:ext cx="9376834" cy="1524000"/>
        </a:xfrm>
        <a:prstGeom prst="rect">
          <a:avLst/>
        </a:prstGeom>
        <a:noFill/>
        <a:ln>
          <a:solidFill>
            <a:schemeClr val="bg1">
              <a:lumMod val="95000"/>
            </a:schemeClr>
          </a:solidFill>
        </a:ln>
        <a:effectLst>
          <a:outerShdw blurRad="50800" dist="38100" dir="2700000" algn="tl" rotWithShape="0">
            <a:prstClr val="black">
              <a:alpha val="40000"/>
            </a:prstClr>
          </a:outerShdw>
        </a:effectLst>
        <a:scene3d>
          <a:camera prst="orthographicFront"/>
          <a:lightRig rig="threePt" dir="t"/>
        </a:scene3d>
        <a:sp3d>
          <a:bevelT prst="relaxedInse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l-PL" sz="1100"/>
        </a:p>
      </xdr:txBody>
    </xdr:sp>
    <xdr:clientData/>
  </xdr:twoCellAnchor>
  <xdr:twoCellAnchor>
    <xdr:from>
      <xdr:col>0</xdr:col>
      <xdr:colOff>0</xdr:colOff>
      <xdr:row>181</xdr:row>
      <xdr:rowOff>190499</xdr:rowOff>
    </xdr:from>
    <xdr:to>
      <xdr:col>25</xdr:col>
      <xdr:colOff>10584</xdr:colOff>
      <xdr:row>227</xdr:row>
      <xdr:rowOff>0</xdr:rowOff>
    </xdr:to>
    <xdr:sp macro="" textlink="">
      <xdr:nvSpPr>
        <xdr:cNvPr id="23" name="Prostokąt 22"/>
        <xdr:cNvSpPr/>
      </xdr:nvSpPr>
      <xdr:spPr>
        <a:xfrm>
          <a:off x="0" y="30977416"/>
          <a:ext cx="9376834" cy="2074333"/>
        </a:xfrm>
        <a:prstGeom prst="rect">
          <a:avLst/>
        </a:prstGeom>
        <a:noFill/>
        <a:ln>
          <a:solidFill>
            <a:schemeClr val="bg1">
              <a:lumMod val="95000"/>
            </a:schemeClr>
          </a:solidFill>
        </a:ln>
        <a:effectLst>
          <a:outerShdw blurRad="50800" dist="38100" dir="2700000" algn="tl" rotWithShape="0">
            <a:prstClr val="black">
              <a:alpha val="40000"/>
            </a:prstClr>
          </a:outerShdw>
        </a:effectLst>
        <a:scene3d>
          <a:camera prst="orthographicFront"/>
          <a:lightRig rig="threePt" dir="t"/>
        </a:scene3d>
        <a:sp3d>
          <a:bevelT prst="relaxedInse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l-PL" sz="1100"/>
        </a:p>
      </xdr:txBody>
    </xdr:sp>
    <xdr:clientData/>
  </xdr:twoCellAnchor>
  <xdr:twoCellAnchor>
    <xdr:from>
      <xdr:col>0</xdr:col>
      <xdr:colOff>0</xdr:colOff>
      <xdr:row>264</xdr:row>
      <xdr:rowOff>0</xdr:rowOff>
    </xdr:from>
    <xdr:to>
      <xdr:col>25</xdr:col>
      <xdr:colOff>10584</xdr:colOff>
      <xdr:row>271</xdr:row>
      <xdr:rowOff>0</xdr:rowOff>
    </xdr:to>
    <xdr:sp macro="" textlink="">
      <xdr:nvSpPr>
        <xdr:cNvPr id="24" name="Prostokąt 23"/>
        <xdr:cNvSpPr/>
      </xdr:nvSpPr>
      <xdr:spPr>
        <a:xfrm>
          <a:off x="0" y="40481250"/>
          <a:ext cx="7878234" cy="2084916"/>
        </a:xfrm>
        <a:prstGeom prst="rect">
          <a:avLst/>
        </a:prstGeom>
        <a:noFill/>
        <a:ln>
          <a:solidFill>
            <a:schemeClr val="bg1">
              <a:lumMod val="95000"/>
            </a:schemeClr>
          </a:solidFill>
        </a:ln>
        <a:effectLst>
          <a:outerShdw blurRad="50800" dist="38100" dir="2700000" algn="tl" rotWithShape="0">
            <a:prstClr val="black">
              <a:alpha val="40000"/>
            </a:prstClr>
          </a:outerShdw>
        </a:effectLst>
        <a:scene3d>
          <a:camera prst="orthographicFront"/>
          <a:lightRig rig="threePt" dir="t"/>
        </a:scene3d>
        <a:sp3d>
          <a:bevelT prst="relaxedInse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l-PL" sz="1100"/>
        </a:p>
      </xdr:txBody>
    </xdr:sp>
    <xdr:clientData/>
  </xdr:twoCellAnchor>
  <xdr:twoCellAnchor>
    <xdr:from>
      <xdr:col>0</xdr:col>
      <xdr:colOff>0</xdr:colOff>
      <xdr:row>351</xdr:row>
      <xdr:rowOff>190499</xdr:rowOff>
    </xdr:from>
    <xdr:to>
      <xdr:col>25</xdr:col>
      <xdr:colOff>10584</xdr:colOff>
      <xdr:row>405</xdr:row>
      <xdr:rowOff>10582</xdr:rowOff>
    </xdr:to>
    <xdr:sp macro="" textlink="">
      <xdr:nvSpPr>
        <xdr:cNvPr id="25" name="Prostokąt 24"/>
        <xdr:cNvSpPr/>
      </xdr:nvSpPr>
      <xdr:spPr>
        <a:xfrm>
          <a:off x="0" y="59721749"/>
          <a:ext cx="9376834" cy="1725083"/>
        </a:xfrm>
        <a:prstGeom prst="rect">
          <a:avLst/>
        </a:prstGeom>
        <a:noFill/>
        <a:ln>
          <a:solidFill>
            <a:schemeClr val="bg1">
              <a:lumMod val="95000"/>
            </a:schemeClr>
          </a:solidFill>
        </a:ln>
        <a:effectLst>
          <a:outerShdw blurRad="50800" dist="38100" dir="2700000" algn="tl" rotWithShape="0">
            <a:prstClr val="black">
              <a:alpha val="40000"/>
            </a:prstClr>
          </a:outerShdw>
        </a:effectLst>
        <a:scene3d>
          <a:camera prst="orthographicFront"/>
          <a:lightRig rig="threePt" dir="t"/>
        </a:scene3d>
        <a:sp3d>
          <a:bevelT prst="relaxedInse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l-PL" sz="1100"/>
        </a:p>
      </xdr:txBody>
    </xdr:sp>
    <xdr:clientData/>
  </xdr:twoCellAnchor>
  <xdr:twoCellAnchor>
    <xdr:from>
      <xdr:col>0</xdr:col>
      <xdr:colOff>0</xdr:colOff>
      <xdr:row>460</xdr:row>
      <xdr:rowOff>0</xdr:rowOff>
    </xdr:from>
    <xdr:to>
      <xdr:col>25</xdr:col>
      <xdr:colOff>10584</xdr:colOff>
      <xdr:row>465</xdr:row>
      <xdr:rowOff>179916</xdr:rowOff>
    </xdr:to>
    <xdr:sp macro="" textlink="">
      <xdr:nvSpPr>
        <xdr:cNvPr id="26" name="Prostokąt 25"/>
        <xdr:cNvSpPr/>
      </xdr:nvSpPr>
      <xdr:spPr>
        <a:xfrm>
          <a:off x="0" y="73331917"/>
          <a:ext cx="9376834" cy="1132416"/>
        </a:xfrm>
        <a:prstGeom prst="rect">
          <a:avLst/>
        </a:prstGeom>
        <a:noFill/>
        <a:ln>
          <a:solidFill>
            <a:schemeClr val="bg1">
              <a:lumMod val="95000"/>
            </a:schemeClr>
          </a:solidFill>
        </a:ln>
        <a:effectLst>
          <a:outerShdw blurRad="50800" dist="38100" dir="2700000" algn="tl" rotWithShape="0">
            <a:prstClr val="black">
              <a:alpha val="40000"/>
            </a:prstClr>
          </a:outerShdw>
        </a:effectLst>
        <a:scene3d>
          <a:camera prst="orthographicFront"/>
          <a:lightRig rig="threePt" dir="t"/>
        </a:scene3d>
        <a:sp3d>
          <a:bevelT prst="relaxedInse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l-PL" sz="1100"/>
        </a:p>
      </xdr:txBody>
    </xdr:sp>
    <xdr:clientData/>
  </xdr:twoCellAnchor>
  <xdr:twoCellAnchor>
    <xdr:from>
      <xdr:col>0</xdr:col>
      <xdr:colOff>0</xdr:colOff>
      <xdr:row>489</xdr:row>
      <xdr:rowOff>0</xdr:rowOff>
    </xdr:from>
    <xdr:to>
      <xdr:col>25</xdr:col>
      <xdr:colOff>10584</xdr:colOff>
      <xdr:row>492</xdr:row>
      <xdr:rowOff>0</xdr:rowOff>
    </xdr:to>
    <xdr:sp macro="" textlink="">
      <xdr:nvSpPr>
        <xdr:cNvPr id="30" name="Prostokąt 29"/>
        <xdr:cNvSpPr/>
      </xdr:nvSpPr>
      <xdr:spPr>
        <a:xfrm>
          <a:off x="0" y="81375250"/>
          <a:ext cx="9376834" cy="1524000"/>
        </a:xfrm>
        <a:prstGeom prst="rect">
          <a:avLst/>
        </a:prstGeom>
        <a:noFill/>
        <a:ln>
          <a:solidFill>
            <a:schemeClr val="bg1">
              <a:lumMod val="95000"/>
            </a:schemeClr>
          </a:solidFill>
        </a:ln>
        <a:effectLst>
          <a:outerShdw blurRad="50800" dist="38100" dir="2700000" algn="tl" rotWithShape="0">
            <a:prstClr val="black">
              <a:alpha val="40000"/>
            </a:prstClr>
          </a:outerShdw>
        </a:effectLst>
        <a:scene3d>
          <a:camera prst="orthographicFront"/>
          <a:lightRig rig="threePt" dir="t"/>
        </a:scene3d>
        <a:sp3d>
          <a:bevelT prst="relaxedInse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l-PL" sz="1100"/>
        </a:p>
      </xdr:txBody>
    </xdr:sp>
    <xdr:clientData/>
  </xdr:twoCellAnchor>
  <xdr:twoCellAnchor>
    <xdr:from>
      <xdr:col>0</xdr:col>
      <xdr:colOff>0</xdr:colOff>
      <xdr:row>513</xdr:row>
      <xdr:rowOff>0</xdr:rowOff>
    </xdr:from>
    <xdr:to>
      <xdr:col>25</xdr:col>
      <xdr:colOff>10584</xdr:colOff>
      <xdr:row>519</xdr:row>
      <xdr:rowOff>0</xdr:rowOff>
    </xdr:to>
    <xdr:sp macro="" textlink="">
      <xdr:nvSpPr>
        <xdr:cNvPr id="31" name="Prostokąt 30"/>
        <xdr:cNvSpPr/>
      </xdr:nvSpPr>
      <xdr:spPr>
        <a:xfrm>
          <a:off x="0" y="87354833"/>
          <a:ext cx="9376834" cy="1725084"/>
        </a:xfrm>
        <a:prstGeom prst="rect">
          <a:avLst/>
        </a:prstGeom>
        <a:noFill/>
        <a:ln>
          <a:solidFill>
            <a:schemeClr val="bg1">
              <a:lumMod val="95000"/>
            </a:schemeClr>
          </a:solidFill>
        </a:ln>
        <a:effectLst>
          <a:outerShdw blurRad="50800" dist="38100" dir="2700000" algn="tl" rotWithShape="0">
            <a:prstClr val="black">
              <a:alpha val="40000"/>
            </a:prstClr>
          </a:outerShdw>
        </a:effectLst>
        <a:scene3d>
          <a:camera prst="orthographicFront"/>
          <a:lightRig rig="threePt" dir="t"/>
        </a:scene3d>
        <a:sp3d>
          <a:bevelT prst="relaxedInse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l-PL" sz="1100"/>
        </a:p>
      </xdr:txBody>
    </xdr:sp>
    <xdr:clientData/>
  </xdr:twoCellAnchor>
  <xdr:twoCellAnchor>
    <xdr:from>
      <xdr:col>0</xdr:col>
      <xdr:colOff>0</xdr:colOff>
      <xdr:row>523</xdr:row>
      <xdr:rowOff>190499</xdr:rowOff>
    </xdr:from>
    <xdr:to>
      <xdr:col>25</xdr:col>
      <xdr:colOff>10584</xdr:colOff>
      <xdr:row>565</xdr:row>
      <xdr:rowOff>0</xdr:rowOff>
    </xdr:to>
    <xdr:sp macro="" textlink="">
      <xdr:nvSpPr>
        <xdr:cNvPr id="32" name="Prostokąt 31"/>
        <xdr:cNvSpPr/>
      </xdr:nvSpPr>
      <xdr:spPr>
        <a:xfrm>
          <a:off x="0" y="90212332"/>
          <a:ext cx="9376834" cy="4783667"/>
        </a:xfrm>
        <a:prstGeom prst="rect">
          <a:avLst/>
        </a:prstGeom>
        <a:noFill/>
        <a:ln>
          <a:solidFill>
            <a:schemeClr val="bg1">
              <a:lumMod val="95000"/>
            </a:schemeClr>
          </a:solidFill>
        </a:ln>
        <a:effectLst>
          <a:outerShdw blurRad="50800" dist="38100" dir="2700000" algn="tl" rotWithShape="0">
            <a:prstClr val="black">
              <a:alpha val="40000"/>
            </a:prstClr>
          </a:outerShdw>
        </a:effectLst>
        <a:scene3d>
          <a:camera prst="orthographicFront"/>
          <a:lightRig rig="threePt" dir="t"/>
        </a:scene3d>
        <a:sp3d>
          <a:bevelT prst="relaxedInse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l-PL" sz="1100"/>
        </a:p>
      </xdr:txBody>
    </xdr:sp>
    <xdr:clientData/>
  </xdr:twoCellAnchor>
  <xdr:twoCellAnchor editAs="oneCell">
    <xdr:from>
      <xdr:col>0</xdr:col>
      <xdr:colOff>0</xdr:colOff>
      <xdr:row>0</xdr:row>
      <xdr:rowOff>0</xdr:rowOff>
    </xdr:from>
    <xdr:to>
      <xdr:col>8</xdr:col>
      <xdr:colOff>9525</xdr:colOff>
      <xdr:row>3</xdr:row>
      <xdr:rowOff>9853</xdr:rowOff>
    </xdr:to>
    <xdr:pic>
      <xdr:nvPicPr>
        <xdr:cNvPr id="8" name="Obraz 7"/>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tretch>
          <a:fillRect/>
        </a:stretch>
      </xdr:blipFill>
      <xdr:spPr>
        <a:xfrm>
          <a:off x="0" y="0"/>
          <a:ext cx="2676525" cy="581353"/>
        </a:xfrm>
        <a:prstGeom prst="rect">
          <a:avLst/>
        </a:prstGeom>
      </xdr:spPr>
    </xdr:pic>
    <xdr:clientData/>
  </xdr:twoCellAnchor>
</xdr:wsDr>
</file>

<file path=xl/queryTables/queryTable1.xml><?xml version="1.0" encoding="utf-8"?>
<queryTable xmlns="http://schemas.openxmlformats.org/spreadsheetml/2006/main" name="AHDPROD_SP_Meldunek_sekcja_VII" connectionId="17" autoFormatId="16" applyNumberFormats="0" applyBorderFormats="0" applyFontFormats="0" applyPatternFormats="0" applyAlignmentFormats="0" applyWidthHeightFormats="0">
  <queryTableRefresh nextId="4">
    <queryTableFields count="3">
      <queryTableField id="1" name="Lp" tableColumnId="1"/>
      <queryTableField id="2" name="Czynnosc" tableColumnId="2"/>
      <queryTableField id="3" name="Liczba" tableColumnId="3"/>
    </queryTableFields>
  </queryTableRefresh>
</queryTable>
</file>

<file path=xl/queryTables/queryTable10.xml><?xml version="1.0" encoding="utf-8"?>
<queryTable xmlns="http://schemas.openxmlformats.org/spreadsheetml/2006/main" name="AHDPROD_SP_Meldunek_sekcja_III_tab_1" connectionId="6" autoFormatId="16" applyNumberFormats="0" applyBorderFormats="0" applyFontFormats="0" applyPatternFormats="0" applyAlignmentFormats="0" applyWidthHeightFormats="0">
  <queryTableRefresh nextId="8">
    <queryTableFields count="7">
      <queryTableField id="1" name="Lp" tableColumnId="1"/>
      <queryTableField id="2" name="Nazwa_kraju" tableColumnId="2"/>
      <queryTableField id="3" name="Status uchodźcy" tableColumnId="3"/>
      <queryTableField id="4" name="Ochrona uzupełniająca" tableColumnId="4"/>
      <queryTableField id="5" name="Pobyt tolerowany" tableColumnId="5"/>
      <queryTableField id="6" name="Negatywna" tableColumnId="6"/>
      <queryTableField id="7" name="Umorzenie" tableColumnId="7"/>
    </queryTableFields>
  </queryTableRefresh>
</queryTable>
</file>

<file path=xl/queryTables/queryTable11.xml><?xml version="1.0" encoding="utf-8"?>
<queryTable xmlns="http://schemas.openxmlformats.org/spreadsheetml/2006/main" name="AHDPROD_SP_Meldunek_sekcja_III_tab_2" connectionId="7" autoFormatId="16" applyNumberFormats="0" applyBorderFormats="0" applyFontFormats="0" applyPatternFormats="0" applyAlignmentFormats="0" applyWidthHeightFormats="0">
  <queryTableRefresh nextId="8">
    <queryTableFields count="7">
      <queryTableField id="1" name="Lp" tableColumnId="1"/>
      <queryTableField id="2" name="Nazwa_kraju" tableColumnId="2"/>
      <queryTableField id="3" name="Status uchodźcy" tableColumnId="3"/>
      <queryTableField id="4" name="Ochrona uzupełniająca" tableColumnId="4"/>
      <queryTableField id="5" name="Pobyt tolerowany" tableColumnId="5"/>
      <queryTableField id="6" name="Negatywna" tableColumnId="6"/>
      <queryTableField id="7" name="Umorzenie" tableColumnId="7"/>
    </queryTableFields>
  </queryTableRefresh>
</queryTable>
</file>

<file path=xl/queryTables/queryTable12.xml><?xml version="1.0" encoding="utf-8"?>
<queryTable xmlns="http://schemas.openxmlformats.org/spreadsheetml/2006/main" name="AHDPROD_SP_Meldunek_sekcja_IV" connectionId="8" autoFormatId="16" applyNumberFormats="0" applyBorderFormats="0" applyFontFormats="0" applyPatternFormats="0" applyAlignmentFormats="0" applyWidthHeightFormats="0">
  <queryTableRefresh nextId="4">
    <queryTableFields count="3">
      <queryTableField id="1" name="Ilosc" tableColumnId="1"/>
      <queryTableField id="2" name="Cudzoziemcy" tableColumnId="2"/>
      <queryTableField id="3" name="Tydzien" tableColumnId="3"/>
    </queryTableFields>
  </queryTableRefresh>
</queryTable>
</file>

<file path=xl/queryTables/queryTable13.xml><?xml version="1.0" encoding="utf-8"?>
<queryTable xmlns="http://schemas.openxmlformats.org/spreadsheetml/2006/main" name="AHDPROD_SP_Meldunek_sekcja_V_tab_1" connectionId="11" autoFormatId="16" applyNumberFormats="0" applyBorderFormats="0" applyFontFormats="0" applyPatternFormats="0" applyAlignmentFormats="0" applyWidthHeightFormats="0">
  <queryTableRefresh nextId="4">
    <queryTableFields count="3">
      <queryTableField id="1" name="Opis_rozstrzygniecia" tableColumnId="1"/>
      <queryTableField id="2" name="Liczba" tableColumnId="2"/>
      <queryTableField id="3" name="Opis" tableColumnId="3"/>
    </queryTableFields>
  </queryTableRefresh>
</queryTable>
</file>

<file path=xl/queryTables/queryTable14.xml><?xml version="1.0" encoding="utf-8"?>
<queryTable xmlns="http://schemas.openxmlformats.org/spreadsheetml/2006/main" name="AHDPROD_SP_Meldunek_sekcja_V_tab_2" connectionId="12" autoFormatId="16" applyNumberFormats="0" applyBorderFormats="0" applyFontFormats="0" applyPatternFormats="0" applyAlignmentFormats="0" applyWidthHeightFormats="0">
  <queryTableRefresh nextId="5">
    <queryTableFields count="4">
      <queryTableField id="1" name="Liczba" tableColumnId="1"/>
      <queryTableField id="2" name="Opis" tableColumnId="2"/>
      <queryTableField id="3" name="Typ" tableColumnId="3"/>
      <queryTableField id="4" name="Lp" tableColumnId="4"/>
    </queryTableFields>
  </queryTableRefresh>
</queryTable>
</file>

<file path=xl/queryTables/queryTable15.xml><?xml version="1.0" encoding="utf-8"?>
<queryTable xmlns="http://schemas.openxmlformats.org/spreadsheetml/2006/main" name="AHDPROD_SP_Meldunek_sekcja_V_tab_3" connectionId="13" autoFormatId="16" applyNumberFormats="0" applyBorderFormats="0" applyFontFormats="0" applyPatternFormats="0" applyAlignmentFormats="0" applyWidthHeightFormats="0">
  <queryTableRefresh nextId="4">
    <queryTableFields count="3">
      <queryTableField id="1" name="Opis_rozstrzygniecia" tableColumnId="1"/>
      <queryTableField id="2" name="Liczba" tableColumnId="2"/>
      <queryTableField id="3" name="Opis" tableColumnId="3"/>
    </queryTableFields>
  </queryTableRefresh>
</queryTable>
</file>

<file path=xl/queryTables/queryTable16.xml><?xml version="1.0" encoding="utf-8"?>
<queryTable xmlns="http://schemas.openxmlformats.org/spreadsheetml/2006/main" name="AHDPROD_SP_Meldunek_sekcja_V_tab_4" connectionId="14" autoFormatId="16" applyNumberFormats="0" applyBorderFormats="0" applyFontFormats="0" applyPatternFormats="0" applyAlignmentFormats="0" applyWidthHeightFormats="0">
  <queryTableRefresh nextId="5">
    <queryTableFields count="4">
      <queryTableField id="1" name="Liczba" tableColumnId="1"/>
      <queryTableField id="2" name="Opis" tableColumnId="2"/>
      <queryTableField id="3" name="Typ" tableColumnId="3"/>
      <queryTableField id="4" name="Lp" tableColumnId="4"/>
    </queryTableFields>
  </queryTableRefresh>
</queryTable>
</file>

<file path=xl/queryTables/queryTable17.xml><?xml version="1.0" encoding="utf-8"?>
<queryTable xmlns="http://schemas.openxmlformats.org/spreadsheetml/2006/main" name="AHDPROD_SP_Meldunek_sekcja_VI_tab_1" connectionId="15" autoFormatId="16" applyNumberFormats="0" applyBorderFormats="0" applyFontFormats="0" applyPatternFormats="0" applyAlignmentFormats="0" applyWidthHeightFormats="0">
  <queryTableRefresh nextId="6">
    <queryTableFields count="5">
      <queryTableField id="1" name="Lp" tableColumnId="1"/>
      <queryTableField id="2" name="Sprawa" tableColumnId="2"/>
      <queryTableField id="3" name="Liczba" tableColumnId="3"/>
      <queryTableField id="4" name="Opis" tableColumnId="4"/>
      <queryTableField id="5" name="Lp_opis" tableColumnId="5"/>
    </queryTableFields>
  </queryTableRefresh>
</queryTable>
</file>

<file path=xl/queryTables/queryTable18.xml><?xml version="1.0" encoding="utf-8"?>
<queryTable xmlns="http://schemas.openxmlformats.org/spreadsheetml/2006/main" name="AHDPROD_SP_Meldunek_sekcja_VI_tab_2" connectionId="16" autoFormatId="16" applyNumberFormats="0" applyBorderFormats="0" applyFontFormats="0" applyPatternFormats="0" applyAlignmentFormats="0" applyWidthHeightFormats="0">
  <queryTableRefresh nextId="5">
    <queryTableFields count="4">
      <queryTableField id="1" name="Lp" tableColumnId="1"/>
      <queryTableField id="2" name="Liczba" tableColumnId="2"/>
      <queryTableField id="3" name="Sprawa" tableColumnId="3"/>
      <queryTableField id="4" name="Opis" tableColumnId="4"/>
    </queryTableFields>
  </queryTableRefresh>
</queryTable>
</file>

<file path=xl/queryTables/queryTable2.xml><?xml version="1.0" encoding="utf-8"?>
<queryTable xmlns="http://schemas.openxmlformats.org/spreadsheetml/2006/main" name="AHDPROD_SP_Meldunek_sekcja_VIII" connectionId="18" autoFormatId="16" applyNumberFormats="0" applyBorderFormats="0" applyFontFormats="0" applyPatternFormats="0" applyAlignmentFormats="0" applyWidthHeightFormats="0">
  <queryTableRefresh nextId="5">
    <queryTableFields count="4">
      <queryTableField id="1" name="Lp" tableColumnId="1"/>
      <queryTableField id="2" name="Wnioskujacy" tableColumnId="2"/>
      <queryTableField id="3" name="Wnioski" tableColumnId="3"/>
      <queryTableField id="4" name="Decyzje" tableColumnId="4"/>
    </queryTableFields>
  </queryTableRefresh>
</queryTable>
</file>

<file path=xl/queryTables/queryTable3.xml><?xml version="1.0" encoding="utf-8"?>
<queryTable xmlns="http://schemas.openxmlformats.org/spreadsheetml/2006/main" name="AHDPROD_SP_Meldunek_sekcja_I_tab_1" connectionId="2" autoFormatId="16" applyNumberFormats="0" applyBorderFormats="0" applyFontFormats="0" applyPatternFormats="0" applyAlignmentFormats="0" applyWidthHeightFormats="0">
  <queryTableRefresh nextId="8">
    <queryTableFields count="7">
      <queryTableField id="1" name="Lp" tableColumnId="1"/>
      <queryTableField id="2" name="Obywatelstwo_pl" tableColumnId="2"/>
      <queryTableField id="3" name="Grupa" tableColumnId="3"/>
      <queryTableField id="4" name="Typ" tableColumnId="4"/>
      <queryTableField id="5" name="Lp_typ" tableColumnId="5"/>
      <queryTableField id="6" name="Liczba" tableColumnId="6"/>
      <queryTableField id="7" name="Lp_grupa" tableColumnId="7"/>
    </queryTableFields>
  </queryTableRefresh>
</queryTable>
</file>

<file path=xl/queryTables/queryTable4.xml><?xml version="1.0" encoding="utf-8"?>
<queryTable xmlns="http://schemas.openxmlformats.org/spreadsheetml/2006/main" name="AHDPROD_SP_Meldunek_sekcja_I_tab_2" connectionId="3" autoFormatId="16" applyNumberFormats="0" applyBorderFormats="0" applyFontFormats="0" applyPatternFormats="0" applyAlignmentFormats="0" applyWidthHeightFormats="0">
  <queryTableRefresh nextId="8">
    <queryTableFields count="7">
      <queryTableField id="1" name="Lp" tableColumnId="1"/>
      <queryTableField id="2" name="Obywatelstwo_pl" tableColumnId="2"/>
      <queryTableField id="3" name="Grupa" tableColumnId="3"/>
      <queryTableField id="4" name="Typ" tableColumnId="4"/>
      <queryTableField id="5" name="Lp_typ" tableColumnId="5"/>
      <queryTableField id="6" name="Liczba" tableColumnId="6"/>
      <queryTableField id="7" name="Lp_grupa" tableColumnId="7"/>
    </queryTableFields>
  </queryTableRefresh>
</queryTable>
</file>

<file path=xl/queryTables/queryTable5.xml><?xml version="1.0" encoding="utf-8"?>
<queryTable xmlns="http://schemas.openxmlformats.org/spreadsheetml/2006/main" name="AHDPROD_SP_Meldunek_sekcja_II_tab_1" connectionId="4" autoFormatId="16" applyNumberFormats="0" applyBorderFormats="0" applyFontFormats="0" applyPatternFormats="0" applyAlignmentFormats="0" applyWidthHeightFormats="0">
  <queryTableRefresh nextId="6">
    <queryTableFields count="5">
      <queryTableField id="1" name="Lp" tableColumnId="1"/>
      <queryTableField id="2" name="Obywatelstwo" tableColumnId="2"/>
      <queryTableField id="3" name="Wniosek IN" tableColumnId="3"/>
      <queryTableField id="4" name="Decyzje pozytywne" tableColumnId="4"/>
      <queryTableField id="5" name="Transfer" tableColumnId="5"/>
    </queryTableFields>
  </queryTableRefresh>
</queryTable>
</file>

<file path=xl/queryTables/queryTable6.xml><?xml version="1.0" encoding="utf-8"?>
<queryTable xmlns="http://schemas.openxmlformats.org/spreadsheetml/2006/main" name="AHDPROD_SP_Meldunek_sekcja_II_tab_2" connectionId="5" autoFormatId="16" applyNumberFormats="0" applyBorderFormats="0" applyFontFormats="0" applyPatternFormats="0" applyAlignmentFormats="0" applyWidthHeightFormats="0">
  <queryTableRefresh nextId="6">
    <queryTableFields count="5">
      <queryTableField id="1" name="Lp" tableColumnId="1"/>
      <queryTableField id="2" name="Obywatelstwo" tableColumnId="2"/>
      <queryTableField id="3" name="Wniosek OUT" tableColumnId="3"/>
      <queryTableField id="4" name="Decyzje pozytywne" tableColumnId="4"/>
      <queryTableField id="5" name="Transfer" tableColumnId="5"/>
    </queryTableFields>
  </queryTableRefresh>
</queryTable>
</file>

<file path=xl/queryTables/queryTable7.xml><?xml version="1.0" encoding="utf-8"?>
<queryTable xmlns="http://schemas.openxmlformats.org/spreadsheetml/2006/main" name="AHDPROD_SP_Meldunek_parametry" connectionId="1" autoFormatId="16" applyNumberFormats="0" applyBorderFormats="0" applyFontFormats="0" applyPatternFormats="0" applyAlignmentFormats="0" applyWidthHeightFormats="0">
  <queryTableRefresh nextId="4">
    <queryTableFields count="3">
      <queryTableField id="1" tableColumnId="1"/>
      <queryTableField id="2" tableColumnId="2"/>
      <queryTableField id="3" tableColumnId="3"/>
    </queryTableFields>
  </queryTableRefresh>
</queryTable>
</file>

<file path=xl/queryTables/queryTable8.xml><?xml version="1.0" encoding="utf-8"?>
<queryTable xmlns="http://schemas.openxmlformats.org/spreadsheetml/2006/main" name="AHDPROD_SP_Meldunek_sekcja_IX_tab_1" connectionId="9" autoFormatId="16" applyNumberFormats="0" applyBorderFormats="0" applyFontFormats="0" applyPatternFormats="0" applyAlignmentFormats="0" applyWidthHeightFormats="0">
  <queryTableRefresh nextId="5">
    <queryTableFields count="4">
      <queryTableField id="1" name="Liczba" tableColumnId="1"/>
      <queryTableField id="2" name="Placowka" tableColumnId="2"/>
      <queryTableField id="3" name="Opis" tableColumnId="3"/>
      <queryTableField id="4" name="Lp" tableColumnId="4"/>
    </queryTableFields>
  </queryTableRefresh>
</queryTable>
</file>

<file path=xl/queryTables/queryTable9.xml><?xml version="1.0" encoding="utf-8"?>
<queryTable xmlns="http://schemas.openxmlformats.org/spreadsheetml/2006/main" name="AHDPROD_SP_Meldunek_sekcja_IX_tab_2" connectionId="10" autoFormatId="16" applyNumberFormats="0" applyBorderFormats="0" applyFontFormats="0" applyPatternFormats="0" applyAlignmentFormats="0" applyWidthHeightFormats="0">
  <queryTableRefresh nextId="5">
    <queryTableFields count="4">
      <queryTableField id="1" name="Liczba" tableColumnId="1"/>
      <queryTableField id="2" name="Placowka" tableColumnId="2"/>
      <queryTableField id="3" name="Opis" tableColumnId="3"/>
      <queryTableField id="4" name="Lp" tableColumnId="4"/>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10.xml.rels><?xml version="1.0" encoding="UTF-8" standalone="yes"?>
<Relationships xmlns="http://schemas.openxmlformats.org/package/2006/relationships"><Relationship Id="rId1" Type="http://schemas.openxmlformats.org/officeDocument/2006/relationships/queryTable" Target="../queryTables/queryTable10.xml"/></Relationships>
</file>

<file path=xl/tables/_rels/table11.xml.rels><?xml version="1.0" encoding="UTF-8" standalone="yes"?>
<Relationships xmlns="http://schemas.openxmlformats.org/package/2006/relationships"><Relationship Id="rId1" Type="http://schemas.openxmlformats.org/officeDocument/2006/relationships/queryTable" Target="../queryTables/queryTable11.xml"/></Relationships>
</file>

<file path=xl/tables/_rels/table12.xml.rels><?xml version="1.0" encoding="UTF-8" standalone="yes"?>
<Relationships xmlns="http://schemas.openxmlformats.org/package/2006/relationships"><Relationship Id="rId1" Type="http://schemas.openxmlformats.org/officeDocument/2006/relationships/queryTable" Target="../queryTables/queryTable12.xml"/></Relationships>
</file>

<file path=xl/tables/_rels/table13.xml.rels><?xml version="1.0" encoding="UTF-8" standalone="yes"?>
<Relationships xmlns="http://schemas.openxmlformats.org/package/2006/relationships"><Relationship Id="rId1" Type="http://schemas.openxmlformats.org/officeDocument/2006/relationships/queryTable" Target="../queryTables/queryTable13.xml"/></Relationships>
</file>

<file path=xl/tables/_rels/table14.xml.rels><?xml version="1.0" encoding="UTF-8" standalone="yes"?>
<Relationships xmlns="http://schemas.openxmlformats.org/package/2006/relationships"><Relationship Id="rId1" Type="http://schemas.openxmlformats.org/officeDocument/2006/relationships/queryTable" Target="../queryTables/queryTable14.xml"/></Relationships>
</file>

<file path=xl/tables/_rels/table15.xml.rels><?xml version="1.0" encoding="UTF-8" standalone="yes"?>
<Relationships xmlns="http://schemas.openxmlformats.org/package/2006/relationships"><Relationship Id="rId1" Type="http://schemas.openxmlformats.org/officeDocument/2006/relationships/queryTable" Target="../queryTables/queryTable15.xml"/></Relationships>
</file>

<file path=xl/tables/_rels/table16.xml.rels><?xml version="1.0" encoding="UTF-8" standalone="yes"?>
<Relationships xmlns="http://schemas.openxmlformats.org/package/2006/relationships"><Relationship Id="rId1" Type="http://schemas.openxmlformats.org/officeDocument/2006/relationships/queryTable" Target="../queryTables/queryTable16.xml"/></Relationships>
</file>

<file path=xl/tables/_rels/table17.xml.rels><?xml version="1.0" encoding="UTF-8" standalone="yes"?>
<Relationships xmlns="http://schemas.openxmlformats.org/package/2006/relationships"><Relationship Id="rId1" Type="http://schemas.openxmlformats.org/officeDocument/2006/relationships/queryTable" Target="../queryTables/queryTable17.xml"/></Relationships>
</file>

<file path=xl/tables/_rels/table18.xml.rels><?xml version="1.0" encoding="UTF-8" standalone="yes"?>
<Relationships xmlns="http://schemas.openxmlformats.org/package/2006/relationships"><Relationship Id="rId1" Type="http://schemas.openxmlformats.org/officeDocument/2006/relationships/queryTable" Target="../queryTables/queryTable18.xml"/></Relationships>
</file>

<file path=xl/tables/_rels/table2.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_rels/table3.xml.rels><?xml version="1.0" encoding="UTF-8" standalone="yes"?>
<Relationships xmlns="http://schemas.openxmlformats.org/package/2006/relationships"><Relationship Id="rId1" Type="http://schemas.openxmlformats.org/officeDocument/2006/relationships/queryTable" Target="../queryTables/queryTable3.xml"/></Relationships>
</file>

<file path=xl/tables/_rels/table4.xml.rels><?xml version="1.0" encoding="UTF-8" standalone="yes"?>
<Relationships xmlns="http://schemas.openxmlformats.org/package/2006/relationships"><Relationship Id="rId1" Type="http://schemas.openxmlformats.org/officeDocument/2006/relationships/queryTable" Target="../queryTables/queryTable4.xml"/></Relationships>
</file>

<file path=xl/tables/_rels/table5.xml.rels><?xml version="1.0" encoding="UTF-8" standalone="yes"?>
<Relationships xmlns="http://schemas.openxmlformats.org/package/2006/relationships"><Relationship Id="rId1" Type="http://schemas.openxmlformats.org/officeDocument/2006/relationships/queryTable" Target="../queryTables/queryTable5.xml"/></Relationships>
</file>

<file path=xl/tables/_rels/table6.xml.rels><?xml version="1.0" encoding="UTF-8" standalone="yes"?>
<Relationships xmlns="http://schemas.openxmlformats.org/package/2006/relationships"><Relationship Id="rId1" Type="http://schemas.openxmlformats.org/officeDocument/2006/relationships/queryTable" Target="../queryTables/queryTable6.xml"/></Relationships>
</file>

<file path=xl/tables/_rels/table7.xml.rels><?xml version="1.0" encoding="UTF-8" standalone="yes"?>
<Relationships xmlns="http://schemas.openxmlformats.org/package/2006/relationships"><Relationship Id="rId1" Type="http://schemas.openxmlformats.org/officeDocument/2006/relationships/queryTable" Target="../queryTables/queryTable7.xml"/></Relationships>
</file>

<file path=xl/tables/_rels/table8.xml.rels><?xml version="1.0" encoding="UTF-8" standalone="yes"?>
<Relationships xmlns="http://schemas.openxmlformats.org/package/2006/relationships"><Relationship Id="rId1" Type="http://schemas.openxmlformats.org/officeDocument/2006/relationships/queryTable" Target="../queryTables/queryTable8.xml"/></Relationships>
</file>

<file path=xl/tables/_rels/table9.xml.rels><?xml version="1.0" encoding="UTF-8" standalone="yes"?>
<Relationships xmlns="http://schemas.openxmlformats.org/package/2006/relationships"><Relationship Id="rId1" Type="http://schemas.openxmlformats.org/officeDocument/2006/relationships/queryTable" Target="../queryTables/queryTable9.xml"/></Relationships>
</file>

<file path=xl/tables/table1.xml><?xml version="1.0" encoding="utf-8"?>
<table xmlns="http://schemas.openxmlformats.org/spreadsheetml/2006/main" id="18" name="Tabela_AHDPROD_SP_Meldunek_sekcja_VII" displayName="Tabela_AHDPROD_SP_Meldunek_sekcja_VII" ref="A1:C12" tableType="queryTable" totalsRowShown="0">
  <autoFilter ref="A1:C12"/>
  <tableColumns count="3">
    <tableColumn id="1" uniqueName="1" name="Lp" queryTableFieldId="1"/>
    <tableColumn id="2" uniqueName="2" name="Czynnosc" queryTableFieldId="2"/>
    <tableColumn id="3" uniqueName="3" name="Liczba" queryTableFieldId="3"/>
  </tableColumns>
  <tableStyleInfo name="TableStyleMedium2" showFirstColumn="0" showLastColumn="0" showRowStripes="1" showColumnStripes="0"/>
</table>
</file>

<file path=xl/tables/table10.xml><?xml version="1.0" encoding="utf-8"?>
<table xmlns="http://schemas.openxmlformats.org/spreadsheetml/2006/main" id="5" name="Tabela_AHDPROD_SP_Meldunek_sekcja_III_tab_1" displayName="Tabela_AHDPROD_SP_Meldunek_sekcja_III_tab_1" ref="A1:G7" tableType="queryTable" totalsRowShown="0">
  <autoFilter ref="A1:G7"/>
  <tableColumns count="7">
    <tableColumn id="1" uniqueName="1" name="Lp" queryTableFieldId="1"/>
    <tableColumn id="2" uniqueName="2" name="Nazwa_kraju" queryTableFieldId="2"/>
    <tableColumn id="3" uniqueName="3" name="Status uchodźcy" queryTableFieldId="3"/>
    <tableColumn id="4" uniqueName="4" name="Ochrona uzupełniająca" queryTableFieldId="4"/>
    <tableColumn id="5" uniqueName="5" name="Pobyt tolerowany" queryTableFieldId="5"/>
    <tableColumn id="6" uniqueName="6" name="Negatywna" queryTableFieldId="6"/>
    <tableColumn id="7" uniqueName="7" name="Umorzenie" queryTableFieldId="7"/>
  </tableColumns>
  <tableStyleInfo name="TableStyleMedium2" showFirstColumn="0" showLastColumn="0" showRowStripes="1" showColumnStripes="0"/>
</table>
</file>

<file path=xl/tables/table11.xml><?xml version="1.0" encoding="utf-8"?>
<table xmlns="http://schemas.openxmlformats.org/spreadsheetml/2006/main" id="6" name="Tabela_AHDPROD_SP_Meldunek_sekcja_III_tab_2" displayName="Tabela_AHDPROD_SP_Meldunek_sekcja_III_tab_2" ref="A1:G7" tableType="queryTable" totalsRowShown="0">
  <autoFilter ref="A1:G7"/>
  <tableColumns count="7">
    <tableColumn id="1" uniqueName="1" name="Lp" queryTableFieldId="1"/>
    <tableColumn id="2" uniqueName="2" name="Nazwa_kraju" queryTableFieldId="2"/>
    <tableColumn id="3" uniqueName="3" name="Status uchodźcy" queryTableFieldId="3"/>
    <tableColumn id="4" uniqueName="4" name="Ochrona uzupełniająca" queryTableFieldId="4"/>
    <tableColumn id="5" uniqueName="5" name="Pobyt tolerowany" queryTableFieldId="5"/>
    <tableColumn id="6" uniqueName="6" name="Negatywna" queryTableFieldId="6"/>
    <tableColumn id="7" uniqueName="7" name="Umorzenie" queryTableFieldId="7"/>
  </tableColumns>
  <tableStyleInfo name="TableStyleMedium2" showFirstColumn="0" showLastColumn="0" showRowStripes="1" showColumnStripes="0"/>
</table>
</file>

<file path=xl/tables/table12.xml><?xml version="1.0" encoding="utf-8"?>
<table xmlns="http://schemas.openxmlformats.org/spreadsheetml/2006/main" id="7" name="Tabela_AHDPROD_SP_Meldunek_sekcja_IV" displayName="Tabela_AHDPROD_SP_Meldunek_sekcja_IV" ref="A1:C26" tableType="queryTable" totalsRowShown="0">
  <autoFilter ref="A1:C26"/>
  <tableColumns count="3">
    <tableColumn id="1" uniqueName="1" name="Ilosc" queryTableFieldId="1"/>
    <tableColumn id="2" uniqueName="2" name="Cudzoziemcy" queryTableFieldId="2"/>
    <tableColumn id="3" uniqueName="3" name="Tydzien" queryTableFieldId="3"/>
  </tableColumns>
  <tableStyleInfo name="TableStyleMedium2" showFirstColumn="0" showLastColumn="0" showRowStripes="1" showColumnStripes="0"/>
</table>
</file>

<file path=xl/tables/table13.xml><?xml version="1.0" encoding="utf-8"?>
<table xmlns="http://schemas.openxmlformats.org/spreadsheetml/2006/main" id="8" name="Tabela_AHDPROD_SP_Meldunek_sekcja_V_tab_1" displayName="Tabela_AHDPROD_SP_Meldunek_sekcja_V_tab_1" ref="A1:C13" tableType="queryTable" totalsRowShown="0">
  <autoFilter ref="A1:C13"/>
  <tableColumns count="3">
    <tableColumn id="1" uniqueName="1" name="Opis_rozstrzygniecia" queryTableFieldId="1"/>
    <tableColumn id="2" uniqueName="2" name="Liczba" queryTableFieldId="2"/>
    <tableColumn id="3" uniqueName="3" name="Opis" queryTableFieldId="3"/>
  </tableColumns>
  <tableStyleInfo name="TableStyleMedium2" showFirstColumn="0" showLastColumn="0" showRowStripes="1" showColumnStripes="0"/>
</table>
</file>

<file path=xl/tables/table14.xml><?xml version="1.0" encoding="utf-8"?>
<table xmlns="http://schemas.openxmlformats.org/spreadsheetml/2006/main" id="9" name="Tabela_AHDPROD_SP_Meldunek_sekcja_V_tab_2" displayName="Tabela_AHDPROD_SP_Meldunek_sekcja_V_tab_2" ref="A1:D9" tableType="queryTable" totalsRowShown="0">
  <autoFilter ref="A1:D9"/>
  <tableColumns count="4">
    <tableColumn id="1" uniqueName="1" name="Liczba" queryTableFieldId="1"/>
    <tableColumn id="2" uniqueName="2" name="Opis" queryTableFieldId="2"/>
    <tableColumn id="3" uniqueName="3" name="Typ" queryTableFieldId="3"/>
    <tableColumn id="4" uniqueName="4" name="Lp" queryTableFieldId="4"/>
  </tableColumns>
  <tableStyleInfo name="TableStyleMedium2" showFirstColumn="0" showLastColumn="0" showRowStripes="1" showColumnStripes="0"/>
</table>
</file>

<file path=xl/tables/table15.xml><?xml version="1.0" encoding="utf-8"?>
<table xmlns="http://schemas.openxmlformats.org/spreadsheetml/2006/main" id="10" name="Tabela_AHDPROD_SP_Meldunek_sekcja_V_tab_3" displayName="Tabela_AHDPROD_SP_Meldunek_sekcja_V_tab_3" ref="A1:C13" tableType="queryTable" totalsRowShown="0">
  <autoFilter ref="A1:C13"/>
  <tableColumns count="3">
    <tableColumn id="1" uniqueName="1" name="Opis_rozstrzygniecia" queryTableFieldId="1"/>
    <tableColumn id="2" uniqueName="2" name="Liczba" queryTableFieldId="2"/>
    <tableColumn id="3" uniqueName="3" name="Opis" queryTableFieldId="3"/>
  </tableColumns>
  <tableStyleInfo name="TableStyleMedium2" showFirstColumn="0" showLastColumn="0" showRowStripes="1" showColumnStripes="0"/>
</table>
</file>

<file path=xl/tables/table16.xml><?xml version="1.0" encoding="utf-8"?>
<table xmlns="http://schemas.openxmlformats.org/spreadsheetml/2006/main" id="11" name="Tabela_AHDPROD_SP_Meldunek_sekcja_V_tab_4" displayName="Tabela_AHDPROD_SP_Meldunek_sekcja_V_tab_4" ref="A1:D9" tableType="queryTable" totalsRowShown="0">
  <autoFilter ref="A1:D9"/>
  <sortState ref="A2:D9">
    <sortCondition ref="D2:D9"/>
    <sortCondition ref="C2:C9"/>
  </sortState>
  <tableColumns count="4">
    <tableColumn id="1" uniqueName="1" name="Liczba" queryTableFieldId="1"/>
    <tableColumn id="2" uniqueName="2" name="Opis" queryTableFieldId="2"/>
    <tableColumn id="3" uniqueName="3" name="Typ" queryTableFieldId="3"/>
    <tableColumn id="4" uniqueName="4" name="Lp" queryTableFieldId="4"/>
  </tableColumns>
  <tableStyleInfo name="TableStyleMedium2" showFirstColumn="0" showLastColumn="0" showRowStripes="1" showColumnStripes="0"/>
</table>
</file>

<file path=xl/tables/table17.xml><?xml version="1.0" encoding="utf-8"?>
<table xmlns="http://schemas.openxmlformats.org/spreadsheetml/2006/main" id="12" name="Tabela_AHDPROD_SP_Meldunek_sekcja_VI_tab_1" displayName="Tabela_AHDPROD_SP_Meldunek_sekcja_VI_tab_1" ref="A1:E129" tableType="queryTable" totalsRowShown="0">
  <autoFilter ref="A1:E129"/>
  <tableColumns count="5">
    <tableColumn id="1" uniqueName="1" name="Lp" queryTableFieldId="1"/>
    <tableColumn id="2" uniqueName="2" name="Sprawa" queryTableFieldId="2"/>
    <tableColumn id="3" uniqueName="3" name="Liczba" queryTableFieldId="3"/>
    <tableColumn id="4" uniqueName="4" name="Opis" queryTableFieldId="4"/>
    <tableColumn id="5" uniqueName="5" name="Lp_opis" queryTableFieldId="5"/>
  </tableColumns>
  <tableStyleInfo name="TableStyleMedium2" showFirstColumn="0" showLastColumn="0" showRowStripes="1" showColumnStripes="0"/>
</table>
</file>

<file path=xl/tables/table18.xml><?xml version="1.0" encoding="utf-8"?>
<table xmlns="http://schemas.openxmlformats.org/spreadsheetml/2006/main" id="13" name="Tabela_AHDPROD_SP_Meldunek_sekcja_VI_tab_2" displayName="Tabela_AHDPROD_SP_Meldunek_sekcja_VI_tab_2" ref="A1:D4" tableType="queryTable" totalsRowShown="0">
  <autoFilter ref="A1:D4"/>
  <tableColumns count="4">
    <tableColumn id="1" uniqueName="1" name="Lp" queryTableFieldId="1"/>
    <tableColumn id="2" uniqueName="2" name="Liczba" queryTableFieldId="2"/>
    <tableColumn id="3" uniqueName="3" name="Sprawa" queryTableFieldId="3"/>
    <tableColumn id="4" uniqueName="4" name="Opis" queryTableFieldId="4"/>
  </tableColumns>
  <tableStyleInfo name="TableStyleMedium2" showFirstColumn="0" showLastColumn="0" showRowStripes="1" showColumnStripes="0"/>
</table>
</file>

<file path=xl/tables/table2.xml><?xml version="1.0" encoding="utf-8"?>
<table xmlns="http://schemas.openxmlformats.org/spreadsheetml/2006/main" id="17" name="Tabela_AHDPROD_SP_Meldunek_sekcja_VIII" displayName="Tabela_AHDPROD_SP_Meldunek_sekcja_VIII" ref="A1:D4" tableType="queryTable" totalsRowShown="0">
  <autoFilter ref="A1:D4"/>
  <tableColumns count="4">
    <tableColumn id="1" uniqueName="1" name="Lp" queryTableFieldId="1"/>
    <tableColumn id="2" uniqueName="2" name="Wnioskujacy" queryTableFieldId="2"/>
    <tableColumn id="3" uniqueName="3" name="Wnioski" queryTableFieldId="3"/>
    <tableColumn id="4" uniqueName="4" name="Decyzje" queryTableFieldId="4"/>
  </tableColumns>
  <tableStyleInfo name="TableStyleMedium2" showFirstColumn="0" showLastColumn="0" showRowStripes="1" showColumnStripes="0"/>
</table>
</file>

<file path=xl/tables/table3.xml><?xml version="1.0" encoding="utf-8"?>
<table xmlns="http://schemas.openxmlformats.org/spreadsheetml/2006/main" id="1" name="Tabela_AHDPROD_SP_Meldunek_sekcja_I_tab_1" displayName="Tabela_AHDPROD_SP_Meldunek_sekcja_I_tab_1" ref="A1:G37" tableType="queryTable" totalsRowShown="0">
  <autoFilter ref="A1:G37"/>
  <tableColumns count="7">
    <tableColumn id="1" uniqueName="1" name="Lp" queryTableFieldId="1"/>
    <tableColumn id="2" uniqueName="2" name="Obywatelstwo_pl" queryTableFieldId="2"/>
    <tableColumn id="3" uniqueName="3" name="Grupa" queryTableFieldId="3"/>
    <tableColumn id="4" uniqueName="4" name="Typ" queryTableFieldId="4"/>
    <tableColumn id="5" uniqueName="5" name="Lp_typ" queryTableFieldId="5"/>
    <tableColumn id="6" uniqueName="6" name="Liczba" queryTableFieldId="6"/>
    <tableColumn id="7" uniqueName="7" name="Lp_grupa" queryTableFieldId="7"/>
  </tableColumns>
  <tableStyleInfo name="TableStyleMedium2" showFirstColumn="0" showLastColumn="0" showRowStripes="1" showColumnStripes="0"/>
</table>
</file>

<file path=xl/tables/table4.xml><?xml version="1.0" encoding="utf-8"?>
<table xmlns="http://schemas.openxmlformats.org/spreadsheetml/2006/main" id="2" name="Tabela_AHDPROD_SP_Meldunek_sekcja_I_tab_2" displayName="Tabela_AHDPROD_SP_Meldunek_sekcja_I_tab_2" ref="A1:G37" tableType="queryTable" totalsRowShown="0">
  <autoFilter ref="A1:G37"/>
  <tableColumns count="7">
    <tableColumn id="1" uniqueName="1" name="Lp" queryTableFieldId="1"/>
    <tableColumn id="2" uniqueName="2" name="Obywatelstwo_pl" queryTableFieldId="2"/>
    <tableColumn id="3" uniqueName="3" name="Grupa" queryTableFieldId="3"/>
    <tableColumn id="4" uniqueName="4" name="Typ" queryTableFieldId="4"/>
    <tableColumn id="5" uniqueName="5" name="Lp_typ" queryTableFieldId="5"/>
    <tableColumn id="6" uniqueName="6" name="Liczba" queryTableFieldId="6"/>
    <tableColumn id="7" uniqueName="7" name="Lp_grupa" queryTableFieldId="7"/>
  </tableColumns>
  <tableStyleInfo name="TableStyleMedium2" showFirstColumn="0" showLastColumn="0" showRowStripes="1" showColumnStripes="0"/>
</table>
</file>

<file path=xl/tables/table5.xml><?xml version="1.0" encoding="utf-8"?>
<table xmlns="http://schemas.openxmlformats.org/spreadsheetml/2006/main" id="3" name="Tabela_AHDPROD_SP_Meldunek_sekcja_II_tab_1" displayName="Tabela_AHDPROD_SP_Meldunek_sekcja_II_tab_1" ref="A1:E7" tableType="queryTable" totalsRowShown="0">
  <autoFilter ref="A1:E7"/>
  <tableColumns count="5">
    <tableColumn id="1" uniqueName="1" name="Lp" queryTableFieldId="1"/>
    <tableColumn id="2" uniqueName="2" name="Obywatelstwo" queryTableFieldId="2"/>
    <tableColumn id="3" uniqueName="3" name="Wniosek IN" queryTableFieldId="3"/>
    <tableColumn id="4" uniqueName="4" name="Decyzje pozytywne" queryTableFieldId="4"/>
    <tableColumn id="5" uniqueName="5" name="Transfer" queryTableFieldId="5"/>
  </tableColumns>
  <tableStyleInfo name="TableStyleMedium2" showFirstColumn="0" showLastColumn="0" showRowStripes="1" showColumnStripes="0"/>
</table>
</file>

<file path=xl/tables/table6.xml><?xml version="1.0" encoding="utf-8"?>
<table xmlns="http://schemas.openxmlformats.org/spreadsheetml/2006/main" id="4" name="Tabela_AHDPROD_SP_Meldunek_sekcja_II_tab_2" displayName="Tabela_AHDPROD_SP_Meldunek_sekcja_II_tab_2" ref="A1:E7" tableType="queryTable" totalsRowShown="0">
  <autoFilter ref="A1:E7"/>
  <tableColumns count="5">
    <tableColumn id="1" uniqueName="1" name="Lp" queryTableFieldId="1"/>
    <tableColumn id="2" uniqueName="2" name="Obywatelstwo" queryTableFieldId="2"/>
    <tableColumn id="3" uniqueName="3" name="Wniosek OUT" queryTableFieldId="3"/>
    <tableColumn id="4" uniqueName="4" name="Decyzje pozytywne" queryTableFieldId="4"/>
    <tableColumn id="5" uniqueName="5" name="Transfer" queryTableFieldId="5"/>
  </tableColumns>
  <tableStyleInfo name="TableStyleMedium2" showFirstColumn="0" showLastColumn="0" showRowStripes="1" showColumnStripes="0"/>
</table>
</file>

<file path=xl/tables/table7.xml><?xml version="1.0" encoding="utf-8"?>
<table xmlns="http://schemas.openxmlformats.org/spreadsheetml/2006/main" id="16" name="Tabela_AHDPROD_SP_Meldunek_parametry" displayName="Tabela_AHDPROD_SP_Meldunek_parametry" ref="A1:C2" tableType="queryTable" totalsRowShown="0">
  <autoFilter ref="A1:C2"/>
  <tableColumns count="3">
    <tableColumn id="1" uniqueName="1" name="Kolumna1" queryTableFieldId="1"/>
    <tableColumn id="2" uniqueName="2" name="Kolumna2" queryTableFieldId="2"/>
    <tableColumn id="3" uniqueName="3" name="Kolumna3" queryTableFieldId="3"/>
  </tableColumns>
  <tableStyleInfo name="TableStyleMedium2" showFirstColumn="0" showLastColumn="0" showRowStripes="1" showColumnStripes="0"/>
</table>
</file>

<file path=xl/tables/table8.xml><?xml version="1.0" encoding="utf-8"?>
<table xmlns="http://schemas.openxmlformats.org/spreadsheetml/2006/main" id="14" name="Tabela_AHDPROD_SP_Meldunek_sekcja_IX_tab_1" displayName="Tabela_AHDPROD_SP_Meldunek_sekcja_IX_tab_1" ref="A1:D13" tableType="queryTable" totalsRowShown="0">
  <autoFilter ref="A1:D13"/>
  <sortState ref="A2:D13">
    <sortCondition ref="B2:B13"/>
    <sortCondition ref="D2:D13"/>
    <sortCondition ref="C2:C13"/>
  </sortState>
  <tableColumns count="4">
    <tableColumn id="1" uniqueName="1" name="Liczba" queryTableFieldId="1"/>
    <tableColumn id="2" uniqueName="2" name="Placowka" queryTableFieldId="2"/>
    <tableColumn id="3" uniqueName="3" name="Opis" queryTableFieldId="3"/>
    <tableColumn id="4" uniqueName="4" name="Lp" queryTableFieldId="4"/>
  </tableColumns>
  <tableStyleInfo name="TableStyleMedium2" showFirstColumn="0" showLastColumn="0" showRowStripes="1" showColumnStripes="0"/>
</table>
</file>

<file path=xl/tables/table9.xml><?xml version="1.0" encoding="utf-8"?>
<table xmlns="http://schemas.openxmlformats.org/spreadsheetml/2006/main" id="15" name="Tabela_AHDPROD_SP_Meldunek_sekcja_IX_tab_2" displayName="Tabela_AHDPROD_SP_Meldunek_sekcja_IX_tab_2" ref="A1:D13" tableType="queryTable" totalsRowShown="0">
  <autoFilter ref="A1:D13"/>
  <tableColumns count="4">
    <tableColumn id="1" uniqueName="1" name="Liczba" queryTableFieldId="1"/>
    <tableColumn id="2" uniqueName="2" name="Placowka" queryTableFieldId="2"/>
    <tableColumn id="3" uniqueName="3" name="Opis" queryTableFieldId="3"/>
    <tableColumn id="4" uniqueName="4" name="Lp" queryTableFieldId="4"/>
  </tableColumns>
  <tableStyleInfo name="TableStyleMedium2" showFirstColumn="0" showLastColumn="0" showRowStripes="1" showColumnStripes="0"/>
</table>
</file>

<file path=xl/theme/theme1.xml><?xml version="1.0" encoding="utf-8"?>
<a:theme xmlns:a="http://schemas.openxmlformats.org/drawingml/2006/main" name="Motyw pakietu Office">
  <a:themeElements>
    <a:clrScheme name="Metro">
      <a:dk1>
        <a:sysClr val="windowText" lastClr="000000"/>
      </a:dk1>
      <a:lt1>
        <a:sysClr val="window" lastClr="FFFFFF"/>
      </a:lt1>
      <a:dk2>
        <a:srgbClr val="4E5B6F"/>
      </a:dk2>
      <a:lt2>
        <a:srgbClr val="D6ECFF"/>
      </a:lt2>
      <a:accent1>
        <a:srgbClr val="7FD13B"/>
      </a:accent1>
      <a:accent2>
        <a:srgbClr val="EA157A"/>
      </a:accent2>
      <a:accent3>
        <a:srgbClr val="FEB80A"/>
      </a:accent3>
      <a:accent4>
        <a:srgbClr val="00ADDC"/>
      </a:accent4>
      <a:accent5>
        <a:srgbClr val="738AC8"/>
      </a:accent5>
      <a:accent6>
        <a:srgbClr val="1AB39F"/>
      </a:accent6>
      <a:hlink>
        <a:srgbClr val="EB8803"/>
      </a:hlink>
      <a:folHlink>
        <a:srgbClr val="5F7791"/>
      </a:folHlink>
    </a:clrScheme>
    <a:fontScheme name="Pakiet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table" Target="../tables/table9.xml"/></Relationships>
</file>

<file path=xl/worksheets/_rels/sheet11.xml.rels><?xml version="1.0" encoding="UTF-8" standalone="yes"?>
<Relationships xmlns="http://schemas.openxmlformats.org/package/2006/relationships"><Relationship Id="rId1" Type="http://schemas.openxmlformats.org/officeDocument/2006/relationships/table" Target="../tables/table10.xml"/></Relationships>
</file>

<file path=xl/worksheets/_rels/sheet12.xml.rels><?xml version="1.0" encoding="UTF-8" standalone="yes"?>
<Relationships xmlns="http://schemas.openxmlformats.org/package/2006/relationships"><Relationship Id="rId1" Type="http://schemas.openxmlformats.org/officeDocument/2006/relationships/table" Target="../tables/table11.xml"/></Relationships>
</file>

<file path=xl/worksheets/_rels/sheet13.xml.rels><?xml version="1.0" encoding="UTF-8" standalone="yes"?>
<Relationships xmlns="http://schemas.openxmlformats.org/package/2006/relationships"><Relationship Id="rId1" Type="http://schemas.openxmlformats.org/officeDocument/2006/relationships/table" Target="../tables/table12.xml"/></Relationships>
</file>

<file path=xl/worksheets/_rels/sheet14.xml.rels><?xml version="1.0" encoding="UTF-8" standalone="yes"?>
<Relationships xmlns="http://schemas.openxmlformats.org/package/2006/relationships"><Relationship Id="rId1" Type="http://schemas.openxmlformats.org/officeDocument/2006/relationships/table" Target="../tables/table13.xml"/></Relationships>
</file>

<file path=xl/worksheets/_rels/sheet15.xml.rels><?xml version="1.0" encoding="UTF-8" standalone="yes"?>
<Relationships xmlns="http://schemas.openxmlformats.org/package/2006/relationships"><Relationship Id="rId1" Type="http://schemas.openxmlformats.org/officeDocument/2006/relationships/table" Target="../tables/table14.xml"/></Relationships>
</file>

<file path=xl/worksheets/_rels/sheet16.xml.rels><?xml version="1.0" encoding="UTF-8" standalone="yes"?>
<Relationships xmlns="http://schemas.openxmlformats.org/package/2006/relationships"><Relationship Id="rId1" Type="http://schemas.openxmlformats.org/officeDocument/2006/relationships/table" Target="../tables/table15.xml"/></Relationships>
</file>

<file path=xl/worksheets/_rels/sheet17.xml.rels><?xml version="1.0" encoding="UTF-8" standalone="yes"?>
<Relationships xmlns="http://schemas.openxmlformats.org/package/2006/relationships"><Relationship Id="rId1" Type="http://schemas.openxmlformats.org/officeDocument/2006/relationships/table" Target="../tables/table16.xml"/></Relationships>
</file>

<file path=xl/worksheets/_rels/sheet18.xml.rels><?xml version="1.0" encoding="UTF-8" standalone="yes"?>
<Relationships xmlns="http://schemas.openxmlformats.org/package/2006/relationships"><Relationship Id="rId1" Type="http://schemas.openxmlformats.org/officeDocument/2006/relationships/table" Target="../tables/table17.xml"/></Relationships>
</file>

<file path=xl/worksheets/_rels/sheet19.xml.rels><?xml version="1.0" encoding="UTF-8" standalone="yes"?>
<Relationships xmlns="http://schemas.openxmlformats.org/package/2006/relationships"><Relationship Id="rId1" Type="http://schemas.openxmlformats.org/officeDocument/2006/relationships/table" Target="../tables/table18.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table" Target="../tables/table4.xml"/></Relationships>
</file>

<file path=xl/worksheets/_rels/sheet6.xml.rels><?xml version="1.0" encoding="UTF-8" standalone="yes"?>
<Relationships xmlns="http://schemas.openxmlformats.org/package/2006/relationships"><Relationship Id="rId1" Type="http://schemas.openxmlformats.org/officeDocument/2006/relationships/table" Target="../tables/table5.xml"/></Relationships>
</file>

<file path=xl/worksheets/_rels/sheet7.xml.rels><?xml version="1.0" encoding="UTF-8" standalone="yes"?>
<Relationships xmlns="http://schemas.openxmlformats.org/package/2006/relationships"><Relationship Id="rId1" Type="http://schemas.openxmlformats.org/officeDocument/2006/relationships/table" Target="../tables/table6.xml"/></Relationships>
</file>

<file path=xl/worksheets/_rels/sheet8.xml.rels><?xml version="1.0" encoding="UTF-8" standalone="yes"?>
<Relationships xmlns="http://schemas.openxmlformats.org/package/2006/relationships"><Relationship Id="rId1" Type="http://schemas.openxmlformats.org/officeDocument/2006/relationships/table" Target="../tables/table7.xml"/></Relationships>
</file>

<file path=xl/worksheets/_rels/sheet9.xml.rels><?xml version="1.0" encoding="UTF-8" standalone="yes"?>
<Relationships xmlns="http://schemas.openxmlformats.org/package/2006/relationships"><Relationship Id="rId1" Type="http://schemas.openxmlformats.org/officeDocument/2006/relationships/table" Target="../tables/table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
  <dimension ref="A1:AJ570"/>
  <sheetViews>
    <sheetView tabSelected="1" topLeftCell="A46" zoomScaleNormal="100" zoomScalePageLayoutView="85" workbookViewId="0">
      <selection activeCell="A16" sqref="A16:XFD16"/>
    </sheetView>
  </sheetViews>
  <sheetFormatPr defaultColWidth="4.140625" defaultRowHeight="15" x14ac:dyDescent="0.25"/>
  <cols>
    <col min="1" max="24" width="5" style="3" customWidth="1"/>
    <col min="25" max="25" width="3.85546875" style="5" customWidth="1"/>
    <col min="26" max="16384" width="4.140625" style="3"/>
  </cols>
  <sheetData>
    <row r="1" spans="1:36" x14ac:dyDescent="0.25">
      <c r="A1" s="4"/>
      <c r="B1" s="4"/>
      <c r="C1" s="4"/>
      <c r="D1" s="4"/>
      <c r="E1" s="4"/>
      <c r="F1" s="4"/>
      <c r="G1" s="4"/>
      <c r="H1" s="4"/>
      <c r="I1" s="4"/>
      <c r="J1" s="4"/>
      <c r="K1" s="4"/>
      <c r="L1" s="4"/>
      <c r="M1" s="4"/>
      <c r="N1" s="4"/>
      <c r="O1" s="4"/>
      <c r="P1" s="4"/>
      <c r="Q1" s="4"/>
      <c r="R1" s="4"/>
      <c r="S1" s="4"/>
      <c r="T1" s="293"/>
      <c r="U1" s="294"/>
      <c r="V1" s="294"/>
      <c r="W1" s="294"/>
      <c r="X1" s="294"/>
      <c r="Y1" s="294"/>
      <c r="Z1" s="294"/>
      <c r="AA1" s="4"/>
      <c r="AB1" s="4"/>
      <c r="AC1" s="4"/>
      <c r="AD1" s="4"/>
      <c r="AE1" s="4"/>
      <c r="AF1" s="4"/>
      <c r="AG1" s="4"/>
      <c r="AH1" s="4"/>
      <c r="AI1" s="4"/>
      <c r="AJ1" s="4"/>
    </row>
    <row r="2" spans="1:36" x14ac:dyDescent="0.25">
      <c r="A2" s="4"/>
      <c r="B2" s="4"/>
      <c r="C2" s="4"/>
      <c r="D2" s="4"/>
      <c r="E2" s="4"/>
      <c r="F2" s="4"/>
      <c r="G2" s="4"/>
      <c r="H2" s="4"/>
      <c r="I2" s="4"/>
      <c r="J2" s="4"/>
      <c r="K2" s="4"/>
      <c r="L2" s="4"/>
      <c r="M2" s="4"/>
      <c r="N2" s="4"/>
      <c r="O2" s="4"/>
      <c r="P2" s="4"/>
      <c r="Q2" s="295"/>
      <c r="R2" s="4"/>
      <c r="S2" s="4"/>
      <c r="T2" s="294"/>
      <c r="U2" s="294"/>
      <c r="V2" s="294"/>
      <c r="W2" s="294"/>
      <c r="X2" s="294"/>
      <c r="Y2" s="294"/>
      <c r="Z2" s="294"/>
      <c r="AA2" s="4"/>
      <c r="AB2" s="4"/>
      <c r="AC2" s="4"/>
      <c r="AD2" s="4"/>
      <c r="AE2" s="4"/>
      <c r="AF2" s="4"/>
      <c r="AG2" s="4"/>
      <c r="AH2" s="4"/>
      <c r="AI2" s="4"/>
      <c r="AJ2" s="4"/>
    </row>
    <row r="3" spans="1:36" x14ac:dyDescent="0.25">
      <c r="A3" s="4"/>
      <c r="B3" s="4"/>
      <c r="C3" s="4"/>
      <c r="D3" s="4"/>
      <c r="E3" s="4"/>
      <c r="F3" s="4"/>
      <c r="G3" s="4"/>
      <c r="H3" s="4"/>
      <c r="I3" s="4"/>
      <c r="J3" s="4"/>
      <c r="K3" s="4"/>
      <c r="L3" s="4"/>
      <c r="M3" s="4"/>
      <c r="N3" s="4"/>
      <c r="O3" s="4"/>
      <c r="P3" s="4"/>
      <c r="Q3" s="4"/>
      <c r="R3" s="4"/>
      <c r="S3" s="4"/>
      <c r="T3" s="294"/>
      <c r="U3" s="294"/>
      <c r="V3" s="294"/>
      <c r="W3" s="294"/>
      <c r="X3" s="294"/>
      <c r="Y3" s="294"/>
      <c r="Z3" s="294"/>
      <c r="AA3" s="4"/>
      <c r="AB3" s="4"/>
      <c r="AC3" s="4"/>
      <c r="AD3" s="4"/>
      <c r="AE3" s="4"/>
      <c r="AF3" s="4"/>
      <c r="AG3" s="4"/>
      <c r="AH3" s="4"/>
      <c r="AI3" s="4"/>
      <c r="AJ3" s="4"/>
    </row>
    <row r="4" spans="1:36" x14ac:dyDescent="0.25">
      <c r="A4" s="4"/>
      <c r="B4" s="4"/>
      <c r="C4" s="4"/>
      <c r="D4" s="4"/>
      <c r="E4" s="4"/>
      <c r="F4" s="4"/>
      <c r="G4" s="4"/>
      <c r="H4" s="4"/>
      <c r="I4" s="4"/>
      <c r="J4" s="4"/>
      <c r="K4" s="4"/>
      <c r="L4" s="4"/>
      <c r="M4" s="4"/>
      <c r="N4" s="4"/>
      <c r="O4" s="4"/>
      <c r="P4" s="4"/>
      <c r="Q4" s="4"/>
      <c r="R4" s="4"/>
      <c r="S4" s="4"/>
      <c r="T4" s="294"/>
      <c r="U4" s="294"/>
      <c r="V4" s="294"/>
      <c r="W4" s="294"/>
      <c r="X4" s="294"/>
      <c r="Y4" s="294"/>
      <c r="Z4" s="294"/>
      <c r="AA4" s="4"/>
      <c r="AB4" s="4"/>
      <c r="AC4" s="4"/>
      <c r="AD4" s="4"/>
      <c r="AE4" s="4"/>
      <c r="AF4" s="4"/>
      <c r="AG4" s="4"/>
      <c r="AH4" s="4"/>
      <c r="AI4" s="4"/>
      <c r="AJ4" s="4"/>
    </row>
    <row r="5" spans="1:36" x14ac:dyDescent="0.25">
      <c r="A5" s="4"/>
      <c r="B5" s="4"/>
      <c r="C5" s="4"/>
      <c r="D5" s="4"/>
      <c r="E5" s="171" t="s">
        <v>67</v>
      </c>
      <c r="F5" s="171"/>
      <c r="G5" s="171"/>
      <c r="H5" s="171"/>
      <c r="I5" s="171"/>
      <c r="J5" s="171"/>
      <c r="K5" s="171"/>
      <c r="L5" s="171"/>
      <c r="M5" s="171"/>
      <c r="N5" s="171"/>
      <c r="O5" s="171"/>
      <c r="P5" s="171"/>
      <c r="Q5" s="171"/>
      <c r="R5" s="4"/>
      <c r="S5" s="4"/>
      <c r="T5" s="294"/>
      <c r="U5" s="294"/>
      <c r="V5" s="294"/>
      <c r="W5" s="294"/>
      <c r="X5" s="294"/>
      <c r="Y5" s="294"/>
      <c r="Z5" s="294"/>
      <c r="AA5" s="4"/>
      <c r="AB5" s="4"/>
      <c r="AC5" s="4"/>
      <c r="AD5" s="4"/>
      <c r="AE5" s="4"/>
      <c r="AF5" s="4"/>
      <c r="AG5" s="4"/>
      <c r="AH5" s="4"/>
      <c r="AI5" s="4"/>
      <c r="AJ5" s="4"/>
    </row>
    <row r="6" spans="1:36" x14ac:dyDescent="0.25">
      <c r="A6" s="4"/>
      <c r="B6" s="4"/>
      <c r="C6" s="4"/>
      <c r="D6" s="4"/>
      <c r="E6" s="171"/>
      <c r="F6" s="171"/>
      <c r="G6" s="171"/>
      <c r="H6" s="171"/>
      <c r="I6" s="171"/>
      <c r="J6" s="171"/>
      <c r="K6" s="171"/>
      <c r="L6" s="171"/>
      <c r="M6" s="171"/>
      <c r="N6" s="171"/>
      <c r="O6" s="171"/>
      <c r="P6" s="171"/>
      <c r="Q6" s="171"/>
      <c r="R6" s="4"/>
      <c r="S6" s="4"/>
      <c r="T6" s="294"/>
      <c r="U6" s="294"/>
      <c r="V6" s="294"/>
      <c r="W6" s="294"/>
      <c r="X6" s="294"/>
      <c r="Y6" s="294"/>
      <c r="Z6" s="294"/>
      <c r="AA6" s="4"/>
      <c r="AB6" s="4"/>
      <c r="AC6" s="4"/>
      <c r="AD6" s="4"/>
      <c r="AE6" s="4"/>
      <c r="AF6" s="4"/>
      <c r="AG6" s="4"/>
      <c r="AH6" s="4"/>
      <c r="AI6" s="4"/>
      <c r="AJ6" s="4"/>
    </row>
    <row r="7" spans="1:36" x14ac:dyDescent="0.25">
      <c r="A7" s="4"/>
      <c r="B7" s="4"/>
      <c r="C7" s="4"/>
      <c r="D7" s="4"/>
      <c r="E7" s="171"/>
      <c r="F7" s="171"/>
      <c r="G7" s="171"/>
      <c r="H7" s="171"/>
      <c r="I7" s="171"/>
      <c r="J7" s="171"/>
      <c r="K7" s="171"/>
      <c r="L7" s="171"/>
      <c r="M7" s="171"/>
      <c r="N7" s="171"/>
      <c r="O7" s="171"/>
      <c r="P7" s="171"/>
      <c r="Q7" s="171"/>
      <c r="R7" s="4"/>
      <c r="S7" s="4"/>
      <c r="T7" s="294"/>
      <c r="U7" s="294"/>
      <c r="V7" s="294"/>
      <c r="W7" s="294"/>
      <c r="X7" s="294"/>
      <c r="Y7" s="294"/>
      <c r="Z7" s="294"/>
      <c r="AA7" s="4"/>
      <c r="AB7" s="4"/>
      <c r="AC7" s="4"/>
      <c r="AD7" s="4"/>
      <c r="AE7" s="4"/>
      <c r="AF7" s="4"/>
      <c r="AG7" s="4"/>
      <c r="AH7" s="4"/>
      <c r="AI7" s="4"/>
      <c r="AJ7" s="4"/>
    </row>
    <row r="8" spans="1:36" x14ac:dyDescent="0.25">
      <c r="A8" s="4"/>
      <c r="B8" s="4"/>
      <c r="C8" s="4"/>
      <c r="D8" s="4"/>
      <c r="E8" s="171"/>
      <c r="F8" s="171"/>
      <c r="G8" s="171"/>
      <c r="H8" s="171"/>
      <c r="I8" s="171"/>
      <c r="J8" s="171"/>
      <c r="K8" s="171"/>
      <c r="L8" s="171"/>
      <c r="M8" s="171"/>
      <c r="N8" s="171"/>
      <c r="O8" s="171"/>
      <c r="P8" s="171"/>
      <c r="Q8" s="171"/>
      <c r="R8" s="4"/>
      <c r="S8" s="4"/>
      <c r="T8" s="294"/>
      <c r="U8" s="294"/>
      <c r="V8" s="294"/>
      <c r="W8" s="294"/>
      <c r="X8" s="294"/>
      <c r="Y8" s="294"/>
      <c r="Z8" s="294"/>
      <c r="AA8" s="4"/>
      <c r="AB8" s="4"/>
      <c r="AC8" s="4"/>
      <c r="AD8" s="4"/>
      <c r="AE8" s="4"/>
      <c r="AF8" s="4"/>
      <c r="AG8" s="4"/>
      <c r="AH8" s="4"/>
      <c r="AI8" s="4"/>
      <c r="AJ8" s="4"/>
    </row>
    <row r="9" spans="1:36" ht="19.5" x14ac:dyDescent="0.3">
      <c r="A9" s="4"/>
      <c r="B9" s="4"/>
      <c r="C9" s="4"/>
      <c r="D9" s="4"/>
      <c r="E9" s="207" t="str">
        <f>CONCATENATE("w okresie ",Arkusz18!A2," - ",Arkusz18!B2," r.")</f>
        <v>w okresie 01.10.2015 - 31.10.2015 r.</v>
      </c>
      <c r="F9" s="207"/>
      <c r="G9" s="207"/>
      <c r="H9" s="207"/>
      <c r="I9" s="207"/>
      <c r="J9" s="207"/>
      <c r="K9" s="207"/>
      <c r="L9" s="207"/>
      <c r="M9" s="207"/>
      <c r="N9" s="207"/>
      <c r="O9" s="207"/>
      <c r="P9" s="207"/>
      <c r="Q9" s="207"/>
      <c r="R9" s="4"/>
      <c r="S9" s="4"/>
      <c r="T9" s="294"/>
      <c r="U9" s="294"/>
      <c r="V9" s="294"/>
      <c r="W9" s="294"/>
      <c r="X9" s="294"/>
      <c r="Y9" s="294"/>
      <c r="Z9" s="294"/>
      <c r="AA9" s="4"/>
      <c r="AB9" s="4"/>
      <c r="AC9" s="4"/>
      <c r="AD9" s="4"/>
      <c r="AE9" s="4"/>
      <c r="AF9" s="4"/>
      <c r="AG9" s="4"/>
      <c r="AH9" s="4"/>
      <c r="AI9" s="4"/>
      <c r="AJ9" s="4"/>
    </row>
    <row r="10" spans="1:36" x14ac:dyDescent="0.25">
      <c r="A10" s="4"/>
      <c r="B10" s="4"/>
      <c r="C10" s="4"/>
      <c r="D10" s="4"/>
      <c r="E10" s="4"/>
      <c r="F10" s="4"/>
      <c r="G10" s="4"/>
      <c r="H10" s="4"/>
      <c r="I10" s="4"/>
      <c r="J10" s="4"/>
      <c r="K10" s="4"/>
      <c r="L10" s="4"/>
      <c r="M10" s="4"/>
      <c r="N10" s="4"/>
      <c r="O10" s="4"/>
      <c r="P10" s="4"/>
      <c r="Q10" s="4"/>
      <c r="R10" s="4"/>
      <c r="S10" s="4"/>
      <c r="T10" s="294"/>
      <c r="U10" s="294"/>
      <c r="V10" s="294"/>
      <c r="W10" s="294"/>
      <c r="X10" s="294"/>
      <c r="Y10" s="294"/>
      <c r="Z10" s="294"/>
      <c r="AA10" s="4"/>
      <c r="AB10" s="4"/>
      <c r="AC10" s="4"/>
      <c r="AD10" s="4"/>
      <c r="AE10" s="4"/>
      <c r="AF10" s="4"/>
      <c r="AG10" s="4"/>
      <c r="AH10" s="4"/>
      <c r="AI10" s="4"/>
      <c r="AJ10" s="4"/>
    </row>
    <row r="11" spans="1:36" x14ac:dyDescent="0.25">
      <c r="A11" s="4"/>
      <c r="B11" s="4"/>
      <c r="C11" s="4"/>
      <c r="D11" s="4"/>
      <c r="E11" s="4"/>
      <c r="F11" s="4"/>
      <c r="G11" s="4"/>
      <c r="H11" s="4"/>
      <c r="I11" s="4"/>
      <c r="J11" s="4"/>
      <c r="K11" s="4"/>
      <c r="L11" s="4"/>
      <c r="M11" s="4"/>
      <c r="N11" s="4"/>
      <c r="O11" s="4"/>
      <c r="P11" s="4"/>
      <c r="Q11" s="4"/>
      <c r="R11" s="4"/>
      <c r="S11" s="4"/>
      <c r="T11" s="294"/>
      <c r="U11" s="294"/>
      <c r="V11" s="294"/>
      <c r="W11" s="294"/>
      <c r="X11" s="294"/>
      <c r="Y11" s="294"/>
      <c r="Z11" s="294"/>
      <c r="AA11" s="4"/>
      <c r="AB11" s="4"/>
      <c r="AC11" s="4"/>
      <c r="AD11" s="4"/>
      <c r="AE11" s="4"/>
      <c r="AF11" s="4"/>
      <c r="AG11" s="4"/>
      <c r="AH11" s="4"/>
      <c r="AI11" s="4"/>
      <c r="AJ11" s="4"/>
    </row>
    <row r="12" spans="1:36" x14ac:dyDescent="0.25">
      <c r="A12" s="4"/>
      <c r="B12" s="4"/>
      <c r="C12" s="4"/>
      <c r="D12" s="4"/>
      <c r="E12" s="4"/>
      <c r="F12" s="4"/>
      <c r="G12" s="4"/>
      <c r="H12" s="4"/>
      <c r="I12" s="4"/>
      <c r="J12" s="4"/>
      <c r="K12" s="4"/>
      <c r="L12" s="4"/>
      <c r="M12" s="4"/>
      <c r="N12" s="4"/>
      <c r="O12" s="4"/>
      <c r="P12" s="4"/>
      <c r="Q12" s="4"/>
      <c r="R12" s="4"/>
      <c r="S12" s="4"/>
      <c r="T12" s="294"/>
      <c r="U12" s="294"/>
      <c r="V12" s="294"/>
      <c r="W12" s="294"/>
      <c r="X12" s="294"/>
      <c r="Y12" s="294"/>
      <c r="Z12" s="294"/>
      <c r="AA12" s="4"/>
      <c r="AB12" s="4"/>
      <c r="AC12" s="4"/>
      <c r="AD12" s="4"/>
      <c r="AE12" s="4"/>
      <c r="AF12" s="4"/>
      <c r="AG12" s="4"/>
      <c r="AH12" s="4"/>
      <c r="AI12" s="4"/>
      <c r="AJ12" s="4"/>
    </row>
    <row r="13" spans="1:36" s="53" customFormat="1" x14ac:dyDescent="0.25">
      <c r="A13" s="4"/>
      <c r="B13" s="4"/>
      <c r="C13" s="4"/>
      <c r="D13" s="4"/>
      <c r="E13" s="4"/>
      <c r="F13" s="4"/>
      <c r="G13" s="4"/>
      <c r="H13" s="4"/>
      <c r="I13" s="4"/>
      <c r="J13" s="4"/>
      <c r="K13" s="4"/>
      <c r="L13" s="4"/>
      <c r="M13" s="4"/>
      <c r="N13" s="4"/>
      <c r="O13" s="4"/>
      <c r="P13" s="4"/>
      <c r="Q13" s="4"/>
      <c r="R13" s="4"/>
      <c r="S13" s="4"/>
      <c r="T13" s="294"/>
      <c r="U13" s="294"/>
      <c r="V13" s="294"/>
      <c r="W13" s="294"/>
      <c r="X13" s="294"/>
      <c r="Y13" s="294"/>
      <c r="Z13" s="294"/>
      <c r="AA13" s="4"/>
      <c r="AB13" s="4"/>
      <c r="AC13" s="4"/>
      <c r="AD13" s="4"/>
      <c r="AE13" s="4"/>
      <c r="AF13" s="4"/>
      <c r="AG13" s="4"/>
      <c r="AH13" s="4"/>
      <c r="AI13" s="4"/>
      <c r="AJ13" s="4"/>
    </row>
    <row r="14" spans="1:36" x14ac:dyDescent="0.25">
      <c r="A14" s="4"/>
      <c r="B14" s="4"/>
      <c r="C14" s="4"/>
      <c r="D14" s="4"/>
      <c r="E14" s="4"/>
      <c r="F14" s="4"/>
      <c r="G14" s="4"/>
      <c r="H14" s="4"/>
      <c r="I14" s="4"/>
      <c r="J14" s="4"/>
      <c r="K14" s="4"/>
      <c r="L14" s="4"/>
      <c r="M14" s="4"/>
      <c r="N14" s="4"/>
      <c r="O14" s="4"/>
      <c r="P14" s="4"/>
      <c r="Q14" s="4"/>
      <c r="R14" s="4"/>
      <c r="S14" s="4"/>
      <c r="T14" s="294"/>
      <c r="U14" s="294"/>
      <c r="V14" s="294"/>
      <c r="W14" s="294"/>
      <c r="X14" s="294"/>
      <c r="Y14" s="294"/>
      <c r="Z14" s="294"/>
      <c r="AA14" s="4"/>
      <c r="AB14" s="4"/>
      <c r="AC14" s="4"/>
      <c r="AD14" s="4"/>
      <c r="AE14" s="4"/>
      <c r="AF14" s="4"/>
      <c r="AG14" s="4"/>
      <c r="AH14" s="4"/>
      <c r="AI14" s="4"/>
      <c r="AJ14" s="4"/>
    </row>
    <row r="15" spans="1:36" ht="18" x14ac:dyDescent="0.25">
      <c r="A15" s="296" t="s">
        <v>68</v>
      </c>
      <c r="B15" s="4"/>
      <c r="C15" s="4"/>
      <c r="D15" s="4"/>
      <c r="E15" s="4"/>
      <c r="F15" s="297"/>
      <c r="G15" s="4"/>
      <c r="H15" s="4"/>
      <c r="I15" s="4"/>
      <c r="J15" s="4"/>
      <c r="K15" s="4"/>
      <c r="L15" s="4"/>
      <c r="M15" s="4"/>
      <c r="N15" s="4"/>
      <c r="O15" s="4"/>
      <c r="P15" s="4"/>
      <c r="Q15" s="4"/>
      <c r="R15" s="4"/>
      <c r="S15" s="4"/>
      <c r="T15" s="294"/>
      <c r="U15" s="294"/>
      <c r="V15" s="294"/>
      <c r="W15" s="294"/>
      <c r="X15" s="294"/>
      <c r="Y15" s="294"/>
      <c r="Z15" s="294"/>
      <c r="AA15" s="4"/>
      <c r="AB15" s="4"/>
      <c r="AC15" s="4"/>
      <c r="AD15" s="4"/>
      <c r="AE15" s="4"/>
      <c r="AF15" s="4"/>
      <c r="AG15" s="4"/>
      <c r="AH15" s="4"/>
      <c r="AI15" s="4"/>
      <c r="AJ15" s="4"/>
    </row>
    <row r="16" spans="1:36" s="53" customFormat="1" ht="18" x14ac:dyDescent="0.25">
      <c r="A16" s="296"/>
      <c r="B16" s="4"/>
      <c r="C16" s="4"/>
      <c r="D16" s="4"/>
      <c r="E16" s="4"/>
      <c r="F16" s="297"/>
      <c r="G16" s="4"/>
      <c r="H16" s="4"/>
      <c r="I16" s="4"/>
      <c r="J16" s="4"/>
      <c r="K16" s="4"/>
      <c r="L16" s="4"/>
      <c r="M16" s="4"/>
      <c r="N16" s="4"/>
      <c r="O16" s="4"/>
      <c r="P16" s="4"/>
      <c r="Q16" s="4"/>
      <c r="R16" s="4"/>
      <c r="S16" s="4"/>
      <c r="T16" s="294"/>
      <c r="U16" s="294"/>
      <c r="V16" s="294"/>
      <c r="W16" s="294"/>
      <c r="X16" s="294"/>
      <c r="Y16" s="294"/>
      <c r="Z16" s="294"/>
      <c r="AA16" s="4"/>
      <c r="AB16" s="4"/>
      <c r="AC16" s="4"/>
      <c r="AD16" s="4"/>
      <c r="AE16" s="4"/>
      <c r="AF16" s="4"/>
      <c r="AG16" s="4"/>
      <c r="AH16" s="4"/>
      <c r="AI16" s="4"/>
      <c r="AJ16" s="4"/>
    </row>
    <row r="17" spans="1:36" x14ac:dyDescent="0.25">
      <c r="A17" s="4"/>
      <c r="B17" s="4"/>
      <c r="C17" s="4"/>
      <c r="D17" s="4"/>
      <c r="E17" s="4"/>
      <c r="F17" s="297"/>
      <c r="G17" s="4"/>
      <c r="H17" s="4"/>
      <c r="I17" s="4"/>
      <c r="J17" s="4"/>
      <c r="K17" s="4"/>
      <c r="L17" s="4"/>
      <c r="M17" s="4"/>
      <c r="N17" s="4"/>
      <c r="O17" s="4"/>
      <c r="P17" s="4"/>
      <c r="Q17" s="4"/>
      <c r="R17" s="4"/>
      <c r="S17" s="4"/>
      <c r="T17" s="294"/>
      <c r="U17" s="294"/>
      <c r="V17" s="294"/>
      <c r="W17" s="294"/>
      <c r="X17" s="294"/>
      <c r="Y17" s="294"/>
      <c r="Z17" s="294"/>
      <c r="AA17" s="4"/>
      <c r="AB17" s="4"/>
      <c r="AC17" s="4"/>
      <c r="AD17" s="4"/>
      <c r="AE17" s="4"/>
      <c r="AF17" s="4"/>
      <c r="AG17" s="4"/>
      <c r="AH17" s="4"/>
      <c r="AI17" s="4"/>
      <c r="AJ17" s="4"/>
    </row>
    <row r="18" spans="1:36" x14ac:dyDescent="0.25">
      <c r="A18" s="298" t="s">
        <v>2</v>
      </c>
      <c r="B18" s="298"/>
      <c r="C18" s="298"/>
      <c r="D18" s="298"/>
      <c r="E18" s="298"/>
      <c r="F18" s="298"/>
      <c r="G18" s="298"/>
      <c r="H18" s="298"/>
      <c r="I18" s="298"/>
      <c r="J18" s="298"/>
      <c r="K18" s="298"/>
      <c r="L18" s="298"/>
      <c r="M18" s="298"/>
      <c r="N18" s="298"/>
      <c r="O18" s="298"/>
      <c r="P18" s="298"/>
      <c r="Q18" s="298"/>
      <c r="R18" s="298"/>
      <c r="S18" s="298"/>
      <c r="T18" s="298"/>
      <c r="U18" s="298"/>
      <c r="V18" s="4"/>
      <c r="W18" s="4"/>
      <c r="X18" s="4"/>
      <c r="Y18" s="299"/>
      <c r="Z18" s="4"/>
      <c r="AA18" s="4"/>
      <c r="AB18" s="4"/>
      <c r="AC18" s="4"/>
      <c r="AD18" s="4"/>
      <c r="AE18" s="4"/>
      <c r="AF18" s="4"/>
      <c r="AG18" s="4"/>
      <c r="AH18" s="4"/>
      <c r="AI18" s="4"/>
      <c r="AJ18" s="4"/>
    </row>
    <row r="19" spans="1:36" x14ac:dyDescent="0.25">
      <c r="A19" s="8"/>
      <c r="B19" s="8"/>
      <c r="C19" s="8"/>
      <c r="D19" s="8"/>
      <c r="E19" s="8"/>
      <c r="F19" s="8"/>
      <c r="G19" s="8"/>
      <c r="H19" s="8"/>
      <c r="I19" s="8"/>
      <c r="J19" s="8"/>
      <c r="K19" s="8"/>
      <c r="L19" s="8"/>
      <c r="M19" s="8"/>
      <c r="N19" s="8"/>
      <c r="O19" s="8"/>
      <c r="P19" s="8"/>
      <c r="Q19" s="8"/>
      <c r="R19" s="8"/>
      <c r="S19" s="8"/>
      <c r="T19" s="8"/>
      <c r="U19" s="8"/>
    </row>
    <row r="20" spans="1:36" ht="15.75" thickBot="1" x14ac:dyDescent="0.3">
      <c r="A20" s="8"/>
      <c r="B20" s="8"/>
      <c r="C20" s="8"/>
      <c r="D20" s="8"/>
      <c r="E20" s="8"/>
      <c r="F20" s="8"/>
      <c r="G20" s="8"/>
      <c r="H20" s="8"/>
      <c r="I20" s="8"/>
      <c r="J20" s="8"/>
      <c r="K20" s="8"/>
      <c r="L20" s="8"/>
      <c r="M20" s="8"/>
      <c r="N20" s="8"/>
      <c r="O20" s="8"/>
      <c r="P20" s="8"/>
      <c r="Q20" s="8"/>
      <c r="R20" s="8"/>
      <c r="S20" s="8"/>
      <c r="T20" s="8"/>
      <c r="U20" s="8"/>
    </row>
    <row r="21" spans="1:36" x14ac:dyDescent="0.25">
      <c r="C21" s="218" t="s">
        <v>0</v>
      </c>
      <c r="D21" s="219"/>
      <c r="E21" s="219"/>
      <c r="F21" s="219"/>
      <c r="G21" s="265" t="str">
        <f>CONCATENATE(Arkusz18!A2," - ",Arkusz18!B2," r.")</f>
        <v>01.10.2015 - 31.10.2015 r.</v>
      </c>
      <c r="H21" s="266"/>
      <c r="I21" s="266"/>
      <c r="J21" s="266"/>
      <c r="K21" s="266"/>
      <c r="L21" s="266"/>
      <c r="M21" s="266"/>
      <c r="N21" s="266"/>
      <c r="O21" s="266"/>
      <c r="P21" s="266"/>
      <c r="Q21" s="266"/>
      <c r="R21" s="266"/>
      <c r="S21" s="266"/>
      <c r="T21" s="266"/>
      <c r="U21" s="266"/>
      <c r="V21" s="267"/>
    </row>
    <row r="22" spans="1:36" x14ac:dyDescent="0.25">
      <c r="C22" s="220"/>
      <c r="D22" s="173"/>
      <c r="E22" s="173"/>
      <c r="F22" s="173"/>
      <c r="G22" s="178" t="s">
        <v>31</v>
      </c>
      <c r="H22" s="179"/>
      <c r="I22" s="179"/>
      <c r="J22" s="180"/>
      <c r="K22" s="178" t="s">
        <v>32</v>
      </c>
      <c r="L22" s="179"/>
      <c r="M22" s="179"/>
      <c r="N22" s="180"/>
      <c r="O22" s="178" t="s">
        <v>107</v>
      </c>
      <c r="P22" s="179"/>
      <c r="Q22" s="179"/>
      <c r="R22" s="180"/>
      <c r="S22" s="178" t="s">
        <v>54</v>
      </c>
      <c r="T22" s="179"/>
      <c r="U22" s="179"/>
      <c r="V22" s="264"/>
    </row>
    <row r="23" spans="1:36" ht="15" customHeight="1" x14ac:dyDescent="0.25">
      <c r="C23" s="220"/>
      <c r="D23" s="173"/>
      <c r="E23" s="173"/>
      <c r="F23" s="173"/>
      <c r="G23" s="184" t="s">
        <v>30</v>
      </c>
      <c r="H23" s="185"/>
      <c r="I23" s="178" t="s">
        <v>10</v>
      </c>
      <c r="J23" s="180"/>
      <c r="K23" s="184" t="s">
        <v>33</v>
      </c>
      <c r="L23" s="185"/>
      <c r="M23" s="178" t="s">
        <v>10</v>
      </c>
      <c r="N23" s="180"/>
      <c r="O23" s="184" t="s">
        <v>30</v>
      </c>
      <c r="P23" s="185"/>
      <c r="Q23" s="178" t="s">
        <v>10</v>
      </c>
      <c r="R23" s="180"/>
      <c r="S23" s="184" t="s">
        <v>30</v>
      </c>
      <c r="T23" s="185"/>
      <c r="U23" s="178" t="s">
        <v>10</v>
      </c>
      <c r="V23" s="264"/>
    </row>
    <row r="24" spans="1:36" x14ac:dyDescent="0.25">
      <c r="C24" s="208" t="str">
        <f>Arkusz2!B2</f>
        <v>ROSJA</v>
      </c>
      <c r="D24" s="209"/>
      <c r="E24" s="209"/>
      <c r="F24" s="209"/>
      <c r="G24" s="200">
        <f>Arkusz2!F2</f>
        <v>371</v>
      </c>
      <c r="H24" s="201"/>
      <c r="I24" s="200">
        <f>Arkusz2!F8</f>
        <v>1028</v>
      </c>
      <c r="J24" s="201"/>
      <c r="K24" s="200">
        <f>Arkusz2!F14</f>
        <v>30</v>
      </c>
      <c r="L24" s="201"/>
      <c r="M24" s="200">
        <f>Arkusz2!F20</f>
        <v>74</v>
      </c>
      <c r="N24" s="201"/>
      <c r="O24" s="200">
        <f>Arkusz2!F26</f>
        <v>11</v>
      </c>
      <c r="P24" s="201"/>
      <c r="Q24" s="200">
        <f>Arkusz2!F32</f>
        <v>26</v>
      </c>
      <c r="R24" s="201"/>
      <c r="S24" s="200">
        <f>SUM(G24,K24,O24)</f>
        <v>412</v>
      </c>
      <c r="T24" s="201"/>
      <c r="U24" s="200">
        <f>SUM(I24,M24,Q24)</f>
        <v>1128</v>
      </c>
      <c r="V24" s="259"/>
    </row>
    <row r="25" spans="1:36" x14ac:dyDescent="0.25">
      <c r="C25" s="210" t="str">
        <f>Arkusz2!B3</f>
        <v>UKRAINA</v>
      </c>
      <c r="D25" s="211"/>
      <c r="E25" s="211"/>
      <c r="F25" s="211"/>
      <c r="G25" s="260">
        <f>Arkusz2!F3</f>
        <v>41</v>
      </c>
      <c r="H25" s="262"/>
      <c r="I25" s="260">
        <f>Arkusz2!F9</f>
        <v>57</v>
      </c>
      <c r="J25" s="262"/>
      <c r="K25" s="260">
        <f>Arkusz2!F15</f>
        <v>25</v>
      </c>
      <c r="L25" s="262"/>
      <c r="M25" s="260">
        <f>Arkusz2!F21</f>
        <v>46</v>
      </c>
      <c r="N25" s="262"/>
      <c r="O25" s="260">
        <f>Arkusz2!F27</f>
        <v>6</v>
      </c>
      <c r="P25" s="262"/>
      <c r="Q25" s="260">
        <f>Arkusz2!F33</f>
        <v>12</v>
      </c>
      <c r="R25" s="262"/>
      <c r="S25" s="260">
        <f t="shared" ref="S25:S29" si="0">SUM(G25,K25,O25)</f>
        <v>72</v>
      </c>
      <c r="T25" s="262"/>
      <c r="U25" s="260">
        <f t="shared" ref="U25:U29" si="1">SUM(I25,M25,Q25)</f>
        <v>115</v>
      </c>
      <c r="V25" s="261"/>
    </row>
    <row r="26" spans="1:36" x14ac:dyDescent="0.25">
      <c r="C26" s="208" t="str">
        <f>Arkusz2!B4</f>
        <v>TADŻYKISTAN</v>
      </c>
      <c r="D26" s="209"/>
      <c r="E26" s="209"/>
      <c r="F26" s="209"/>
      <c r="G26" s="200">
        <f>Arkusz2!F4</f>
        <v>28</v>
      </c>
      <c r="H26" s="201"/>
      <c r="I26" s="200">
        <f>Arkusz2!F10</f>
        <v>77</v>
      </c>
      <c r="J26" s="201"/>
      <c r="K26" s="200">
        <f>Arkusz2!F16</f>
        <v>0</v>
      </c>
      <c r="L26" s="201"/>
      <c r="M26" s="200">
        <f>Arkusz2!F22</f>
        <v>0</v>
      </c>
      <c r="N26" s="201"/>
      <c r="O26" s="200">
        <f>Arkusz2!F28</f>
        <v>0</v>
      </c>
      <c r="P26" s="201"/>
      <c r="Q26" s="200">
        <f>Arkusz2!F34</f>
        <v>0</v>
      </c>
      <c r="R26" s="201"/>
      <c r="S26" s="200">
        <f t="shared" si="0"/>
        <v>28</v>
      </c>
      <c r="T26" s="201"/>
      <c r="U26" s="200">
        <f t="shared" si="1"/>
        <v>77</v>
      </c>
      <c r="V26" s="259"/>
    </row>
    <row r="27" spans="1:36" x14ac:dyDescent="0.25">
      <c r="C27" s="210" t="str">
        <f>Arkusz2!B5</f>
        <v>GRUZJA</v>
      </c>
      <c r="D27" s="211"/>
      <c r="E27" s="211"/>
      <c r="F27" s="211"/>
      <c r="G27" s="260">
        <f>Arkusz2!F5</f>
        <v>6</v>
      </c>
      <c r="H27" s="262"/>
      <c r="I27" s="260">
        <f>Arkusz2!F11</f>
        <v>12</v>
      </c>
      <c r="J27" s="262"/>
      <c r="K27" s="260">
        <f>Arkusz2!F17</f>
        <v>1</v>
      </c>
      <c r="L27" s="262"/>
      <c r="M27" s="260">
        <f>Arkusz2!F23</f>
        <v>4</v>
      </c>
      <c r="N27" s="262"/>
      <c r="O27" s="260">
        <f>Arkusz2!F29</f>
        <v>1</v>
      </c>
      <c r="P27" s="262"/>
      <c r="Q27" s="260">
        <f>Arkusz2!F35</f>
        <v>5</v>
      </c>
      <c r="R27" s="262"/>
      <c r="S27" s="260">
        <f t="shared" si="0"/>
        <v>8</v>
      </c>
      <c r="T27" s="262"/>
      <c r="U27" s="260">
        <f t="shared" si="1"/>
        <v>21</v>
      </c>
      <c r="V27" s="261"/>
    </row>
    <row r="28" spans="1:36" x14ac:dyDescent="0.25">
      <c r="C28" s="208" t="str">
        <f>Arkusz2!B6</f>
        <v>SYRIA</v>
      </c>
      <c r="D28" s="209"/>
      <c r="E28" s="209"/>
      <c r="F28" s="209"/>
      <c r="G28" s="200">
        <f>Arkusz2!F6</f>
        <v>13</v>
      </c>
      <c r="H28" s="201"/>
      <c r="I28" s="200">
        <f>Arkusz2!F12</f>
        <v>13</v>
      </c>
      <c r="J28" s="201"/>
      <c r="K28" s="200">
        <f>Arkusz2!F18</f>
        <v>0</v>
      </c>
      <c r="L28" s="201"/>
      <c r="M28" s="200">
        <f>Arkusz2!F24</f>
        <v>0</v>
      </c>
      <c r="N28" s="201"/>
      <c r="O28" s="200">
        <f>Arkusz2!F30</f>
        <v>0</v>
      </c>
      <c r="P28" s="201"/>
      <c r="Q28" s="200">
        <f>Arkusz2!F36</f>
        <v>0</v>
      </c>
      <c r="R28" s="201"/>
      <c r="S28" s="200">
        <f t="shared" si="0"/>
        <v>13</v>
      </c>
      <c r="T28" s="201"/>
      <c r="U28" s="200">
        <f t="shared" si="1"/>
        <v>13</v>
      </c>
      <c r="V28" s="259"/>
    </row>
    <row r="29" spans="1:36" ht="15.75" thickBot="1" x14ac:dyDescent="0.3">
      <c r="C29" s="223" t="str">
        <f>Arkusz2!B7</f>
        <v>Pozostałe</v>
      </c>
      <c r="D29" s="224"/>
      <c r="E29" s="224"/>
      <c r="F29" s="224"/>
      <c r="G29" s="187">
        <f>Arkusz2!F7</f>
        <v>47</v>
      </c>
      <c r="H29" s="188"/>
      <c r="I29" s="187">
        <f>Arkusz2!F13</f>
        <v>74</v>
      </c>
      <c r="J29" s="188"/>
      <c r="K29" s="187">
        <f>Arkusz2!F19</f>
        <v>4</v>
      </c>
      <c r="L29" s="188"/>
      <c r="M29" s="187">
        <f>Arkusz2!F25</f>
        <v>4</v>
      </c>
      <c r="N29" s="188"/>
      <c r="O29" s="187">
        <f>Arkusz2!F31</f>
        <v>0</v>
      </c>
      <c r="P29" s="188"/>
      <c r="Q29" s="187">
        <f>Arkusz2!F37</f>
        <v>0</v>
      </c>
      <c r="R29" s="188"/>
      <c r="S29" s="187">
        <f t="shared" si="0"/>
        <v>51</v>
      </c>
      <c r="T29" s="188"/>
      <c r="U29" s="187">
        <f t="shared" si="1"/>
        <v>78</v>
      </c>
      <c r="V29" s="268"/>
    </row>
    <row r="30" spans="1:36" ht="15.75" thickBot="1" x14ac:dyDescent="0.3">
      <c r="C30" s="221" t="s">
        <v>1</v>
      </c>
      <c r="D30" s="222"/>
      <c r="E30" s="222"/>
      <c r="F30" s="222"/>
      <c r="G30" s="181">
        <f>SUM(G24:G29)</f>
        <v>506</v>
      </c>
      <c r="H30" s="182"/>
      <c r="I30" s="181">
        <f>SUM(I24:I29)</f>
        <v>1261</v>
      </c>
      <c r="J30" s="182"/>
      <c r="K30" s="181">
        <f>SUM(K24:K29)</f>
        <v>60</v>
      </c>
      <c r="L30" s="182"/>
      <c r="M30" s="181">
        <f>SUM(M24:M29)</f>
        <v>128</v>
      </c>
      <c r="N30" s="182"/>
      <c r="O30" s="181">
        <f>SUM(O24:O29)</f>
        <v>18</v>
      </c>
      <c r="P30" s="182"/>
      <c r="Q30" s="181">
        <f>SUM(Q24:Q29)</f>
        <v>43</v>
      </c>
      <c r="R30" s="182"/>
      <c r="S30" s="181">
        <f>SUM(S24:S29)</f>
        <v>584</v>
      </c>
      <c r="T30" s="182"/>
      <c r="U30" s="181">
        <f>SUM(U24:U29)</f>
        <v>1432</v>
      </c>
      <c r="V30" s="183"/>
    </row>
    <row r="34" spans="1:19" x14ac:dyDescent="0.25">
      <c r="M34" s="9"/>
      <c r="N34" s="9"/>
      <c r="O34" s="9"/>
      <c r="P34" s="9"/>
      <c r="Q34" s="9"/>
      <c r="R34" s="9"/>
      <c r="S34" s="9"/>
    </row>
    <row r="35" spans="1:19" x14ac:dyDescent="0.25">
      <c r="M35" s="9"/>
      <c r="N35" s="9"/>
      <c r="O35" s="9"/>
      <c r="P35" s="9"/>
      <c r="Q35" s="9"/>
      <c r="R35" s="9"/>
      <c r="S35" s="9"/>
    </row>
    <row r="36" spans="1:19" x14ac:dyDescent="0.25">
      <c r="M36" s="9"/>
      <c r="N36" s="9"/>
      <c r="O36" s="9"/>
      <c r="P36" s="9"/>
      <c r="Q36" s="9"/>
      <c r="R36" s="9"/>
      <c r="S36" s="9"/>
    </row>
    <row r="37" spans="1:19" x14ac:dyDescent="0.25">
      <c r="M37" s="9"/>
      <c r="N37" s="9"/>
      <c r="O37" s="9"/>
      <c r="P37" s="9"/>
      <c r="Q37" s="9"/>
      <c r="R37" s="9"/>
      <c r="S37" s="9"/>
    </row>
    <row r="38" spans="1:19" x14ac:dyDescent="0.25">
      <c r="M38" s="9"/>
      <c r="N38" s="9"/>
      <c r="O38" s="9"/>
      <c r="P38" s="9"/>
      <c r="Q38" s="9"/>
      <c r="R38" s="9"/>
      <c r="S38" s="9"/>
    </row>
    <row r="39" spans="1:19" x14ac:dyDescent="0.25">
      <c r="M39" s="9"/>
      <c r="N39" s="9"/>
      <c r="O39" s="9"/>
      <c r="P39" s="9"/>
      <c r="Q39" s="9"/>
      <c r="R39" s="9"/>
      <c r="S39" s="9"/>
    </row>
    <row r="40" spans="1:19" x14ac:dyDescent="0.25">
      <c r="M40" s="9"/>
      <c r="N40" s="9"/>
      <c r="O40" s="9"/>
      <c r="P40" s="9"/>
      <c r="Q40" s="9"/>
      <c r="R40" s="9"/>
      <c r="S40" s="9"/>
    </row>
    <row r="41" spans="1:19" x14ac:dyDescent="0.25">
      <c r="M41" s="9"/>
      <c r="N41" s="9"/>
      <c r="O41" s="9"/>
      <c r="P41" s="9"/>
      <c r="Q41" s="9"/>
      <c r="R41" s="9"/>
      <c r="S41" s="9"/>
    </row>
    <row r="42" spans="1:19" x14ac:dyDescent="0.25">
      <c r="D42" s="186"/>
      <c r="E42" s="186"/>
    </row>
    <row r="46" spans="1:19" x14ac:dyDescent="0.25">
      <c r="A46" s="6"/>
      <c r="B46" s="6"/>
      <c r="C46" s="6"/>
      <c r="D46" s="6"/>
      <c r="E46" s="6"/>
      <c r="F46" s="6"/>
      <c r="G46" s="6"/>
      <c r="H46" s="6"/>
      <c r="I46" s="6"/>
      <c r="J46" s="6"/>
      <c r="K46" s="6"/>
      <c r="L46" s="6"/>
      <c r="M46" s="6"/>
      <c r="N46" s="6"/>
      <c r="O46" s="6"/>
      <c r="P46" s="6"/>
      <c r="Q46" s="6"/>
      <c r="R46" s="6"/>
      <c r="S46" s="6"/>
    </row>
    <row r="52" spans="1:26" ht="15.75" thickBot="1" x14ac:dyDescent="0.3"/>
    <row r="53" spans="1:26" x14ac:dyDescent="0.25">
      <c r="C53" s="218" t="s">
        <v>0</v>
      </c>
      <c r="D53" s="219"/>
      <c r="E53" s="219"/>
      <c r="F53" s="219"/>
      <c r="G53" s="174" t="str">
        <f>CONCATENATE(Arkusz18!C2," - ",Arkusz18!B2," r.")</f>
        <v>01.01.2015 - 31.10.2015 r.</v>
      </c>
      <c r="H53" s="174"/>
      <c r="I53" s="174"/>
      <c r="J53" s="174"/>
      <c r="K53" s="174"/>
      <c r="L53" s="174"/>
      <c r="M53" s="174"/>
      <c r="N53" s="174"/>
      <c r="O53" s="174"/>
      <c r="P53" s="174"/>
      <c r="Q53" s="174"/>
      <c r="R53" s="174"/>
      <c r="S53" s="174"/>
      <c r="T53" s="174"/>
      <c r="U53" s="174"/>
      <c r="V53" s="175"/>
    </row>
    <row r="54" spans="1:26" x14ac:dyDescent="0.25">
      <c r="C54" s="220"/>
      <c r="D54" s="173"/>
      <c r="E54" s="173"/>
      <c r="F54" s="173"/>
      <c r="G54" s="173" t="s">
        <v>31</v>
      </c>
      <c r="H54" s="173"/>
      <c r="I54" s="173"/>
      <c r="J54" s="173"/>
      <c r="K54" s="173" t="s">
        <v>32</v>
      </c>
      <c r="L54" s="173"/>
      <c r="M54" s="173"/>
      <c r="N54" s="173"/>
      <c r="O54" s="173" t="s">
        <v>145</v>
      </c>
      <c r="P54" s="173"/>
      <c r="Q54" s="173"/>
      <c r="R54" s="173"/>
      <c r="S54" s="173" t="s">
        <v>54</v>
      </c>
      <c r="T54" s="173"/>
      <c r="U54" s="173"/>
      <c r="V54" s="176"/>
    </row>
    <row r="55" spans="1:26" x14ac:dyDescent="0.25">
      <c r="C55" s="220"/>
      <c r="D55" s="173"/>
      <c r="E55" s="173"/>
      <c r="F55" s="173"/>
      <c r="G55" s="177" t="s">
        <v>30</v>
      </c>
      <c r="H55" s="177"/>
      <c r="I55" s="173" t="s">
        <v>10</v>
      </c>
      <c r="J55" s="173"/>
      <c r="K55" s="177" t="s">
        <v>33</v>
      </c>
      <c r="L55" s="177"/>
      <c r="M55" s="173" t="s">
        <v>10</v>
      </c>
      <c r="N55" s="173"/>
      <c r="O55" s="177" t="s">
        <v>30</v>
      </c>
      <c r="P55" s="177"/>
      <c r="Q55" s="173" t="s">
        <v>10</v>
      </c>
      <c r="R55" s="173"/>
      <c r="S55" s="177" t="s">
        <v>30</v>
      </c>
      <c r="T55" s="177"/>
      <c r="U55" s="173" t="s">
        <v>10</v>
      </c>
      <c r="V55" s="176"/>
    </row>
    <row r="56" spans="1:26" x14ac:dyDescent="0.25">
      <c r="C56" s="208" t="str">
        <f>Arkusz3!B2</f>
        <v>ROSJA</v>
      </c>
      <c r="D56" s="209"/>
      <c r="E56" s="209"/>
      <c r="F56" s="209"/>
      <c r="G56" s="167">
        <f>Arkusz3!F2</f>
        <v>1942</v>
      </c>
      <c r="H56" s="167"/>
      <c r="I56" s="167">
        <f>Arkusz3!F8</f>
        <v>5447</v>
      </c>
      <c r="J56" s="167"/>
      <c r="K56" s="167">
        <f>Arkusz3!F14</f>
        <v>178</v>
      </c>
      <c r="L56" s="167"/>
      <c r="M56" s="167">
        <f>Arkusz3!F20</f>
        <v>431</v>
      </c>
      <c r="N56" s="167"/>
      <c r="O56" s="167">
        <f>Arkusz3!F26</f>
        <v>132</v>
      </c>
      <c r="P56" s="167"/>
      <c r="Q56" s="167">
        <f>Arkusz3!F32</f>
        <v>312</v>
      </c>
      <c r="R56" s="167"/>
      <c r="S56" s="167">
        <f>SUM(G56,K56,O56)</f>
        <v>2252</v>
      </c>
      <c r="T56" s="167"/>
      <c r="U56" s="167">
        <f>SUM(I56,M56,Q56)</f>
        <v>6190</v>
      </c>
      <c r="V56" s="168"/>
    </row>
    <row r="57" spans="1:26" x14ac:dyDescent="0.25">
      <c r="C57" s="210" t="str">
        <f>Arkusz3!B3</f>
        <v>UKRAINA</v>
      </c>
      <c r="D57" s="211"/>
      <c r="E57" s="211"/>
      <c r="F57" s="211"/>
      <c r="G57" s="169">
        <f>Arkusz3!F3</f>
        <v>862</v>
      </c>
      <c r="H57" s="169"/>
      <c r="I57" s="169">
        <f>Arkusz3!F9</f>
        <v>1454</v>
      </c>
      <c r="J57" s="169"/>
      <c r="K57" s="169">
        <f>Arkusz3!F15</f>
        <v>216</v>
      </c>
      <c r="L57" s="169"/>
      <c r="M57" s="169">
        <f>Arkusz3!F21</f>
        <v>463</v>
      </c>
      <c r="N57" s="169"/>
      <c r="O57" s="169">
        <f>Arkusz3!F27</f>
        <v>68</v>
      </c>
      <c r="P57" s="169"/>
      <c r="Q57" s="169">
        <f>Arkusz3!F33</f>
        <v>99</v>
      </c>
      <c r="R57" s="169"/>
      <c r="S57" s="169">
        <f t="shared" ref="S57:S61" si="2">SUM(G57,K57,O57)</f>
        <v>1146</v>
      </c>
      <c r="T57" s="169"/>
      <c r="U57" s="169">
        <f t="shared" ref="U57:U61" si="3">SUM(I57,M57,Q57)</f>
        <v>2016</v>
      </c>
      <c r="V57" s="170"/>
    </row>
    <row r="58" spans="1:26" x14ac:dyDescent="0.25">
      <c r="C58" s="208" t="str">
        <f>Arkusz3!B4</f>
        <v>TADŻYKISTAN</v>
      </c>
      <c r="D58" s="209"/>
      <c r="E58" s="209"/>
      <c r="F58" s="209"/>
      <c r="G58" s="167">
        <f>Arkusz3!F4</f>
        <v>133</v>
      </c>
      <c r="H58" s="167"/>
      <c r="I58" s="167">
        <f>Arkusz3!F10</f>
        <v>365</v>
      </c>
      <c r="J58" s="167"/>
      <c r="K58" s="167">
        <f>Arkusz3!F16</f>
        <v>0</v>
      </c>
      <c r="L58" s="167"/>
      <c r="M58" s="167">
        <f>Arkusz3!F22</f>
        <v>0</v>
      </c>
      <c r="N58" s="167"/>
      <c r="O58" s="167">
        <f>Arkusz3!F28</f>
        <v>7</v>
      </c>
      <c r="P58" s="167"/>
      <c r="Q58" s="167">
        <f>Arkusz3!F34</f>
        <v>12</v>
      </c>
      <c r="R58" s="167"/>
      <c r="S58" s="167">
        <f t="shared" si="2"/>
        <v>140</v>
      </c>
      <c r="T58" s="167"/>
      <c r="U58" s="167">
        <f t="shared" si="3"/>
        <v>377</v>
      </c>
      <c r="V58" s="168"/>
    </row>
    <row r="59" spans="1:26" x14ac:dyDescent="0.25">
      <c r="C59" s="210" t="str">
        <f>Arkusz3!B5</f>
        <v>GRUZJA</v>
      </c>
      <c r="D59" s="211"/>
      <c r="E59" s="211"/>
      <c r="F59" s="211"/>
      <c r="G59" s="169">
        <f>Arkusz3!F5</f>
        <v>93</v>
      </c>
      <c r="H59" s="169"/>
      <c r="I59" s="169">
        <f>Arkusz3!F11</f>
        <v>214</v>
      </c>
      <c r="J59" s="169"/>
      <c r="K59" s="169">
        <f>Arkusz3!F17</f>
        <v>27</v>
      </c>
      <c r="L59" s="169"/>
      <c r="M59" s="169">
        <f>Arkusz3!F23</f>
        <v>69</v>
      </c>
      <c r="N59" s="169"/>
      <c r="O59" s="169">
        <f>Arkusz3!F29</f>
        <v>36</v>
      </c>
      <c r="P59" s="169"/>
      <c r="Q59" s="169">
        <f>Arkusz3!F35</f>
        <v>71</v>
      </c>
      <c r="R59" s="169"/>
      <c r="S59" s="169">
        <f t="shared" si="2"/>
        <v>156</v>
      </c>
      <c r="T59" s="169"/>
      <c r="U59" s="169">
        <f t="shared" si="3"/>
        <v>354</v>
      </c>
      <c r="V59" s="170"/>
    </row>
    <row r="60" spans="1:26" x14ac:dyDescent="0.25">
      <c r="C60" s="208" t="str">
        <f>Arkusz3!B6</f>
        <v>SYRIA</v>
      </c>
      <c r="D60" s="209"/>
      <c r="E60" s="209"/>
      <c r="F60" s="209"/>
      <c r="G60" s="167">
        <f>Arkusz3!F6</f>
        <v>174</v>
      </c>
      <c r="H60" s="167"/>
      <c r="I60" s="167">
        <f>Arkusz3!F12</f>
        <v>267</v>
      </c>
      <c r="J60" s="167"/>
      <c r="K60" s="167">
        <f>Arkusz3!F18</f>
        <v>3</v>
      </c>
      <c r="L60" s="167"/>
      <c r="M60" s="167">
        <f>Arkusz3!F24</f>
        <v>5</v>
      </c>
      <c r="N60" s="167"/>
      <c r="O60" s="167">
        <f>Arkusz3!F30</f>
        <v>7</v>
      </c>
      <c r="P60" s="167"/>
      <c r="Q60" s="167">
        <f>Arkusz3!F36</f>
        <v>7</v>
      </c>
      <c r="R60" s="167"/>
      <c r="S60" s="167">
        <f t="shared" si="2"/>
        <v>184</v>
      </c>
      <c r="T60" s="167"/>
      <c r="U60" s="167">
        <f t="shared" si="3"/>
        <v>279</v>
      </c>
      <c r="V60" s="168"/>
    </row>
    <row r="61" spans="1:26" ht="15.75" thickBot="1" x14ac:dyDescent="0.3">
      <c r="C61" s="223" t="str">
        <f>Arkusz3!B7</f>
        <v>Pozostałe</v>
      </c>
      <c r="D61" s="224"/>
      <c r="E61" s="224"/>
      <c r="F61" s="224"/>
      <c r="G61" s="172">
        <f>Arkusz3!F7</f>
        <v>330</v>
      </c>
      <c r="H61" s="172"/>
      <c r="I61" s="172">
        <f>Arkusz3!F13</f>
        <v>515</v>
      </c>
      <c r="J61" s="172"/>
      <c r="K61" s="172">
        <f>Arkusz3!F19</f>
        <v>59</v>
      </c>
      <c r="L61" s="172"/>
      <c r="M61" s="172">
        <f>Arkusz3!F25</f>
        <v>79</v>
      </c>
      <c r="N61" s="172"/>
      <c r="O61" s="172">
        <f>Arkusz3!F31</f>
        <v>22</v>
      </c>
      <c r="P61" s="172"/>
      <c r="Q61" s="172">
        <f>Arkusz3!F37</f>
        <v>35</v>
      </c>
      <c r="R61" s="172"/>
      <c r="S61" s="172">
        <f t="shared" si="2"/>
        <v>411</v>
      </c>
      <c r="T61" s="172"/>
      <c r="U61" s="172">
        <f t="shared" si="3"/>
        <v>629</v>
      </c>
      <c r="V61" s="194"/>
    </row>
    <row r="62" spans="1:26" ht="15.75" thickBot="1" x14ac:dyDescent="0.3">
      <c r="C62" s="225" t="s">
        <v>1</v>
      </c>
      <c r="D62" s="226"/>
      <c r="E62" s="226"/>
      <c r="F62" s="226"/>
      <c r="G62" s="193">
        <f>SUM(G56:G61)</f>
        <v>3534</v>
      </c>
      <c r="H62" s="193"/>
      <c r="I62" s="193">
        <f>SUM(I56:I61)</f>
        <v>8262</v>
      </c>
      <c r="J62" s="193"/>
      <c r="K62" s="193">
        <f>SUM(K56:K61)</f>
        <v>483</v>
      </c>
      <c r="L62" s="193"/>
      <c r="M62" s="193">
        <f>SUM(M56:M61)</f>
        <v>1047</v>
      </c>
      <c r="N62" s="193"/>
      <c r="O62" s="193">
        <f>SUM(O56:O61)</f>
        <v>272</v>
      </c>
      <c r="P62" s="193"/>
      <c r="Q62" s="193">
        <f>SUM(Q56:Q61)</f>
        <v>536</v>
      </c>
      <c r="R62" s="193"/>
      <c r="S62" s="193">
        <f>SUM(S56:S61)</f>
        <v>4289</v>
      </c>
      <c r="T62" s="193"/>
      <c r="U62" s="193">
        <f>SUM(U56:U61)</f>
        <v>9845</v>
      </c>
      <c r="V62" s="228"/>
    </row>
    <row r="63" spans="1:26" x14ac:dyDescent="0.25">
      <c r="A63" s="10"/>
      <c r="B63" s="11"/>
      <c r="C63" s="12"/>
      <c r="D63" s="12"/>
      <c r="E63" s="12"/>
      <c r="F63" s="12"/>
      <c r="G63" s="13"/>
      <c r="H63" s="13"/>
      <c r="I63" s="13"/>
      <c r="J63" s="13"/>
      <c r="K63" s="13"/>
      <c r="L63" s="13"/>
      <c r="M63" s="13"/>
      <c r="N63" s="13"/>
      <c r="O63" s="13"/>
      <c r="P63" s="13"/>
      <c r="Q63" s="13"/>
      <c r="R63" s="13"/>
      <c r="S63" s="13"/>
      <c r="T63" s="13"/>
      <c r="U63" s="13"/>
      <c r="V63" s="13"/>
      <c r="W63" s="11"/>
    </row>
    <row r="64" spans="1:26" ht="15" customHeight="1" x14ac:dyDescent="0.25">
      <c r="A64" s="227" t="s">
        <v>69</v>
      </c>
      <c r="B64" s="227"/>
      <c r="C64" s="227"/>
      <c r="D64" s="227"/>
      <c r="E64" s="227"/>
      <c r="F64" s="227"/>
      <c r="G64" s="227"/>
      <c r="H64" s="227"/>
      <c r="I64" s="227"/>
      <c r="J64" s="227"/>
      <c r="K64" s="227"/>
      <c r="L64" s="227"/>
      <c r="M64" s="227"/>
      <c r="N64" s="227"/>
      <c r="O64" s="227"/>
      <c r="P64" s="227"/>
      <c r="Q64" s="227"/>
      <c r="R64" s="227"/>
      <c r="S64" s="227"/>
      <c r="T64" s="227"/>
      <c r="U64" s="227"/>
      <c r="V64" s="227"/>
      <c r="W64" s="227"/>
      <c r="X64" s="227"/>
      <c r="Y64" s="227"/>
      <c r="Z64" s="227"/>
    </row>
    <row r="65" spans="1:26" s="48" customFormat="1" ht="15" customHeight="1" x14ac:dyDescent="0.25">
      <c r="A65" s="47"/>
      <c r="B65" s="47"/>
      <c r="C65" s="47"/>
      <c r="D65" s="47"/>
      <c r="E65" s="47"/>
      <c r="F65" s="47"/>
      <c r="G65" s="47"/>
      <c r="H65" s="47"/>
      <c r="I65" s="47"/>
      <c r="J65" s="47"/>
      <c r="K65" s="47"/>
      <c r="L65" s="47"/>
      <c r="M65" s="47"/>
      <c r="N65" s="47"/>
      <c r="O65" s="47"/>
      <c r="P65" s="47"/>
      <c r="Q65" s="47"/>
      <c r="R65" s="47"/>
      <c r="S65" s="47"/>
      <c r="T65" s="47"/>
      <c r="U65" s="47"/>
      <c r="V65" s="47"/>
      <c r="W65" s="47"/>
      <c r="X65" s="47"/>
      <c r="Y65" s="47"/>
      <c r="Z65" s="47"/>
    </row>
    <row r="66" spans="1:26" s="48" customFormat="1" ht="15" customHeight="1" x14ac:dyDescent="0.25">
      <c r="A66" s="47"/>
      <c r="B66" s="47"/>
      <c r="C66" s="47"/>
      <c r="D66" s="47"/>
      <c r="E66" s="47"/>
      <c r="F66" s="47"/>
      <c r="G66" s="47"/>
      <c r="H66" s="47"/>
      <c r="I66" s="47"/>
      <c r="J66" s="47"/>
      <c r="K66" s="47"/>
      <c r="L66" s="47"/>
      <c r="M66" s="47"/>
      <c r="N66" s="47"/>
      <c r="O66" s="47"/>
      <c r="P66" s="47"/>
      <c r="Q66" s="47"/>
      <c r="R66" s="47"/>
      <c r="S66" s="47"/>
      <c r="T66" s="47"/>
      <c r="U66" s="47"/>
      <c r="V66" s="47"/>
      <c r="W66" s="47"/>
      <c r="X66" s="47"/>
      <c r="Y66" s="47"/>
      <c r="Z66" s="47"/>
    </row>
    <row r="67" spans="1:26" s="48" customFormat="1" ht="15" customHeight="1" x14ac:dyDescent="0.25">
      <c r="A67" s="47"/>
      <c r="B67" s="47"/>
      <c r="C67" s="47"/>
      <c r="D67" s="47"/>
      <c r="E67" s="47"/>
      <c r="F67" s="47"/>
      <c r="G67" s="47"/>
      <c r="H67" s="47"/>
      <c r="I67" s="47"/>
      <c r="J67" s="47"/>
      <c r="K67" s="47"/>
      <c r="L67" s="47"/>
      <c r="M67" s="47"/>
      <c r="N67" s="47"/>
      <c r="O67" s="47"/>
      <c r="P67" s="47"/>
      <c r="Q67" s="47"/>
      <c r="R67" s="47"/>
      <c r="S67" s="47"/>
      <c r="T67" s="47"/>
      <c r="U67" s="47"/>
      <c r="V67" s="47"/>
      <c r="W67" s="47"/>
      <c r="X67" s="47"/>
      <c r="Y67" s="47"/>
      <c r="Z67" s="47"/>
    </row>
    <row r="68" spans="1:26" s="48" customFormat="1" ht="15" customHeight="1" x14ac:dyDescent="0.25">
      <c r="A68" s="47"/>
      <c r="B68" s="47"/>
      <c r="C68" s="47"/>
      <c r="D68" s="47"/>
      <c r="E68" s="47"/>
      <c r="F68" s="47"/>
      <c r="G68" s="47"/>
      <c r="H68" s="47"/>
      <c r="I68" s="47"/>
      <c r="J68" s="47"/>
      <c r="K68" s="47"/>
      <c r="L68" s="47"/>
      <c r="M68" s="47"/>
      <c r="N68" s="47"/>
      <c r="O68" s="47"/>
      <c r="P68" s="47"/>
      <c r="Q68" s="47"/>
      <c r="R68" s="47"/>
      <c r="S68" s="47"/>
      <c r="T68" s="47"/>
      <c r="U68" s="47"/>
      <c r="V68" s="47"/>
      <c r="W68" s="47"/>
      <c r="X68" s="47"/>
      <c r="Y68" s="47"/>
      <c r="Z68" s="47"/>
    </row>
    <row r="69" spans="1:26" s="48" customFormat="1" ht="15" customHeight="1" x14ac:dyDescent="0.25">
      <c r="A69" s="47"/>
      <c r="B69" s="47"/>
      <c r="C69" s="47"/>
      <c r="D69" s="47"/>
      <c r="E69" s="47"/>
      <c r="F69" s="47"/>
      <c r="G69" s="47"/>
      <c r="H69" s="47"/>
      <c r="I69" s="47"/>
      <c r="J69" s="47"/>
      <c r="K69" s="47"/>
      <c r="L69" s="47"/>
      <c r="M69" s="47"/>
      <c r="N69" s="47"/>
      <c r="O69" s="47"/>
      <c r="P69" s="47"/>
      <c r="Q69" s="47"/>
      <c r="R69" s="47"/>
      <c r="S69" s="47"/>
      <c r="T69" s="47"/>
      <c r="U69" s="47"/>
      <c r="V69" s="47"/>
      <c r="W69" s="47"/>
      <c r="X69" s="47"/>
      <c r="Y69" s="47"/>
      <c r="Z69" s="47"/>
    </row>
    <row r="70" spans="1:26" s="48" customFormat="1" ht="15" customHeight="1" x14ac:dyDescent="0.25">
      <c r="A70" s="47"/>
      <c r="B70" s="47"/>
      <c r="C70" s="47"/>
      <c r="D70" s="47"/>
      <c r="E70" s="47"/>
      <c r="F70" s="47"/>
      <c r="G70" s="47"/>
      <c r="H70" s="47"/>
      <c r="I70" s="47"/>
      <c r="J70" s="47"/>
      <c r="K70" s="47"/>
      <c r="L70" s="47"/>
      <c r="M70" s="47"/>
      <c r="N70" s="47"/>
      <c r="O70" s="47"/>
      <c r="P70" s="47"/>
      <c r="Q70" s="47"/>
      <c r="R70" s="47"/>
      <c r="S70" s="47"/>
      <c r="T70" s="47"/>
      <c r="U70" s="47"/>
      <c r="V70" s="47"/>
      <c r="W70" s="47"/>
      <c r="X70" s="47"/>
      <c r="Y70" s="47"/>
      <c r="Z70" s="47"/>
    </row>
    <row r="71" spans="1:26" s="48" customFormat="1" ht="15" customHeight="1" x14ac:dyDescent="0.25">
      <c r="A71" s="47"/>
      <c r="B71" s="47"/>
      <c r="C71" s="47"/>
      <c r="D71" s="47"/>
      <c r="E71" s="47"/>
      <c r="F71" s="47"/>
      <c r="G71" s="47"/>
      <c r="H71" s="47"/>
      <c r="I71" s="47"/>
      <c r="J71" s="47"/>
      <c r="K71" s="47"/>
      <c r="L71" s="47"/>
      <c r="M71" s="47"/>
      <c r="N71" s="47"/>
      <c r="O71" s="47"/>
      <c r="P71" s="47"/>
      <c r="Q71" s="47"/>
      <c r="R71" s="47"/>
      <c r="S71" s="47"/>
      <c r="T71" s="47"/>
      <c r="U71" s="47"/>
      <c r="V71" s="47"/>
      <c r="W71" s="47"/>
      <c r="X71" s="47"/>
      <c r="Y71" s="47"/>
      <c r="Z71" s="47"/>
    </row>
    <row r="72" spans="1:26" ht="15" customHeight="1" x14ac:dyDescent="0.25">
      <c r="A72" s="14"/>
      <c r="B72" s="14"/>
      <c r="C72" s="14"/>
      <c r="D72" s="14"/>
      <c r="E72" s="14"/>
      <c r="F72" s="14"/>
      <c r="G72" s="14"/>
      <c r="H72" s="14"/>
      <c r="I72" s="14"/>
      <c r="J72" s="14"/>
      <c r="K72" s="14"/>
      <c r="L72" s="14"/>
      <c r="M72" s="14"/>
      <c r="N72" s="14"/>
      <c r="O72" s="14"/>
      <c r="P72" s="14"/>
      <c r="Q72" s="14"/>
      <c r="R72" s="14"/>
      <c r="S72" s="14"/>
      <c r="T72" s="14"/>
      <c r="U72" s="14"/>
      <c r="V72" s="14"/>
      <c r="W72" s="14"/>
      <c r="X72" s="14"/>
      <c r="Y72" s="15"/>
      <c r="Z72" s="14"/>
    </row>
    <row r="76" spans="1:26" x14ac:dyDescent="0.25">
      <c r="M76" s="9"/>
      <c r="N76" s="9"/>
      <c r="O76" s="9"/>
      <c r="P76" s="9"/>
      <c r="Q76" s="9"/>
      <c r="R76" s="9"/>
      <c r="S76" s="9"/>
    </row>
    <row r="77" spans="1:26" x14ac:dyDescent="0.25">
      <c r="M77" s="9"/>
      <c r="N77" s="9"/>
      <c r="O77" s="9"/>
      <c r="P77" s="9"/>
      <c r="Q77" s="9"/>
      <c r="R77" s="9"/>
      <c r="S77" s="9"/>
    </row>
    <row r="78" spans="1:26" x14ac:dyDescent="0.25">
      <c r="M78" s="9"/>
      <c r="N78" s="9"/>
      <c r="O78" s="9"/>
      <c r="P78" s="9"/>
      <c r="Q78" s="9"/>
      <c r="R78" s="9"/>
      <c r="S78" s="9"/>
    </row>
    <row r="79" spans="1:26" x14ac:dyDescent="0.25">
      <c r="M79" s="9"/>
      <c r="N79" s="9"/>
      <c r="O79" s="9"/>
      <c r="P79" s="9"/>
      <c r="Q79" s="9"/>
      <c r="R79" s="9"/>
      <c r="S79" s="9"/>
    </row>
    <row r="80" spans="1:26" x14ac:dyDescent="0.25">
      <c r="M80" s="9"/>
      <c r="N80" s="9"/>
      <c r="O80" s="9"/>
      <c r="P80" s="9"/>
      <c r="Q80" s="9"/>
      <c r="R80" s="9"/>
      <c r="S80" s="9"/>
    </row>
    <row r="81" spans="1:26" x14ac:dyDescent="0.25">
      <c r="M81" s="9"/>
      <c r="N81" s="9"/>
      <c r="O81" s="9"/>
      <c r="P81" s="9"/>
      <c r="Q81" s="9"/>
      <c r="R81" s="9"/>
      <c r="S81" s="9"/>
    </row>
    <row r="82" spans="1:26" x14ac:dyDescent="0.25">
      <c r="M82" s="9"/>
      <c r="N82" s="9"/>
      <c r="O82" s="9"/>
      <c r="P82" s="9"/>
      <c r="Q82" s="9"/>
      <c r="R82" s="9"/>
      <c r="S82" s="9"/>
    </row>
    <row r="83" spans="1:26" x14ac:dyDescent="0.25">
      <c r="M83" s="9"/>
      <c r="N83" s="9"/>
      <c r="O83" s="9"/>
      <c r="P83" s="9"/>
      <c r="Q83" s="9"/>
      <c r="R83" s="9"/>
      <c r="S83" s="9"/>
    </row>
    <row r="84" spans="1:26" x14ac:dyDescent="0.25">
      <c r="D84" s="186"/>
      <c r="E84" s="186"/>
    </row>
    <row r="89" spans="1:26" x14ac:dyDescent="0.25">
      <c r="V89" s="16"/>
      <c r="W89" s="16"/>
      <c r="X89" s="16"/>
      <c r="Y89" s="17"/>
      <c r="Z89" s="16"/>
    </row>
    <row r="90" spans="1:26" x14ac:dyDescent="0.25">
      <c r="V90" s="16"/>
      <c r="W90" s="16"/>
      <c r="X90" s="16"/>
      <c r="Y90" s="17"/>
      <c r="Z90" s="16"/>
    </row>
    <row r="91" spans="1:26" x14ac:dyDescent="0.25">
      <c r="A91" s="18"/>
      <c r="B91" s="18"/>
      <c r="C91" s="18"/>
      <c r="D91" s="18"/>
      <c r="E91" s="18"/>
      <c r="F91" s="18"/>
      <c r="G91" s="18"/>
      <c r="H91" s="18"/>
      <c r="I91" s="18"/>
      <c r="J91" s="18"/>
      <c r="K91" s="18"/>
      <c r="L91" s="18"/>
      <c r="M91" s="18"/>
      <c r="N91" s="18"/>
      <c r="O91" s="18"/>
      <c r="P91" s="18"/>
      <c r="Q91" s="18"/>
      <c r="R91" s="18"/>
      <c r="S91" s="18"/>
      <c r="T91" s="18"/>
      <c r="U91" s="18"/>
      <c r="V91" s="16"/>
      <c r="W91" s="16"/>
      <c r="X91" s="16"/>
      <c r="Y91" s="17"/>
      <c r="Z91" s="16"/>
    </row>
    <row r="92" spans="1:26" x14ac:dyDescent="0.25">
      <c r="A92" s="18"/>
      <c r="B92" s="18"/>
      <c r="C92" s="18"/>
      <c r="D92" s="18"/>
      <c r="E92" s="18"/>
      <c r="F92" s="18"/>
      <c r="G92" s="18"/>
      <c r="H92" s="18"/>
      <c r="I92" s="18"/>
      <c r="J92" s="18"/>
      <c r="K92" s="18"/>
      <c r="L92" s="18"/>
      <c r="M92" s="18"/>
      <c r="N92" s="18"/>
      <c r="O92" s="18"/>
      <c r="P92" s="18"/>
      <c r="Q92" s="18"/>
      <c r="R92" s="18"/>
      <c r="S92" s="18"/>
      <c r="T92" s="18"/>
      <c r="U92" s="18"/>
      <c r="V92" s="16"/>
      <c r="W92" s="16"/>
      <c r="X92" s="16"/>
      <c r="Y92" s="17"/>
      <c r="Z92" s="16"/>
    </row>
    <row r="93" spans="1:26" x14ac:dyDescent="0.25">
      <c r="A93" s="18"/>
      <c r="B93" s="18"/>
      <c r="C93" s="18"/>
      <c r="D93" s="18"/>
      <c r="E93" s="18"/>
      <c r="F93" s="18"/>
      <c r="G93" s="18"/>
      <c r="H93" s="18"/>
      <c r="I93" s="18"/>
      <c r="J93" s="18"/>
      <c r="K93" s="18"/>
      <c r="L93" s="18"/>
      <c r="M93" s="18"/>
      <c r="N93" s="18"/>
      <c r="O93" s="18"/>
      <c r="P93" s="18"/>
      <c r="Q93" s="18"/>
      <c r="R93" s="18"/>
      <c r="S93" s="18"/>
      <c r="T93" s="18"/>
      <c r="U93" s="18"/>
      <c r="V93" s="16"/>
      <c r="W93" s="16"/>
      <c r="X93" s="16"/>
      <c r="Y93" s="17"/>
      <c r="Z93" s="16"/>
    </row>
    <row r="94" spans="1:26" x14ac:dyDescent="0.25">
      <c r="A94" s="18"/>
      <c r="B94" s="18"/>
      <c r="C94" s="18"/>
      <c r="D94" s="18"/>
      <c r="E94" s="18"/>
      <c r="F94" s="18"/>
      <c r="G94" s="18"/>
      <c r="H94" s="18"/>
      <c r="I94" s="18"/>
      <c r="J94" s="18"/>
      <c r="K94" s="18"/>
      <c r="L94" s="18"/>
      <c r="M94" s="18"/>
      <c r="N94" s="18"/>
      <c r="O94" s="18"/>
      <c r="P94" s="18"/>
      <c r="Q94" s="18"/>
      <c r="R94" s="18"/>
      <c r="S94" s="18"/>
      <c r="T94" s="18"/>
      <c r="U94" s="18"/>
      <c r="V94" s="16"/>
      <c r="W94" s="16"/>
      <c r="X94" s="16"/>
      <c r="Y94" s="17"/>
      <c r="Z94" s="16"/>
    </row>
    <row r="95" spans="1:26" x14ac:dyDescent="0.25">
      <c r="A95" s="18"/>
      <c r="B95" s="18"/>
      <c r="C95" s="18"/>
      <c r="D95" s="18"/>
      <c r="E95" s="18"/>
      <c r="F95" s="18"/>
      <c r="G95" s="18"/>
      <c r="H95" s="18"/>
      <c r="I95" s="18"/>
      <c r="J95" s="18"/>
      <c r="K95" s="18"/>
      <c r="L95" s="18"/>
      <c r="M95" s="18"/>
      <c r="N95" s="18"/>
      <c r="O95" s="18"/>
      <c r="P95" s="18"/>
      <c r="Q95" s="18"/>
      <c r="R95" s="18"/>
      <c r="S95" s="18"/>
      <c r="T95" s="18"/>
      <c r="U95" s="18"/>
      <c r="V95" s="16"/>
      <c r="W95" s="16"/>
      <c r="X95" s="16"/>
      <c r="Y95" s="17"/>
      <c r="Z95" s="16"/>
    </row>
    <row r="96" spans="1:26" x14ac:dyDescent="0.25">
      <c r="A96" s="90" t="s">
        <v>169</v>
      </c>
      <c r="B96" s="90"/>
      <c r="C96" s="90"/>
      <c r="D96" s="90"/>
      <c r="E96" s="90"/>
      <c r="F96" s="90"/>
      <c r="G96" s="90"/>
      <c r="H96" s="90"/>
      <c r="I96" s="90"/>
      <c r="J96" s="90"/>
      <c r="K96" s="90"/>
      <c r="L96" s="90"/>
      <c r="M96" s="90"/>
      <c r="N96" s="90"/>
      <c r="O96" s="90"/>
      <c r="P96" s="90"/>
      <c r="Q96" s="90"/>
      <c r="R96" s="90"/>
      <c r="S96" s="90"/>
      <c r="T96" s="90"/>
      <c r="U96" s="90"/>
      <c r="V96" s="90"/>
      <c r="W96" s="90"/>
      <c r="X96" s="90"/>
      <c r="Y96" s="90"/>
    </row>
    <row r="97" spans="1:25" s="44" customFormat="1" x14ac:dyDescent="0.25">
      <c r="A97" s="90"/>
      <c r="B97" s="90"/>
      <c r="C97" s="90"/>
      <c r="D97" s="90"/>
      <c r="E97" s="90"/>
      <c r="F97" s="90"/>
      <c r="G97" s="90"/>
      <c r="H97" s="90"/>
      <c r="I97" s="90"/>
      <c r="J97" s="90"/>
      <c r="K97" s="90"/>
      <c r="L97" s="90"/>
      <c r="M97" s="90"/>
      <c r="N97" s="90"/>
      <c r="O97" s="90"/>
      <c r="P97" s="90"/>
      <c r="Q97" s="90"/>
      <c r="R97" s="90"/>
      <c r="S97" s="90"/>
      <c r="T97" s="90"/>
      <c r="U97" s="90"/>
      <c r="V97" s="90"/>
      <c r="W97" s="90"/>
      <c r="X97" s="90"/>
      <c r="Y97" s="90"/>
    </row>
    <row r="98" spans="1:25" s="44" customFormat="1" x14ac:dyDescent="0.25">
      <c r="A98" s="90"/>
      <c r="B98" s="90"/>
      <c r="C98" s="90"/>
      <c r="D98" s="90"/>
      <c r="E98" s="90"/>
      <c r="F98" s="90"/>
      <c r="G98" s="90"/>
      <c r="H98" s="90"/>
      <c r="I98" s="90"/>
      <c r="J98" s="90"/>
      <c r="K98" s="90"/>
      <c r="L98" s="90"/>
      <c r="M98" s="90"/>
      <c r="N98" s="90"/>
      <c r="O98" s="90"/>
      <c r="P98" s="90"/>
      <c r="Q98" s="90"/>
      <c r="R98" s="90"/>
      <c r="S98" s="90"/>
      <c r="T98" s="90"/>
      <c r="U98" s="90"/>
      <c r="V98" s="90"/>
      <c r="W98" s="90"/>
      <c r="X98" s="90"/>
      <c r="Y98" s="90"/>
    </row>
    <row r="99" spans="1:25" s="44" customFormat="1" x14ac:dyDescent="0.25">
      <c r="A99" s="90"/>
      <c r="B99" s="90"/>
      <c r="C99" s="90"/>
      <c r="D99" s="90"/>
      <c r="E99" s="90"/>
      <c r="F99" s="90"/>
      <c r="G99" s="90"/>
      <c r="H99" s="90"/>
      <c r="I99" s="90"/>
      <c r="J99" s="90"/>
      <c r="K99" s="90"/>
      <c r="L99" s="90"/>
      <c r="M99" s="90"/>
      <c r="N99" s="90"/>
      <c r="O99" s="90"/>
      <c r="P99" s="90"/>
      <c r="Q99" s="90"/>
      <c r="R99" s="90"/>
      <c r="S99" s="90"/>
      <c r="T99" s="90"/>
      <c r="U99" s="90"/>
      <c r="V99" s="90"/>
      <c r="W99" s="90"/>
      <c r="X99" s="90"/>
      <c r="Y99" s="90"/>
    </row>
    <row r="100" spans="1:25" s="44" customFormat="1" x14ac:dyDescent="0.25">
      <c r="A100" s="90"/>
      <c r="B100" s="90"/>
      <c r="C100" s="90"/>
      <c r="D100" s="90"/>
      <c r="E100" s="90"/>
      <c r="F100" s="90"/>
      <c r="G100" s="90"/>
      <c r="H100" s="90"/>
      <c r="I100" s="90"/>
      <c r="J100" s="90"/>
      <c r="K100" s="90"/>
      <c r="L100" s="90"/>
      <c r="M100" s="90"/>
      <c r="N100" s="90"/>
      <c r="O100" s="90"/>
      <c r="P100" s="90"/>
      <c r="Q100" s="90"/>
      <c r="R100" s="90"/>
      <c r="S100" s="90"/>
      <c r="T100" s="90"/>
      <c r="U100" s="90"/>
      <c r="V100" s="90"/>
      <c r="W100" s="90"/>
      <c r="X100" s="90"/>
      <c r="Y100" s="90"/>
    </row>
    <row r="101" spans="1:25" s="44" customFormat="1" x14ac:dyDescent="0.25">
      <c r="A101" s="90"/>
      <c r="B101" s="90"/>
      <c r="C101" s="90"/>
      <c r="D101" s="90"/>
      <c r="E101" s="90"/>
      <c r="F101" s="90"/>
      <c r="G101" s="90"/>
      <c r="H101" s="90"/>
      <c r="I101" s="90"/>
      <c r="J101" s="90"/>
      <c r="K101" s="90"/>
      <c r="L101" s="90"/>
      <c r="M101" s="90"/>
      <c r="N101" s="90"/>
      <c r="O101" s="90"/>
      <c r="P101" s="90"/>
      <c r="Q101" s="90"/>
      <c r="R101" s="90"/>
      <c r="S101" s="90"/>
      <c r="T101" s="90"/>
      <c r="U101" s="90"/>
      <c r="V101" s="90"/>
      <c r="W101" s="90"/>
      <c r="X101" s="90"/>
      <c r="Y101" s="90"/>
    </row>
    <row r="102" spans="1:25" s="44" customFormat="1" x14ac:dyDescent="0.25">
      <c r="A102" s="90"/>
      <c r="B102" s="90"/>
      <c r="C102" s="90"/>
      <c r="D102" s="90"/>
      <c r="E102" s="90"/>
      <c r="F102" s="90"/>
      <c r="G102" s="90"/>
      <c r="H102" s="90"/>
      <c r="I102" s="90"/>
      <c r="J102" s="90"/>
      <c r="K102" s="90"/>
      <c r="L102" s="90"/>
      <c r="M102" s="90"/>
      <c r="N102" s="90"/>
      <c r="O102" s="90"/>
      <c r="P102" s="90"/>
      <c r="Q102" s="90"/>
      <c r="R102" s="90"/>
      <c r="S102" s="90"/>
      <c r="T102" s="90"/>
      <c r="U102" s="90"/>
      <c r="V102" s="90"/>
      <c r="W102" s="90"/>
      <c r="X102" s="90"/>
      <c r="Y102" s="90"/>
    </row>
    <row r="103" spans="1:25" s="44" customFormat="1" x14ac:dyDescent="0.25">
      <c r="A103" s="90"/>
      <c r="B103" s="90"/>
      <c r="C103" s="90"/>
      <c r="D103" s="90"/>
      <c r="E103" s="90"/>
      <c r="F103" s="90"/>
      <c r="G103" s="90"/>
      <c r="H103" s="90"/>
      <c r="I103" s="90"/>
      <c r="J103" s="90"/>
      <c r="K103" s="90"/>
      <c r="L103" s="90"/>
      <c r="M103" s="90"/>
      <c r="N103" s="90"/>
      <c r="O103" s="90"/>
      <c r="P103" s="90"/>
      <c r="Q103" s="90"/>
      <c r="R103" s="90"/>
      <c r="S103" s="90"/>
      <c r="T103" s="90"/>
      <c r="U103" s="90"/>
      <c r="V103" s="90"/>
      <c r="W103" s="90"/>
      <c r="X103" s="90"/>
      <c r="Y103" s="90"/>
    </row>
    <row r="104" spans="1:25" s="44" customFormat="1" x14ac:dyDescent="0.25">
      <c r="A104" s="90"/>
      <c r="B104" s="90"/>
      <c r="C104" s="90"/>
      <c r="D104" s="90"/>
      <c r="E104" s="90"/>
      <c r="F104" s="90"/>
      <c r="G104" s="90"/>
      <c r="H104" s="90"/>
      <c r="I104" s="90"/>
      <c r="J104" s="90"/>
      <c r="K104" s="90"/>
      <c r="L104" s="90"/>
      <c r="M104" s="90"/>
      <c r="N104" s="90"/>
      <c r="O104" s="90"/>
      <c r="P104" s="90"/>
      <c r="Q104" s="90"/>
      <c r="R104" s="90"/>
      <c r="S104" s="90"/>
      <c r="T104" s="90"/>
      <c r="U104" s="90"/>
      <c r="V104" s="90"/>
      <c r="W104" s="90"/>
      <c r="X104" s="90"/>
      <c r="Y104" s="90"/>
    </row>
    <row r="105" spans="1:25" s="44" customFormat="1" x14ac:dyDescent="0.25">
      <c r="A105" s="90"/>
      <c r="B105" s="90"/>
      <c r="C105" s="90"/>
      <c r="D105" s="90"/>
      <c r="E105" s="90"/>
      <c r="F105" s="90"/>
      <c r="G105" s="90"/>
      <c r="H105" s="90"/>
      <c r="I105" s="90"/>
      <c r="J105" s="90"/>
      <c r="K105" s="90"/>
      <c r="L105" s="90"/>
      <c r="M105" s="90"/>
      <c r="N105" s="90"/>
      <c r="O105" s="90"/>
      <c r="P105" s="90"/>
      <c r="Q105" s="90"/>
      <c r="R105" s="90"/>
      <c r="S105" s="90"/>
      <c r="T105" s="90"/>
      <c r="U105" s="90"/>
      <c r="V105" s="90"/>
      <c r="W105" s="90"/>
      <c r="X105" s="90"/>
      <c r="Y105" s="90"/>
    </row>
    <row r="106" spans="1:25" s="44" customFormat="1" x14ac:dyDescent="0.25">
      <c r="A106" s="90"/>
      <c r="B106" s="90"/>
      <c r="C106" s="90"/>
      <c r="D106" s="90"/>
      <c r="E106" s="90"/>
      <c r="F106" s="90"/>
      <c r="G106" s="90"/>
      <c r="H106" s="90"/>
      <c r="I106" s="90"/>
      <c r="J106" s="90"/>
      <c r="K106" s="90"/>
      <c r="L106" s="90"/>
      <c r="M106" s="90"/>
      <c r="N106" s="90"/>
      <c r="O106" s="90"/>
      <c r="P106" s="90"/>
      <c r="Q106" s="90"/>
      <c r="R106" s="90"/>
      <c r="S106" s="90"/>
      <c r="T106" s="90"/>
      <c r="U106" s="90"/>
      <c r="V106" s="90"/>
      <c r="W106" s="90"/>
      <c r="X106" s="90"/>
      <c r="Y106" s="90"/>
    </row>
    <row r="107" spans="1:25" s="44" customFormat="1" x14ac:dyDescent="0.25">
      <c r="A107" s="90"/>
      <c r="B107" s="90"/>
      <c r="C107" s="90"/>
      <c r="D107" s="90"/>
      <c r="E107" s="90"/>
      <c r="F107" s="90"/>
      <c r="G107" s="90"/>
      <c r="H107" s="90"/>
      <c r="I107" s="90"/>
      <c r="J107" s="90"/>
      <c r="K107" s="90"/>
      <c r="L107" s="90"/>
      <c r="M107" s="90"/>
      <c r="N107" s="90"/>
      <c r="O107" s="90"/>
      <c r="P107" s="90"/>
      <c r="Q107" s="90"/>
      <c r="R107" s="90"/>
      <c r="S107" s="90"/>
      <c r="T107" s="90"/>
      <c r="U107" s="90"/>
      <c r="V107" s="90"/>
      <c r="W107" s="90"/>
      <c r="X107" s="90"/>
      <c r="Y107" s="90"/>
    </row>
    <row r="108" spans="1:25" s="44" customFormat="1" x14ac:dyDescent="0.25">
      <c r="A108" s="90"/>
      <c r="B108" s="90"/>
      <c r="C108" s="90"/>
      <c r="D108" s="90"/>
      <c r="E108" s="90"/>
      <c r="F108" s="90"/>
      <c r="G108" s="90"/>
      <c r="H108" s="90"/>
      <c r="I108" s="90"/>
      <c r="J108" s="90"/>
      <c r="K108" s="90"/>
      <c r="L108" s="90"/>
      <c r="M108" s="90"/>
      <c r="N108" s="90"/>
      <c r="O108" s="90"/>
      <c r="P108" s="90"/>
      <c r="Q108" s="90"/>
      <c r="R108" s="90"/>
      <c r="S108" s="90"/>
      <c r="T108" s="90"/>
      <c r="U108" s="90"/>
      <c r="V108" s="90"/>
      <c r="W108" s="90"/>
      <c r="X108" s="90"/>
      <c r="Y108" s="90"/>
    </row>
    <row r="109" spans="1:25" s="44" customFormat="1" x14ac:dyDescent="0.25">
      <c r="A109" s="90"/>
      <c r="B109" s="90"/>
      <c r="C109" s="90"/>
      <c r="D109" s="90"/>
      <c r="E109" s="90"/>
      <c r="F109" s="90"/>
      <c r="G109" s="90"/>
      <c r="H109" s="90"/>
      <c r="I109" s="90"/>
      <c r="J109" s="90"/>
      <c r="K109" s="90"/>
      <c r="L109" s="90"/>
      <c r="M109" s="90"/>
      <c r="N109" s="90"/>
      <c r="O109" s="90"/>
      <c r="P109" s="90"/>
      <c r="Q109" s="90"/>
      <c r="R109" s="90"/>
      <c r="S109" s="90"/>
      <c r="T109" s="90"/>
      <c r="U109" s="90"/>
      <c r="V109" s="90"/>
      <c r="W109" s="90"/>
      <c r="X109" s="90"/>
      <c r="Y109" s="90"/>
    </row>
    <row r="110" spans="1:25" s="44" customFormat="1" x14ac:dyDescent="0.25">
      <c r="A110" s="90"/>
      <c r="B110" s="90"/>
      <c r="C110" s="90"/>
      <c r="D110" s="90"/>
      <c r="E110" s="90"/>
      <c r="F110" s="90"/>
      <c r="G110" s="90"/>
      <c r="H110" s="90"/>
      <c r="I110" s="90"/>
      <c r="J110" s="90"/>
      <c r="K110" s="90"/>
      <c r="L110" s="90"/>
      <c r="M110" s="90"/>
      <c r="N110" s="90"/>
      <c r="O110" s="90"/>
      <c r="P110" s="90"/>
      <c r="Q110" s="90"/>
      <c r="R110" s="90"/>
      <c r="S110" s="90"/>
      <c r="T110" s="90"/>
      <c r="U110" s="90"/>
      <c r="V110" s="90"/>
      <c r="W110" s="90"/>
      <c r="X110" s="90"/>
      <c r="Y110" s="90"/>
    </row>
    <row r="111" spans="1:25" s="44" customFormat="1" x14ac:dyDescent="0.25">
      <c r="A111" s="90"/>
      <c r="B111" s="90"/>
      <c r="C111" s="90"/>
      <c r="D111" s="90"/>
      <c r="E111" s="90"/>
      <c r="F111" s="90"/>
      <c r="G111" s="90"/>
      <c r="H111" s="90"/>
      <c r="I111" s="90"/>
      <c r="J111" s="90"/>
      <c r="K111" s="90"/>
      <c r="L111" s="90"/>
      <c r="M111" s="90"/>
      <c r="N111" s="90"/>
      <c r="O111" s="90"/>
      <c r="P111" s="90"/>
      <c r="Q111" s="90"/>
      <c r="R111" s="90"/>
      <c r="S111" s="90"/>
      <c r="T111" s="90"/>
      <c r="U111" s="90"/>
      <c r="V111" s="90"/>
      <c r="W111" s="90"/>
      <c r="X111" s="90"/>
      <c r="Y111" s="90"/>
    </row>
    <row r="112" spans="1:25" s="44" customFormat="1" x14ac:dyDescent="0.25">
      <c r="A112" s="90"/>
      <c r="B112" s="90"/>
      <c r="C112" s="90"/>
      <c r="D112" s="90"/>
      <c r="E112" s="90"/>
      <c r="F112" s="90"/>
      <c r="G112" s="90"/>
      <c r="H112" s="90"/>
      <c r="I112" s="90"/>
      <c r="J112" s="90"/>
      <c r="K112" s="90"/>
      <c r="L112" s="90"/>
      <c r="M112" s="90"/>
      <c r="N112" s="90"/>
      <c r="O112" s="90"/>
      <c r="P112" s="90"/>
      <c r="Q112" s="90"/>
      <c r="R112" s="90"/>
      <c r="S112" s="90"/>
      <c r="T112" s="90"/>
      <c r="U112" s="90"/>
      <c r="V112" s="90"/>
      <c r="W112" s="90"/>
      <c r="X112" s="90"/>
      <c r="Y112" s="90"/>
    </row>
    <row r="113" spans="1:25" x14ac:dyDescent="0.25">
      <c r="A113" s="90"/>
      <c r="B113" s="90"/>
      <c r="C113" s="90"/>
      <c r="D113" s="90"/>
      <c r="E113" s="90"/>
      <c r="F113" s="90"/>
      <c r="G113" s="90"/>
      <c r="H113" s="90"/>
      <c r="I113" s="90"/>
      <c r="J113" s="90"/>
      <c r="K113" s="90"/>
      <c r="L113" s="90"/>
      <c r="M113" s="90"/>
      <c r="N113" s="90"/>
      <c r="O113" s="90"/>
      <c r="P113" s="90"/>
      <c r="Q113" s="90"/>
      <c r="R113" s="90"/>
      <c r="S113" s="90"/>
      <c r="T113" s="90"/>
      <c r="U113" s="90"/>
      <c r="V113" s="90"/>
      <c r="W113" s="90"/>
      <c r="X113" s="90"/>
      <c r="Y113" s="90"/>
    </row>
    <row r="114" spans="1:25" x14ac:dyDescent="0.25">
      <c r="A114" s="90"/>
      <c r="B114" s="90"/>
      <c r="C114" s="90"/>
      <c r="D114" s="90"/>
      <c r="E114" s="90"/>
      <c r="F114" s="90"/>
      <c r="G114" s="90"/>
      <c r="H114" s="90"/>
      <c r="I114" s="90"/>
      <c r="J114" s="90"/>
      <c r="K114" s="90"/>
      <c r="L114" s="90"/>
      <c r="M114" s="90"/>
      <c r="N114" s="90"/>
      <c r="O114" s="90"/>
      <c r="P114" s="90"/>
      <c r="Q114" s="90"/>
      <c r="R114" s="90"/>
      <c r="S114" s="90"/>
      <c r="T114" s="90"/>
      <c r="U114" s="90"/>
      <c r="V114" s="90"/>
      <c r="W114" s="90"/>
      <c r="X114" s="90"/>
      <c r="Y114" s="90"/>
    </row>
    <row r="115" spans="1:25" x14ac:dyDescent="0.25">
      <c r="A115" s="90"/>
      <c r="B115" s="90"/>
      <c r="C115" s="90"/>
      <c r="D115" s="90"/>
      <c r="E115" s="90"/>
      <c r="F115" s="90"/>
      <c r="G115" s="90"/>
      <c r="H115" s="90"/>
      <c r="I115" s="90"/>
      <c r="J115" s="90"/>
      <c r="K115" s="90"/>
      <c r="L115" s="90"/>
      <c r="M115" s="90"/>
      <c r="N115" s="90"/>
      <c r="O115" s="90"/>
      <c r="P115" s="90"/>
      <c r="Q115" s="90"/>
      <c r="R115" s="90"/>
      <c r="S115" s="90"/>
      <c r="T115" s="90"/>
      <c r="U115" s="90"/>
      <c r="V115" s="90"/>
      <c r="W115" s="90"/>
      <c r="X115" s="90"/>
      <c r="Y115" s="90"/>
    </row>
    <row r="116" spans="1:25" s="44" customFormat="1" x14ac:dyDescent="0.25">
      <c r="A116" s="90"/>
      <c r="B116" s="90"/>
      <c r="C116" s="90"/>
      <c r="D116" s="90"/>
      <c r="E116" s="90"/>
      <c r="F116" s="90"/>
      <c r="G116" s="90"/>
      <c r="H116" s="90"/>
      <c r="I116" s="90"/>
      <c r="J116" s="90"/>
      <c r="K116" s="90"/>
      <c r="L116" s="90"/>
      <c r="M116" s="90"/>
      <c r="N116" s="90"/>
      <c r="O116" s="90"/>
      <c r="P116" s="90"/>
      <c r="Q116" s="90"/>
      <c r="R116" s="90"/>
      <c r="S116" s="90"/>
      <c r="T116" s="90"/>
      <c r="U116" s="90"/>
      <c r="V116" s="90"/>
      <c r="W116" s="90"/>
      <c r="X116" s="90"/>
      <c r="Y116" s="90"/>
    </row>
    <row r="117" spans="1:25" s="44" customFormat="1" x14ac:dyDescent="0.25">
      <c r="A117" s="90"/>
      <c r="B117" s="90"/>
      <c r="C117" s="90"/>
      <c r="D117" s="90"/>
      <c r="E117" s="90"/>
      <c r="F117" s="90"/>
      <c r="G117" s="90"/>
      <c r="H117" s="90"/>
      <c r="I117" s="90"/>
      <c r="J117" s="90"/>
      <c r="K117" s="90"/>
      <c r="L117" s="90"/>
      <c r="M117" s="90"/>
      <c r="N117" s="90"/>
      <c r="O117" s="90"/>
      <c r="P117" s="90"/>
      <c r="Q117" s="90"/>
      <c r="R117" s="90"/>
      <c r="S117" s="90"/>
      <c r="T117" s="90"/>
      <c r="U117" s="90"/>
      <c r="V117" s="90"/>
      <c r="W117" s="90"/>
      <c r="X117" s="90"/>
      <c r="Y117" s="90"/>
    </row>
    <row r="118" spans="1:25" s="44" customFormat="1" x14ac:dyDescent="0.25">
      <c r="A118" s="90"/>
      <c r="B118" s="90"/>
      <c r="C118" s="90"/>
      <c r="D118" s="90"/>
      <c r="E118" s="90"/>
      <c r="F118" s="90"/>
      <c r="G118" s="90"/>
      <c r="H118" s="90"/>
      <c r="I118" s="90"/>
      <c r="J118" s="90"/>
      <c r="K118" s="90"/>
      <c r="L118" s="90"/>
      <c r="M118" s="90"/>
      <c r="N118" s="90"/>
      <c r="O118" s="90"/>
      <c r="P118" s="90"/>
      <c r="Q118" s="90"/>
      <c r="R118" s="90"/>
      <c r="S118" s="90"/>
      <c r="T118" s="90"/>
      <c r="U118" s="90"/>
      <c r="V118" s="90"/>
      <c r="W118" s="90"/>
      <c r="X118" s="90"/>
      <c r="Y118" s="90"/>
    </row>
    <row r="119" spans="1:25" s="44" customFormat="1" x14ac:dyDescent="0.25">
      <c r="A119" s="90"/>
      <c r="B119" s="90"/>
      <c r="C119" s="90"/>
      <c r="D119" s="90"/>
      <c r="E119" s="90"/>
      <c r="F119" s="90"/>
      <c r="G119" s="90"/>
      <c r="H119" s="90"/>
      <c r="I119" s="90"/>
      <c r="J119" s="90"/>
      <c r="K119" s="90"/>
      <c r="L119" s="90"/>
      <c r="M119" s="90"/>
      <c r="N119" s="90"/>
      <c r="O119" s="90"/>
      <c r="P119" s="90"/>
      <c r="Q119" s="90"/>
      <c r="R119" s="90"/>
      <c r="S119" s="90"/>
      <c r="T119" s="90"/>
      <c r="U119" s="90"/>
      <c r="V119" s="90"/>
      <c r="W119" s="90"/>
      <c r="X119" s="90"/>
      <c r="Y119" s="90"/>
    </row>
    <row r="120" spans="1:25" s="44" customFormat="1" x14ac:dyDescent="0.25">
      <c r="A120" s="90"/>
      <c r="B120" s="90"/>
      <c r="C120" s="90"/>
      <c r="D120" s="90"/>
      <c r="E120" s="90"/>
      <c r="F120" s="90"/>
      <c r="G120" s="90"/>
      <c r="H120" s="90"/>
      <c r="I120" s="90"/>
      <c r="J120" s="90"/>
      <c r="K120" s="90"/>
      <c r="L120" s="90"/>
      <c r="M120" s="90"/>
      <c r="N120" s="90"/>
      <c r="O120" s="90"/>
      <c r="P120" s="90"/>
      <c r="Q120" s="90"/>
      <c r="R120" s="90"/>
      <c r="S120" s="90"/>
      <c r="T120" s="90"/>
      <c r="U120" s="90"/>
      <c r="V120" s="90"/>
      <c r="W120" s="90"/>
      <c r="X120" s="90"/>
      <c r="Y120" s="90"/>
    </row>
    <row r="121" spans="1:25" s="44" customFormat="1" x14ac:dyDescent="0.25">
      <c r="A121" s="90"/>
      <c r="B121" s="90"/>
      <c r="C121" s="90"/>
      <c r="D121" s="90"/>
      <c r="E121" s="90"/>
      <c r="F121" s="90"/>
      <c r="G121" s="90"/>
      <c r="H121" s="90"/>
      <c r="I121" s="90"/>
      <c r="J121" s="90"/>
      <c r="K121" s="90"/>
      <c r="L121" s="90"/>
      <c r="M121" s="90"/>
      <c r="N121" s="90"/>
      <c r="O121" s="90"/>
      <c r="P121" s="90"/>
      <c r="Q121" s="90"/>
      <c r="R121" s="90"/>
      <c r="S121" s="90"/>
      <c r="T121" s="90"/>
      <c r="U121" s="90"/>
      <c r="V121" s="90"/>
      <c r="W121" s="90"/>
      <c r="X121" s="90"/>
      <c r="Y121" s="90"/>
    </row>
    <row r="122" spans="1:25" x14ac:dyDescent="0.25">
      <c r="A122" s="90"/>
      <c r="B122" s="90"/>
      <c r="C122" s="90"/>
      <c r="D122" s="90"/>
      <c r="E122" s="90"/>
      <c r="F122" s="90"/>
      <c r="G122" s="90"/>
      <c r="H122" s="90"/>
      <c r="I122" s="90"/>
      <c r="J122" s="90"/>
      <c r="K122" s="90"/>
      <c r="L122" s="90"/>
      <c r="M122" s="90"/>
      <c r="N122" s="90"/>
      <c r="O122" s="90"/>
      <c r="P122" s="90"/>
      <c r="Q122" s="90"/>
      <c r="R122" s="90"/>
      <c r="S122" s="90"/>
      <c r="T122" s="90"/>
      <c r="U122" s="90"/>
      <c r="V122" s="90"/>
      <c r="W122" s="90"/>
      <c r="X122" s="90"/>
      <c r="Y122" s="90"/>
    </row>
    <row r="123" spans="1:25" x14ac:dyDescent="0.25">
      <c r="A123" s="90"/>
      <c r="B123" s="90"/>
      <c r="C123" s="90"/>
      <c r="D123" s="90"/>
      <c r="E123" s="90"/>
      <c r="F123" s="90"/>
      <c r="G123" s="90"/>
      <c r="H123" s="90"/>
      <c r="I123" s="90"/>
      <c r="J123" s="90"/>
      <c r="K123" s="90"/>
      <c r="L123" s="90"/>
      <c r="M123" s="90"/>
      <c r="N123" s="90"/>
      <c r="O123" s="90"/>
      <c r="P123" s="90"/>
      <c r="Q123" s="90"/>
      <c r="R123" s="90"/>
      <c r="S123" s="90"/>
      <c r="T123" s="90"/>
      <c r="U123" s="90"/>
      <c r="V123" s="90"/>
      <c r="W123" s="90"/>
      <c r="X123" s="90"/>
      <c r="Y123" s="90"/>
    </row>
    <row r="124" spans="1:25" x14ac:dyDescent="0.25">
      <c r="A124" s="90"/>
      <c r="B124" s="90"/>
      <c r="C124" s="90"/>
      <c r="D124" s="90"/>
      <c r="E124" s="90"/>
      <c r="F124" s="90"/>
      <c r="G124" s="90"/>
      <c r="H124" s="90"/>
      <c r="I124" s="90"/>
      <c r="J124" s="90"/>
      <c r="K124" s="90"/>
      <c r="L124" s="90"/>
      <c r="M124" s="90"/>
      <c r="N124" s="90"/>
      <c r="O124" s="90"/>
      <c r="P124" s="90"/>
      <c r="Q124" s="90"/>
      <c r="R124" s="90"/>
      <c r="S124" s="90"/>
      <c r="T124" s="90"/>
      <c r="U124" s="90"/>
      <c r="V124" s="90"/>
      <c r="W124" s="90"/>
      <c r="X124" s="90"/>
      <c r="Y124" s="90"/>
    </row>
    <row r="125" spans="1:25" x14ac:dyDescent="0.25">
      <c r="A125" s="90"/>
      <c r="B125" s="90"/>
      <c r="C125" s="90"/>
      <c r="D125" s="90"/>
      <c r="E125" s="90"/>
      <c r="F125" s="90"/>
      <c r="G125" s="90"/>
      <c r="H125" s="90"/>
      <c r="I125" s="90"/>
      <c r="J125" s="90"/>
      <c r="K125" s="90"/>
      <c r="L125" s="90"/>
      <c r="M125" s="90"/>
      <c r="N125" s="90"/>
      <c r="O125" s="90"/>
      <c r="P125" s="90"/>
      <c r="Q125" s="90"/>
      <c r="R125" s="90"/>
      <c r="S125" s="90"/>
      <c r="T125" s="90"/>
      <c r="U125" s="90"/>
      <c r="V125" s="90"/>
      <c r="W125" s="90"/>
      <c r="X125" s="90"/>
      <c r="Y125" s="90"/>
    </row>
    <row r="129" spans="1:25" x14ac:dyDescent="0.25">
      <c r="A129" s="61" t="s">
        <v>70</v>
      </c>
      <c r="B129" s="61"/>
      <c r="C129" s="61"/>
      <c r="D129" s="61"/>
      <c r="E129" s="61"/>
      <c r="F129" s="61"/>
      <c r="G129" s="61"/>
      <c r="H129" s="61"/>
      <c r="I129" s="61"/>
      <c r="J129" s="61"/>
      <c r="K129" s="61"/>
      <c r="L129" s="61"/>
      <c r="M129" s="61"/>
      <c r="N129" s="61"/>
      <c r="O129" s="61"/>
      <c r="P129" s="61"/>
      <c r="Q129" s="61"/>
      <c r="R129" s="61"/>
      <c r="S129" s="61"/>
      <c r="T129" s="61"/>
      <c r="U129" s="61"/>
    </row>
    <row r="130" spans="1:25" x14ac:dyDescent="0.25">
      <c r="A130" s="19"/>
      <c r="B130" s="19"/>
      <c r="C130" s="19"/>
      <c r="D130" s="19"/>
      <c r="E130" s="19"/>
      <c r="F130" s="19"/>
      <c r="G130" s="19"/>
      <c r="H130" s="19"/>
      <c r="I130" s="19"/>
      <c r="J130" s="19"/>
      <c r="K130" s="19"/>
      <c r="L130" s="19"/>
      <c r="M130" s="19"/>
      <c r="N130" s="19"/>
      <c r="O130" s="19"/>
      <c r="P130" s="19"/>
      <c r="Q130" s="19"/>
      <c r="R130" s="19"/>
      <c r="S130" s="19"/>
      <c r="T130" s="19"/>
      <c r="U130" s="19"/>
    </row>
    <row r="132" spans="1:25" ht="15.75" thickBot="1" x14ac:dyDescent="0.3"/>
    <row r="133" spans="1:25" x14ac:dyDescent="0.25">
      <c r="A133" s="195" t="str">
        <f>CONCATENATE(Arkusz18!C2," - ",Arkusz18!B2," r.")</f>
        <v>01.01.2015 - 31.10.2015 r.</v>
      </c>
      <c r="B133" s="196"/>
      <c r="C133" s="196"/>
      <c r="D133" s="196"/>
      <c r="E133" s="196"/>
      <c r="F133" s="196"/>
      <c r="G133" s="196"/>
      <c r="H133" s="196"/>
      <c r="I133" s="197"/>
      <c r="M133" s="195" t="str">
        <f>CONCATENATE(Arkusz18!C2," - ",Arkusz18!B2," r.")</f>
        <v>01.01.2015 - 31.10.2015 r.</v>
      </c>
      <c r="N133" s="196"/>
      <c r="O133" s="196"/>
      <c r="P133" s="196"/>
      <c r="Q133" s="196"/>
      <c r="R133" s="196"/>
      <c r="S133" s="196"/>
      <c r="T133" s="196"/>
      <c r="U133" s="197"/>
    </row>
    <row r="134" spans="1:25" ht="15" customHeight="1" x14ac:dyDescent="0.25">
      <c r="A134" s="212" t="s">
        <v>55</v>
      </c>
      <c r="B134" s="213"/>
      <c r="C134" s="214"/>
      <c r="D134" s="189" t="s">
        <v>56</v>
      </c>
      <c r="E134" s="190"/>
      <c r="F134" s="189" t="s">
        <v>57</v>
      </c>
      <c r="G134" s="190"/>
      <c r="H134" s="189" t="s">
        <v>53</v>
      </c>
      <c r="I134" s="198"/>
      <c r="M134" s="212" t="s">
        <v>55</v>
      </c>
      <c r="N134" s="213"/>
      <c r="O134" s="214"/>
      <c r="P134" s="189" t="s">
        <v>58</v>
      </c>
      <c r="Q134" s="190"/>
      <c r="R134" s="189" t="s">
        <v>57</v>
      </c>
      <c r="S134" s="190"/>
      <c r="T134" s="189" t="s">
        <v>53</v>
      </c>
      <c r="U134" s="198"/>
    </row>
    <row r="135" spans="1:25" ht="46.5" customHeight="1" x14ac:dyDescent="0.25">
      <c r="A135" s="215"/>
      <c r="B135" s="216"/>
      <c r="C135" s="217"/>
      <c r="D135" s="191"/>
      <c r="E135" s="192"/>
      <c r="F135" s="191"/>
      <c r="G135" s="192"/>
      <c r="H135" s="191"/>
      <c r="I135" s="199"/>
      <c r="M135" s="215"/>
      <c r="N135" s="216"/>
      <c r="O135" s="217"/>
      <c r="P135" s="191"/>
      <c r="Q135" s="192"/>
      <c r="R135" s="191"/>
      <c r="S135" s="192"/>
      <c r="T135" s="191"/>
      <c r="U135" s="199"/>
    </row>
    <row r="136" spans="1:25" ht="15" customHeight="1" x14ac:dyDescent="0.25">
      <c r="A136" s="234" t="str">
        <f>Arkusz4!B2</f>
        <v>NIEMCY</v>
      </c>
      <c r="B136" s="235"/>
      <c r="C136" s="235"/>
      <c r="D136" s="203">
        <f>Arkusz4!C2</f>
        <v>3013</v>
      </c>
      <c r="E136" s="203"/>
      <c r="F136" s="203">
        <f>Arkusz4!D2</f>
        <v>2503</v>
      </c>
      <c r="G136" s="203"/>
      <c r="H136" s="203">
        <f>Arkusz4!E2</f>
        <v>124</v>
      </c>
      <c r="I136" s="203"/>
      <c r="M136" s="234" t="str">
        <f>Arkusz5!B2</f>
        <v>NIEMCY</v>
      </c>
      <c r="N136" s="235"/>
      <c r="O136" s="235"/>
      <c r="P136" s="203">
        <f>Arkusz5!C2</f>
        <v>60</v>
      </c>
      <c r="Q136" s="203"/>
      <c r="R136" s="203">
        <f>Arkusz5!D2</f>
        <v>44</v>
      </c>
      <c r="S136" s="203"/>
      <c r="T136" s="203">
        <f>Arkusz5!E2</f>
        <v>11</v>
      </c>
      <c r="U136" s="240"/>
    </row>
    <row r="137" spans="1:25" ht="15" customHeight="1" x14ac:dyDescent="0.25">
      <c r="A137" s="205" t="str">
        <f>Arkusz4!B3</f>
        <v>FRANCJA</v>
      </c>
      <c r="B137" s="206"/>
      <c r="C137" s="206"/>
      <c r="D137" s="202">
        <f>Arkusz4!C3</f>
        <v>699</v>
      </c>
      <c r="E137" s="202"/>
      <c r="F137" s="202">
        <f>Arkusz4!D3</f>
        <v>551</v>
      </c>
      <c r="G137" s="202"/>
      <c r="H137" s="202">
        <f>Arkusz4!E3</f>
        <v>19</v>
      </c>
      <c r="I137" s="202"/>
      <c r="M137" s="205" t="str">
        <f>Arkusz5!B3</f>
        <v>WĘGRY</v>
      </c>
      <c r="N137" s="206"/>
      <c r="O137" s="206"/>
      <c r="P137" s="202">
        <f>Arkusz5!C3</f>
        <v>31</v>
      </c>
      <c r="Q137" s="202"/>
      <c r="R137" s="202">
        <f>Arkusz5!D3</f>
        <v>12</v>
      </c>
      <c r="S137" s="202"/>
      <c r="T137" s="202">
        <f>Arkusz5!E3</f>
        <v>0</v>
      </c>
      <c r="U137" s="238"/>
    </row>
    <row r="138" spans="1:25" ht="15" customHeight="1" x14ac:dyDescent="0.25">
      <c r="A138" s="234" t="str">
        <f>Arkusz4!B4</f>
        <v>AUSTRIA</v>
      </c>
      <c r="B138" s="235"/>
      <c r="C138" s="235"/>
      <c r="D138" s="203">
        <f>Arkusz4!C4</f>
        <v>367</v>
      </c>
      <c r="E138" s="203"/>
      <c r="F138" s="203">
        <f>Arkusz4!D4</f>
        <v>307</v>
      </c>
      <c r="G138" s="203"/>
      <c r="H138" s="203">
        <f>Arkusz4!E4</f>
        <v>30</v>
      </c>
      <c r="I138" s="203"/>
      <c r="M138" s="234" t="str">
        <f>Arkusz5!B4</f>
        <v>FRANCJA</v>
      </c>
      <c r="N138" s="235"/>
      <c r="O138" s="235"/>
      <c r="P138" s="203">
        <f>Arkusz5!C4</f>
        <v>30</v>
      </c>
      <c r="Q138" s="203"/>
      <c r="R138" s="203">
        <f>Arkusz5!D4</f>
        <v>20</v>
      </c>
      <c r="S138" s="203"/>
      <c r="T138" s="203">
        <f>Arkusz5!E4</f>
        <v>0</v>
      </c>
      <c r="U138" s="240"/>
    </row>
    <row r="139" spans="1:25" ht="15" customHeight="1" x14ac:dyDescent="0.25">
      <c r="A139" s="205" t="str">
        <f>Arkusz4!B5</f>
        <v>SZWECJA</v>
      </c>
      <c r="B139" s="206"/>
      <c r="C139" s="206"/>
      <c r="D139" s="202">
        <f>Arkusz4!C5</f>
        <v>225</v>
      </c>
      <c r="E139" s="202"/>
      <c r="F139" s="202">
        <f>Arkusz4!D5</f>
        <v>173</v>
      </c>
      <c r="G139" s="202"/>
      <c r="H139" s="202">
        <f>Arkusz4!E5</f>
        <v>18</v>
      </c>
      <c r="I139" s="202"/>
      <c r="M139" s="205" t="str">
        <f>Arkusz5!B5</f>
        <v>WŁOCHY</v>
      </c>
      <c r="N139" s="206"/>
      <c r="O139" s="206"/>
      <c r="P139" s="202">
        <f>Arkusz5!C5</f>
        <v>16</v>
      </c>
      <c r="Q139" s="202"/>
      <c r="R139" s="202">
        <f>Arkusz5!D5</f>
        <v>10</v>
      </c>
      <c r="S139" s="202"/>
      <c r="T139" s="202">
        <f>Arkusz5!E5</f>
        <v>0</v>
      </c>
      <c r="U139" s="238"/>
    </row>
    <row r="140" spans="1:25" ht="15" customHeight="1" x14ac:dyDescent="0.25">
      <c r="A140" s="234" t="str">
        <f>Arkusz4!B6</f>
        <v>BELGIA</v>
      </c>
      <c r="B140" s="235"/>
      <c r="C140" s="235"/>
      <c r="D140" s="203">
        <f>Arkusz4!C6</f>
        <v>181</v>
      </c>
      <c r="E140" s="203"/>
      <c r="F140" s="203">
        <f>Arkusz4!D6</f>
        <v>134</v>
      </c>
      <c r="G140" s="203"/>
      <c r="H140" s="203">
        <f>Arkusz4!E6</f>
        <v>9</v>
      </c>
      <c r="I140" s="203"/>
      <c r="M140" s="234" t="str">
        <f>Arkusz5!B6</f>
        <v>LITWA</v>
      </c>
      <c r="N140" s="235"/>
      <c r="O140" s="235"/>
      <c r="P140" s="203">
        <f>Arkusz5!C6</f>
        <v>12</v>
      </c>
      <c r="Q140" s="203"/>
      <c r="R140" s="203">
        <f>Arkusz5!D6</f>
        <v>2</v>
      </c>
      <c r="S140" s="203"/>
      <c r="T140" s="203">
        <f>Arkusz5!E6</f>
        <v>0</v>
      </c>
      <c r="U140" s="240"/>
    </row>
    <row r="141" spans="1:25" ht="15" customHeight="1" thickBot="1" x14ac:dyDescent="0.3">
      <c r="A141" s="236" t="str">
        <f>Arkusz4!B7</f>
        <v>Pozostałe</v>
      </c>
      <c r="B141" s="237"/>
      <c r="C141" s="237"/>
      <c r="D141" s="204">
        <f>Arkusz4!C7</f>
        <v>662</v>
      </c>
      <c r="E141" s="204"/>
      <c r="F141" s="204">
        <f>Arkusz4!D7</f>
        <v>514</v>
      </c>
      <c r="G141" s="204"/>
      <c r="H141" s="204">
        <f>Arkusz4!E7</f>
        <v>59</v>
      </c>
      <c r="I141" s="204"/>
      <c r="M141" s="236" t="str">
        <f>Arkusz5!B7</f>
        <v>Pozostałe</v>
      </c>
      <c r="N141" s="237"/>
      <c r="O141" s="237"/>
      <c r="P141" s="204">
        <f>Arkusz5!C7</f>
        <v>60</v>
      </c>
      <c r="Q141" s="204"/>
      <c r="R141" s="204">
        <f>Arkusz5!D7</f>
        <v>20</v>
      </c>
      <c r="S141" s="204"/>
      <c r="T141" s="204">
        <f>Arkusz5!E7</f>
        <v>2</v>
      </c>
      <c r="U141" s="263"/>
    </row>
    <row r="142" spans="1:25" ht="15.75" thickBot="1" x14ac:dyDescent="0.3">
      <c r="A142" s="229" t="s">
        <v>72</v>
      </c>
      <c r="B142" s="230"/>
      <c r="C142" s="230"/>
      <c r="D142" s="193">
        <f>SUM(D136:E141)</f>
        <v>5147</v>
      </c>
      <c r="E142" s="193"/>
      <c r="F142" s="193">
        <f>SUM(F136:G141)</f>
        <v>4182</v>
      </c>
      <c r="G142" s="193"/>
      <c r="H142" s="193">
        <f>SUM(H136:I141)</f>
        <v>259</v>
      </c>
      <c r="I142" s="228"/>
      <c r="M142" s="229" t="s">
        <v>72</v>
      </c>
      <c r="N142" s="230"/>
      <c r="O142" s="230"/>
      <c r="P142" s="193">
        <f>SUM(P136:Q141)</f>
        <v>209</v>
      </c>
      <c r="Q142" s="193"/>
      <c r="R142" s="193">
        <f t="shared" ref="R142" si="4">SUM(R136:S141)</f>
        <v>108</v>
      </c>
      <c r="S142" s="193"/>
      <c r="T142" s="193">
        <f t="shared" ref="T142" si="5">SUM(T136:U141)</f>
        <v>13</v>
      </c>
      <c r="U142" s="228"/>
    </row>
    <row r="143" spans="1:25" s="48" customFormat="1" x14ac:dyDescent="0.25">
      <c r="A143" s="50"/>
      <c r="B143" s="50"/>
      <c r="C143" s="50"/>
      <c r="D143" s="51"/>
      <c r="E143" s="51"/>
      <c r="F143" s="51"/>
      <c r="G143" s="51"/>
      <c r="H143" s="51"/>
      <c r="I143" s="51"/>
      <c r="J143" s="52"/>
      <c r="K143" s="52"/>
      <c r="L143" s="52"/>
      <c r="M143" s="50"/>
      <c r="N143" s="50"/>
      <c r="O143" s="50"/>
      <c r="P143" s="51"/>
      <c r="Q143" s="51"/>
      <c r="R143" s="51"/>
      <c r="S143" s="51"/>
      <c r="T143" s="51"/>
      <c r="U143" s="51"/>
      <c r="Y143" s="5"/>
    </row>
    <row r="144" spans="1:25" s="48" customFormat="1" x14ac:dyDescent="0.25">
      <c r="A144" s="50"/>
      <c r="B144" s="50"/>
      <c r="C144" s="50"/>
      <c r="D144" s="51"/>
      <c r="E144" s="51"/>
      <c r="F144" s="51"/>
      <c r="G144" s="51"/>
      <c r="H144" s="51"/>
      <c r="I144" s="51"/>
      <c r="J144" s="52"/>
      <c r="K144" s="52"/>
      <c r="L144" s="52"/>
      <c r="M144" s="50"/>
      <c r="N144" s="50"/>
      <c r="O144" s="50"/>
      <c r="P144" s="51"/>
      <c r="Q144" s="51"/>
      <c r="R144" s="51"/>
      <c r="S144" s="51"/>
      <c r="T144" s="51"/>
      <c r="U144" s="51"/>
      <c r="Y144" s="5"/>
    </row>
    <row r="146" spans="1:26" x14ac:dyDescent="0.25">
      <c r="A146" s="90" t="s">
        <v>163</v>
      </c>
      <c r="B146" s="89"/>
      <c r="C146" s="89"/>
      <c r="D146" s="89"/>
      <c r="E146" s="89"/>
      <c r="F146" s="89"/>
      <c r="G146" s="89"/>
      <c r="H146" s="89"/>
      <c r="I146" s="89"/>
      <c r="J146" s="89"/>
      <c r="K146" s="89"/>
      <c r="L146" s="89"/>
      <c r="M146" s="89"/>
      <c r="N146" s="89"/>
      <c r="O146" s="89"/>
      <c r="P146" s="89"/>
      <c r="Q146" s="89"/>
      <c r="R146" s="89"/>
      <c r="S146" s="89"/>
      <c r="T146" s="89"/>
      <c r="U146" s="89"/>
      <c r="V146" s="89"/>
      <c r="W146" s="89"/>
      <c r="X146" s="89"/>
      <c r="Y146" s="89"/>
    </row>
    <row r="147" spans="1:26" x14ac:dyDescent="0.25">
      <c r="A147" s="89"/>
      <c r="B147" s="89"/>
      <c r="C147" s="89"/>
      <c r="D147" s="89"/>
      <c r="E147" s="89"/>
      <c r="F147" s="89"/>
      <c r="G147" s="89"/>
      <c r="H147" s="89"/>
      <c r="I147" s="89"/>
      <c r="J147" s="89"/>
      <c r="K147" s="89"/>
      <c r="L147" s="89"/>
      <c r="M147" s="89"/>
      <c r="N147" s="89"/>
      <c r="O147" s="89"/>
      <c r="P147" s="89"/>
      <c r="Q147" s="89"/>
      <c r="R147" s="89"/>
      <c r="S147" s="89"/>
      <c r="T147" s="89"/>
      <c r="U147" s="89"/>
      <c r="V147" s="89"/>
      <c r="W147" s="89"/>
      <c r="X147" s="89"/>
      <c r="Y147" s="89"/>
    </row>
    <row r="148" spans="1:26" x14ac:dyDescent="0.25">
      <c r="A148" s="89"/>
      <c r="B148" s="89"/>
      <c r="C148" s="89"/>
      <c r="D148" s="89"/>
      <c r="E148" s="89"/>
      <c r="F148" s="89"/>
      <c r="G148" s="89"/>
      <c r="H148" s="89"/>
      <c r="I148" s="89"/>
      <c r="J148" s="89"/>
      <c r="K148" s="89"/>
      <c r="L148" s="89"/>
      <c r="M148" s="89"/>
      <c r="N148" s="89"/>
      <c r="O148" s="89"/>
      <c r="P148" s="89"/>
      <c r="Q148" s="89"/>
      <c r="R148" s="89"/>
      <c r="S148" s="89"/>
      <c r="T148" s="89"/>
      <c r="U148" s="89"/>
      <c r="V148" s="89"/>
      <c r="W148" s="89"/>
      <c r="X148" s="89"/>
      <c r="Y148" s="89"/>
    </row>
    <row r="149" spans="1:26" s="44" customFormat="1" x14ac:dyDescent="0.25">
      <c r="A149" s="89"/>
      <c r="B149" s="89"/>
      <c r="C149" s="89"/>
      <c r="D149" s="89"/>
      <c r="E149" s="89"/>
      <c r="F149" s="89"/>
      <c r="G149" s="89"/>
      <c r="H149" s="89"/>
      <c r="I149" s="89"/>
      <c r="J149" s="89"/>
      <c r="K149" s="89"/>
      <c r="L149" s="89"/>
      <c r="M149" s="89"/>
      <c r="N149" s="89"/>
      <c r="O149" s="89"/>
      <c r="P149" s="89"/>
      <c r="Q149" s="89"/>
      <c r="R149" s="89"/>
      <c r="S149" s="89"/>
      <c r="T149" s="89"/>
      <c r="U149" s="89"/>
      <c r="V149" s="89"/>
      <c r="W149" s="89"/>
      <c r="X149" s="89"/>
      <c r="Y149" s="89"/>
    </row>
    <row r="150" spans="1:26" s="44" customFormat="1" x14ac:dyDescent="0.25">
      <c r="A150" s="89"/>
      <c r="B150" s="89"/>
      <c r="C150" s="89"/>
      <c r="D150" s="89"/>
      <c r="E150" s="89"/>
      <c r="F150" s="89"/>
      <c r="G150" s="89"/>
      <c r="H150" s="89"/>
      <c r="I150" s="89"/>
      <c r="J150" s="89"/>
      <c r="K150" s="89"/>
      <c r="L150" s="89"/>
      <c r="M150" s="89"/>
      <c r="N150" s="89"/>
      <c r="O150" s="89"/>
      <c r="P150" s="89"/>
      <c r="Q150" s="89"/>
      <c r="R150" s="89"/>
      <c r="S150" s="89"/>
      <c r="T150" s="89"/>
      <c r="U150" s="89"/>
      <c r="V150" s="89"/>
      <c r="W150" s="89"/>
      <c r="X150" s="89"/>
      <c r="Y150" s="89"/>
    </row>
    <row r="151" spans="1:26" s="44" customFormat="1" x14ac:dyDescent="0.25">
      <c r="A151" s="89"/>
      <c r="B151" s="89"/>
      <c r="C151" s="89"/>
      <c r="D151" s="89"/>
      <c r="E151" s="89"/>
      <c r="F151" s="89"/>
      <c r="G151" s="89"/>
      <c r="H151" s="89"/>
      <c r="I151" s="89"/>
      <c r="J151" s="89"/>
      <c r="K151" s="89"/>
      <c r="L151" s="89"/>
      <c r="M151" s="89"/>
      <c r="N151" s="89"/>
      <c r="O151" s="89"/>
      <c r="P151" s="89"/>
      <c r="Q151" s="89"/>
      <c r="R151" s="89"/>
      <c r="S151" s="89"/>
      <c r="T151" s="89"/>
      <c r="U151" s="89"/>
      <c r="V151" s="89"/>
      <c r="W151" s="89"/>
      <c r="X151" s="89"/>
      <c r="Y151" s="89"/>
    </row>
    <row r="152" spans="1:26" s="44" customFormat="1" x14ac:dyDescent="0.25">
      <c r="A152" s="89"/>
      <c r="B152" s="89"/>
      <c r="C152" s="89"/>
      <c r="D152" s="89"/>
      <c r="E152" s="89"/>
      <c r="F152" s="89"/>
      <c r="G152" s="89"/>
      <c r="H152" s="89"/>
      <c r="I152" s="89"/>
      <c r="J152" s="89"/>
      <c r="K152" s="89"/>
      <c r="L152" s="89"/>
      <c r="M152" s="89"/>
      <c r="N152" s="89"/>
      <c r="O152" s="89"/>
      <c r="P152" s="89"/>
      <c r="Q152" s="89"/>
      <c r="R152" s="89"/>
      <c r="S152" s="89"/>
      <c r="T152" s="89"/>
      <c r="U152" s="89"/>
      <c r="V152" s="89"/>
      <c r="W152" s="89"/>
      <c r="X152" s="89"/>
      <c r="Y152" s="89"/>
    </row>
    <row r="153" spans="1:26" x14ac:dyDescent="0.25">
      <c r="A153" s="89"/>
      <c r="B153" s="89"/>
      <c r="C153" s="89"/>
      <c r="D153" s="89"/>
      <c r="E153" s="89"/>
      <c r="F153" s="89"/>
      <c r="G153" s="89"/>
      <c r="H153" s="89"/>
      <c r="I153" s="89"/>
      <c r="J153" s="89"/>
      <c r="K153" s="89"/>
      <c r="L153" s="89"/>
      <c r="M153" s="89"/>
      <c r="N153" s="89"/>
      <c r="O153" s="89"/>
      <c r="P153" s="89"/>
      <c r="Q153" s="89"/>
      <c r="R153" s="89"/>
      <c r="S153" s="89"/>
      <c r="T153" s="89"/>
      <c r="U153" s="89"/>
      <c r="V153" s="89"/>
      <c r="W153" s="89"/>
      <c r="X153" s="89"/>
      <c r="Y153" s="89"/>
    </row>
    <row r="154" spans="1:26" x14ac:dyDescent="0.25">
      <c r="A154" s="89"/>
      <c r="B154" s="89"/>
      <c r="C154" s="89"/>
      <c r="D154" s="89"/>
      <c r="E154" s="89"/>
      <c r="F154" s="89"/>
      <c r="G154" s="89"/>
      <c r="H154" s="89"/>
      <c r="I154" s="89"/>
      <c r="J154" s="89"/>
      <c r="K154" s="89"/>
      <c r="L154" s="89"/>
      <c r="M154" s="89"/>
      <c r="N154" s="89"/>
      <c r="O154" s="89"/>
      <c r="P154" s="89"/>
      <c r="Q154" s="89"/>
      <c r="R154" s="89"/>
      <c r="S154" s="89"/>
      <c r="T154" s="89"/>
      <c r="U154" s="89"/>
      <c r="V154" s="89"/>
      <c r="W154" s="89"/>
      <c r="X154" s="89"/>
      <c r="Y154" s="89"/>
    </row>
    <row r="156" spans="1:26" ht="15" customHeight="1" x14ac:dyDescent="0.25">
      <c r="A156" s="227" t="s">
        <v>71</v>
      </c>
      <c r="B156" s="227"/>
      <c r="C156" s="227"/>
      <c r="D156" s="227"/>
      <c r="E156" s="227"/>
      <c r="F156" s="227"/>
      <c r="G156" s="227"/>
      <c r="H156" s="227"/>
      <c r="I156" s="227"/>
      <c r="J156" s="227"/>
      <c r="K156" s="227"/>
      <c r="L156" s="227"/>
      <c r="M156" s="227"/>
      <c r="N156" s="227"/>
      <c r="O156" s="227"/>
      <c r="P156" s="227"/>
      <c r="Q156" s="227"/>
      <c r="R156" s="227"/>
      <c r="S156" s="227"/>
      <c r="T156" s="227"/>
      <c r="U156" s="227"/>
      <c r="V156" s="227"/>
      <c r="W156" s="227"/>
      <c r="X156" s="227"/>
      <c r="Y156" s="227"/>
      <c r="Z156" s="227"/>
    </row>
    <row r="157" spans="1:26" x14ac:dyDescent="0.25">
      <c r="A157" s="20"/>
      <c r="B157" s="20"/>
      <c r="C157" s="20"/>
      <c r="D157" s="20"/>
      <c r="E157" s="20"/>
      <c r="F157" s="20"/>
      <c r="G157" s="20"/>
      <c r="H157" s="20"/>
      <c r="I157" s="20"/>
      <c r="J157" s="20"/>
      <c r="K157" s="20"/>
      <c r="L157" s="20"/>
      <c r="M157" s="20"/>
      <c r="N157" s="20"/>
      <c r="O157" s="20"/>
      <c r="P157" s="20"/>
      <c r="Q157" s="20"/>
      <c r="R157" s="20"/>
      <c r="S157" s="20"/>
      <c r="T157" s="20"/>
      <c r="U157" s="20"/>
    </row>
    <row r="158" spans="1:26" x14ac:dyDescent="0.25">
      <c r="A158" s="61" t="s">
        <v>59</v>
      </c>
      <c r="B158" s="61"/>
      <c r="C158" s="61"/>
      <c r="D158" s="61"/>
      <c r="E158" s="61"/>
      <c r="F158" s="61"/>
      <c r="G158" s="61"/>
      <c r="H158" s="61"/>
      <c r="I158" s="61"/>
      <c r="J158" s="61"/>
      <c r="K158" s="61"/>
      <c r="L158" s="61"/>
      <c r="M158" s="61"/>
      <c r="N158" s="61"/>
      <c r="O158" s="61"/>
      <c r="P158" s="61"/>
      <c r="Q158" s="61"/>
      <c r="R158" s="61"/>
      <c r="S158" s="61"/>
      <c r="T158" s="61"/>
      <c r="U158" s="61"/>
    </row>
    <row r="159" spans="1:26" x14ac:dyDescent="0.25">
      <c r="A159" s="19"/>
      <c r="B159" s="19"/>
      <c r="C159" s="19"/>
      <c r="D159" s="19"/>
      <c r="E159" s="19"/>
      <c r="F159" s="19"/>
      <c r="G159" s="19"/>
      <c r="H159" s="19"/>
      <c r="I159" s="19"/>
      <c r="J159" s="19"/>
      <c r="K159" s="19"/>
      <c r="L159" s="19"/>
      <c r="M159" s="19"/>
      <c r="N159" s="19"/>
      <c r="O159" s="19"/>
      <c r="P159" s="19"/>
      <c r="Q159" s="19"/>
      <c r="R159" s="19"/>
      <c r="S159" s="19"/>
      <c r="T159" s="19"/>
      <c r="U159" s="19"/>
    </row>
    <row r="160" spans="1:26" ht="15.75" thickBot="1" x14ac:dyDescent="0.3">
      <c r="A160" s="19"/>
      <c r="B160" s="19"/>
      <c r="C160" s="19"/>
      <c r="D160" s="19"/>
      <c r="E160" s="19"/>
      <c r="F160" s="19"/>
      <c r="G160" s="19"/>
      <c r="H160" s="19"/>
      <c r="I160" s="19"/>
      <c r="J160" s="19"/>
      <c r="K160" s="19"/>
      <c r="L160" s="19"/>
      <c r="M160" s="19"/>
      <c r="N160" s="19"/>
      <c r="O160" s="19"/>
      <c r="P160" s="19"/>
      <c r="Q160" s="19"/>
      <c r="R160" s="19"/>
      <c r="S160" s="19"/>
      <c r="T160" s="19"/>
      <c r="U160" s="19"/>
    </row>
    <row r="161" spans="3:21" x14ac:dyDescent="0.25">
      <c r="C161" s="140" t="s">
        <v>0</v>
      </c>
      <c r="D161" s="86"/>
      <c r="E161" s="86"/>
      <c r="F161" s="86"/>
      <c r="G161" s="174" t="str">
        <f>CONCATENATE(Arkusz18!A2," - ",Arkusz18!B2," r.")</f>
        <v>01.10.2015 - 31.10.2015 r.</v>
      </c>
      <c r="H161" s="174"/>
      <c r="I161" s="174"/>
      <c r="J161" s="174"/>
      <c r="K161" s="174"/>
      <c r="L161" s="174"/>
      <c r="M161" s="174"/>
      <c r="N161" s="174"/>
      <c r="O161" s="174"/>
      <c r="P161" s="174"/>
      <c r="Q161" s="174"/>
      <c r="R161" s="174"/>
      <c r="S161" s="174"/>
      <c r="T161" s="174"/>
      <c r="U161" s="175"/>
    </row>
    <row r="162" spans="3:21" ht="72" customHeight="1" x14ac:dyDescent="0.25">
      <c r="C162" s="141"/>
      <c r="D162" s="142"/>
      <c r="E162" s="142"/>
      <c r="F162" s="142"/>
      <c r="G162" s="231" t="s">
        <v>60</v>
      </c>
      <c r="H162" s="232"/>
      <c r="I162" s="233"/>
      <c r="J162" s="231" t="s">
        <v>61</v>
      </c>
      <c r="K162" s="232"/>
      <c r="L162" s="233"/>
      <c r="M162" s="231" t="s">
        <v>62</v>
      </c>
      <c r="N162" s="232"/>
      <c r="O162" s="233"/>
      <c r="P162" s="231" t="s">
        <v>74</v>
      </c>
      <c r="Q162" s="232"/>
      <c r="R162" s="233"/>
      <c r="S162" s="231" t="s">
        <v>63</v>
      </c>
      <c r="T162" s="232"/>
      <c r="U162" s="239"/>
    </row>
    <row r="163" spans="3:21" x14ac:dyDescent="0.25">
      <c r="C163" s="158" t="str">
        <f>Arkusz6!B2</f>
        <v>ROSJA</v>
      </c>
      <c r="D163" s="159"/>
      <c r="E163" s="159"/>
      <c r="F163" s="159"/>
      <c r="G163" s="129">
        <f>Arkusz6!C2</f>
        <v>0</v>
      </c>
      <c r="H163" s="129"/>
      <c r="I163" s="129"/>
      <c r="J163" s="129">
        <f>Arkusz6!D2</f>
        <v>7</v>
      </c>
      <c r="K163" s="129"/>
      <c r="L163" s="129"/>
      <c r="M163" s="129">
        <f>Arkusz6!E2</f>
        <v>3</v>
      </c>
      <c r="N163" s="129"/>
      <c r="O163" s="129"/>
      <c r="P163" s="129">
        <f>Arkusz6!F2</f>
        <v>48</v>
      </c>
      <c r="Q163" s="129"/>
      <c r="R163" s="129"/>
      <c r="S163" s="129">
        <f>Arkusz6!G2</f>
        <v>747</v>
      </c>
      <c r="T163" s="129"/>
      <c r="U163" s="129"/>
    </row>
    <row r="164" spans="3:21" ht="15" customHeight="1" x14ac:dyDescent="0.25">
      <c r="C164" s="130" t="str">
        <f>Arkusz6!B3</f>
        <v>UKRAINA</v>
      </c>
      <c r="D164" s="131"/>
      <c r="E164" s="131"/>
      <c r="F164" s="131"/>
      <c r="G164" s="157">
        <f>Arkusz6!C3</f>
        <v>0</v>
      </c>
      <c r="H164" s="157"/>
      <c r="I164" s="157"/>
      <c r="J164" s="157">
        <f>Arkusz6!D3</f>
        <v>0</v>
      </c>
      <c r="K164" s="157"/>
      <c r="L164" s="157"/>
      <c r="M164" s="157">
        <f>Arkusz6!E3</f>
        <v>2</v>
      </c>
      <c r="N164" s="157"/>
      <c r="O164" s="157"/>
      <c r="P164" s="157">
        <f>Arkusz6!F3</f>
        <v>119</v>
      </c>
      <c r="Q164" s="157"/>
      <c r="R164" s="157"/>
      <c r="S164" s="157">
        <f>Arkusz6!G3</f>
        <v>60</v>
      </c>
      <c r="T164" s="157"/>
      <c r="U164" s="157"/>
    </row>
    <row r="165" spans="3:21" ht="15" customHeight="1" x14ac:dyDescent="0.25">
      <c r="C165" s="158" t="str">
        <f>Arkusz6!B4</f>
        <v>GRUZJA</v>
      </c>
      <c r="D165" s="159"/>
      <c r="E165" s="159"/>
      <c r="F165" s="159"/>
      <c r="G165" s="129">
        <f>Arkusz6!C4</f>
        <v>0</v>
      </c>
      <c r="H165" s="129"/>
      <c r="I165" s="129"/>
      <c r="J165" s="129">
        <f>Arkusz6!D4</f>
        <v>0</v>
      </c>
      <c r="K165" s="129"/>
      <c r="L165" s="129"/>
      <c r="M165" s="129">
        <f>Arkusz6!E4</f>
        <v>0</v>
      </c>
      <c r="N165" s="129"/>
      <c r="O165" s="129"/>
      <c r="P165" s="129">
        <f>Arkusz6!F4</f>
        <v>7</v>
      </c>
      <c r="Q165" s="129"/>
      <c r="R165" s="129"/>
      <c r="S165" s="129">
        <f>Arkusz6!G4</f>
        <v>29</v>
      </c>
      <c r="T165" s="129"/>
      <c r="U165" s="129"/>
    </row>
    <row r="166" spans="3:21" ht="15" customHeight="1" x14ac:dyDescent="0.25">
      <c r="C166" s="130" t="str">
        <f>Arkusz6!B5</f>
        <v>TADŻYKISTAN</v>
      </c>
      <c r="D166" s="131"/>
      <c r="E166" s="131"/>
      <c r="F166" s="131"/>
      <c r="G166" s="157">
        <f>Arkusz6!C5</f>
        <v>1</v>
      </c>
      <c r="H166" s="157"/>
      <c r="I166" s="157"/>
      <c r="J166" s="157">
        <f>Arkusz6!D5</f>
        <v>0</v>
      </c>
      <c r="K166" s="157"/>
      <c r="L166" s="157"/>
      <c r="M166" s="157">
        <f>Arkusz6!E5</f>
        <v>0</v>
      </c>
      <c r="N166" s="157"/>
      <c r="O166" s="157"/>
      <c r="P166" s="157">
        <f>Arkusz6!F5</f>
        <v>4</v>
      </c>
      <c r="Q166" s="157"/>
      <c r="R166" s="157"/>
      <c r="S166" s="157">
        <f>Arkusz6!G5</f>
        <v>36</v>
      </c>
      <c r="T166" s="157"/>
      <c r="U166" s="157"/>
    </row>
    <row r="167" spans="3:21" ht="15" customHeight="1" x14ac:dyDescent="0.25">
      <c r="C167" s="158" t="str">
        <f>Arkusz6!B6</f>
        <v>SYRIA</v>
      </c>
      <c r="D167" s="159"/>
      <c r="E167" s="159"/>
      <c r="F167" s="159"/>
      <c r="G167" s="129">
        <f>Arkusz6!C6</f>
        <v>0</v>
      </c>
      <c r="H167" s="129"/>
      <c r="I167" s="129"/>
      <c r="J167" s="129">
        <f>Arkusz6!D6</f>
        <v>0</v>
      </c>
      <c r="K167" s="129"/>
      <c r="L167" s="129"/>
      <c r="M167" s="129">
        <f>Arkusz6!E6</f>
        <v>0</v>
      </c>
      <c r="N167" s="129"/>
      <c r="O167" s="129"/>
      <c r="P167" s="129">
        <f>Arkusz6!F6</f>
        <v>0</v>
      </c>
      <c r="Q167" s="129"/>
      <c r="R167" s="129"/>
      <c r="S167" s="129">
        <f>Arkusz6!G6</f>
        <v>9</v>
      </c>
      <c r="T167" s="129"/>
      <c r="U167" s="129"/>
    </row>
    <row r="168" spans="3:21" ht="15" customHeight="1" thickBot="1" x14ac:dyDescent="0.3">
      <c r="C168" s="136" t="str">
        <f>Arkusz6!B7</f>
        <v>Pozostałe</v>
      </c>
      <c r="D168" s="137"/>
      <c r="E168" s="137"/>
      <c r="F168" s="137"/>
      <c r="G168" s="135">
        <f>Arkusz6!C7</f>
        <v>3</v>
      </c>
      <c r="H168" s="135"/>
      <c r="I168" s="135"/>
      <c r="J168" s="135">
        <f>Arkusz6!D7</f>
        <v>5</v>
      </c>
      <c r="K168" s="135"/>
      <c r="L168" s="135"/>
      <c r="M168" s="135">
        <f>Arkusz6!E7</f>
        <v>3</v>
      </c>
      <c r="N168" s="135"/>
      <c r="O168" s="135"/>
      <c r="P168" s="135">
        <f>Arkusz6!F7</f>
        <v>14</v>
      </c>
      <c r="Q168" s="135"/>
      <c r="R168" s="135"/>
      <c r="S168" s="135">
        <f>Arkusz6!G7</f>
        <v>41</v>
      </c>
      <c r="T168" s="135"/>
      <c r="U168" s="135"/>
    </row>
    <row r="169" spans="3:21" ht="15.75" thickBot="1" x14ac:dyDescent="0.3">
      <c r="C169" s="138" t="s">
        <v>1</v>
      </c>
      <c r="D169" s="139"/>
      <c r="E169" s="139"/>
      <c r="F169" s="139"/>
      <c r="G169" s="122">
        <f>SUM(G163:I168)</f>
        <v>4</v>
      </c>
      <c r="H169" s="122"/>
      <c r="I169" s="122"/>
      <c r="J169" s="122">
        <f t="shared" ref="J169" si="6">SUM(J163:L168)</f>
        <v>12</v>
      </c>
      <c r="K169" s="122"/>
      <c r="L169" s="122"/>
      <c r="M169" s="122">
        <f t="shared" ref="M169" si="7">SUM(M163:O168)</f>
        <v>8</v>
      </c>
      <c r="N169" s="122"/>
      <c r="O169" s="122"/>
      <c r="P169" s="122">
        <f t="shared" ref="P169" si="8">SUM(P163:R168)</f>
        <v>192</v>
      </c>
      <c r="Q169" s="122"/>
      <c r="R169" s="122"/>
      <c r="S169" s="122">
        <f t="shared" ref="S169" si="9">SUM(S163:U168)</f>
        <v>922</v>
      </c>
      <c r="T169" s="122"/>
      <c r="U169" s="123"/>
    </row>
    <row r="171" spans="3:21" ht="15.75" thickBot="1" x14ac:dyDescent="0.3"/>
    <row r="172" spans="3:21" ht="15" customHeight="1" x14ac:dyDescent="0.25">
      <c r="C172" s="140" t="s">
        <v>0</v>
      </c>
      <c r="D172" s="86"/>
      <c r="E172" s="86"/>
      <c r="F172" s="86"/>
      <c r="G172" s="174" t="str">
        <f>CONCATENATE(Arkusz18!C2," - ",Arkusz18!B2," r.")</f>
        <v>01.01.2015 - 31.10.2015 r.</v>
      </c>
      <c r="H172" s="174"/>
      <c r="I172" s="174"/>
      <c r="J172" s="174"/>
      <c r="K172" s="174"/>
      <c r="L172" s="174"/>
      <c r="M172" s="174"/>
      <c r="N172" s="174"/>
      <c r="O172" s="174"/>
      <c r="P172" s="174"/>
      <c r="Q172" s="174"/>
      <c r="R172" s="174"/>
      <c r="S172" s="174"/>
      <c r="T172" s="174"/>
      <c r="U172" s="175"/>
    </row>
    <row r="173" spans="3:21" ht="70.5" customHeight="1" x14ac:dyDescent="0.25">
      <c r="C173" s="141"/>
      <c r="D173" s="142"/>
      <c r="E173" s="142"/>
      <c r="F173" s="142"/>
      <c r="G173" s="231" t="s">
        <v>60</v>
      </c>
      <c r="H173" s="232"/>
      <c r="I173" s="233"/>
      <c r="J173" s="231" t="s">
        <v>61</v>
      </c>
      <c r="K173" s="232"/>
      <c r="L173" s="233"/>
      <c r="M173" s="231" t="s">
        <v>62</v>
      </c>
      <c r="N173" s="232"/>
      <c r="O173" s="233"/>
      <c r="P173" s="231" t="s">
        <v>74</v>
      </c>
      <c r="Q173" s="232"/>
      <c r="R173" s="233"/>
      <c r="S173" s="231" t="s">
        <v>63</v>
      </c>
      <c r="T173" s="232"/>
      <c r="U173" s="239"/>
    </row>
    <row r="174" spans="3:21" ht="15" customHeight="1" x14ac:dyDescent="0.25">
      <c r="C174" s="158" t="str">
        <f>Arkusz7!B2</f>
        <v>ROSJA</v>
      </c>
      <c r="D174" s="159"/>
      <c r="E174" s="159"/>
      <c r="F174" s="159"/>
      <c r="G174" s="129">
        <f>Arkusz7!C2</f>
        <v>20</v>
      </c>
      <c r="H174" s="129"/>
      <c r="I174" s="129"/>
      <c r="J174" s="129">
        <f>Arkusz7!D2</f>
        <v>89</v>
      </c>
      <c r="K174" s="129"/>
      <c r="L174" s="129"/>
      <c r="M174" s="129">
        <f>Arkusz7!E2</f>
        <v>83</v>
      </c>
      <c r="N174" s="129"/>
      <c r="O174" s="129"/>
      <c r="P174" s="129">
        <f>Arkusz7!F2</f>
        <v>567</v>
      </c>
      <c r="Q174" s="129"/>
      <c r="R174" s="129"/>
      <c r="S174" s="129">
        <f>Arkusz7!G2</f>
        <v>4940</v>
      </c>
      <c r="T174" s="129"/>
      <c r="U174" s="129"/>
    </row>
    <row r="175" spans="3:21" ht="15" customHeight="1" x14ac:dyDescent="0.25">
      <c r="C175" s="130" t="str">
        <f>Arkusz7!B3</f>
        <v>UKRAINA</v>
      </c>
      <c r="D175" s="131"/>
      <c r="E175" s="131"/>
      <c r="F175" s="131"/>
      <c r="G175" s="157">
        <f>Arkusz7!C3</f>
        <v>0</v>
      </c>
      <c r="H175" s="157"/>
      <c r="I175" s="157"/>
      <c r="J175" s="157">
        <f>Arkusz7!D3</f>
        <v>5</v>
      </c>
      <c r="K175" s="157"/>
      <c r="L175" s="157"/>
      <c r="M175" s="157">
        <f>Arkusz7!E3</f>
        <v>6</v>
      </c>
      <c r="N175" s="157"/>
      <c r="O175" s="157"/>
      <c r="P175" s="157">
        <f>Arkusz7!F3</f>
        <v>1550</v>
      </c>
      <c r="Q175" s="157"/>
      <c r="R175" s="157"/>
      <c r="S175" s="157">
        <f>Arkusz7!G3</f>
        <v>657</v>
      </c>
      <c r="T175" s="157"/>
      <c r="U175" s="157"/>
    </row>
    <row r="176" spans="3:21" ht="15" customHeight="1" x14ac:dyDescent="0.25">
      <c r="C176" s="158" t="str">
        <f>Arkusz7!B4</f>
        <v>GRUZJA</v>
      </c>
      <c r="D176" s="159"/>
      <c r="E176" s="159"/>
      <c r="F176" s="159"/>
      <c r="G176" s="129">
        <f>Arkusz7!C4</f>
        <v>0</v>
      </c>
      <c r="H176" s="129"/>
      <c r="I176" s="129"/>
      <c r="J176" s="129">
        <f>Arkusz7!D4</f>
        <v>0</v>
      </c>
      <c r="K176" s="129"/>
      <c r="L176" s="129"/>
      <c r="M176" s="129">
        <f>Arkusz7!E4</f>
        <v>6</v>
      </c>
      <c r="N176" s="129"/>
      <c r="O176" s="129"/>
      <c r="P176" s="129">
        <f>Arkusz7!F4</f>
        <v>106</v>
      </c>
      <c r="Q176" s="129"/>
      <c r="R176" s="129"/>
      <c r="S176" s="129">
        <f>Arkusz7!G4</f>
        <v>313</v>
      </c>
      <c r="T176" s="129"/>
      <c r="U176" s="129"/>
    </row>
    <row r="177" spans="1:25" ht="15" customHeight="1" x14ac:dyDescent="0.25">
      <c r="C177" s="130" t="str">
        <f>Arkusz7!B5</f>
        <v>TADŻYKISTAN</v>
      </c>
      <c r="D177" s="131"/>
      <c r="E177" s="131"/>
      <c r="F177" s="131"/>
      <c r="G177" s="157">
        <f>Arkusz7!C5</f>
        <v>1</v>
      </c>
      <c r="H177" s="157"/>
      <c r="I177" s="157"/>
      <c r="J177" s="157">
        <f>Arkusz7!D5</f>
        <v>0</v>
      </c>
      <c r="K177" s="157"/>
      <c r="L177" s="157"/>
      <c r="M177" s="157">
        <f>Arkusz7!E5</f>
        <v>0</v>
      </c>
      <c r="N177" s="157"/>
      <c r="O177" s="157"/>
      <c r="P177" s="157">
        <f>Arkusz7!F5</f>
        <v>17</v>
      </c>
      <c r="Q177" s="157"/>
      <c r="R177" s="157"/>
      <c r="S177" s="157">
        <f>Arkusz7!G5</f>
        <v>326</v>
      </c>
      <c r="T177" s="157"/>
      <c r="U177" s="157"/>
    </row>
    <row r="178" spans="1:25" ht="15" customHeight="1" x14ac:dyDescent="0.25">
      <c r="C178" s="158" t="str">
        <f>Arkusz7!B6</f>
        <v>SYRIA</v>
      </c>
      <c r="D178" s="159"/>
      <c r="E178" s="159"/>
      <c r="F178" s="159"/>
      <c r="G178" s="129">
        <f>Arkusz7!C6</f>
        <v>195</v>
      </c>
      <c r="H178" s="129"/>
      <c r="I178" s="129"/>
      <c r="J178" s="129">
        <f>Arkusz7!D6</f>
        <v>2</v>
      </c>
      <c r="K178" s="129"/>
      <c r="L178" s="129"/>
      <c r="M178" s="129">
        <f>Arkusz7!E6</f>
        <v>0</v>
      </c>
      <c r="N178" s="129"/>
      <c r="O178" s="129"/>
      <c r="P178" s="129">
        <f>Arkusz7!F6</f>
        <v>1</v>
      </c>
      <c r="Q178" s="129"/>
      <c r="R178" s="129"/>
      <c r="S178" s="129">
        <f>Arkusz7!G6</f>
        <v>85</v>
      </c>
      <c r="T178" s="129"/>
      <c r="U178" s="129"/>
    </row>
    <row r="179" spans="1:25" ht="15" customHeight="1" thickBot="1" x14ac:dyDescent="0.3">
      <c r="C179" s="136" t="str">
        <f>Arkusz7!B7</f>
        <v>Pozostałe</v>
      </c>
      <c r="D179" s="137"/>
      <c r="E179" s="137"/>
      <c r="F179" s="137"/>
      <c r="G179" s="135">
        <f>Arkusz7!C7</f>
        <v>100</v>
      </c>
      <c r="H179" s="135"/>
      <c r="I179" s="135"/>
      <c r="J179" s="135">
        <f>Arkusz7!D7</f>
        <v>50</v>
      </c>
      <c r="K179" s="135"/>
      <c r="L179" s="135"/>
      <c r="M179" s="135">
        <f>Arkusz7!E7</f>
        <v>19</v>
      </c>
      <c r="N179" s="135"/>
      <c r="O179" s="135"/>
      <c r="P179" s="135">
        <f>Arkusz7!F7</f>
        <v>261</v>
      </c>
      <c r="Q179" s="135"/>
      <c r="R179" s="135"/>
      <c r="S179" s="135">
        <f>Arkusz7!G7</f>
        <v>361</v>
      </c>
      <c r="T179" s="135"/>
      <c r="U179" s="135"/>
    </row>
    <row r="180" spans="1:25" ht="15" customHeight="1" thickBot="1" x14ac:dyDescent="0.3">
      <c r="C180" s="138" t="s">
        <v>1</v>
      </c>
      <c r="D180" s="139"/>
      <c r="E180" s="139"/>
      <c r="F180" s="139"/>
      <c r="G180" s="122">
        <f>SUM(G174:I179)</f>
        <v>316</v>
      </c>
      <c r="H180" s="122"/>
      <c r="I180" s="122"/>
      <c r="J180" s="122">
        <f t="shared" ref="J180" si="10">SUM(J174:L179)</f>
        <v>146</v>
      </c>
      <c r="K180" s="122"/>
      <c r="L180" s="122"/>
      <c r="M180" s="122">
        <f t="shared" ref="M180" si="11">SUM(M174:O179)</f>
        <v>114</v>
      </c>
      <c r="N180" s="122"/>
      <c r="O180" s="122"/>
      <c r="P180" s="122">
        <f t="shared" ref="P180" si="12">SUM(P174:R179)</f>
        <v>2502</v>
      </c>
      <c r="Q180" s="122"/>
      <c r="R180" s="122"/>
      <c r="S180" s="122">
        <f t="shared" ref="S180" si="13">SUM(S174:U179)</f>
        <v>6682</v>
      </c>
      <c r="T180" s="122"/>
      <c r="U180" s="123"/>
    </row>
    <row r="183" spans="1:25" x14ac:dyDescent="0.25">
      <c r="A183" s="89" t="s">
        <v>170</v>
      </c>
      <c r="B183" s="162"/>
      <c r="C183" s="162"/>
      <c r="D183" s="162"/>
      <c r="E183" s="162"/>
      <c r="F183" s="162"/>
      <c r="G183" s="162"/>
      <c r="H183" s="162"/>
      <c r="I183" s="162"/>
      <c r="J183" s="162"/>
      <c r="K183" s="162"/>
      <c r="L183" s="162"/>
      <c r="M183" s="162"/>
      <c r="N183" s="162"/>
      <c r="O183" s="162"/>
      <c r="P183" s="162"/>
      <c r="Q183" s="162"/>
      <c r="R183" s="162"/>
      <c r="S183" s="162"/>
      <c r="T183" s="162"/>
      <c r="U183" s="162"/>
      <c r="V183" s="162"/>
      <c r="W183" s="162"/>
      <c r="X183" s="162"/>
      <c r="Y183" s="162"/>
    </row>
    <row r="184" spans="1:25" x14ac:dyDescent="0.25">
      <c r="A184" s="162"/>
      <c r="B184" s="162"/>
      <c r="C184" s="162"/>
      <c r="D184" s="162"/>
      <c r="E184" s="162"/>
      <c r="F184" s="162"/>
      <c r="G184" s="162"/>
      <c r="H184" s="162"/>
      <c r="I184" s="162"/>
      <c r="J184" s="162"/>
      <c r="K184" s="162"/>
      <c r="L184" s="162"/>
      <c r="M184" s="162"/>
      <c r="N184" s="162"/>
      <c r="O184" s="162"/>
      <c r="P184" s="162"/>
      <c r="Q184" s="162"/>
      <c r="R184" s="162"/>
      <c r="S184" s="162"/>
      <c r="T184" s="162"/>
      <c r="U184" s="162"/>
      <c r="V184" s="162"/>
      <c r="W184" s="162"/>
      <c r="X184" s="162"/>
      <c r="Y184" s="162"/>
    </row>
    <row r="185" spans="1:25" s="46" customFormat="1" x14ac:dyDescent="0.25">
      <c r="A185" s="162"/>
      <c r="B185" s="162"/>
      <c r="C185" s="162"/>
      <c r="D185" s="162"/>
      <c r="E185" s="162"/>
      <c r="F185" s="162"/>
      <c r="G185" s="162"/>
      <c r="H185" s="162"/>
      <c r="I185" s="162"/>
      <c r="J185" s="162"/>
      <c r="K185" s="162"/>
      <c r="L185" s="162"/>
      <c r="M185" s="162"/>
      <c r="N185" s="162"/>
      <c r="O185" s="162"/>
      <c r="P185" s="162"/>
      <c r="Q185" s="162"/>
      <c r="R185" s="162"/>
      <c r="S185" s="162"/>
      <c r="T185" s="162"/>
      <c r="U185" s="162"/>
      <c r="V185" s="162"/>
      <c r="W185" s="162"/>
      <c r="X185" s="162"/>
      <c r="Y185" s="162"/>
    </row>
    <row r="186" spans="1:25" s="46" customFormat="1" x14ac:dyDescent="0.25">
      <c r="A186" s="162"/>
      <c r="B186" s="162"/>
      <c r="C186" s="162"/>
      <c r="D186" s="162"/>
      <c r="E186" s="162"/>
      <c r="F186" s="162"/>
      <c r="G186" s="162"/>
      <c r="H186" s="162"/>
      <c r="I186" s="162"/>
      <c r="J186" s="162"/>
      <c r="K186" s="162"/>
      <c r="L186" s="162"/>
      <c r="M186" s="162"/>
      <c r="N186" s="162"/>
      <c r="O186" s="162"/>
      <c r="P186" s="162"/>
      <c r="Q186" s="162"/>
      <c r="R186" s="162"/>
      <c r="S186" s="162"/>
      <c r="T186" s="162"/>
      <c r="U186" s="162"/>
      <c r="V186" s="162"/>
      <c r="W186" s="162"/>
      <c r="X186" s="162"/>
      <c r="Y186" s="162"/>
    </row>
    <row r="187" spans="1:25" s="46" customFormat="1" x14ac:dyDescent="0.25">
      <c r="A187" s="162"/>
      <c r="B187" s="162"/>
      <c r="C187" s="162"/>
      <c r="D187" s="162"/>
      <c r="E187" s="162"/>
      <c r="F187" s="162"/>
      <c r="G187" s="162"/>
      <c r="H187" s="162"/>
      <c r="I187" s="162"/>
      <c r="J187" s="162"/>
      <c r="K187" s="162"/>
      <c r="L187" s="162"/>
      <c r="M187" s="162"/>
      <c r="N187" s="162"/>
      <c r="O187" s="162"/>
      <c r="P187" s="162"/>
      <c r="Q187" s="162"/>
      <c r="R187" s="162"/>
      <c r="S187" s="162"/>
      <c r="T187" s="162"/>
      <c r="U187" s="162"/>
      <c r="V187" s="162"/>
      <c r="W187" s="162"/>
      <c r="X187" s="162"/>
      <c r="Y187" s="162"/>
    </row>
    <row r="188" spans="1:25" s="46" customFormat="1" x14ac:dyDescent="0.25">
      <c r="A188" s="162"/>
      <c r="B188" s="162"/>
      <c r="C188" s="162"/>
      <c r="D188" s="162"/>
      <c r="E188" s="162"/>
      <c r="F188" s="162"/>
      <c r="G188" s="162"/>
      <c r="H188" s="162"/>
      <c r="I188" s="162"/>
      <c r="J188" s="162"/>
      <c r="K188" s="162"/>
      <c r="L188" s="162"/>
      <c r="M188" s="162"/>
      <c r="N188" s="162"/>
      <c r="O188" s="162"/>
      <c r="P188" s="162"/>
      <c r="Q188" s="162"/>
      <c r="R188" s="162"/>
      <c r="S188" s="162"/>
      <c r="T188" s="162"/>
      <c r="U188" s="162"/>
      <c r="V188" s="162"/>
      <c r="W188" s="162"/>
      <c r="X188" s="162"/>
      <c r="Y188" s="162"/>
    </row>
    <row r="189" spans="1:25" s="46" customFormat="1" x14ac:dyDescent="0.25">
      <c r="A189" s="162"/>
      <c r="B189" s="162"/>
      <c r="C189" s="162"/>
      <c r="D189" s="162"/>
      <c r="E189" s="162"/>
      <c r="F189" s="162"/>
      <c r="G189" s="162"/>
      <c r="H189" s="162"/>
      <c r="I189" s="162"/>
      <c r="J189" s="162"/>
      <c r="K189" s="162"/>
      <c r="L189" s="162"/>
      <c r="M189" s="162"/>
      <c r="N189" s="162"/>
      <c r="O189" s="162"/>
      <c r="P189" s="162"/>
      <c r="Q189" s="162"/>
      <c r="R189" s="162"/>
      <c r="S189" s="162"/>
      <c r="T189" s="162"/>
      <c r="U189" s="162"/>
      <c r="V189" s="162"/>
      <c r="W189" s="162"/>
      <c r="X189" s="162"/>
      <c r="Y189" s="162"/>
    </row>
    <row r="190" spans="1:25" s="46" customFormat="1" x14ac:dyDescent="0.25">
      <c r="A190" s="162"/>
      <c r="B190" s="162"/>
      <c r="C190" s="162"/>
      <c r="D190" s="162"/>
      <c r="E190" s="162"/>
      <c r="F190" s="162"/>
      <c r="G190" s="162"/>
      <c r="H190" s="162"/>
      <c r="I190" s="162"/>
      <c r="J190" s="162"/>
      <c r="K190" s="162"/>
      <c r="L190" s="162"/>
      <c r="M190" s="162"/>
      <c r="N190" s="162"/>
      <c r="O190" s="162"/>
      <c r="P190" s="162"/>
      <c r="Q190" s="162"/>
      <c r="R190" s="162"/>
      <c r="S190" s="162"/>
      <c r="T190" s="162"/>
      <c r="U190" s="162"/>
      <c r="V190" s="162"/>
      <c r="W190" s="162"/>
      <c r="X190" s="162"/>
      <c r="Y190" s="162"/>
    </row>
    <row r="191" spans="1:25" s="46" customFormat="1" x14ac:dyDescent="0.25">
      <c r="A191" s="162"/>
      <c r="B191" s="162"/>
      <c r="C191" s="162"/>
      <c r="D191" s="162"/>
      <c r="E191" s="162"/>
      <c r="F191" s="162"/>
      <c r="G191" s="162"/>
      <c r="H191" s="162"/>
      <c r="I191" s="162"/>
      <c r="J191" s="162"/>
      <c r="K191" s="162"/>
      <c r="L191" s="162"/>
      <c r="M191" s="162"/>
      <c r="N191" s="162"/>
      <c r="O191" s="162"/>
      <c r="P191" s="162"/>
      <c r="Q191" s="162"/>
      <c r="R191" s="162"/>
      <c r="S191" s="162"/>
      <c r="T191" s="162"/>
      <c r="U191" s="162"/>
      <c r="V191" s="162"/>
      <c r="W191" s="162"/>
      <c r="X191" s="162"/>
      <c r="Y191" s="162"/>
    </row>
    <row r="192" spans="1:25" s="46" customFormat="1" x14ac:dyDescent="0.25">
      <c r="A192" s="162"/>
      <c r="B192" s="162"/>
      <c r="C192" s="162"/>
      <c r="D192" s="162"/>
      <c r="E192" s="162"/>
      <c r="F192" s="162"/>
      <c r="G192" s="162"/>
      <c r="H192" s="162"/>
      <c r="I192" s="162"/>
      <c r="J192" s="162"/>
      <c r="K192" s="162"/>
      <c r="L192" s="162"/>
      <c r="M192" s="162"/>
      <c r="N192" s="162"/>
      <c r="O192" s="162"/>
      <c r="P192" s="162"/>
      <c r="Q192" s="162"/>
      <c r="R192" s="162"/>
      <c r="S192" s="162"/>
      <c r="T192" s="162"/>
      <c r="U192" s="162"/>
      <c r="V192" s="162"/>
      <c r="W192" s="162"/>
      <c r="X192" s="162"/>
      <c r="Y192" s="162"/>
    </row>
    <row r="193" spans="1:25" s="46" customFormat="1" x14ac:dyDescent="0.25">
      <c r="A193" s="162"/>
      <c r="B193" s="162"/>
      <c r="C193" s="162"/>
      <c r="D193" s="162"/>
      <c r="E193" s="162"/>
      <c r="F193" s="162"/>
      <c r="G193" s="162"/>
      <c r="H193" s="162"/>
      <c r="I193" s="162"/>
      <c r="J193" s="162"/>
      <c r="K193" s="162"/>
      <c r="L193" s="162"/>
      <c r="M193" s="162"/>
      <c r="N193" s="162"/>
      <c r="O193" s="162"/>
      <c r="P193" s="162"/>
      <c r="Q193" s="162"/>
      <c r="R193" s="162"/>
      <c r="S193" s="162"/>
      <c r="T193" s="162"/>
      <c r="U193" s="162"/>
      <c r="V193" s="162"/>
      <c r="W193" s="162"/>
      <c r="X193" s="162"/>
      <c r="Y193" s="162"/>
    </row>
    <row r="194" spans="1:25" s="46" customFormat="1" x14ac:dyDescent="0.25">
      <c r="A194" s="162"/>
      <c r="B194" s="162"/>
      <c r="C194" s="162"/>
      <c r="D194" s="162"/>
      <c r="E194" s="162"/>
      <c r="F194" s="162"/>
      <c r="G194" s="162"/>
      <c r="H194" s="162"/>
      <c r="I194" s="162"/>
      <c r="J194" s="162"/>
      <c r="K194" s="162"/>
      <c r="L194" s="162"/>
      <c r="M194" s="162"/>
      <c r="N194" s="162"/>
      <c r="O194" s="162"/>
      <c r="P194" s="162"/>
      <c r="Q194" s="162"/>
      <c r="R194" s="162"/>
      <c r="S194" s="162"/>
      <c r="T194" s="162"/>
      <c r="U194" s="162"/>
      <c r="V194" s="162"/>
      <c r="W194" s="162"/>
      <c r="X194" s="162"/>
      <c r="Y194" s="162"/>
    </row>
    <row r="195" spans="1:25" s="46" customFormat="1" x14ac:dyDescent="0.25">
      <c r="A195" s="162"/>
      <c r="B195" s="162"/>
      <c r="C195" s="162"/>
      <c r="D195" s="162"/>
      <c r="E195" s="162"/>
      <c r="F195" s="162"/>
      <c r="G195" s="162"/>
      <c r="H195" s="162"/>
      <c r="I195" s="162"/>
      <c r="J195" s="162"/>
      <c r="K195" s="162"/>
      <c r="L195" s="162"/>
      <c r="M195" s="162"/>
      <c r="N195" s="162"/>
      <c r="O195" s="162"/>
      <c r="P195" s="162"/>
      <c r="Q195" s="162"/>
      <c r="R195" s="162"/>
      <c r="S195" s="162"/>
      <c r="T195" s="162"/>
      <c r="U195" s="162"/>
      <c r="V195" s="162"/>
      <c r="W195" s="162"/>
      <c r="X195" s="162"/>
      <c r="Y195" s="162"/>
    </row>
    <row r="196" spans="1:25" s="46" customFormat="1" x14ac:dyDescent="0.25">
      <c r="A196" s="162"/>
      <c r="B196" s="162"/>
      <c r="C196" s="162"/>
      <c r="D196" s="162"/>
      <c r="E196" s="162"/>
      <c r="F196" s="162"/>
      <c r="G196" s="162"/>
      <c r="H196" s="162"/>
      <c r="I196" s="162"/>
      <c r="J196" s="162"/>
      <c r="K196" s="162"/>
      <c r="L196" s="162"/>
      <c r="M196" s="162"/>
      <c r="N196" s="162"/>
      <c r="O196" s="162"/>
      <c r="P196" s="162"/>
      <c r="Q196" s="162"/>
      <c r="R196" s="162"/>
      <c r="S196" s="162"/>
      <c r="T196" s="162"/>
      <c r="U196" s="162"/>
      <c r="V196" s="162"/>
      <c r="W196" s="162"/>
      <c r="X196" s="162"/>
      <c r="Y196" s="162"/>
    </row>
    <row r="197" spans="1:25" s="46" customFormat="1" x14ac:dyDescent="0.25">
      <c r="A197" s="162"/>
      <c r="B197" s="162"/>
      <c r="C197" s="162"/>
      <c r="D197" s="162"/>
      <c r="E197" s="162"/>
      <c r="F197" s="162"/>
      <c r="G197" s="162"/>
      <c r="H197" s="162"/>
      <c r="I197" s="162"/>
      <c r="J197" s="162"/>
      <c r="K197" s="162"/>
      <c r="L197" s="162"/>
      <c r="M197" s="162"/>
      <c r="N197" s="162"/>
      <c r="O197" s="162"/>
      <c r="P197" s="162"/>
      <c r="Q197" s="162"/>
      <c r="R197" s="162"/>
      <c r="S197" s="162"/>
      <c r="T197" s="162"/>
      <c r="U197" s="162"/>
      <c r="V197" s="162"/>
      <c r="W197" s="162"/>
      <c r="X197" s="162"/>
      <c r="Y197" s="162"/>
    </row>
    <row r="198" spans="1:25" s="46" customFormat="1" x14ac:dyDescent="0.25">
      <c r="A198" s="162"/>
      <c r="B198" s="162"/>
      <c r="C198" s="162"/>
      <c r="D198" s="162"/>
      <c r="E198" s="162"/>
      <c r="F198" s="162"/>
      <c r="G198" s="162"/>
      <c r="H198" s="162"/>
      <c r="I198" s="162"/>
      <c r="J198" s="162"/>
      <c r="K198" s="162"/>
      <c r="L198" s="162"/>
      <c r="M198" s="162"/>
      <c r="N198" s="162"/>
      <c r="O198" s="162"/>
      <c r="P198" s="162"/>
      <c r="Q198" s="162"/>
      <c r="R198" s="162"/>
      <c r="S198" s="162"/>
      <c r="T198" s="162"/>
      <c r="U198" s="162"/>
      <c r="V198" s="162"/>
      <c r="W198" s="162"/>
      <c r="X198" s="162"/>
      <c r="Y198" s="162"/>
    </row>
    <row r="199" spans="1:25" s="46" customFormat="1" x14ac:dyDescent="0.25">
      <c r="A199" s="162"/>
      <c r="B199" s="162"/>
      <c r="C199" s="162"/>
      <c r="D199" s="162"/>
      <c r="E199" s="162"/>
      <c r="F199" s="162"/>
      <c r="G199" s="162"/>
      <c r="H199" s="162"/>
      <c r="I199" s="162"/>
      <c r="J199" s="162"/>
      <c r="K199" s="162"/>
      <c r="L199" s="162"/>
      <c r="M199" s="162"/>
      <c r="N199" s="162"/>
      <c r="O199" s="162"/>
      <c r="P199" s="162"/>
      <c r="Q199" s="162"/>
      <c r="R199" s="162"/>
      <c r="S199" s="162"/>
      <c r="T199" s="162"/>
      <c r="U199" s="162"/>
      <c r="V199" s="162"/>
      <c r="W199" s="162"/>
      <c r="X199" s="162"/>
      <c r="Y199" s="162"/>
    </row>
    <row r="200" spans="1:25" s="46" customFormat="1" x14ac:dyDescent="0.25">
      <c r="A200" s="162"/>
      <c r="B200" s="162"/>
      <c r="C200" s="162"/>
      <c r="D200" s="162"/>
      <c r="E200" s="162"/>
      <c r="F200" s="162"/>
      <c r="G200" s="162"/>
      <c r="H200" s="162"/>
      <c r="I200" s="162"/>
      <c r="J200" s="162"/>
      <c r="K200" s="162"/>
      <c r="L200" s="162"/>
      <c r="M200" s="162"/>
      <c r="N200" s="162"/>
      <c r="O200" s="162"/>
      <c r="P200" s="162"/>
      <c r="Q200" s="162"/>
      <c r="R200" s="162"/>
      <c r="S200" s="162"/>
      <c r="T200" s="162"/>
      <c r="U200" s="162"/>
      <c r="V200" s="162"/>
      <c r="W200" s="162"/>
      <c r="X200" s="162"/>
      <c r="Y200" s="162"/>
    </row>
    <row r="201" spans="1:25" s="46" customFormat="1" x14ac:dyDescent="0.25">
      <c r="A201" s="162"/>
      <c r="B201" s="162"/>
      <c r="C201" s="162"/>
      <c r="D201" s="162"/>
      <c r="E201" s="162"/>
      <c r="F201" s="162"/>
      <c r="G201" s="162"/>
      <c r="H201" s="162"/>
      <c r="I201" s="162"/>
      <c r="J201" s="162"/>
      <c r="K201" s="162"/>
      <c r="L201" s="162"/>
      <c r="M201" s="162"/>
      <c r="N201" s="162"/>
      <c r="O201" s="162"/>
      <c r="P201" s="162"/>
      <c r="Q201" s="162"/>
      <c r="R201" s="162"/>
      <c r="S201" s="162"/>
      <c r="T201" s="162"/>
      <c r="U201" s="162"/>
      <c r="V201" s="162"/>
      <c r="W201" s="162"/>
      <c r="X201" s="162"/>
      <c r="Y201" s="162"/>
    </row>
    <row r="202" spans="1:25" s="46" customFormat="1" x14ac:dyDescent="0.25">
      <c r="A202" s="162"/>
      <c r="B202" s="162"/>
      <c r="C202" s="162"/>
      <c r="D202" s="162"/>
      <c r="E202" s="162"/>
      <c r="F202" s="162"/>
      <c r="G202" s="162"/>
      <c r="H202" s="162"/>
      <c r="I202" s="162"/>
      <c r="J202" s="162"/>
      <c r="K202" s="162"/>
      <c r="L202" s="162"/>
      <c r="M202" s="162"/>
      <c r="N202" s="162"/>
      <c r="O202" s="162"/>
      <c r="P202" s="162"/>
      <c r="Q202" s="162"/>
      <c r="R202" s="162"/>
      <c r="S202" s="162"/>
      <c r="T202" s="162"/>
      <c r="U202" s="162"/>
      <c r="V202" s="162"/>
      <c r="W202" s="162"/>
      <c r="X202" s="162"/>
      <c r="Y202" s="162"/>
    </row>
    <row r="203" spans="1:25" s="46" customFormat="1" x14ac:dyDescent="0.25">
      <c r="A203" s="162"/>
      <c r="B203" s="162"/>
      <c r="C203" s="162"/>
      <c r="D203" s="162"/>
      <c r="E203" s="162"/>
      <c r="F203" s="162"/>
      <c r="G203" s="162"/>
      <c r="H203" s="162"/>
      <c r="I203" s="162"/>
      <c r="J203" s="162"/>
      <c r="K203" s="162"/>
      <c r="L203" s="162"/>
      <c r="M203" s="162"/>
      <c r="N203" s="162"/>
      <c r="O203" s="162"/>
      <c r="P203" s="162"/>
      <c r="Q203" s="162"/>
      <c r="R203" s="162"/>
      <c r="S203" s="162"/>
      <c r="T203" s="162"/>
      <c r="U203" s="162"/>
      <c r="V203" s="162"/>
      <c r="W203" s="162"/>
      <c r="X203" s="162"/>
      <c r="Y203" s="162"/>
    </row>
    <row r="204" spans="1:25" s="46" customFormat="1" x14ac:dyDescent="0.25">
      <c r="A204" s="162"/>
      <c r="B204" s="162"/>
      <c r="C204" s="162"/>
      <c r="D204" s="162"/>
      <c r="E204" s="162"/>
      <c r="F204" s="162"/>
      <c r="G204" s="162"/>
      <c r="H204" s="162"/>
      <c r="I204" s="162"/>
      <c r="J204" s="162"/>
      <c r="K204" s="162"/>
      <c r="L204" s="162"/>
      <c r="M204" s="162"/>
      <c r="N204" s="162"/>
      <c r="O204" s="162"/>
      <c r="P204" s="162"/>
      <c r="Q204" s="162"/>
      <c r="R204" s="162"/>
      <c r="S204" s="162"/>
      <c r="T204" s="162"/>
      <c r="U204" s="162"/>
      <c r="V204" s="162"/>
      <c r="W204" s="162"/>
      <c r="X204" s="162"/>
      <c r="Y204" s="162"/>
    </row>
    <row r="205" spans="1:25" s="46" customFormat="1" x14ac:dyDescent="0.25">
      <c r="A205" s="162"/>
      <c r="B205" s="162"/>
      <c r="C205" s="162"/>
      <c r="D205" s="162"/>
      <c r="E205" s="162"/>
      <c r="F205" s="162"/>
      <c r="G205" s="162"/>
      <c r="H205" s="162"/>
      <c r="I205" s="162"/>
      <c r="J205" s="162"/>
      <c r="K205" s="162"/>
      <c r="L205" s="162"/>
      <c r="M205" s="162"/>
      <c r="N205" s="162"/>
      <c r="O205" s="162"/>
      <c r="P205" s="162"/>
      <c r="Q205" s="162"/>
      <c r="R205" s="162"/>
      <c r="S205" s="162"/>
      <c r="T205" s="162"/>
      <c r="U205" s="162"/>
      <c r="V205" s="162"/>
      <c r="W205" s="162"/>
      <c r="X205" s="162"/>
      <c r="Y205" s="162"/>
    </row>
    <row r="206" spans="1:25" s="46" customFormat="1" x14ac:dyDescent="0.25">
      <c r="A206" s="162"/>
      <c r="B206" s="162"/>
      <c r="C206" s="162"/>
      <c r="D206" s="162"/>
      <c r="E206" s="162"/>
      <c r="F206" s="162"/>
      <c r="G206" s="162"/>
      <c r="H206" s="162"/>
      <c r="I206" s="162"/>
      <c r="J206" s="162"/>
      <c r="K206" s="162"/>
      <c r="L206" s="162"/>
      <c r="M206" s="162"/>
      <c r="N206" s="162"/>
      <c r="O206" s="162"/>
      <c r="P206" s="162"/>
      <c r="Q206" s="162"/>
      <c r="R206" s="162"/>
      <c r="S206" s="162"/>
      <c r="T206" s="162"/>
      <c r="U206" s="162"/>
      <c r="V206" s="162"/>
      <c r="W206" s="162"/>
      <c r="X206" s="162"/>
      <c r="Y206" s="162"/>
    </row>
    <row r="207" spans="1:25" s="46" customFormat="1" x14ac:dyDescent="0.25">
      <c r="A207" s="162"/>
      <c r="B207" s="162"/>
      <c r="C207" s="162"/>
      <c r="D207" s="162"/>
      <c r="E207" s="162"/>
      <c r="F207" s="162"/>
      <c r="G207" s="162"/>
      <c r="H207" s="162"/>
      <c r="I207" s="162"/>
      <c r="J207" s="162"/>
      <c r="K207" s="162"/>
      <c r="L207" s="162"/>
      <c r="M207" s="162"/>
      <c r="N207" s="162"/>
      <c r="O207" s="162"/>
      <c r="P207" s="162"/>
      <c r="Q207" s="162"/>
      <c r="R207" s="162"/>
      <c r="S207" s="162"/>
      <c r="T207" s="162"/>
      <c r="U207" s="162"/>
      <c r="V207" s="162"/>
      <c r="W207" s="162"/>
      <c r="X207" s="162"/>
      <c r="Y207" s="162"/>
    </row>
    <row r="208" spans="1:25" s="46" customFormat="1" x14ac:dyDescent="0.25">
      <c r="A208" s="162"/>
      <c r="B208" s="162"/>
      <c r="C208" s="162"/>
      <c r="D208" s="162"/>
      <c r="E208" s="162"/>
      <c r="F208" s="162"/>
      <c r="G208" s="162"/>
      <c r="H208" s="162"/>
      <c r="I208" s="162"/>
      <c r="J208" s="162"/>
      <c r="K208" s="162"/>
      <c r="L208" s="162"/>
      <c r="M208" s="162"/>
      <c r="N208" s="162"/>
      <c r="O208" s="162"/>
      <c r="P208" s="162"/>
      <c r="Q208" s="162"/>
      <c r="R208" s="162"/>
      <c r="S208" s="162"/>
      <c r="T208" s="162"/>
      <c r="U208" s="162"/>
      <c r="V208" s="162"/>
      <c r="W208" s="162"/>
      <c r="X208" s="162"/>
      <c r="Y208" s="162"/>
    </row>
    <row r="209" spans="1:25" s="46" customFormat="1" x14ac:dyDescent="0.25">
      <c r="A209" s="162"/>
      <c r="B209" s="162"/>
      <c r="C209" s="162"/>
      <c r="D209" s="162"/>
      <c r="E209" s="162"/>
      <c r="F209" s="162"/>
      <c r="G209" s="162"/>
      <c r="H209" s="162"/>
      <c r="I209" s="162"/>
      <c r="J209" s="162"/>
      <c r="K209" s="162"/>
      <c r="L209" s="162"/>
      <c r="M209" s="162"/>
      <c r="N209" s="162"/>
      <c r="O209" s="162"/>
      <c r="P209" s="162"/>
      <c r="Q209" s="162"/>
      <c r="R209" s="162"/>
      <c r="S209" s="162"/>
      <c r="T209" s="162"/>
      <c r="U209" s="162"/>
      <c r="V209" s="162"/>
      <c r="W209" s="162"/>
      <c r="X209" s="162"/>
      <c r="Y209" s="162"/>
    </row>
    <row r="210" spans="1:25" s="46" customFormat="1" x14ac:dyDescent="0.25">
      <c r="A210" s="162"/>
      <c r="B210" s="162"/>
      <c r="C210" s="162"/>
      <c r="D210" s="162"/>
      <c r="E210" s="162"/>
      <c r="F210" s="162"/>
      <c r="G210" s="162"/>
      <c r="H210" s="162"/>
      <c r="I210" s="162"/>
      <c r="J210" s="162"/>
      <c r="K210" s="162"/>
      <c r="L210" s="162"/>
      <c r="M210" s="162"/>
      <c r="N210" s="162"/>
      <c r="O210" s="162"/>
      <c r="P210" s="162"/>
      <c r="Q210" s="162"/>
      <c r="R210" s="162"/>
      <c r="S210" s="162"/>
      <c r="T210" s="162"/>
      <c r="U210" s="162"/>
      <c r="V210" s="162"/>
      <c r="W210" s="162"/>
      <c r="X210" s="162"/>
      <c r="Y210" s="162"/>
    </row>
    <row r="211" spans="1:25" s="46" customFormat="1" x14ac:dyDescent="0.25">
      <c r="A211" s="162"/>
      <c r="B211" s="162"/>
      <c r="C211" s="162"/>
      <c r="D211" s="162"/>
      <c r="E211" s="162"/>
      <c r="F211" s="162"/>
      <c r="G211" s="162"/>
      <c r="H211" s="162"/>
      <c r="I211" s="162"/>
      <c r="J211" s="162"/>
      <c r="K211" s="162"/>
      <c r="L211" s="162"/>
      <c r="M211" s="162"/>
      <c r="N211" s="162"/>
      <c r="O211" s="162"/>
      <c r="P211" s="162"/>
      <c r="Q211" s="162"/>
      <c r="R211" s="162"/>
      <c r="S211" s="162"/>
      <c r="T211" s="162"/>
      <c r="U211" s="162"/>
      <c r="V211" s="162"/>
      <c r="W211" s="162"/>
      <c r="X211" s="162"/>
      <c r="Y211" s="162"/>
    </row>
    <row r="212" spans="1:25" s="46" customFormat="1" x14ac:dyDescent="0.25">
      <c r="A212" s="162"/>
      <c r="B212" s="162"/>
      <c r="C212" s="162"/>
      <c r="D212" s="162"/>
      <c r="E212" s="162"/>
      <c r="F212" s="162"/>
      <c r="G212" s="162"/>
      <c r="H212" s="162"/>
      <c r="I212" s="162"/>
      <c r="J212" s="162"/>
      <c r="K212" s="162"/>
      <c r="L212" s="162"/>
      <c r="M212" s="162"/>
      <c r="N212" s="162"/>
      <c r="O212" s="162"/>
      <c r="P212" s="162"/>
      <c r="Q212" s="162"/>
      <c r="R212" s="162"/>
      <c r="S212" s="162"/>
      <c r="T212" s="162"/>
      <c r="U212" s="162"/>
      <c r="V212" s="162"/>
      <c r="W212" s="162"/>
      <c r="X212" s="162"/>
      <c r="Y212" s="162"/>
    </row>
    <row r="213" spans="1:25" s="46" customFormat="1" x14ac:dyDescent="0.25">
      <c r="A213" s="162"/>
      <c r="B213" s="162"/>
      <c r="C213" s="162"/>
      <c r="D213" s="162"/>
      <c r="E213" s="162"/>
      <c r="F213" s="162"/>
      <c r="G213" s="162"/>
      <c r="H213" s="162"/>
      <c r="I213" s="162"/>
      <c r="J213" s="162"/>
      <c r="K213" s="162"/>
      <c r="L213" s="162"/>
      <c r="M213" s="162"/>
      <c r="N213" s="162"/>
      <c r="O213" s="162"/>
      <c r="P213" s="162"/>
      <c r="Q213" s="162"/>
      <c r="R213" s="162"/>
      <c r="S213" s="162"/>
      <c r="T213" s="162"/>
      <c r="U213" s="162"/>
      <c r="V213" s="162"/>
      <c r="W213" s="162"/>
      <c r="X213" s="162"/>
      <c r="Y213" s="162"/>
    </row>
    <row r="214" spans="1:25" s="46" customFormat="1" x14ac:dyDescent="0.25">
      <c r="A214" s="162"/>
      <c r="B214" s="162"/>
      <c r="C214" s="162"/>
      <c r="D214" s="162"/>
      <c r="E214" s="162"/>
      <c r="F214" s="162"/>
      <c r="G214" s="162"/>
      <c r="H214" s="162"/>
      <c r="I214" s="162"/>
      <c r="J214" s="162"/>
      <c r="K214" s="162"/>
      <c r="L214" s="162"/>
      <c r="M214" s="162"/>
      <c r="N214" s="162"/>
      <c r="O214" s="162"/>
      <c r="P214" s="162"/>
      <c r="Q214" s="162"/>
      <c r="R214" s="162"/>
      <c r="S214" s="162"/>
      <c r="T214" s="162"/>
      <c r="U214" s="162"/>
      <c r="V214" s="162"/>
      <c r="W214" s="162"/>
      <c r="X214" s="162"/>
      <c r="Y214" s="162"/>
    </row>
    <row r="215" spans="1:25" s="46" customFormat="1" x14ac:dyDescent="0.25">
      <c r="A215" s="162"/>
      <c r="B215" s="162"/>
      <c r="C215" s="162"/>
      <c r="D215" s="162"/>
      <c r="E215" s="162"/>
      <c r="F215" s="162"/>
      <c r="G215" s="162"/>
      <c r="H215" s="162"/>
      <c r="I215" s="162"/>
      <c r="J215" s="162"/>
      <c r="K215" s="162"/>
      <c r="L215" s="162"/>
      <c r="M215" s="162"/>
      <c r="N215" s="162"/>
      <c r="O215" s="162"/>
      <c r="P215" s="162"/>
      <c r="Q215" s="162"/>
      <c r="R215" s="162"/>
      <c r="S215" s="162"/>
      <c r="T215" s="162"/>
      <c r="U215" s="162"/>
      <c r="V215" s="162"/>
      <c r="W215" s="162"/>
      <c r="X215" s="162"/>
      <c r="Y215" s="162"/>
    </row>
    <row r="216" spans="1:25" s="46" customFormat="1" x14ac:dyDescent="0.25">
      <c r="A216" s="162"/>
      <c r="B216" s="162"/>
      <c r="C216" s="162"/>
      <c r="D216" s="162"/>
      <c r="E216" s="162"/>
      <c r="F216" s="162"/>
      <c r="G216" s="162"/>
      <c r="H216" s="162"/>
      <c r="I216" s="162"/>
      <c r="J216" s="162"/>
      <c r="K216" s="162"/>
      <c r="L216" s="162"/>
      <c r="M216" s="162"/>
      <c r="N216" s="162"/>
      <c r="O216" s="162"/>
      <c r="P216" s="162"/>
      <c r="Q216" s="162"/>
      <c r="R216" s="162"/>
      <c r="S216" s="162"/>
      <c r="T216" s="162"/>
      <c r="U216" s="162"/>
      <c r="V216" s="162"/>
      <c r="W216" s="162"/>
      <c r="X216" s="162"/>
      <c r="Y216" s="162"/>
    </row>
    <row r="217" spans="1:25" s="46" customFormat="1" x14ac:dyDescent="0.25">
      <c r="A217" s="162"/>
      <c r="B217" s="162"/>
      <c r="C217" s="162"/>
      <c r="D217" s="162"/>
      <c r="E217" s="162"/>
      <c r="F217" s="162"/>
      <c r="G217" s="162"/>
      <c r="H217" s="162"/>
      <c r="I217" s="162"/>
      <c r="J217" s="162"/>
      <c r="K217" s="162"/>
      <c r="L217" s="162"/>
      <c r="M217" s="162"/>
      <c r="N217" s="162"/>
      <c r="O217" s="162"/>
      <c r="P217" s="162"/>
      <c r="Q217" s="162"/>
      <c r="R217" s="162"/>
      <c r="S217" s="162"/>
      <c r="T217" s="162"/>
      <c r="U217" s="162"/>
      <c r="V217" s="162"/>
      <c r="W217" s="162"/>
      <c r="X217" s="162"/>
      <c r="Y217" s="162"/>
    </row>
    <row r="218" spans="1:25" s="46" customFormat="1" x14ac:dyDescent="0.25">
      <c r="A218" s="162"/>
      <c r="B218" s="162"/>
      <c r="C218" s="162"/>
      <c r="D218" s="162"/>
      <c r="E218" s="162"/>
      <c r="F218" s="162"/>
      <c r="G218" s="162"/>
      <c r="H218" s="162"/>
      <c r="I218" s="162"/>
      <c r="J218" s="162"/>
      <c r="K218" s="162"/>
      <c r="L218" s="162"/>
      <c r="M218" s="162"/>
      <c r="N218" s="162"/>
      <c r="O218" s="162"/>
      <c r="P218" s="162"/>
      <c r="Q218" s="162"/>
      <c r="R218" s="162"/>
      <c r="S218" s="162"/>
      <c r="T218" s="162"/>
      <c r="U218" s="162"/>
      <c r="V218" s="162"/>
      <c r="W218" s="162"/>
      <c r="X218" s="162"/>
      <c r="Y218" s="162"/>
    </row>
    <row r="219" spans="1:25" s="46" customFormat="1" x14ac:dyDescent="0.25">
      <c r="A219" s="162"/>
      <c r="B219" s="162"/>
      <c r="C219" s="162"/>
      <c r="D219" s="162"/>
      <c r="E219" s="162"/>
      <c r="F219" s="162"/>
      <c r="G219" s="162"/>
      <c r="H219" s="162"/>
      <c r="I219" s="162"/>
      <c r="J219" s="162"/>
      <c r="K219" s="162"/>
      <c r="L219" s="162"/>
      <c r="M219" s="162"/>
      <c r="N219" s="162"/>
      <c r="O219" s="162"/>
      <c r="P219" s="162"/>
      <c r="Q219" s="162"/>
      <c r="R219" s="162"/>
      <c r="S219" s="162"/>
      <c r="T219" s="162"/>
      <c r="U219" s="162"/>
      <c r="V219" s="162"/>
      <c r="W219" s="162"/>
      <c r="X219" s="162"/>
      <c r="Y219" s="162"/>
    </row>
    <row r="220" spans="1:25" s="46" customFormat="1" x14ac:dyDescent="0.25">
      <c r="A220" s="162"/>
      <c r="B220" s="162"/>
      <c r="C220" s="162"/>
      <c r="D220" s="162"/>
      <c r="E220" s="162"/>
      <c r="F220" s="162"/>
      <c r="G220" s="162"/>
      <c r="H220" s="162"/>
      <c r="I220" s="162"/>
      <c r="J220" s="162"/>
      <c r="K220" s="162"/>
      <c r="L220" s="162"/>
      <c r="M220" s="162"/>
      <c r="N220" s="162"/>
      <c r="O220" s="162"/>
      <c r="P220" s="162"/>
      <c r="Q220" s="162"/>
      <c r="R220" s="162"/>
      <c r="S220" s="162"/>
      <c r="T220" s="162"/>
      <c r="U220" s="162"/>
      <c r="V220" s="162"/>
      <c r="W220" s="162"/>
      <c r="X220" s="162"/>
      <c r="Y220" s="162"/>
    </row>
    <row r="221" spans="1:25" s="46" customFormat="1" x14ac:dyDescent="0.25">
      <c r="A221" s="162"/>
      <c r="B221" s="162"/>
      <c r="C221" s="162"/>
      <c r="D221" s="162"/>
      <c r="E221" s="162"/>
      <c r="F221" s="162"/>
      <c r="G221" s="162"/>
      <c r="H221" s="162"/>
      <c r="I221" s="162"/>
      <c r="J221" s="162"/>
      <c r="K221" s="162"/>
      <c r="L221" s="162"/>
      <c r="M221" s="162"/>
      <c r="N221" s="162"/>
      <c r="O221" s="162"/>
      <c r="P221" s="162"/>
      <c r="Q221" s="162"/>
      <c r="R221" s="162"/>
      <c r="S221" s="162"/>
      <c r="T221" s="162"/>
      <c r="U221" s="162"/>
      <c r="V221" s="162"/>
      <c r="W221" s="162"/>
      <c r="X221" s="162"/>
      <c r="Y221" s="162"/>
    </row>
    <row r="222" spans="1:25" s="46" customFormat="1" x14ac:dyDescent="0.25">
      <c r="A222" s="162"/>
      <c r="B222" s="162"/>
      <c r="C222" s="162"/>
      <c r="D222" s="162"/>
      <c r="E222" s="162"/>
      <c r="F222" s="162"/>
      <c r="G222" s="162"/>
      <c r="H222" s="162"/>
      <c r="I222" s="162"/>
      <c r="J222" s="162"/>
      <c r="K222" s="162"/>
      <c r="L222" s="162"/>
      <c r="M222" s="162"/>
      <c r="N222" s="162"/>
      <c r="O222" s="162"/>
      <c r="P222" s="162"/>
      <c r="Q222" s="162"/>
      <c r="R222" s="162"/>
      <c r="S222" s="162"/>
      <c r="T222" s="162"/>
      <c r="U222" s="162"/>
      <c r="V222" s="162"/>
      <c r="W222" s="162"/>
      <c r="X222" s="162"/>
      <c r="Y222" s="162"/>
    </row>
    <row r="223" spans="1:25" s="46" customFormat="1" x14ac:dyDescent="0.25">
      <c r="A223" s="162"/>
      <c r="B223" s="162"/>
      <c r="C223" s="162"/>
      <c r="D223" s="162"/>
      <c r="E223" s="162"/>
      <c r="F223" s="162"/>
      <c r="G223" s="162"/>
      <c r="H223" s="162"/>
      <c r="I223" s="162"/>
      <c r="J223" s="162"/>
      <c r="K223" s="162"/>
      <c r="L223" s="162"/>
      <c r="M223" s="162"/>
      <c r="N223" s="162"/>
      <c r="O223" s="162"/>
      <c r="P223" s="162"/>
      <c r="Q223" s="162"/>
      <c r="R223" s="162"/>
      <c r="S223" s="162"/>
      <c r="T223" s="162"/>
      <c r="U223" s="162"/>
      <c r="V223" s="162"/>
      <c r="W223" s="162"/>
      <c r="X223" s="162"/>
      <c r="Y223" s="162"/>
    </row>
    <row r="224" spans="1:25" s="46" customFormat="1" x14ac:dyDescent="0.25">
      <c r="A224" s="162"/>
      <c r="B224" s="162"/>
      <c r="C224" s="162"/>
      <c r="D224" s="162"/>
      <c r="E224" s="162"/>
      <c r="F224" s="162"/>
      <c r="G224" s="162"/>
      <c r="H224" s="162"/>
      <c r="I224" s="162"/>
      <c r="J224" s="162"/>
      <c r="K224" s="162"/>
      <c r="L224" s="162"/>
      <c r="M224" s="162"/>
      <c r="N224" s="162"/>
      <c r="O224" s="162"/>
      <c r="P224" s="162"/>
      <c r="Q224" s="162"/>
      <c r="R224" s="162"/>
      <c r="S224" s="162"/>
      <c r="T224" s="162"/>
      <c r="U224" s="162"/>
      <c r="V224" s="162"/>
      <c r="W224" s="162"/>
      <c r="X224" s="162"/>
      <c r="Y224" s="162"/>
    </row>
    <row r="225" spans="1:25" x14ac:dyDescent="0.25">
      <c r="A225" s="162"/>
      <c r="B225" s="162"/>
      <c r="C225" s="162"/>
      <c r="D225" s="162"/>
      <c r="E225" s="162"/>
      <c r="F225" s="162"/>
      <c r="G225" s="162"/>
      <c r="H225" s="162"/>
      <c r="I225" s="162"/>
      <c r="J225" s="162"/>
      <c r="K225" s="162"/>
      <c r="L225" s="162"/>
      <c r="M225" s="162"/>
      <c r="N225" s="162"/>
      <c r="O225" s="162"/>
      <c r="P225" s="162"/>
      <c r="Q225" s="162"/>
      <c r="R225" s="162"/>
      <c r="S225" s="162"/>
      <c r="T225" s="162"/>
      <c r="U225" s="162"/>
      <c r="V225" s="162"/>
      <c r="W225" s="162"/>
      <c r="X225" s="162"/>
      <c r="Y225" s="162"/>
    </row>
    <row r="226" spans="1:25" s="48" customFormat="1" x14ac:dyDescent="0.25">
      <c r="A226" s="162"/>
      <c r="B226" s="162"/>
      <c r="C226" s="162"/>
      <c r="D226" s="162"/>
      <c r="E226" s="162"/>
      <c r="F226" s="162"/>
      <c r="G226" s="162"/>
      <c r="H226" s="162"/>
      <c r="I226" s="162"/>
      <c r="J226" s="162"/>
      <c r="K226" s="162"/>
      <c r="L226" s="162"/>
      <c r="M226" s="162"/>
      <c r="N226" s="162"/>
      <c r="O226" s="162"/>
      <c r="P226" s="162"/>
      <c r="Q226" s="162"/>
      <c r="R226" s="162"/>
      <c r="S226" s="162"/>
      <c r="T226" s="162"/>
      <c r="U226" s="162"/>
      <c r="V226" s="162"/>
      <c r="W226" s="162"/>
      <c r="X226" s="162"/>
      <c r="Y226" s="162"/>
    </row>
    <row r="227" spans="1:25" x14ac:dyDescent="0.25">
      <c r="A227" s="162"/>
      <c r="B227" s="162"/>
      <c r="C227" s="162"/>
      <c r="D227" s="162"/>
      <c r="E227" s="162"/>
      <c r="F227" s="162"/>
      <c r="G227" s="162"/>
      <c r="H227" s="162"/>
      <c r="I227" s="162"/>
      <c r="J227" s="162"/>
      <c r="K227" s="162"/>
      <c r="L227" s="162"/>
      <c r="M227" s="162"/>
      <c r="N227" s="162"/>
      <c r="O227" s="162"/>
      <c r="P227" s="162"/>
      <c r="Q227" s="162"/>
      <c r="R227" s="162"/>
      <c r="S227" s="162"/>
      <c r="T227" s="162"/>
      <c r="U227" s="162"/>
      <c r="V227" s="162"/>
      <c r="W227" s="162"/>
      <c r="X227" s="162"/>
      <c r="Y227" s="162"/>
    </row>
    <row r="230" spans="1:25" ht="15" customHeight="1" x14ac:dyDescent="0.25">
      <c r="A230" s="61" t="s">
        <v>95</v>
      </c>
      <c r="B230" s="61"/>
      <c r="C230" s="61"/>
      <c r="D230" s="61"/>
      <c r="E230" s="61"/>
      <c r="F230" s="61"/>
      <c r="G230" s="61"/>
      <c r="H230" s="61"/>
      <c r="I230" s="61"/>
      <c r="J230" s="61"/>
      <c r="K230" s="61"/>
      <c r="L230" s="61"/>
      <c r="M230" s="61"/>
      <c r="N230" s="61"/>
      <c r="O230" s="61"/>
      <c r="P230" s="61"/>
      <c r="Q230" s="61"/>
      <c r="R230" s="61"/>
      <c r="S230" s="61"/>
      <c r="T230" s="61"/>
      <c r="U230" s="61"/>
      <c r="V230" s="61"/>
      <c r="W230" s="61"/>
      <c r="X230" s="61"/>
      <c r="Y230" s="61"/>
    </row>
    <row r="231" spans="1:25" x14ac:dyDescent="0.25">
      <c r="A231" s="61"/>
      <c r="B231" s="61"/>
      <c r="C231" s="61"/>
      <c r="D231" s="61"/>
      <c r="E231" s="61"/>
      <c r="F231" s="61"/>
      <c r="G231" s="61"/>
      <c r="H231" s="61"/>
      <c r="I231" s="61"/>
      <c r="J231" s="61"/>
      <c r="K231" s="61"/>
      <c r="L231" s="61"/>
      <c r="M231" s="61"/>
      <c r="N231" s="61"/>
      <c r="O231" s="61"/>
      <c r="P231" s="61"/>
      <c r="Q231" s="61"/>
      <c r="R231" s="61"/>
      <c r="S231" s="61"/>
      <c r="T231" s="61"/>
      <c r="U231" s="61"/>
      <c r="V231" s="61"/>
      <c r="W231" s="61"/>
      <c r="X231" s="61"/>
      <c r="Y231" s="61"/>
    </row>
    <row r="232" spans="1:25" x14ac:dyDescent="0.25">
      <c r="A232" s="19"/>
      <c r="B232" s="19"/>
      <c r="C232" s="19"/>
      <c r="D232" s="19"/>
      <c r="E232" s="19"/>
      <c r="F232" s="19"/>
      <c r="G232" s="19"/>
      <c r="H232" s="19"/>
      <c r="I232" s="19"/>
      <c r="J232" s="19"/>
      <c r="K232" s="19"/>
      <c r="L232" s="19"/>
      <c r="M232" s="19"/>
      <c r="N232" s="19"/>
      <c r="O232" s="19"/>
      <c r="P232" s="19"/>
      <c r="Q232" s="19"/>
      <c r="R232" s="19"/>
      <c r="S232" s="19"/>
      <c r="T232" s="19"/>
      <c r="U232" s="19"/>
    </row>
    <row r="233" spans="1:25" ht="15.75" thickBot="1" x14ac:dyDescent="0.3"/>
    <row r="234" spans="1:25" ht="27" customHeight="1" x14ac:dyDescent="0.25">
      <c r="B234" s="140" t="s">
        <v>9</v>
      </c>
      <c r="C234" s="86"/>
      <c r="D234" s="86"/>
      <c r="E234" s="86"/>
      <c r="F234" s="86"/>
      <c r="G234" s="86"/>
      <c r="H234" s="86"/>
      <c r="I234" s="86"/>
      <c r="J234" s="154" t="str">
        <f>Arkusz8!C6</f>
        <v>27.09.2015 - 03.10.2015</v>
      </c>
      <c r="K234" s="154"/>
      <c r="L234" s="154"/>
      <c r="M234" s="154" t="str">
        <f>Arkusz8!C10</f>
        <v>04.10.2015 - 10.10.2015</v>
      </c>
      <c r="N234" s="154"/>
      <c r="O234" s="154"/>
      <c r="P234" s="154" t="str">
        <f>Arkusz8!C9</f>
        <v>11.10.2015 - 17.10.2015</v>
      </c>
      <c r="Q234" s="154"/>
      <c r="R234" s="154"/>
      <c r="S234" s="154" t="str">
        <f>Arkusz8!C8</f>
        <v>18.10.2015 - 24.10.2015</v>
      </c>
      <c r="T234" s="154"/>
      <c r="U234" s="154"/>
      <c r="V234" s="154" t="str">
        <f>Arkusz8!C7</f>
        <v>25.10.2015 - 31.10.2015</v>
      </c>
      <c r="W234" s="154"/>
      <c r="X234" s="156"/>
    </row>
    <row r="235" spans="1:25" ht="15" customHeight="1" x14ac:dyDescent="0.25">
      <c r="B235" s="165" t="s">
        <v>29</v>
      </c>
      <c r="C235" s="166"/>
      <c r="D235" s="166"/>
      <c r="E235" s="166"/>
      <c r="F235" s="166"/>
      <c r="G235" s="166"/>
      <c r="H235" s="166"/>
      <c r="I235" s="166"/>
      <c r="J235" s="155">
        <f>Arkusz8!A6</f>
        <v>1644</v>
      </c>
      <c r="K235" s="155"/>
      <c r="L235" s="155"/>
      <c r="M235" s="155">
        <f>Arkusz8!A5</f>
        <v>1712</v>
      </c>
      <c r="N235" s="155"/>
      <c r="O235" s="155"/>
      <c r="P235" s="155">
        <f>Arkusz8!A4</f>
        <v>1706</v>
      </c>
      <c r="Q235" s="155"/>
      <c r="R235" s="155"/>
      <c r="S235" s="155">
        <f>Arkusz8!A3</f>
        <v>1779</v>
      </c>
      <c r="T235" s="155"/>
      <c r="U235" s="155"/>
      <c r="V235" s="155">
        <f>Arkusz8!A2</f>
        <v>1803</v>
      </c>
      <c r="W235" s="155"/>
      <c r="X235" s="155"/>
    </row>
    <row r="236" spans="1:25" x14ac:dyDescent="0.25">
      <c r="B236" s="163" t="s">
        <v>6</v>
      </c>
      <c r="C236" s="164"/>
      <c r="D236" s="164"/>
      <c r="E236" s="164"/>
      <c r="F236" s="164"/>
      <c r="G236" s="164"/>
      <c r="H236" s="164"/>
      <c r="I236" s="164"/>
      <c r="J236" s="129">
        <f>Arkusz8!A11</f>
        <v>2501</v>
      </c>
      <c r="K236" s="129"/>
      <c r="L236" s="129"/>
      <c r="M236" s="129">
        <f>Arkusz8!A10</f>
        <v>2458</v>
      </c>
      <c r="N236" s="129"/>
      <c r="O236" s="129"/>
      <c r="P236" s="129">
        <f>Arkusz8!A9</f>
        <v>2447</v>
      </c>
      <c r="Q236" s="129"/>
      <c r="R236" s="129"/>
      <c r="S236" s="129">
        <f>Arkusz8!A8</f>
        <v>2449</v>
      </c>
      <c r="T236" s="129"/>
      <c r="U236" s="129"/>
      <c r="V236" s="129">
        <f>Arkusz8!A7</f>
        <v>2442</v>
      </c>
      <c r="W236" s="129"/>
      <c r="X236" s="129"/>
    </row>
    <row r="237" spans="1:25" ht="15" customHeight="1" x14ac:dyDescent="0.25">
      <c r="B237" s="165" t="s">
        <v>7</v>
      </c>
      <c r="C237" s="166"/>
      <c r="D237" s="166"/>
      <c r="E237" s="166"/>
      <c r="F237" s="166"/>
      <c r="G237" s="166"/>
      <c r="H237" s="166"/>
      <c r="I237" s="166"/>
      <c r="J237" s="155">
        <f>Arkusz8!A16</f>
        <v>178</v>
      </c>
      <c r="K237" s="155"/>
      <c r="L237" s="155"/>
      <c r="M237" s="155">
        <f>Arkusz8!A15</f>
        <v>149</v>
      </c>
      <c r="N237" s="155"/>
      <c r="O237" s="155"/>
      <c r="P237" s="155">
        <f>Arkusz8!A14</f>
        <v>166</v>
      </c>
      <c r="Q237" s="155"/>
      <c r="R237" s="155"/>
      <c r="S237" s="155">
        <f>Arkusz8!A13</f>
        <v>94</v>
      </c>
      <c r="T237" s="155"/>
      <c r="U237" s="155"/>
      <c r="V237" s="155">
        <f>Arkusz8!A12</f>
        <v>90</v>
      </c>
      <c r="W237" s="155"/>
      <c r="X237" s="155"/>
    </row>
    <row r="238" spans="1:25" ht="15" customHeight="1" x14ac:dyDescent="0.25">
      <c r="B238" s="160" t="s">
        <v>8</v>
      </c>
      <c r="C238" s="161"/>
      <c r="D238" s="161"/>
      <c r="E238" s="161"/>
      <c r="F238" s="161"/>
      <c r="G238" s="161"/>
      <c r="H238" s="161"/>
      <c r="I238" s="161"/>
      <c r="J238" s="129">
        <f>Arkusz8!A21</f>
        <v>146</v>
      </c>
      <c r="K238" s="129"/>
      <c r="L238" s="129"/>
      <c r="M238" s="129">
        <f>Arkusz8!A20</f>
        <v>161</v>
      </c>
      <c r="N238" s="129"/>
      <c r="O238" s="129"/>
      <c r="P238" s="129">
        <f>Arkusz8!A19</f>
        <v>162</v>
      </c>
      <c r="Q238" s="129"/>
      <c r="R238" s="129"/>
      <c r="S238" s="129">
        <f>Arkusz8!A18</f>
        <v>164</v>
      </c>
      <c r="T238" s="129"/>
      <c r="U238" s="129"/>
      <c r="V238" s="129">
        <f>Arkusz8!A17</f>
        <v>109</v>
      </c>
      <c r="W238" s="129"/>
      <c r="X238" s="129"/>
    </row>
    <row r="239" spans="1:25" ht="15" customHeight="1" thickBot="1" x14ac:dyDescent="0.3">
      <c r="B239" s="143" t="s">
        <v>96</v>
      </c>
      <c r="C239" s="144"/>
      <c r="D239" s="144"/>
      <c r="E239" s="144"/>
      <c r="F239" s="144"/>
      <c r="G239" s="144"/>
      <c r="H239" s="144"/>
      <c r="I239" s="144"/>
      <c r="J239" s="153">
        <f>Arkusz8!A26</f>
        <v>1</v>
      </c>
      <c r="K239" s="153"/>
      <c r="L239" s="153"/>
      <c r="M239" s="153">
        <f>Arkusz8!A25</f>
        <v>1</v>
      </c>
      <c r="N239" s="153"/>
      <c r="O239" s="153"/>
      <c r="P239" s="153">
        <f>Arkusz8!A24</f>
        <v>1</v>
      </c>
      <c r="Q239" s="153"/>
      <c r="R239" s="153"/>
      <c r="S239" s="153">
        <f>Arkusz8!A23</f>
        <v>1</v>
      </c>
      <c r="T239" s="153"/>
      <c r="U239" s="153"/>
      <c r="V239" s="153">
        <f>Arkusz8!A22</f>
        <v>1</v>
      </c>
      <c r="W239" s="153"/>
      <c r="X239" s="153"/>
    </row>
    <row r="240" spans="1:25" ht="15" customHeight="1" thickBot="1" x14ac:dyDescent="0.3">
      <c r="B240" s="145" t="s">
        <v>97</v>
      </c>
      <c r="C240" s="146"/>
      <c r="D240" s="146"/>
      <c r="E240" s="146"/>
      <c r="F240" s="146"/>
      <c r="G240" s="146"/>
      <c r="H240" s="146"/>
      <c r="I240" s="146"/>
      <c r="J240" s="127">
        <f>SUM(J235,J236,J239)</f>
        <v>4146</v>
      </c>
      <c r="K240" s="127"/>
      <c r="L240" s="127"/>
      <c r="M240" s="127">
        <f>SUM(M235,M236,M239)</f>
        <v>4171</v>
      </c>
      <c r="N240" s="127"/>
      <c r="O240" s="127"/>
      <c r="P240" s="127">
        <f>SUM(P235,P236,P239)</f>
        <v>4154</v>
      </c>
      <c r="Q240" s="127"/>
      <c r="R240" s="127"/>
      <c r="S240" s="127">
        <f>SUM(S235,S236,S239)</f>
        <v>4229</v>
      </c>
      <c r="T240" s="127"/>
      <c r="U240" s="127"/>
      <c r="V240" s="127">
        <f>SUM(V235,V236,V239)</f>
        <v>4246</v>
      </c>
      <c r="W240" s="127"/>
      <c r="X240" s="128"/>
    </row>
    <row r="241" spans="1:21" x14ac:dyDescent="0.25">
      <c r="A241" s="21"/>
      <c r="B241" s="22"/>
      <c r="C241" s="22"/>
      <c r="D241" s="22"/>
      <c r="E241" s="23"/>
      <c r="F241" s="23"/>
      <c r="G241" s="23"/>
      <c r="H241" s="24"/>
      <c r="I241" s="24"/>
      <c r="J241" s="24"/>
      <c r="K241" s="25"/>
      <c r="L241" s="25"/>
      <c r="M241" s="25"/>
      <c r="N241" s="24"/>
      <c r="O241" s="24"/>
      <c r="P241" s="24"/>
      <c r="Q241" s="24"/>
      <c r="R241" s="24"/>
      <c r="S241" s="24"/>
      <c r="T241" s="26"/>
      <c r="U241" s="26"/>
    </row>
    <row r="242" spans="1:21" x14ac:dyDescent="0.25">
      <c r="A242" s="21"/>
      <c r="B242" s="21"/>
      <c r="C242" s="21"/>
      <c r="D242" s="21"/>
      <c r="E242" s="27"/>
      <c r="F242" s="27"/>
      <c r="G242" s="27"/>
      <c r="H242" s="28"/>
      <c r="I242" s="28"/>
      <c r="J242" s="28"/>
      <c r="K242" s="29"/>
      <c r="L242" s="29"/>
      <c r="M242" s="29"/>
      <c r="N242" s="28"/>
      <c r="O242" s="28"/>
      <c r="P242" s="28"/>
      <c r="Q242" s="28"/>
      <c r="R242" s="28"/>
      <c r="S242" s="28"/>
      <c r="T242" s="30"/>
      <c r="U242" s="30"/>
    </row>
    <row r="243" spans="1:21" x14ac:dyDescent="0.25">
      <c r="A243" s="21"/>
      <c r="B243" s="21"/>
      <c r="C243" s="21"/>
      <c r="D243" s="21"/>
      <c r="E243" s="27"/>
      <c r="F243" s="27"/>
      <c r="G243" s="27"/>
      <c r="H243" s="28"/>
      <c r="I243" s="28"/>
      <c r="J243" s="28"/>
      <c r="K243" s="29"/>
      <c r="L243" s="29"/>
      <c r="M243" s="29"/>
      <c r="N243" s="28"/>
      <c r="O243" s="28"/>
      <c r="P243" s="28"/>
      <c r="Q243" s="28"/>
      <c r="R243" s="28"/>
      <c r="S243" s="28"/>
      <c r="T243" s="30"/>
      <c r="U243" s="30"/>
    </row>
    <row r="244" spans="1:21" x14ac:dyDescent="0.25">
      <c r="A244" s="21"/>
      <c r="B244" s="21"/>
      <c r="C244" s="21"/>
      <c r="D244" s="21"/>
      <c r="E244" s="27"/>
      <c r="F244" s="27"/>
      <c r="G244" s="27"/>
      <c r="H244" s="28"/>
      <c r="I244" s="28"/>
      <c r="J244" s="28"/>
      <c r="K244" s="29"/>
      <c r="L244" s="29"/>
      <c r="M244" s="29"/>
      <c r="N244" s="28"/>
      <c r="O244" s="28"/>
      <c r="P244" s="28"/>
      <c r="Q244" s="28"/>
      <c r="R244" s="28"/>
      <c r="S244" s="28"/>
      <c r="T244" s="30"/>
      <c r="U244" s="30"/>
    </row>
    <row r="245" spans="1:21" x14ac:dyDescent="0.25">
      <c r="A245" s="21"/>
      <c r="B245" s="21"/>
      <c r="C245" s="21"/>
      <c r="D245" s="21"/>
      <c r="E245" s="27"/>
      <c r="F245" s="27"/>
      <c r="G245" s="27"/>
      <c r="H245" s="28"/>
      <c r="I245" s="28"/>
      <c r="J245" s="28"/>
      <c r="K245" s="29"/>
      <c r="L245" s="29"/>
      <c r="M245" s="29"/>
      <c r="N245" s="28"/>
      <c r="O245" s="28"/>
      <c r="P245" s="28"/>
      <c r="Q245" s="28"/>
      <c r="R245" s="28"/>
      <c r="S245" s="28"/>
      <c r="T245" s="30"/>
      <c r="U245" s="30"/>
    </row>
    <row r="246" spans="1:21" x14ac:dyDescent="0.25">
      <c r="A246" s="21"/>
      <c r="B246" s="21"/>
      <c r="C246" s="21"/>
      <c r="D246" s="21"/>
      <c r="E246" s="27"/>
      <c r="F246" s="27"/>
      <c r="G246" s="27"/>
      <c r="H246" s="28"/>
      <c r="I246" s="28"/>
      <c r="J246" s="28"/>
      <c r="K246" s="29"/>
      <c r="L246" s="29"/>
      <c r="M246" s="29"/>
      <c r="N246" s="28"/>
      <c r="O246" s="28"/>
      <c r="P246" s="28"/>
      <c r="Q246" s="28"/>
      <c r="R246" s="28"/>
      <c r="S246" s="28"/>
      <c r="T246" s="30"/>
      <c r="U246" s="30"/>
    </row>
    <row r="261" spans="1:25" x14ac:dyDescent="0.25">
      <c r="A261" s="4"/>
      <c r="B261" s="4"/>
      <c r="C261" s="4"/>
      <c r="D261" s="4"/>
      <c r="E261" s="4"/>
      <c r="F261" s="4"/>
      <c r="G261" s="4"/>
      <c r="H261" s="4"/>
      <c r="I261" s="4"/>
      <c r="J261" s="4"/>
      <c r="K261" s="4"/>
      <c r="L261" s="4"/>
      <c r="M261" s="4"/>
      <c r="N261" s="4"/>
      <c r="O261" s="4"/>
      <c r="P261" s="4"/>
      <c r="Q261" s="4"/>
      <c r="R261" s="4"/>
      <c r="S261" s="4"/>
      <c r="T261" s="4"/>
      <c r="U261" s="4"/>
    </row>
    <row r="262" spans="1:25" x14ac:dyDescent="0.25">
      <c r="A262" s="4"/>
      <c r="B262" s="4"/>
      <c r="C262" s="4"/>
      <c r="D262" s="4"/>
      <c r="E262" s="4"/>
      <c r="F262" s="4"/>
      <c r="G262" s="4"/>
      <c r="H262" s="4"/>
      <c r="I262" s="4"/>
      <c r="J262" s="4"/>
      <c r="K262" s="4"/>
      <c r="L262" s="4"/>
      <c r="M262" s="4"/>
      <c r="N262" s="4"/>
      <c r="O262" s="4"/>
      <c r="P262" s="4"/>
      <c r="Q262" s="4"/>
      <c r="R262" s="4"/>
      <c r="S262" s="4"/>
      <c r="T262" s="4"/>
      <c r="U262" s="4"/>
    </row>
    <row r="263" spans="1:25" x14ac:dyDescent="0.25">
      <c r="A263" s="4"/>
      <c r="B263" s="4"/>
      <c r="C263" s="4"/>
      <c r="D263" s="4"/>
      <c r="E263" s="4"/>
      <c r="F263" s="4"/>
      <c r="G263" s="4"/>
      <c r="H263" s="4"/>
      <c r="I263" s="4"/>
      <c r="J263" s="4"/>
      <c r="K263" s="4"/>
      <c r="L263" s="4"/>
      <c r="M263" s="4"/>
      <c r="N263" s="4"/>
      <c r="O263" s="4"/>
      <c r="P263" s="4"/>
      <c r="Q263" s="4"/>
      <c r="R263" s="4"/>
      <c r="S263" s="4"/>
      <c r="T263" s="4"/>
      <c r="U263" s="4"/>
    </row>
    <row r="264" spans="1:25" x14ac:dyDescent="0.25">
      <c r="A264" s="31"/>
      <c r="B264" s="31"/>
      <c r="C264" s="31"/>
      <c r="D264" s="31"/>
      <c r="E264" s="31"/>
      <c r="F264" s="31"/>
      <c r="G264" s="31"/>
      <c r="H264" s="31"/>
      <c r="I264" s="31"/>
      <c r="J264" s="31"/>
      <c r="K264" s="31"/>
      <c r="L264" s="31"/>
      <c r="M264" s="31"/>
      <c r="N264" s="31"/>
      <c r="O264" s="31"/>
      <c r="P264" s="31"/>
      <c r="Q264" s="31"/>
      <c r="R264" s="31"/>
      <c r="S264" s="31"/>
      <c r="T264" s="31"/>
      <c r="U264" s="31"/>
    </row>
    <row r="265" spans="1:25" x14ac:dyDescent="0.25">
      <c r="A265" s="90" t="s">
        <v>168</v>
      </c>
      <c r="B265" s="90"/>
      <c r="C265" s="90"/>
      <c r="D265" s="90"/>
      <c r="E265" s="90"/>
      <c r="F265" s="90"/>
      <c r="G265" s="90"/>
      <c r="H265" s="90"/>
      <c r="I265" s="90"/>
      <c r="J265" s="90"/>
      <c r="K265" s="90"/>
      <c r="L265" s="90"/>
      <c r="M265" s="90"/>
      <c r="N265" s="90"/>
      <c r="O265" s="90"/>
      <c r="P265" s="90"/>
      <c r="Q265" s="90"/>
      <c r="R265" s="90"/>
      <c r="S265" s="90"/>
      <c r="T265" s="90"/>
      <c r="U265" s="90"/>
      <c r="V265" s="90"/>
      <c r="W265" s="90"/>
      <c r="X265" s="90"/>
      <c r="Y265" s="90"/>
    </row>
    <row r="266" spans="1:25" x14ac:dyDescent="0.25">
      <c r="A266" s="90"/>
      <c r="B266" s="90"/>
      <c r="C266" s="90"/>
      <c r="D266" s="90"/>
      <c r="E266" s="90"/>
      <c r="F266" s="90"/>
      <c r="G266" s="90"/>
      <c r="H266" s="90"/>
      <c r="I266" s="90"/>
      <c r="J266" s="90"/>
      <c r="K266" s="90"/>
      <c r="L266" s="90"/>
      <c r="M266" s="90"/>
      <c r="N266" s="90"/>
      <c r="O266" s="90"/>
      <c r="P266" s="90"/>
      <c r="Q266" s="90"/>
      <c r="R266" s="90"/>
      <c r="S266" s="90"/>
      <c r="T266" s="90"/>
      <c r="U266" s="90"/>
      <c r="V266" s="90"/>
      <c r="W266" s="90"/>
      <c r="X266" s="90"/>
      <c r="Y266" s="90"/>
    </row>
    <row r="267" spans="1:25" x14ac:dyDescent="0.25">
      <c r="A267" s="90"/>
      <c r="B267" s="90"/>
      <c r="C267" s="90"/>
      <c r="D267" s="90"/>
      <c r="E267" s="90"/>
      <c r="F267" s="90"/>
      <c r="G267" s="90"/>
      <c r="H267" s="90"/>
      <c r="I267" s="90"/>
      <c r="J267" s="90"/>
      <c r="K267" s="90"/>
      <c r="L267" s="90"/>
      <c r="M267" s="90"/>
      <c r="N267" s="90"/>
      <c r="O267" s="90"/>
      <c r="P267" s="90"/>
      <c r="Q267" s="90"/>
      <c r="R267" s="90"/>
      <c r="S267" s="90"/>
      <c r="T267" s="90"/>
      <c r="U267" s="90"/>
      <c r="V267" s="90"/>
      <c r="W267" s="90"/>
      <c r="X267" s="90"/>
      <c r="Y267" s="90"/>
    </row>
    <row r="268" spans="1:25" x14ac:dyDescent="0.25">
      <c r="A268" s="90"/>
      <c r="B268" s="90"/>
      <c r="C268" s="90"/>
      <c r="D268" s="90"/>
      <c r="E268" s="90"/>
      <c r="F268" s="90"/>
      <c r="G268" s="90"/>
      <c r="H268" s="90"/>
      <c r="I268" s="90"/>
      <c r="J268" s="90"/>
      <c r="K268" s="90"/>
      <c r="L268" s="90"/>
      <c r="M268" s="90"/>
      <c r="N268" s="90"/>
      <c r="O268" s="90"/>
      <c r="P268" s="90"/>
      <c r="Q268" s="90"/>
      <c r="R268" s="90"/>
      <c r="S268" s="90"/>
      <c r="T268" s="90"/>
      <c r="U268" s="90"/>
      <c r="V268" s="90"/>
      <c r="W268" s="90"/>
      <c r="X268" s="90"/>
      <c r="Y268" s="90"/>
    </row>
    <row r="269" spans="1:25" x14ac:dyDescent="0.25">
      <c r="A269" s="90"/>
      <c r="B269" s="90"/>
      <c r="C269" s="90"/>
      <c r="D269" s="90"/>
      <c r="E269" s="90"/>
      <c r="F269" s="90"/>
      <c r="G269" s="90"/>
      <c r="H269" s="90"/>
      <c r="I269" s="90"/>
      <c r="J269" s="90"/>
      <c r="K269" s="90"/>
      <c r="L269" s="90"/>
      <c r="M269" s="90"/>
      <c r="N269" s="90"/>
      <c r="O269" s="90"/>
      <c r="P269" s="90"/>
      <c r="Q269" s="90"/>
      <c r="R269" s="90"/>
      <c r="S269" s="90"/>
      <c r="T269" s="90"/>
      <c r="U269" s="90"/>
      <c r="V269" s="90"/>
      <c r="W269" s="90"/>
      <c r="X269" s="90"/>
      <c r="Y269" s="90"/>
    </row>
    <row r="270" spans="1:25" x14ac:dyDescent="0.25">
      <c r="A270" s="90"/>
      <c r="B270" s="90"/>
      <c r="C270" s="90"/>
      <c r="D270" s="90"/>
      <c r="E270" s="90"/>
      <c r="F270" s="90"/>
      <c r="G270" s="90"/>
      <c r="H270" s="90"/>
      <c r="I270" s="90"/>
      <c r="J270" s="90"/>
      <c r="K270" s="90"/>
      <c r="L270" s="90"/>
      <c r="M270" s="90"/>
      <c r="N270" s="90"/>
      <c r="O270" s="90"/>
      <c r="P270" s="90"/>
      <c r="Q270" s="90"/>
      <c r="R270" s="90"/>
      <c r="S270" s="90"/>
      <c r="T270" s="90"/>
      <c r="U270" s="90"/>
      <c r="V270" s="90"/>
      <c r="W270" s="90"/>
      <c r="X270" s="90"/>
      <c r="Y270" s="90"/>
    </row>
    <row r="271" spans="1:25" x14ac:dyDescent="0.25">
      <c r="A271" s="90"/>
      <c r="B271" s="90"/>
      <c r="C271" s="90"/>
      <c r="D271" s="90"/>
      <c r="E271" s="90"/>
      <c r="F271" s="90"/>
      <c r="G271" s="90"/>
      <c r="H271" s="90"/>
      <c r="I271" s="90"/>
      <c r="J271" s="90"/>
      <c r="K271" s="90"/>
      <c r="L271" s="90"/>
      <c r="M271" s="90"/>
      <c r="N271" s="90"/>
      <c r="O271" s="90"/>
      <c r="P271" s="90"/>
      <c r="Q271" s="90"/>
      <c r="R271" s="90"/>
      <c r="S271" s="90"/>
      <c r="T271" s="90"/>
      <c r="U271" s="90"/>
      <c r="V271" s="90"/>
      <c r="W271" s="90"/>
      <c r="X271" s="90"/>
      <c r="Y271" s="90"/>
    </row>
    <row r="275" spans="1:25" s="48" customFormat="1" x14ac:dyDescent="0.25">
      <c r="Y275" s="5"/>
    </row>
    <row r="276" spans="1:25" s="48" customFormat="1" x14ac:dyDescent="0.25">
      <c r="Y276" s="5"/>
    </row>
    <row r="277" spans="1:25" s="48" customFormat="1" x14ac:dyDescent="0.25">
      <c r="Y277" s="5"/>
    </row>
    <row r="278" spans="1:25" s="48" customFormat="1" x14ac:dyDescent="0.25">
      <c r="Y278" s="5"/>
    </row>
    <row r="279" spans="1:25" s="48" customFormat="1" x14ac:dyDescent="0.25">
      <c r="Y279" s="5"/>
    </row>
    <row r="280" spans="1:25" ht="18" x14ac:dyDescent="0.25">
      <c r="A280" s="7" t="s">
        <v>73</v>
      </c>
    </row>
    <row r="281" spans="1:25" ht="18" x14ac:dyDescent="0.25">
      <c r="A281" s="7"/>
    </row>
    <row r="283" spans="1:25" x14ac:dyDescent="0.25">
      <c r="A283" s="61" t="s">
        <v>66</v>
      </c>
      <c r="B283" s="61"/>
      <c r="C283" s="61"/>
      <c r="D283" s="61"/>
      <c r="E283" s="61"/>
      <c r="F283" s="61"/>
      <c r="G283" s="61"/>
      <c r="H283" s="61"/>
      <c r="I283" s="61"/>
      <c r="J283" s="61"/>
      <c r="K283" s="61"/>
      <c r="L283" s="61"/>
      <c r="M283" s="61"/>
      <c r="N283" s="61"/>
      <c r="O283" s="61"/>
      <c r="P283" s="61"/>
      <c r="Q283" s="61"/>
      <c r="R283" s="61"/>
      <c r="S283" s="61"/>
      <c r="T283" s="61"/>
      <c r="U283" s="61"/>
    </row>
    <row r="284" spans="1:25" x14ac:dyDescent="0.25">
      <c r="A284" s="61"/>
      <c r="B284" s="61"/>
      <c r="C284" s="61"/>
      <c r="D284" s="61"/>
      <c r="E284" s="61"/>
      <c r="F284" s="61"/>
      <c r="G284" s="61"/>
      <c r="H284" s="61"/>
      <c r="I284" s="61"/>
      <c r="J284" s="61"/>
      <c r="K284" s="61"/>
      <c r="L284" s="61"/>
      <c r="M284" s="61"/>
      <c r="N284" s="61"/>
      <c r="O284" s="61"/>
      <c r="P284" s="61"/>
      <c r="Q284" s="61"/>
      <c r="R284" s="61"/>
      <c r="S284" s="61"/>
      <c r="T284" s="61"/>
      <c r="U284" s="61"/>
    </row>
    <row r="285" spans="1:25" x14ac:dyDescent="0.25">
      <c r="A285" s="61"/>
      <c r="B285" s="61"/>
      <c r="C285" s="61"/>
      <c r="D285" s="61"/>
      <c r="E285" s="61"/>
      <c r="F285" s="61"/>
      <c r="G285" s="61"/>
      <c r="H285" s="61"/>
      <c r="I285" s="61"/>
      <c r="J285" s="61"/>
      <c r="K285" s="61"/>
      <c r="L285" s="61"/>
      <c r="M285" s="61"/>
      <c r="N285" s="61"/>
      <c r="O285" s="61"/>
      <c r="P285" s="61"/>
      <c r="Q285" s="61"/>
      <c r="R285" s="61"/>
      <c r="S285" s="61"/>
      <c r="T285" s="61"/>
      <c r="U285" s="61"/>
    </row>
    <row r="286" spans="1:25" ht="15.75" thickBot="1" x14ac:dyDescent="0.3">
      <c r="A286" s="19"/>
      <c r="B286" s="19"/>
      <c r="C286" s="19"/>
      <c r="D286" s="19"/>
      <c r="E286" s="19"/>
      <c r="F286" s="19"/>
      <c r="G286" s="19"/>
      <c r="H286" s="19"/>
      <c r="I286" s="19"/>
      <c r="J286" s="19"/>
      <c r="K286" s="19"/>
      <c r="L286" s="19"/>
      <c r="M286" s="19"/>
      <c r="N286" s="19"/>
      <c r="O286" s="19"/>
      <c r="P286" s="19"/>
      <c r="Q286" s="19"/>
      <c r="R286" s="19"/>
      <c r="S286" s="19"/>
      <c r="T286" s="19"/>
      <c r="U286" s="19"/>
    </row>
    <row r="287" spans="1:25" ht="24.95" customHeight="1" x14ac:dyDescent="0.25">
      <c r="G287" s="151" t="s">
        <v>3</v>
      </c>
      <c r="H287" s="92"/>
      <c r="I287" s="92"/>
      <c r="J287" s="92"/>
      <c r="K287" s="92" t="s">
        <v>4</v>
      </c>
      <c r="L287" s="92"/>
      <c r="M287" s="147" t="str">
        <f>CONCATENATE("decyzje ",Arkusz18!A2," - ",Arkusz18!B2," r.")</f>
        <v>decyzje 01.10.2015 - 31.10.2015 r.</v>
      </c>
      <c r="N287" s="147"/>
      <c r="O287" s="147"/>
      <c r="P287" s="147"/>
      <c r="Q287" s="147"/>
      <c r="R287" s="148"/>
    </row>
    <row r="288" spans="1:25" ht="59.25" customHeight="1" x14ac:dyDescent="0.25">
      <c r="G288" s="152"/>
      <c r="H288" s="134"/>
      <c r="I288" s="134"/>
      <c r="J288" s="134"/>
      <c r="K288" s="134"/>
      <c r="L288" s="134"/>
      <c r="M288" s="132" t="s">
        <v>25</v>
      </c>
      <c r="N288" s="132"/>
      <c r="O288" s="132" t="s">
        <v>26</v>
      </c>
      <c r="P288" s="132"/>
      <c r="Q288" s="132" t="s">
        <v>27</v>
      </c>
      <c r="R288" s="133"/>
    </row>
    <row r="289" spans="7:26" ht="15" customHeight="1" x14ac:dyDescent="0.25">
      <c r="G289" s="149" t="s">
        <v>34</v>
      </c>
      <c r="H289" s="150"/>
      <c r="I289" s="150"/>
      <c r="J289" s="150"/>
      <c r="K289" s="76">
        <f>Arkusz9!B5</f>
        <v>9642</v>
      </c>
      <c r="L289" s="76"/>
      <c r="M289" s="56">
        <f>Arkusz9!B3</f>
        <v>6039</v>
      </c>
      <c r="N289" s="56"/>
      <c r="O289" s="56">
        <f>Arkusz9!B2</f>
        <v>398</v>
      </c>
      <c r="P289" s="56"/>
      <c r="Q289" s="56">
        <f>Arkusz9!B4</f>
        <v>229</v>
      </c>
      <c r="R289" s="57"/>
    </row>
    <row r="290" spans="7:26" ht="15" customHeight="1" x14ac:dyDescent="0.25">
      <c r="G290" s="66" t="s">
        <v>35</v>
      </c>
      <c r="H290" s="67"/>
      <c r="I290" s="67"/>
      <c r="J290" s="67"/>
      <c r="K290" s="68">
        <f>Arkusz9!B13</f>
        <v>1165</v>
      </c>
      <c r="L290" s="68"/>
      <c r="M290" s="58">
        <f>Arkusz9!B11</f>
        <v>966</v>
      </c>
      <c r="N290" s="58"/>
      <c r="O290" s="58">
        <f>Arkusz9!B10</f>
        <v>52</v>
      </c>
      <c r="P290" s="58"/>
      <c r="Q290" s="58">
        <f>Arkusz9!B12</f>
        <v>34</v>
      </c>
      <c r="R290" s="59"/>
    </row>
    <row r="291" spans="7:26" ht="15.75" thickBot="1" x14ac:dyDescent="0.3">
      <c r="G291" s="69" t="s">
        <v>24</v>
      </c>
      <c r="H291" s="70"/>
      <c r="I291" s="70"/>
      <c r="J291" s="70"/>
      <c r="K291" s="71">
        <f>Arkusz9!B9</f>
        <v>228</v>
      </c>
      <c r="L291" s="71"/>
      <c r="M291" s="60">
        <f>Arkusz9!B7</f>
        <v>169</v>
      </c>
      <c r="N291" s="60"/>
      <c r="O291" s="60">
        <f>Arkusz9!B6</f>
        <v>25</v>
      </c>
      <c r="P291" s="60"/>
      <c r="Q291" s="60">
        <f>Arkusz9!B8</f>
        <v>22</v>
      </c>
      <c r="R291" s="126"/>
    </row>
    <row r="292" spans="7:26" ht="15.75" thickBot="1" x14ac:dyDescent="0.3">
      <c r="G292" s="62" t="s">
        <v>75</v>
      </c>
      <c r="H292" s="63"/>
      <c r="I292" s="63"/>
      <c r="J292" s="63"/>
      <c r="K292" s="64">
        <f>SUM(K289:K291)</f>
        <v>11035</v>
      </c>
      <c r="L292" s="64"/>
      <c r="M292" s="64">
        <f>SUM(M289:M291)</f>
        <v>7174</v>
      </c>
      <c r="N292" s="64"/>
      <c r="O292" s="64">
        <f>SUM(O289:O291)</f>
        <v>475</v>
      </c>
      <c r="P292" s="64"/>
      <c r="Q292" s="64">
        <f>SUM(Q289:Q291)</f>
        <v>285</v>
      </c>
      <c r="R292" s="65"/>
    </row>
    <row r="296" spans="7:26" x14ac:dyDescent="0.25">
      <c r="V296" s="9"/>
      <c r="W296" s="9"/>
      <c r="Z296" s="9"/>
    </row>
    <row r="302" spans="7:26" x14ac:dyDescent="0.25">
      <c r="V302" s="31"/>
      <c r="W302" s="31"/>
      <c r="X302" s="31"/>
      <c r="Y302" s="32"/>
      <c r="Z302" s="31"/>
    </row>
    <row r="303" spans="7:26" x14ac:dyDescent="0.25">
      <c r="V303" s="31"/>
      <c r="W303" s="31"/>
      <c r="X303" s="31"/>
      <c r="Y303" s="32"/>
      <c r="Z303" s="31"/>
    </row>
    <row r="304" spans="7:26" x14ac:dyDescent="0.25">
      <c r="V304" s="31"/>
      <c r="W304" s="31"/>
      <c r="X304" s="31"/>
      <c r="Y304" s="32"/>
      <c r="Z304" s="31"/>
    </row>
    <row r="305" spans="7:26" x14ac:dyDescent="0.25">
      <c r="V305" s="31"/>
      <c r="W305" s="31"/>
      <c r="X305" s="31"/>
      <c r="Y305" s="32"/>
      <c r="Z305" s="31"/>
    </row>
    <row r="306" spans="7:26" x14ac:dyDescent="0.25">
      <c r="V306" s="31"/>
      <c r="W306" s="31"/>
      <c r="X306" s="31"/>
      <c r="Y306" s="32"/>
      <c r="Z306" s="31"/>
    </row>
    <row r="307" spans="7:26" x14ac:dyDescent="0.25">
      <c r="V307" s="31"/>
      <c r="W307" s="31"/>
      <c r="X307" s="31"/>
      <c r="Y307" s="32"/>
      <c r="Z307" s="31"/>
    </row>
    <row r="308" spans="7:26" x14ac:dyDescent="0.25">
      <c r="V308" s="31"/>
      <c r="W308" s="31"/>
      <c r="X308" s="31"/>
      <c r="Y308" s="32"/>
      <c r="Z308" s="31"/>
    </row>
    <row r="309" spans="7:26" x14ac:dyDescent="0.25">
      <c r="V309" s="31"/>
      <c r="W309" s="31"/>
      <c r="X309" s="31"/>
      <c r="Y309" s="32"/>
      <c r="Z309" s="31"/>
    </row>
    <row r="310" spans="7:26" ht="15.75" thickBot="1" x14ac:dyDescent="0.3">
      <c r="V310" s="31"/>
      <c r="W310" s="31"/>
      <c r="X310" s="31"/>
      <c r="Y310" s="32"/>
      <c r="Z310" s="31"/>
    </row>
    <row r="311" spans="7:26" ht="15" customHeight="1" x14ac:dyDescent="0.25">
      <c r="G311" s="269" t="s">
        <v>3</v>
      </c>
      <c r="H311" s="270"/>
      <c r="I311" s="270"/>
      <c r="J311" s="270"/>
      <c r="K311" s="270"/>
      <c r="L311" s="270"/>
      <c r="M311" s="270"/>
      <c r="N311" s="270"/>
      <c r="O311" s="273" t="s">
        <v>4</v>
      </c>
      <c r="P311" s="273"/>
      <c r="Q311" s="287" t="s">
        <v>80</v>
      </c>
      <c r="R311" s="288"/>
      <c r="U311" s="31"/>
      <c r="V311" s="31"/>
      <c r="W311" s="31"/>
      <c r="X311" s="31"/>
      <c r="Y311" s="32"/>
    </row>
    <row r="312" spans="7:26" ht="46.5" customHeight="1" x14ac:dyDescent="0.25">
      <c r="G312" s="271"/>
      <c r="H312" s="272"/>
      <c r="I312" s="272"/>
      <c r="J312" s="272"/>
      <c r="K312" s="272"/>
      <c r="L312" s="272"/>
      <c r="M312" s="272"/>
      <c r="N312" s="272"/>
      <c r="O312" s="274"/>
      <c r="P312" s="274"/>
      <c r="Q312" s="289"/>
      <c r="R312" s="290"/>
      <c r="U312" s="31"/>
      <c r="V312" s="31"/>
      <c r="W312" s="31"/>
      <c r="X312" s="31"/>
      <c r="Y312" s="32"/>
    </row>
    <row r="313" spans="7:26" x14ac:dyDescent="0.25">
      <c r="G313" s="210" t="s">
        <v>76</v>
      </c>
      <c r="H313" s="211"/>
      <c r="I313" s="211"/>
      <c r="J313" s="211"/>
      <c r="K313" s="211"/>
      <c r="L313" s="211"/>
      <c r="M313" s="211"/>
      <c r="N313" s="211"/>
      <c r="O313" s="285">
        <f>Arkusz10!A2</f>
        <v>508</v>
      </c>
      <c r="P313" s="285"/>
      <c r="Q313" s="275">
        <f>Arkusz10!A3</f>
        <v>1107</v>
      </c>
      <c r="R313" s="276"/>
      <c r="U313" s="31"/>
      <c r="V313" s="31"/>
      <c r="W313" s="31"/>
      <c r="X313" s="31"/>
      <c r="Y313" s="32"/>
    </row>
    <row r="314" spans="7:26" x14ac:dyDescent="0.25">
      <c r="G314" s="283" t="s">
        <v>77</v>
      </c>
      <c r="H314" s="284"/>
      <c r="I314" s="284"/>
      <c r="J314" s="284"/>
      <c r="K314" s="284"/>
      <c r="L314" s="284"/>
      <c r="M314" s="284"/>
      <c r="N314" s="284"/>
      <c r="O314" s="286">
        <f>Arkusz10!A4</f>
        <v>46</v>
      </c>
      <c r="P314" s="286"/>
      <c r="Q314" s="281">
        <f>Arkusz10!A5</f>
        <v>15</v>
      </c>
      <c r="R314" s="282"/>
      <c r="U314" s="31"/>
      <c r="V314" s="31"/>
      <c r="W314" s="31"/>
      <c r="X314" s="31"/>
      <c r="Y314" s="32"/>
    </row>
    <row r="315" spans="7:26" x14ac:dyDescent="0.25">
      <c r="G315" s="210" t="s">
        <v>78</v>
      </c>
      <c r="H315" s="211"/>
      <c r="I315" s="211"/>
      <c r="J315" s="211"/>
      <c r="K315" s="211"/>
      <c r="L315" s="211"/>
      <c r="M315" s="211"/>
      <c r="N315" s="211"/>
      <c r="O315" s="285">
        <f>Arkusz10!A6</f>
        <v>4</v>
      </c>
      <c r="P315" s="285"/>
      <c r="Q315" s="275">
        <f>Arkusz10!A7</f>
        <v>27</v>
      </c>
      <c r="R315" s="276"/>
      <c r="U315" s="31"/>
      <c r="V315" s="31"/>
      <c r="W315" s="31"/>
      <c r="X315" s="31"/>
      <c r="Y315" s="32"/>
    </row>
    <row r="316" spans="7:26" ht="15.75" thickBot="1" x14ac:dyDescent="0.3">
      <c r="G316" s="243" t="s">
        <v>79</v>
      </c>
      <c r="H316" s="244"/>
      <c r="I316" s="244"/>
      <c r="J316" s="244"/>
      <c r="K316" s="244"/>
      <c r="L316" s="244"/>
      <c r="M316" s="244"/>
      <c r="N316" s="244"/>
      <c r="O316" s="245">
        <f>Arkusz10!A8</f>
        <v>0</v>
      </c>
      <c r="P316" s="245"/>
      <c r="Q316" s="277">
        <f>Arkusz10!A9</f>
        <v>1</v>
      </c>
      <c r="R316" s="278"/>
      <c r="U316" s="31"/>
      <c r="V316" s="31"/>
      <c r="W316" s="31"/>
      <c r="X316" s="31"/>
      <c r="Y316" s="32"/>
    </row>
    <row r="317" spans="7:26" ht="15.75" thickBot="1" x14ac:dyDescent="0.3">
      <c r="G317" s="241" t="s">
        <v>75</v>
      </c>
      <c r="H317" s="242"/>
      <c r="I317" s="242"/>
      <c r="J317" s="242"/>
      <c r="K317" s="242"/>
      <c r="L317" s="242"/>
      <c r="M317" s="242"/>
      <c r="N317" s="242"/>
      <c r="O317" s="250">
        <f>SUM(O313:O316)</f>
        <v>558</v>
      </c>
      <c r="P317" s="250"/>
      <c r="Q317" s="279">
        <f>SUM(Q313:Q316)</f>
        <v>1150</v>
      </c>
      <c r="R317" s="280"/>
      <c r="U317" s="31"/>
      <c r="V317" s="31"/>
      <c r="W317" s="31"/>
      <c r="X317" s="31"/>
      <c r="Y317" s="32"/>
    </row>
    <row r="318" spans="7:26" x14ac:dyDescent="0.25">
      <c r="V318" s="31"/>
      <c r="W318" s="31"/>
      <c r="X318" s="31"/>
      <c r="Y318" s="32"/>
      <c r="Z318" s="31"/>
    </row>
    <row r="319" spans="7:26" x14ac:dyDescent="0.25">
      <c r="V319" s="31"/>
      <c r="W319" s="31"/>
      <c r="X319" s="31"/>
      <c r="Y319" s="32"/>
      <c r="Z319" s="31"/>
    </row>
    <row r="320" spans="7:26" ht="15.75" thickBot="1" x14ac:dyDescent="0.3">
      <c r="V320" s="31"/>
      <c r="W320" s="31"/>
      <c r="X320" s="31"/>
      <c r="Y320" s="32"/>
      <c r="Z320" s="31"/>
    </row>
    <row r="321" spans="7:26" ht="24.95" customHeight="1" x14ac:dyDescent="0.25">
      <c r="G321" s="151" t="s">
        <v>3</v>
      </c>
      <c r="H321" s="92"/>
      <c r="I321" s="92"/>
      <c r="J321" s="92"/>
      <c r="K321" s="92" t="s">
        <v>4</v>
      </c>
      <c r="L321" s="92"/>
      <c r="M321" s="147" t="str">
        <f>CONCATENATE("decyzje ",Arkusz18!C2," - ",Arkusz18!B2," r.")</f>
        <v>decyzje 01.01.2015 - 31.10.2015 r.</v>
      </c>
      <c r="N321" s="147"/>
      <c r="O321" s="147"/>
      <c r="P321" s="147"/>
      <c r="Q321" s="147"/>
      <c r="R321" s="148"/>
      <c r="V321" s="31"/>
      <c r="W321" s="31"/>
      <c r="X321" s="31"/>
      <c r="Y321" s="32"/>
      <c r="Z321" s="31"/>
    </row>
    <row r="322" spans="7:26" ht="60.75" customHeight="1" x14ac:dyDescent="0.25">
      <c r="G322" s="152"/>
      <c r="H322" s="134"/>
      <c r="I322" s="134"/>
      <c r="J322" s="134"/>
      <c r="K322" s="134"/>
      <c r="L322" s="134"/>
      <c r="M322" s="132" t="s">
        <v>25</v>
      </c>
      <c r="N322" s="132"/>
      <c r="O322" s="132" t="s">
        <v>26</v>
      </c>
      <c r="P322" s="132"/>
      <c r="Q322" s="132" t="s">
        <v>27</v>
      </c>
      <c r="R322" s="133"/>
      <c r="V322" s="31"/>
      <c r="W322" s="31"/>
      <c r="X322" s="31"/>
      <c r="Y322" s="32"/>
      <c r="Z322" s="31"/>
    </row>
    <row r="323" spans="7:26" x14ac:dyDescent="0.25">
      <c r="G323" s="149" t="s">
        <v>34</v>
      </c>
      <c r="H323" s="150"/>
      <c r="I323" s="150"/>
      <c r="J323" s="150"/>
      <c r="K323" s="76">
        <f>Arkusz11!B5</f>
        <v>75876</v>
      </c>
      <c r="L323" s="76"/>
      <c r="M323" s="56">
        <f>Arkusz11!B3</f>
        <v>50579</v>
      </c>
      <c r="N323" s="56"/>
      <c r="O323" s="56">
        <f>Arkusz11!B2</f>
        <v>2981</v>
      </c>
      <c r="P323" s="56"/>
      <c r="Q323" s="56">
        <f>Arkusz11!B4</f>
        <v>1677</v>
      </c>
      <c r="R323" s="57"/>
      <c r="V323" s="31"/>
      <c r="W323" s="31"/>
      <c r="X323" s="31"/>
      <c r="Y323" s="32"/>
      <c r="Z323" s="31"/>
    </row>
    <row r="324" spans="7:26" x14ac:dyDescent="0.25">
      <c r="G324" s="66" t="s">
        <v>35</v>
      </c>
      <c r="H324" s="67"/>
      <c r="I324" s="67"/>
      <c r="J324" s="67"/>
      <c r="K324" s="68">
        <f>Arkusz11!B13</f>
        <v>10593</v>
      </c>
      <c r="L324" s="68"/>
      <c r="M324" s="58">
        <f>Arkusz11!B11</f>
        <v>8298</v>
      </c>
      <c r="N324" s="58"/>
      <c r="O324" s="58">
        <f>Arkusz11!B10</f>
        <v>479</v>
      </c>
      <c r="P324" s="58"/>
      <c r="Q324" s="58">
        <f>Arkusz11!B12</f>
        <v>284</v>
      </c>
      <c r="R324" s="59"/>
      <c r="V324" s="31"/>
      <c r="W324" s="31"/>
      <c r="X324" s="31"/>
      <c r="Y324" s="32"/>
      <c r="Z324" s="31"/>
    </row>
    <row r="325" spans="7:26" ht="15.75" thickBot="1" x14ac:dyDescent="0.3">
      <c r="G325" s="69" t="s">
        <v>24</v>
      </c>
      <c r="H325" s="70"/>
      <c r="I325" s="70"/>
      <c r="J325" s="70"/>
      <c r="K325" s="71">
        <f>Arkusz11!B9</f>
        <v>2210</v>
      </c>
      <c r="L325" s="71"/>
      <c r="M325" s="60">
        <f>Arkusz11!B7</f>
        <v>1629</v>
      </c>
      <c r="N325" s="60"/>
      <c r="O325" s="60">
        <f>Arkusz11!B6</f>
        <v>150</v>
      </c>
      <c r="P325" s="60"/>
      <c r="Q325" s="60">
        <f>Arkusz11!B8</f>
        <v>238</v>
      </c>
      <c r="R325" s="126"/>
      <c r="V325" s="31"/>
      <c r="W325" s="31"/>
      <c r="X325" s="31"/>
      <c r="Y325" s="32"/>
      <c r="Z325" s="31"/>
    </row>
    <row r="326" spans="7:26" ht="15.75" thickBot="1" x14ac:dyDescent="0.3">
      <c r="G326" s="62" t="s">
        <v>75</v>
      </c>
      <c r="H326" s="63"/>
      <c r="I326" s="63"/>
      <c r="J326" s="63"/>
      <c r="K326" s="64">
        <f>SUM(K323:L325)</f>
        <v>88679</v>
      </c>
      <c r="L326" s="64"/>
      <c r="M326" s="64">
        <f t="shared" ref="M326" si="14">SUM(M323:N325)</f>
        <v>60506</v>
      </c>
      <c r="N326" s="64"/>
      <c r="O326" s="64">
        <f t="shared" ref="O326" si="15">SUM(O323:P325)</f>
        <v>3610</v>
      </c>
      <c r="P326" s="64"/>
      <c r="Q326" s="64">
        <f t="shared" ref="Q326" si="16">SUM(Q323:R325)</f>
        <v>2199</v>
      </c>
      <c r="R326" s="65"/>
      <c r="V326" s="31"/>
      <c r="W326" s="31"/>
      <c r="X326" s="31"/>
      <c r="Y326" s="32"/>
      <c r="Z326" s="31"/>
    </row>
    <row r="327" spans="7:26" x14ac:dyDescent="0.25">
      <c r="V327" s="31"/>
      <c r="W327" s="31"/>
      <c r="X327" s="31"/>
      <c r="Y327" s="32"/>
      <c r="Z327" s="31"/>
    </row>
    <row r="328" spans="7:26" x14ac:dyDescent="0.25">
      <c r="V328" s="31"/>
      <c r="W328" s="31"/>
      <c r="X328" s="31"/>
      <c r="Y328" s="32"/>
      <c r="Z328" s="31"/>
    </row>
    <row r="343" spans="7:18" ht="15.75" thickBot="1" x14ac:dyDescent="0.3"/>
    <row r="344" spans="7:18" x14ac:dyDescent="0.25">
      <c r="G344" s="269" t="s">
        <v>3</v>
      </c>
      <c r="H344" s="270"/>
      <c r="I344" s="270"/>
      <c r="J344" s="270"/>
      <c r="K344" s="270"/>
      <c r="L344" s="270"/>
      <c r="M344" s="270"/>
      <c r="N344" s="270"/>
      <c r="O344" s="273" t="s">
        <v>4</v>
      </c>
      <c r="P344" s="273"/>
      <c r="Q344" s="287" t="s">
        <v>80</v>
      </c>
      <c r="R344" s="288"/>
    </row>
    <row r="345" spans="7:18" ht="45.75" customHeight="1" x14ac:dyDescent="0.25">
      <c r="G345" s="271"/>
      <c r="H345" s="272"/>
      <c r="I345" s="272"/>
      <c r="J345" s="272"/>
      <c r="K345" s="272"/>
      <c r="L345" s="272"/>
      <c r="M345" s="272"/>
      <c r="N345" s="272"/>
      <c r="O345" s="274"/>
      <c r="P345" s="274"/>
      <c r="Q345" s="289"/>
      <c r="R345" s="290"/>
    </row>
    <row r="346" spans="7:18" x14ac:dyDescent="0.25">
      <c r="G346" s="210" t="s">
        <v>76</v>
      </c>
      <c r="H346" s="211"/>
      <c r="I346" s="211"/>
      <c r="J346" s="211"/>
      <c r="K346" s="211"/>
      <c r="L346" s="211"/>
      <c r="M346" s="211"/>
      <c r="N346" s="211"/>
      <c r="O346" s="285">
        <f>Arkusz12!A2</f>
        <v>7383</v>
      </c>
      <c r="P346" s="285"/>
      <c r="Q346" s="275">
        <f>Arkusz12!A3</f>
        <v>6295</v>
      </c>
      <c r="R346" s="276"/>
    </row>
    <row r="347" spans="7:18" x14ac:dyDescent="0.25">
      <c r="G347" s="283" t="s">
        <v>77</v>
      </c>
      <c r="H347" s="284"/>
      <c r="I347" s="284"/>
      <c r="J347" s="284"/>
      <c r="K347" s="284"/>
      <c r="L347" s="284"/>
      <c r="M347" s="284"/>
      <c r="N347" s="284"/>
      <c r="O347" s="286">
        <f>Arkusz12!A4</f>
        <v>511</v>
      </c>
      <c r="P347" s="286"/>
      <c r="Q347" s="281">
        <f>Arkusz12!A5</f>
        <v>437</v>
      </c>
      <c r="R347" s="282"/>
    </row>
    <row r="348" spans="7:18" x14ac:dyDescent="0.25">
      <c r="G348" s="210" t="s">
        <v>78</v>
      </c>
      <c r="H348" s="211"/>
      <c r="I348" s="211"/>
      <c r="J348" s="211"/>
      <c r="K348" s="211"/>
      <c r="L348" s="211"/>
      <c r="M348" s="211"/>
      <c r="N348" s="211"/>
      <c r="O348" s="285">
        <f>Arkusz12!A6</f>
        <v>176</v>
      </c>
      <c r="P348" s="285"/>
      <c r="Q348" s="275">
        <f>Arkusz12!A7</f>
        <v>142</v>
      </c>
      <c r="R348" s="276"/>
    </row>
    <row r="349" spans="7:18" ht="15.75" thickBot="1" x14ac:dyDescent="0.3">
      <c r="G349" s="243" t="s">
        <v>79</v>
      </c>
      <c r="H349" s="244"/>
      <c r="I349" s="244"/>
      <c r="J349" s="244"/>
      <c r="K349" s="244"/>
      <c r="L349" s="244"/>
      <c r="M349" s="244"/>
      <c r="N349" s="244"/>
      <c r="O349" s="245">
        <f>Arkusz12!A8</f>
        <v>16</v>
      </c>
      <c r="P349" s="245"/>
      <c r="Q349" s="277">
        <f>Arkusz12!A9</f>
        <v>8</v>
      </c>
      <c r="R349" s="278"/>
    </row>
    <row r="350" spans="7:18" ht="15.75" thickBot="1" x14ac:dyDescent="0.3">
      <c r="G350" s="241" t="s">
        <v>75</v>
      </c>
      <c r="H350" s="242"/>
      <c r="I350" s="242"/>
      <c r="J350" s="242"/>
      <c r="K350" s="242"/>
      <c r="L350" s="242"/>
      <c r="M350" s="242"/>
      <c r="N350" s="242"/>
      <c r="O350" s="250">
        <f>SUM(O346:P349)</f>
        <v>8086</v>
      </c>
      <c r="P350" s="250"/>
      <c r="Q350" s="250">
        <f>SUM(Q346:R349)</f>
        <v>6882</v>
      </c>
      <c r="R350" s="291"/>
    </row>
    <row r="353" spans="1:25" x14ac:dyDescent="0.25">
      <c r="A353" s="90" t="s">
        <v>164</v>
      </c>
      <c r="B353" s="91"/>
      <c r="C353" s="91"/>
      <c r="D353" s="91"/>
      <c r="E353" s="91"/>
      <c r="F353" s="91"/>
      <c r="G353" s="91"/>
      <c r="H353" s="91"/>
      <c r="I353" s="91"/>
      <c r="J353" s="91"/>
      <c r="K353" s="91"/>
      <c r="L353" s="91"/>
      <c r="M353" s="91"/>
      <c r="N353" s="91"/>
      <c r="O353" s="91"/>
      <c r="P353" s="91"/>
      <c r="Q353" s="91"/>
      <c r="R353" s="91"/>
      <c r="S353" s="91"/>
      <c r="T353" s="91"/>
      <c r="U353" s="91"/>
      <c r="V353" s="91"/>
      <c r="W353" s="91"/>
      <c r="X353" s="91"/>
      <c r="Y353" s="91"/>
    </row>
    <row r="354" spans="1:25" s="48" customFormat="1" x14ac:dyDescent="0.25">
      <c r="A354" s="91"/>
      <c r="B354" s="91"/>
      <c r="C354" s="91"/>
      <c r="D354" s="91"/>
      <c r="E354" s="91"/>
      <c r="F354" s="91"/>
      <c r="G354" s="91"/>
      <c r="H354" s="91"/>
      <c r="I354" s="91"/>
      <c r="J354" s="91"/>
      <c r="K354" s="91"/>
      <c r="L354" s="91"/>
      <c r="M354" s="91"/>
      <c r="N354" s="91"/>
      <c r="O354" s="91"/>
      <c r="P354" s="91"/>
      <c r="Q354" s="91"/>
      <c r="R354" s="91"/>
      <c r="S354" s="91"/>
      <c r="T354" s="91"/>
      <c r="U354" s="91"/>
      <c r="V354" s="91"/>
      <c r="W354" s="91"/>
      <c r="X354" s="91"/>
      <c r="Y354" s="91"/>
    </row>
    <row r="355" spans="1:25" s="48" customFormat="1" x14ac:dyDescent="0.25">
      <c r="A355" s="91"/>
      <c r="B355" s="91"/>
      <c r="C355" s="91"/>
      <c r="D355" s="91"/>
      <c r="E355" s="91"/>
      <c r="F355" s="91"/>
      <c r="G355" s="91"/>
      <c r="H355" s="91"/>
      <c r="I355" s="91"/>
      <c r="J355" s="91"/>
      <c r="K355" s="91"/>
      <c r="L355" s="91"/>
      <c r="M355" s="91"/>
      <c r="N355" s="91"/>
      <c r="O355" s="91"/>
      <c r="P355" s="91"/>
      <c r="Q355" s="91"/>
      <c r="R355" s="91"/>
      <c r="S355" s="91"/>
      <c r="T355" s="91"/>
      <c r="U355" s="91"/>
      <c r="V355" s="91"/>
      <c r="W355" s="91"/>
      <c r="X355" s="91"/>
      <c r="Y355" s="91"/>
    </row>
    <row r="356" spans="1:25" s="48" customFormat="1" x14ac:dyDescent="0.25">
      <c r="A356" s="91"/>
      <c r="B356" s="91"/>
      <c r="C356" s="91"/>
      <c r="D356" s="91"/>
      <c r="E356" s="91"/>
      <c r="F356" s="91"/>
      <c r="G356" s="91"/>
      <c r="H356" s="91"/>
      <c r="I356" s="91"/>
      <c r="J356" s="91"/>
      <c r="K356" s="91"/>
      <c r="L356" s="91"/>
      <c r="M356" s="91"/>
      <c r="N356" s="91"/>
      <c r="O356" s="91"/>
      <c r="P356" s="91"/>
      <c r="Q356" s="91"/>
      <c r="R356" s="91"/>
      <c r="S356" s="91"/>
      <c r="T356" s="91"/>
      <c r="U356" s="91"/>
      <c r="V356" s="91"/>
      <c r="W356" s="91"/>
      <c r="X356" s="91"/>
      <c r="Y356" s="91"/>
    </row>
    <row r="357" spans="1:25" s="48" customFormat="1" x14ac:dyDescent="0.25">
      <c r="A357" s="91"/>
      <c r="B357" s="91"/>
      <c r="C357" s="91"/>
      <c r="D357" s="91"/>
      <c r="E357" s="91"/>
      <c r="F357" s="91"/>
      <c r="G357" s="91"/>
      <c r="H357" s="91"/>
      <c r="I357" s="91"/>
      <c r="J357" s="91"/>
      <c r="K357" s="91"/>
      <c r="L357" s="91"/>
      <c r="M357" s="91"/>
      <c r="N357" s="91"/>
      <c r="O357" s="91"/>
      <c r="P357" s="91"/>
      <c r="Q357" s="91"/>
      <c r="R357" s="91"/>
      <c r="S357" s="91"/>
      <c r="T357" s="91"/>
      <c r="U357" s="91"/>
      <c r="V357" s="91"/>
      <c r="W357" s="91"/>
      <c r="X357" s="91"/>
      <c r="Y357" s="91"/>
    </row>
    <row r="358" spans="1:25" s="48" customFormat="1" x14ac:dyDescent="0.25">
      <c r="A358" s="91"/>
      <c r="B358" s="91"/>
      <c r="C358" s="91"/>
      <c r="D358" s="91"/>
      <c r="E358" s="91"/>
      <c r="F358" s="91"/>
      <c r="G358" s="91"/>
      <c r="H358" s="91"/>
      <c r="I358" s="91"/>
      <c r="J358" s="91"/>
      <c r="K358" s="91"/>
      <c r="L358" s="91"/>
      <c r="M358" s="91"/>
      <c r="N358" s="91"/>
      <c r="O358" s="91"/>
      <c r="P358" s="91"/>
      <c r="Q358" s="91"/>
      <c r="R358" s="91"/>
      <c r="S358" s="91"/>
      <c r="T358" s="91"/>
      <c r="U358" s="91"/>
      <c r="V358" s="91"/>
      <c r="W358" s="91"/>
      <c r="X358" s="91"/>
      <c r="Y358" s="91"/>
    </row>
    <row r="359" spans="1:25" s="48" customFormat="1" x14ac:dyDescent="0.25">
      <c r="A359" s="91"/>
      <c r="B359" s="91"/>
      <c r="C359" s="91"/>
      <c r="D359" s="91"/>
      <c r="E359" s="91"/>
      <c r="F359" s="91"/>
      <c r="G359" s="91"/>
      <c r="H359" s="91"/>
      <c r="I359" s="91"/>
      <c r="J359" s="91"/>
      <c r="K359" s="91"/>
      <c r="L359" s="91"/>
      <c r="M359" s="91"/>
      <c r="N359" s="91"/>
      <c r="O359" s="91"/>
      <c r="P359" s="91"/>
      <c r="Q359" s="91"/>
      <c r="R359" s="91"/>
      <c r="S359" s="91"/>
      <c r="T359" s="91"/>
      <c r="U359" s="91"/>
      <c r="V359" s="91"/>
      <c r="W359" s="91"/>
      <c r="X359" s="91"/>
      <c r="Y359" s="91"/>
    </row>
    <row r="360" spans="1:25" s="48" customFormat="1" x14ac:dyDescent="0.25">
      <c r="A360" s="91"/>
      <c r="B360" s="91"/>
      <c r="C360" s="91"/>
      <c r="D360" s="91"/>
      <c r="E360" s="91"/>
      <c r="F360" s="91"/>
      <c r="G360" s="91"/>
      <c r="H360" s="91"/>
      <c r="I360" s="91"/>
      <c r="J360" s="91"/>
      <c r="K360" s="91"/>
      <c r="L360" s="91"/>
      <c r="M360" s="91"/>
      <c r="N360" s="91"/>
      <c r="O360" s="91"/>
      <c r="P360" s="91"/>
      <c r="Q360" s="91"/>
      <c r="R360" s="91"/>
      <c r="S360" s="91"/>
      <c r="T360" s="91"/>
      <c r="U360" s="91"/>
      <c r="V360" s="91"/>
      <c r="W360" s="91"/>
      <c r="X360" s="91"/>
      <c r="Y360" s="91"/>
    </row>
    <row r="361" spans="1:25" s="48" customFormat="1" x14ac:dyDescent="0.25">
      <c r="A361" s="91"/>
      <c r="B361" s="91"/>
      <c r="C361" s="91"/>
      <c r="D361" s="91"/>
      <c r="E361" s="91"/>
      <c r="F361" s="91"/>
      <c r="G361" s="91"/>
      <c r="H361" s="91"/>
      <c r="I361" s="91"/>
      <c r="J361" s="91"/>
      <c r="K361" s="91"/>
      <c r="L361" s="91"/>
      <c r="M361" s="91"/>
      <c r="N361" s="91"/>
      <c r="O361" s="91"/>
      <c r="P361" s="91"/>
      <c r="Q361" s="91"/>
      <c r="R361" s="91"/>
      <c r="S361" s="91"/>
      <c r="T361" s="91"/>
      <c r="U361" s="91"/>
      <c r="V361" s="91"/>
      <c r="W361" s="91"/>
      <c r="X361" s="91"/>
      <c r="Y361" s="91"/>
    </row>
    <row r="362" spans="1:25" s="48" customFormat="1" x14ac:dyDescent="0.25">
      <c r="A362" s="91"/>
      <c r="B362" s="91"/>
      <c r="C362" s="91"/>
      <c r="D362" s="91"/>
      <c r="E362" s="91"/>
      <c r="F362" s="91"/>
      <c r="G362" s="91"/>
      <c r="H362" s="91"/>
      <c r="I362" s="91"/>
      <c r="J362" s="91"/>
      <c r="K362" s="91"/>
      <c r="L362" s="91"/>
      <c r="M362" s="91"/>
      <c r="N362" s="91"/>
      <c r="O362" s="91"/>
      <c r="P362" s="91"/>
      <c r="Q362" s="91"/>
      <c r="R362" s="91"/>
      <c r="S362" s="91"/>
      <c r="T362" s="91"/>
      <c r="U362" s="91"/>
      <c r="V362" s="91"/>
      <c r="W362" s="91"/>
      <c r="X362" s="91"/>
      <c r="Y362" s="91"/>
    </row>
    <row r="363" spans="1:25" s="48" customFormat="1" x14ac:dyDescent="0.25">
      <c r="A363" s="91"/>
      <c r="B363" s="91"/>
      <c r="C363" s="91"/>
      <c r="D363" s="91"/>
      <c r="E363" s="91"/>
      <c r="F363" s="91"/>
      <c r="G363" s="91"/>
      <c r="H363" s="91"/>
      <c r="I363" s="91"/>
      <c r="J363" s="91"/>
      <c r="K363" s="91"/>
      <c r="L363" s="91"/>
      <c r="M363" s="91"/>
      <c r="N363" s="91"/>
      <c r="O363" s="91"/>
      <c r="P363" s="91"/>
      <c r="Q363" s="91"/>
      <c r="R363" s="91"/>
      <c r="S363" s="91"/>
      <c r="T363" s="91"/>
      <c r="U363" s="91"/>
      <c r="V363" s="91"/>
      <c r="W363" s="91"/>
      <c r="X363" s="91"/>
      <c r="Y363" s="91"/>
    </row>
    <row r="364" spans="1:25" s="48" customFormat="1" x14ac:dyDescent="0.25">
      <c r="A364" s="91"/>
      <c r="B364" s="91"/>
      <c r="C364" s="91"/>
      <c r="D364" s="91"/>
      <c r="E364" s="91"/>
      <c r="F364" s="91"/>
      <c r="G364" s="91"/>
      <c r="H364" s="91"/>
      <c r="I364" s="91"/>
      <c r="J364" s="91"/>
      <c r="K364" s="91"/>
      <c r="L364" s="91"/>
      <c r="M364" s="91"/>
      <c r="N364" s="91"/>
      <c r="O364" s="91"/>
      <c r="P364" s="91"/>
      <c r="Q364" s="91"/>
      <c r="R364" s="91"/>
      <c r="S364" s="91"/>
      <c r="T364" s="91"/>
      <c r="U364" s="91"/>
      <c r="V364" s="91"/>
      <c r="W364" s="91"/>
      <c r="X364" s="91"/>
      <c r="Y364" s="91"/>
    </row>
    <row r="365" spans="1:25" s="48" customFormat="1" x14ac:dyDescent="0.25">
      <c r="A365" s="91"/>
      <c r="B365" s="91"/>
      <c r="C365" s="91"/>
      <c r="D365" s="91"/>
      <c r="E365" s="91"/>
      <c r="F365" s="91"/>
      <c r="G365" s="91"/>
      <c r="H365" s="91"/>
      <c r="I365" s="91"/>
      <c r="J365" s="91"/>
      <c r="K365" s="91"/>
      <c r="L365" s="91"/>
      <c r="M365" s="91"/>
      <c r="N365" s="91"/>
      <c r="O365" s="91"/>
      <c r="P365" s="91"/>
      <c r="Q365" s="91"/>
      <c r="R365" s="91"/>
      <c r="S365" s="91"/>
      <c r="T365" s="91"/>
      <c r="U365" s="91"/>
      <c r="V365" s="91"/>
      <c r="W365" s="91"/>
      <c r="X365" s="91"/>
      <c r="Y365" s="91"/>
    </row>
    <row r="366" spans="1:25" s="48" customFormat="1" x14ac:dyDescent="0.25">
      <c r="A366" s="91"/>
      <c r="B366" s="91"/>
      <c r="C366" s="91"/>
      <c r="D366" s="91"/>
      <c r="E366" s="91"/>
      <c r="F366" s="91"/>
      <c r="G366" s="91"/>
      <c r="H366" s="91"/>
      <c r="I366" s="91"/>
      <c r="J366" s="91"/>
      <c r="K366" s="91"/>
      <c r="L366" s="91"/>
      <c r="M366" s="91"/>
      <c r="N366" s="91"/>
      <c r="O366" s="91"/>
      <c r="P366" s="91"/>
      <c r="Q366" s="91"/>
      <c r="R366" s="91"/>
      <c r="S366" s="91"/>
      <c r="T366" s="91"/>
      <c r="U366" s="91"/>
      <c r="V366" s="91"/>
      <c r="W366" s="91"/>
      <c r="X366" s="91"/>
      <c r="Y366" s="91"/>
    </row>
    <row r="367" spans="1:25" s="48" customFormat="1" x14ac:dyDescent="0.25">
      <c r="A367" s="91"/>
      <c r="B367" s="91"/>
      <c r="C367" s="91"/>
      <c r="D367" s="91"/>
      <c r="E367" s="91"/>
      <c r="F367" s="91"/>
      <c r="G367" s="91"/>
      <c r="H367" s="91"/>
      <c r="I367" s="91"/>
      <c r="J367" s="91"/>
      <c r="K367" s="91"/>
      <c r="L367" s="91"/>
      <c r="M367" s="91"/>
      <c r="N367" s="91"/>
      <c r="O367" s="91"/>
      <c r="P367" s="91"/>
      <c r="Q367" s="91"/>
      <c r="R367" s="91"/>
      <c r="S367" s="91"/>
      <c r="T367" s="91"/>
      <c r="U367" s="91"/>
      <c r="V367" s="91"/>
      <c r="W367" s="91"/>
      <c r="X367" s="91"/>
      <c r="Y367" s="91"/>
    </row>
    <row r="368" spans="1:25" s="48" customFormat="1" x14ac:dyDescent="0.25">
      <c r="A368" s="91"/>
      <c r="B368" s="91"/>
      <c r="C368" s="91"/>
      <c r="D368" s="91"/>
      <c r="E368" s="91"/>
      <c r="F368" s="91"/>
      <c r="G368" s="91"/>
      <c r="H368" s="91"/>
      <c r="I368" s="91"/>
      <c r="J368" s="91"/>
      <c r="K368" s="91"/>
      <c r="L368" s="91"/>
      <c r="M368" s="91"/>
      <c r="N368" s="91"/>
      <c r="O368" s="91"/>
      <c r="P368" s="91"/>
      <c r="Q368" s="91"/>
      <c r="R368" s="91"/>
      <c r="S368" s="91"/>
      <c r="T368" s="91"/>
      <c r="U368" s="91"/>
      <c r="V368" s="91"/>
      <c r="W368" s="91"/>
      <c r="X368" s="91"/>
      <c r="Y368" s="91"/>
    </row>
    <row r="369" spans="1:25" s="48" customFormat="1" x14ac:dyDescent="0.25">
      <c r="A369" s="91"/>
      <c r="B369" s="91"/>
      <c r="C369" s="91"/>
      <c r="D369" s="91"/>
      <c r="E369" s="91"/>
      <c r="F369" s="91"/>
      <c r="G369" s="91"/>
      <c r="H369" s="91"/>
      <c r="I369" s="91"/>
      <c r="J369" s="91"/>
      <c r="K369" s="91"/>
      <c r="L369" s="91"/>
      <c r="M369" s="91"/>
      <c r="N369" s="91"/>
      <c r="O369" s="91"/>
      <c r="P369" s="91"/>
      <c r="Q369" s="91"/>
      <c r="R369" s="91"/>
      <c r="S369" s="91"/>
      <c r="T369" s="91"/>
      <c r="U369" s="91"/>
      <c r="V369" s="91"/>
      <c r="W369" s="91"/>
      <c r="X369" s="91"/>
      <c r="Y369" s="91"/>
    </row>
    <row r="370" spans="1:25" s="48" customFormat="1" x14ac:dyDescent="0.25">
      <c r="A370" s="91"/>
      <c r="B370" s="91"/>
      <c r="C370" s="91"/>
      <c r="D370" s="91"/>
      <c r="E370" s="91"/>
      <c r="F370" s="91"/>
      <c r="G370" s="91"/>
      <c r="H370" s="91"/>
      <c r="I370" s="91"/>
      <c r="J370" s="91"/>
      <c r="K370" s="91"/>
      <c r="L370" s="91"/>
      <c r="M370" s="91"/>
      <c r="N370" s="91"/>
      <c r="O370" s="91"/>
      <c r="P370" s="91"/>
      <c r="Q370" s="91"/>
      <c r="R370" s="91"/>
      <c r="S370" s="91"/>
      <c r="T370" s="91"/>
      <c r="U370" s="91"/>
      <c r="V370" s="91"/>
      <c r="W370" s="91"/>
      <c r="X370" s="91"/>
      <c r="Y370" s="91"/>
    </row>
    <row r="371" spans="1:25" s="48" customFormat="1" x14ac:dyDescent="0.25">
      <c r="A371" s="91"/>
      <c r="B371" s="91"/>
      <c r="C371" s="91"/>
      <c r="D371" s="91"/>
      <c r="E371" s="91"/>
      <c r="F371" s="91"/>
      <c r="G371" s="91"/>
      <c r="H371" s="91"/>
      <c r="I371" s="91"/>
      <c r="J371" s="91"/>
      <c r="K371" s="91"/>
      <c r="L371" s="91"/>
      <c r="M371" s="91"/>
      <c r="N371" s="91"/>
      <c r="O371" s="91"/>
      <c r="P371" s="91"/>
      <c r="Q371" s="91"/>
      <c r="R371" s="91"/>
      <c r="S371" s="91"/>
      <c r="T371" s="91"/>
      <c r="U371" s="91"/>
      <c r="V371" s="91"/>
      <c r="W371" s="91"/>
      <c r="X371" s="91"/>
      <c r="Y371" s="91"/>
    </row>
    <row r="372" spans="1:25" s="48" customFormat="1" x14ac:dyDescent="0.25">
      <c r="A372" s="91"/>
      <c r="B372" s="91"/>
      <c r="C372" s="91"/>
      <c r="D372" s="91"/>
      <c r="E372" s="91"/>
      <c r="F372" s="91"/>
      <c r="G372" s="91"/>
      <c r="H372" s="91"/>
      <c r="I372" s="91"/>
      <c r="J372" s="91"/>
      <c r="K372" s="91"/>
      <c r="L372" s="91"/>
      <c r="M372" s="91"/>
      <c r="N372" s="91"/>
      <c r="O372" s="91"/>
      <c r="P372" s="91"/>
      <c r="Q372" s="91"/>
      <c r="R372" s="91"/>
      <c r="S372" s="91"/>
      <c r="T372" s="91"/>
      <c r="U372" s="91"/>
      <c r="V372" s="91"/>
      <c r="W372" s="91"/>
      <c r="X372" s="91"/>
      <c r="Y372" s="91"/>
    </row>
    <row r="373" spans="1:25" s="48" customFormat="1" x14ac:dyDescent="0.25">
      <c r="A373" s="91"/>
      <c r="B373" s="91"/>
      <c r="C373" s="91"/>
      <c r="D373" s="91"/>
      <c r="E373" s="91"/>
      <c r="F373" s="91"/>
      <c r="G373" s="91"/>
      <c r="H373" s="91"/>
      <c r="I373" s="91"/>
      <c r="J373" s="91"/>
      <c r="K373" s="91"/>
      <c r="L373" s="91"/>
      <c r="M373" s="91"/>
      <c r="N373" s="91"/>
      <c r="O373" s="91"/>
      <c r="P373" s="91"/>
      <c r="Q373" s="91"/>
      <c r="R373" s="91"/>
      <c r="S373" s="91"/>
      <c r="T373" s="91"/>
      <c r="U373" s="91"/>
      <c r="V373" s="91"/>
      <c r="W373" s="91"/>
      <c r="X373" s="91"/>
      <c r="Y373" s="91"/>
    </row>
    <row r="374" spans="1:25" s="48" customFormat="1" x14ac:dyDescent="0.25">
      <c r="A374" s="91"/>
      <c r="B374" s="91"/>
      <c r="C374" s="91"/>
      <c r="D374" s="91"/>
      <c r="E374" s="91"/>
      <c r="F374" s="91"/>
      <c r="G374" s="91"/>
      <c r="H374" s="91"/>
      <c r="I374" s="91"/>
      <c r="J374" s="91"/>
      <c r="K374" s="91"/>
      <c r="L374" s="91"/>
      <c r="M374" s="91"/>
      <c r="N374" s="91"/>
      <c r="O374" s="91"/>
      <c r="P374" s="91"/>
      <c r="Q374" s="91"/>
      <c r="R374" s="91"/>
      <c r="S374" s="91"/>
      <c r="T374" s="91"/>
      <c r="U374" s="91"/>
      <c r="V374" s="91"/>
      <c r="W374" s="91"/>
      <c r="X374" s="91"/>
      <c r="Y374" s="91"/>
    </row>
    <row r="375" spans="1:25" s="48" customFormat="1" x14ac:dyDescent="0.25">
      <c r="A375" s="91"/>
      <c r="B375" s="91"/>
      <c r="C375" s="91"/>
      <c r="D375" s="91"/>
      <c r="E375" s="91"/>
      <c r="F375" s="91"/>
      <c r="G375" s="91"/>
      <c r="H375" s="91"/>
      <c r="I375" s="91"/>
      <c r="J375" s="91"/>
      <c r="K375" s="91"/>
      <c r="L375" s="91"/>
      <c r="M375" s="91"/>
      <c r="N375" s="91"/>
      <c r="O375" s="91"/>
      <c r="P375" s="91"/>
      <c r="Q375" s="91"/>
      <c r="R375" s="91"/>
      <c r="S375" s="91"/>
      <c r="T375" s="91"/>
      <c r="U375" s="91"/>
      <c r="V375" s="91"/>
      <c r="W375" s="91"/>
      <c r="X375" s="91"/>
      <c r="Y375" s="91"/>
    </row>
    <row r="376" spans="1:25" s="48" customFormat="1" x14ac:dyDescent="0.25">
      <c r="A376" s="91"/>
      <c r="B376" s="91"/>
      <c r="C376" s="91"/>
      <c r="D376" s="91"/>
      <c r="E376" s="91"/>
      <c r="F376" s="91"/>
      <c r="G376" s="91"/>
      <c r="H376" s="91"/>
      <c r="I376" s="91"/>
      <c r="J376" s="91"/>
      <c r="K376" s="91"/>
      <c r="L376" s="91"/>
      <c r="M376" s="91"/>
      <c r="N376" s="91"/>
      <c r="O376" s="91"/>
      <c r="P376" s="91"/>
      <c r="Q376" s="91"/>
      <c r="R376" s="91"/>
      <c r="S376" s="91"/>
      <c r="T376" s="91"/>
      <c r="U376" s="91"/>
      <c r="V376" s="91"/>
      <c r="W376" s="91"/>
      <c r="X376" s="91"/>
      <c r="Y376" s="91"/>
    </row>
    <row r="377" spans="1:25" s="48" customFormat="1" x14ac:dyDescent="0.25">
      <c r="A377" s="91"/>
      <c r="B377" s="91"/>
      <c r="C377" s="91"/>
      <c r="D377" s="91"/>
      <c r="E377" s="91"/>
      <c r="F377" s="91"/>
      <c r="G377" s="91"/>
      <c r="H377" s="91"/>
      <c r="I377" s="91"/>
      <c r="J377" s="91"/>
      <c r="K377" s="91"/>
      <c r="L377" s="91"/>
      <c r="M377" s="91"/>
      <c r="N377" s="91"/>
      <c r="O377" s="91"/>
      <c r="P377" s="91"/>
      <c r="Q377" s="91"/>
      <c r="R377" s="91"/>
      <c r="S377" s="91"/>
      <c r="T377" s="91"/>
      <c r="U377" s="91"/>
      <c r="V377" s="91"/>
      <c r="W377" s="91"/>
      <c r="X377" s="91"/>
      <c r="Y377" s="91"/>
    </row>
    <row r="378" spans="1:25" s="48" customFormat="1" x14ac:dyDescent="0.25">
      <c r="A378" s="91"/>
      <c r="B378" s="91"/>
      <c r="C378" s="91"/>
      <c r="D378" s="91"/>
      <c r="E378" s="91"/>
      <c r="F378" s="91"/>
      <c r="G378" s="91"/>
      <c r="H378" s="91"/>
      <c r="I378" s="91"/>
      <c r="J378" s="91"/>
      <c r="K378" s="91"/>
      <c r="L378" s="91"/>
      <c r="M378" s="91"/>
      <c r="N378" s="91"/>
      <c r="O378" s="91"/>
      <c r="P378" s="91"/>
      <c r="Q378" s="91"/>
      <c r="R378" s="91"/>
      <c r="S378" s="91"/>
      <c r="T378" s="91"/>
      <c r="U378" s="91"/>
      <c r="V378" s="91"/>
      <c r="W378" s="91"/>
      <c r="X378" s="91"/>
      <c r="Y378" s="91"/>
    </row>
    <row r="379" spans="1:25" s="48" customFormat="1" x14ac:dyDescent="0.25">
      <c r="A379" s="91"/>
      <c r="B379" s="91"/>
      <c r="C379" s="91"/>
      <c r="D379" s="91"/>
      <c r="E379" s="91"/>
      <c r="F379" s="91"/>
      <c r="G379" s="91"/>
      <c r="H379" s="91"/>
      <c r="I379" s="91"/>
      <c r="J379" s="91"/>
      <c r="K379" s="91"/>
      <c r="L379" s="91"/>
      <c r="M379" s="91"/>
      <c r="N379" s="91"/>
      <c r="O379" s="91"/>
      <c r="P379" s="91"/>
      <c r="Q379" s="91"/>
      <c r="R379" s="91"/>
      <c r="S379" s="91"/>
      <c r="T379" s="91"/>
      <c r="U379" s="91"/>
      <c r="V379" s="91"/>
      <c r="W379" s="91"/>
      <c r="X379" s="91"/>
      <c r="Y379" s="91"/>
    </row>
    <row r="380" spans="1:25" s="48" customFormat="1" x14ac:dyDescent="0.25">
      <c r="A380" s="91"/>
      <c r="B380" s="91"/>
      <c r="C380" s="91"/>
      <c r="D380" s="91"/>
      <c r="E380" s="91"/>
      <c r="F380" s="91"/>
      <c r="G380" s="91"/>
      <c r="H380" s="91"/>
      <c r="I380" s="91"/>
      <c r="J380" s="91"/>
      <c r="K380" s="91"/>
      <c r="L380" s="91"/>
      <c r="M380" s="91"/>
      <c r="N380" s="91"/>
      <c r="O380" s="91"/>
      <c r="P380" s="91"/>
      <c r="Q380" s="91"/>
      <c r="R380" s="91"/>
      <c r="S380" s="91"/>
      <c r="T380" s="91"/>
      <c r="U380" s="91"/>
      <c r="V380" s="91"/>
      <c r="W380" s="91"/>
      <c r="X380" s="91"/>
      <c r="Y380" s="91"/>
    </row>
    <row r="381" spans="1:25" s="48" customFormat="1" x14ac:dyDescent="0.25">
      <c r="A381" s="91"/>
      <c r="B381" s="91"/>
      <c r="C381" s="91"/>
      <c r="D381" s="91"/>
      <c r="E381" s="91"/>
      <c r="F381" s="91"/>
      <c r="G381" s="91"/>
      <c r="H381" s="91"/>
      <c r="I381" s="91"/>
      <c r="J381" s="91"/>
      <c r="K381" s="91"/>
      <c r="L381" s="91"/>
      <c r="M381" s="91"/>
      <c r="N381" s="91"/>
      <c r="O381" s="91"/>
      <c r="P381" s="91"/>
      <c r="Q381" s="91"/>
      <c r="R381" s="91"/>
      <c r="S381" s="91"/>
      <c r="T381" s="91"/>
      <c r="U381" s="91"/>
      <c r="V381" s="91"/>
      <c r="W381" s="91"/>
      <c r="X381" s="91"/>
      <c r="Y381" s="91"/>
    </row>
    <row r="382" spans="1:25" s="48" customFormat="1" x14ac:dyDescent="0.25">
      <c r="A382" s="91"/>
      <c r="B382" s="91"/>
      <c r="C382" s="91"/>
      <c r="D382" s="91"/>
      <c r="E382" s="91"/>
      <c r="F382" s="91"/>
      <c r="G382" s="91"/>
      <c r="H382" s="91"/>
      <c r="I382" s="91"/>
      <c r="J382" s="91"/>
      <c r="K382" s="91"/>
      <c r="L382" s="91"/>
      <c r="M382" s="91"/>
      <c r="N382" s="91"/>
      <c r="O382" s="91"/>
      <c r="P382" s="91"/>
      <c r="Q382" s="91"/>
      <c r="R382" s="91"/>
      <c r="S382" s="91"/>
      <c r="T382" s="91"/>
      <c r="U382" s="91"/>
      <c r="V382" s="91"/>
      <c r="W382" s="91"/>
      <c r="X382" s="91"/>
      <c r="Y382" s="91"/>
    </row>
    <row r="383" spans="1:25" s="48" customFormat="1" x14ac:dyDescent="0.25">
      <c r="A383" s="91"/>
      <c r="B383" s="91"/>
      <c r="C383" s="91"/>
      <c r="D383" s="91"/>
      <c r="E383" s="91"/>
      <c r="F383" s="91"/>
      <c r="G383" s="91"/>
      <c r="H383" s="91"/>
      <c r="I383" s="91"/>
      <c r="J383" s="91"/>
      <c r="K383" s="91"/>
      <c r="L383" s="91"/>
      <c r="M383" s="91"/>
      <c r="N383" s="91"/>
      <c r="O383" s="91"/>
      <c r="P383" s="91"/>
      <c r="Q383" s="91"/>
      <c r="R383" s="91"/>
      <c r="S383" s="91"/>
      <c r="T383" s="91"/>
      <c r="U383" s="91"/>
      <c r="V383" s="91"/>
      <c r="W383" s="91"/>
      <c r="X383" s="91"/>
      <c r="Y383" s="91"/>
    </row>
    <row r="384" spans="1:25" s="48" customFormat="1" x14ac:dyDescent="0.25">
      <c r="A384" s="91"/>
      <c r="B384" s="91"/>
      <c r="C384" s="91"/>
      <c r="D384" s="91"/>
      <c r="E384" s="91"/>
      <c r="F384" s="91"/>
      <c r="G384" s="91"/>
      <c r="H384" s="91"/>
      <c r="I384" s="91"/>
      <c r="J384" s="91"/>
      <c r="K384" s="91"/>
      <c r="L384" s="91"/>
      <c r="M384" s="91"/>
      <c r="N384" s="91"/>
      <c r="O384" s="91"/>
      <c r="P384" s="91"/>
      <c r="Q384" s="91"/>
      <c r="R384" s="91"/>
      <c r="S384" s="91"/>
      <c r="T384" s="91"/>
      <c r="U384" s="91"/>
      <c r="V384" s="91"/>
      <c r="W384" s="91"/>
      <c r="X384" s="91"/>
      <c r="Y384" s="91"/>
    </row>
    <row r="385" spans="1:25" s="48" customFormat="1" x14ac:dyDescent="0.25">
      <c r="A385" s="91"/>
      <c r="B385" s="91"/>
      <c r="C385" s="91"/>
      <c r="D385" s="91"/>
      <c r="E385" s="91"/>
      <c r="F385" s="91"/>
      <c r="G385" s="91"/>
      <c r="H385" s="91"/>
      <c r="I385" s="91"/>
      <c r="J385" s="91"/>
      <c r="K385" s="91"/>
      <c r="L385" s="91"/>
      <c r="M385" s="91"/>
      <c r="N385" s="91"/>
      <c r="O385" s="91"/>
      <c r="P385" s="91"/>
      <c r="Q385" s="91"/>
      <c r="R385" s="91"/>
      <c r="S385" s="91"/>
      <c r="T385" s="91"/>
      <c r="U385" s="91"/>
      <c r="V385" s="91"/>
      <c r="W385" s="91"/>
      <c r="X385" s="91"/>
      <c r="Y385" s="91"/>
    </row>
    <row r="386" spans="1:25" s="48" customFormat="1" x14ac:dyDescent="0.25">
      <c r="A386" s="91"/>
      <c r="B386" s="91"/>
      <c r="C386" s="91"/>
      <c r="D386" s="91"/>
      <c r="E386" s="91"/>
      <c r="F386" s="91"/>
      <c r="G386" s="91"/>
      <c r="H386" s="91"/>
      <c r="I386" s="91"/>
      <c r="J386" s="91"/>
      <c r="K386" s="91"/>
      <c r="L386" s="91"/>
      <c r="M386" s="91"/>
      <c r="N386" s="91"/>
      <c r="O386" s="91"/>
      <c r="P386" s="91"/>
      <c r="Q386" s="91"/>
      <c r="R386" s="91"/>
      <c r="S386" s="91"/>
      <c r="T386" s="91"/>
      <c r="U386" s="91"/>
      <c r="V386" s="91"/>
      <c r="W386" s="91"/>
      <c r="X386" s="91"/>
      <c r="Y386" s="91"/>
    </row>
    <row r="387" spans="1:25" s="48" customFormat="1" x14ac:dyDescent="0.25">
      <c r="A387" s="91"/>
      <c r="B387" s="91"/>
      <c r="C387" s="91"/>
      <c r="D387" s="91"/>
      <c r="E387" s="91"/>
      <c r="F387" s="91"/>
      <c r="G387" s="91"/>
      <c r="H387" s="91"/>
      <c r="I387" s="91"/>
      <c r="J387" s="91"/>
      <c r="K387" s="91"/>
      <c r="L387" s="91"/>
      <c r="M387" s="91"/>
      <c r="N387" s="91"/>
      <c r="O387" s="91"/>
      <c r="P387" s="91"/>
      <c r="Q387" s="91"/>
      <c r="R387" s="91"/>
      <c r="S387" s="91"/>
      <c r="T387" s="91"/>
      <c r="U387" s="91"/>
      <c r="V387" s="91"/>
      <c r="W387" s="91"/>
      <c r="X387" s="91"/>
      <c r="Y387" s="91"/>
    </row>
    <row r="388" spans="1:25" s="48" customFormat="1" x14ac:dyDescent="0.25">
      <c r="A388" s="91"/>
      <c r="B388" s="91"/>
      <c r="C388" s="91"/>
      <c r="D388" s="91"/>
      <c r="E388" s="91"/>
      <c r="F388" s="91"/>
      <c r="G388" s="91"/>
      <c r="H388" s="91"/>
      <c r="I388" s="91"/>
      <c r="J388" s="91"/>
      <c r="K388" s="91"/>
      <c r="L388" s="91"/>
      <c r="M388" s="91"/>
      <c r="N388" s="91"/>
      <c r="O388" s="91"/>
      <c r="P388" s="91"/>
      <c r="Q388" s="91"/>
      <c r="R388" s="91"/>
      <c r="S388" s="91"/>
      <c r="T388" s="91"/>
      <c r="U388" s="91"/>
      <c r="V388" s="91"/>
      <c r="W388" s="91"/>
      <c r="X388" s="91"/>
      <c r="Y388" s="91"/>
    </row>
    <row r="389" spans="1:25" x14ac:dyDescent="0.25">
      <c r="A389" s="91"/>
      <c r="B389" s="91"/>
      <c r="C389" s="91"/>
      <c r="D389" s="91"/>
      <c r="E389" s="91"/>
      <c r="F389" s="91"/>
      <c r="G389" s="91"/>
      <c r="H389" s="91"/>
      <c r="I389" s="91"/>
      <c r="J389" s="91"/>
      <c r="K389" s="91"/>
      <c r="L389" s="91"/>
      <c r="M389" s="91"/>
      <c r="N389" s="91"/>
      <c r="O389" s="91"/>
      <c r="P389" s="91"/>
      <c r="Q389" s="91"/>
      <c r="R389" s="91"/>
      <c r="S389" s="91"/>
      <c r="T389" s="91"/>
      <c r="U389" s="91"/>
      <c r="V389" s="91"/>
      <c r="W389" s="91"/>
      <c r="X389" s="91"/>
      <c r="Y389" s="91"/>
    </row>
    <row r="390" spans="1:25" x14ac:dyDescent="0.25">
      <c r="A390" s="91"/>
      <c r="B390" s="91"/>
      <c r="C390" s="91"/>
      <c r="D390" s="91"/>
      <c r="E390" s="91"/>
      <c r="F390" s="91"/>
      <c r="G390" s="91"/>
      <c r="H390" s="91"/>
      <c r="I390" s="91"/>
      <c r="J390" s="91"/>
      <c r="K390" s="91"/>
      <c r="L390" s="91"/>
      <c r="M390" s="91"/>
      <c r="N390" s="91"/>
      <c r="O390" s="91"/>
      <c r="P390" s="91"/>
      <c r="Q390" s="91"/>
      <c r="R390" s="91"/>
      <c r="S390" s="91"/>
      <c r="T390" s="91"/>
      <c r="U390" s="91"/>
      <c r="V390" s="91"/>
      <c r="W390" s="91"/>
      <c r="X390" s="91"/>
      <c r="Y390" s="91"/>
    </row>
    <row r="391" spans="1:25" x14ac:dyDescent="0.25">
      <c r="A391" s="91"/>
      <c r="B391" s="91"/>
      <c r="C391" s="91"/>
      <c r="D391" s="91"/>
      <c r="E391" s="91"/>
      <c r="F391" s="91"/>
      <c r="G391" s="91"/>
      <c r="H391" s="91"/>
      <c r="I391" s="91"/>
      <c r="J391" s="91"/>
      <c r="K391" s="91"/>
      <c r="L391" s="91"/>
      <c r="M391" s="91"/>
      <c r="N391" s="91"/>
      <c r="O391" s="91"/>
      <c r="P391" s="91"/>
      <c r="Q391" s="91"/>
      <c r="R391" s="91"/>
      <c r="S391" s="91"/>
      <c r="T391" s="91"/>
      <c r="U391" s="91"/>
      <c r="V391" s="91"/>
      <c r="W391" s="91"/>
      <c r="X391" s="91"/>
      <c r="Y391" s="91"/>
    </row>
    <row r="392" spans="1:25" x14ac:dyDescent="0.25">
      <c r="A392" s="91"/>
      <c r="B392" s="91"/>
      <c r="C392" s="91"/>
      <c r="D392" s="91"/>
      <c r="E392" s="91"/>
      <c r="F392" s="91"/>
      <c r="G392" s="91"/>
      <c r="H392" s="91"/>
      <c r="I392" s="91"/>
      <c r="J392" s="91"/>
      <c r="K392" s="91"/>
      <c r="L392" s="91"/>
      <c r="M392" s="91"/>
      <c r="N392" s="91"/>
      <c r="O392" s="91"/>
      <c r="P392" s="91"/>
      <c r="Q392" s="91"/>
      <c r="R392" s="91"/>
      <c r="S392" s="91"/>
      <c r="T392" s="91"/>
      <c r="U392" s="91"/>
      <c r="V392" s="91"/>
      <c r="W392" s="91"/>
      <c r="X392" s="91"/>
      <c r="Y392" s="91"/>
    </row>
    <row r="393" spans="1:25" s="48" customFormat="1" x14ac:dyDescent="0.25">
      <c r="A393" s="91"/>
      <c r="B393" s="91"/>
      <c r="C393" s="91"/>
      <c r="D393" s="91"/>
      <c r="E393" s="91"/>
      <c r="F393" s="91"/>
      <c r="G393" s="91"/>
      <c r="H393" s="91"/>
      <c r="I393" s="91"/>
      <c r="J393" s="91"/>
      <c r="K393" s="91"/>
      <c r="L393" s="91"/>
      <c r="M393" s="91"/>
      <c r="N393" s="91"/>
      <c r="O393" s="91"/>
      <c r="P393" s="91"/>
      <c r="Q393" s="91"/>
      <c r="R393" s="91"/>
      <c r="S393" s="91"/>
      <c r="T393" s="91"/>
      <c r="U393" s="91"/>
      <c r="V393" s="91"/>
      <c r="W393" s="91"/>
      <c r="X393" s="91"/>
      <c r="Y393" s="91"/>
    </row>
    <row r="394" spans="1:25" s="48" customFormat="1" x14ac:dyDescent="0.25">
      <c r="A394" s="91"/>
      <c r="B394" s="91"/>
      <c r="C394" s="91"/>
      <c r="D394" s="91"/>
      <c r="E394" s="91"/>
      <c r="F394" s="91"/>
      <c r="G394" s="91"/>
      <c r="H394" s="91"/>
      <c r="I394" s="91"/>
      <c r="J394" s="91"/>
      <c r="K394" s="91"/>
      <c r="L394" s="91"/>
      <c r="M394" s="91"/>
      <c r="N394" s="91"/>
      <c r="O394" s="91"/>
      <c r="P394" s="91"/>
      <c r="Q394" s="91"/>
      <c r="R394" s="91"/>
      <c r="S394" s="91"/>
      <c r="T394" s="91"/>
      <c r="U394" s="91"/>
      <c r="V394" s="91"/>
      <c r="W394" s="91"/>
      <c r="X394" s="91"/>
      <c r="Y394" s="91"/>
    </row>
    <row r="395" spans="1:25" s="48" customFormat="1" x14ac:dyDescent="0.25">
      <c r="A395" s="91"/>
      <c r="B395" s="91"/>
      <c r="C395" s="91"/>
      <c r="D395" s="91"/>
      <c r="E395" s="91"/>
      <c r="F395" s="91"/>
      <c r="G395" s="91"/>
      <c r="H395" s="91"/>
      <c r="I395" s="91"/>
      <c r="J395" s="91"/>
      <c r="K395" s="91"/>
      <c r="L395" s="91"/>
      <c r="M395" s="91"/>
      <c r="N395" s="91"/>
      <c r="O395" s="91"/>
      <c r="P395" s="91"/>
      <c r="Q395" s="91"/>
      <c r="R395" s="91"/>
      <c r="S395" s="91"/>
      <c r="T395" s="91"/>
      <c r="U395" s="91"/>
      <c r="V395" s="91"/>
      <c r="W395" s="91"/>
      <c r="X395" s="91"/>
      <c r="Y395" s="91"/>
    </row>
    <row r="396" spans="1:25" s="48" customFormat="1" x14ac:dyDescent="0.25">
      <c r="A396" s="91"/>
      <c r="B396" s="91"/>
      <c r="C396" s="91"/>
      <c r="D396" s="91"/>
      <c r="E396" s="91"/>
      <c r="F396" s="91"/>
      <c r="G396" s="91"/>
      <c r="H396" s="91"/>
      <c r="I396" s="91"/>
      <c r="J396" s="91"/>
      <c r="K396" s="91"/>
      <c r="L396" s="91"/>
      <c r="M396" s="91"/>
      <c r="N396" s="91"/>
      <c r="O396" s="91"/>
      <c r="P396" s="91"/>
      <c r="Q396" s="91"/>
      <c r="R396" s="91"/>
      <c r="S396" s="91"/>
      <c r="T396" s="91"/>
      <c r="U396" s="91"/>
      <c r="V396" s="91"/>
      <c r="W396" s="91"/>
      <c r="X396" s="91"/>
      <c r="Y396" s="91"/>
    </row>
    <row r="397" spans="1:25" s="48" customFormat="1" x14ac:dyDescent="0.25">
      <c r="A397" s="91"/>
      <c r="B397" s="91"/>
      <c r="C397" s="91"/>
      <c r="D397" s="91"/>
      <c r="E397" s="91"/>
      <c r="F397" s="91"/>
      <c r="G397" s="91"/>
      <c r="H397" s="91"/>
      <c r="I397" s="91"/>
      <c r="J397" s="91"/>
      <c r="K397" s="91"/>
      <c r="L397" s="91"/>
      <c r="M397" s="91"/>
      <c r="N397" s="91"/>
      <c r="O397" s="91"/>
      <c r="P397" s="91"/>
      <c r="Q397" s="91"/>
      <c r="R397" s="91"/>
      <c r="S397" s="91"/>
      <c r="T397" s="91"/>
      <c r="U397" s="91"/>
      <c r="V397" s="91"/>
      <c r="W397" s="91"/>
      <c r="X397" s="91"/>
      <c r="Y397" s="91"/>
    </row>
    <row r="398" spans="1:25" s="48" customFormat="1" x14ac:dyDescent="0.25">
      <c r="A398" s="91"/>
      <c r="B398" s="91"/>
      <c r="C398" s="91"/>
      <c r="D398" s="91"/>
      <c r="E398" s="91"/>
      <c r="F398" s="91"/>
      <c r="G398" s="91"/>
      <c r="H398" s="91"/>
      <c r="I398" s="91"/>
      <c r="J398" s="91"/>
      <c r="K398" s="91"/>
      <c r="L398" s="91"/>
      <c r="M398" s="91"/>
      <c r="N398" s="91"/>
      <c r="O398" s="91"/>
      <c r="P398" s="91"/>
      <c r="Q398" s="91"/>
      <c r="R398" s="91"/>
      <c r="S398" s="91"/>
      <c r="T398" s="91"/>
      <c r="U398" s="91"/>
      <c r="V398" s="91"/>
      <c r="W398" s="91"/>
      <c r="X398" s="91"/>
      <c r="Y398" s="91"/>
    </row>
    <row r="399" spans="1:25" s="48" customFormat="1" x14ac:dyDescent="0.25">
      <c r="A399" s="91"/>
      <c r="B399" s="91"/>
      <c r="C399" s="91"/>
      <c r="D399" s="91"/>
      <c r="E399" s="91"/>
      <c r="F399" s="91"/>
      <c r="G399" s="91"/>
      <c r="H399" s="91"/>
      <c r="I399" s="91"/>
      <c r="J399" s="91"/>
      <c r="K399" s="91"/>
      <c r="L399" s="91"/>
      <c r="M399" s="91"/>
      <c r="N399" s="91"/>
      <c r="O399" s="91"/>
      <c r="P399" s="91"/>
      <c r="Q399" s="91"/>
      <c r="R399" s="91"/>
      <c r="S399" s="91"/>
      <c r="T399" s="91"/>
      <c r="U399" s="91"/>
      <c r="V399" s="91"/>
      <c r="W399" s="91"/>
      <c r="X399" s="91"/>
      <c r="Y399" s="91"/>
    </row>
    <row r="400" spans="1:25" s="48" customFormat="1" x14ac:dyDescent="0.25">
      <c r="A400" s="91"/>
      <c r="B400" s="91"/>
      <c r="C400" s="91"/>
      <c r="D400" s="91"/>
      <c r="E400" s="91"/>
      <c r="F400" s="91"/>
      <c r="G400" s="91"/>
      <c r="H400" s="91"/>
      <c r="I400" s="91"/>
      <c r="J400" s="91"/>
      <c r="K400" s="91"/>
      <c r="L400" s="91"/>
      <c r="M400" s="91"/>
      <c r="N400" s="91"/>
      <c r="O400" s="91"/>
      <c r="P400" s="91"/>
      <c r="Q400" s="91"/>
      <c r="R400" s="91"/>
      <c r="S400" s="91"/>
      <c r="T400" s="91"/>
      <c r="U400" s="91"/>
      <c r="V400" s="91"/>
      <c r="W400" s="91"/>
      <c r="X400" s="91"/>
      <c r="Y400" s="91"/>
    </row>
    <row r="401" spans="1:25" x14ac:dyDescent="0.25">
      <c r="A401" s="91"/>
      <c r="B401" s="91"/>
      <c r="C401" s="91"/>
      <c r="D401" s="91"/>
      <c r="E401" s="91"/>
      <c r="F401" s="91"/>
      <c r="G401" s="91"/>
      <c r="H401" s="91"/>
      <c r="I401" s="91"/>
      <c r="J401" s="91"/>
      <c r="K401" s="91"/>
      <c r="L401" s="91"/>
      <c r="M401" s="91"/>
      <c r="N401" s="91"/>
      <c r="O401" s="91"/>
      <c r="P401" s="91"/>
      <c r="Q401" s="91"/>
      <c r="R401" s="91"/>
      <c r="S401" s="91"/>
      <c r="T401" s="91"/>
      <c r="U401" s="91"/>
      <c r="V401" s="91"/>
      <c r="W401" s="91"/>
      <c r="X401" s="91"/>
      <c r="Y401" s="91"/>
    </row>
    <row r="402" spans="1:25" x14ac:dyDescent="0.25">
      <c r="A402" s="91"/>
      <c r="B402" s="91"/>
      <c r="C402" s="91"/>
      <c r="D402" s="91"/>
      <c r="E402" s="91"/>
      <c r="F402" s="91"/>
      <c r="G402" s="91"/>
      <c r="H402" s="91"/>
      <c r="I402" s="91"/>
      <c r="J402" s="91"/>
      <c r="K402" s="91"/>
      <c r="L402" s="91"/>
      <c r="M402" s="91"/>
      <c r="N402" s="91"/>
      <c r="O402" s="91"/>
      <c r="P402" s="91"/>
      <c r="Q402" s="91"/>
      <c r="R402" s="91"/>
      <c r="S402" s="91"/>
      <c r="T402" s="91"/>
      <c r="U402" s="91"/>
      <c r="V402" s="91"/>
      <c r="W402" s="91"/>
      <c r="X402" s="91"/>
      <c r="Y402" s="91"/>
    </row>
    <row r="403" spans="1:25" x14ac:dyDescent="0.25">
      <c r="A403" s="91"/>
      <c r="B403" s="91"/>
      <c r="C403" s="91"/>
      <c r="D403" s="91"/>
      <c r="E403" s="91"/>
      <c r="F403" s="91"/>
      <c r="G403" s="91"/>
      <c r="H403" s="91"/>
      <c r="I403" s="91"/>
      <c r="J403" s="91"/>
      <c r="K403" s="91"/>
      <c r="L403" s="91"/>
      <c r="M403" s="91"/>
      <c r="N403" s="91"/>
      <c r="O403" s="91"/>
      <c r="P403" s="91"/>
      <c r="Q403" s="91"/>
      <c r="R403" s="91"/>
      <c r="S403" s="91"/>
      <c r="T403" s="91"/>
      <c r="U403" s="91"/>
      <c r="V403" s="91"/>
      <c r="W403" s="91"/>
      <c r="X403" s="91"/>
      <c r="Y403" s="91"/>
    </row>
    <row r="404" spans="1:25" s="48" customFormat="1" x14ac:dyDescent="0.25">
      <c r="A404" s="91"/>
      <c r="B404" s="91"/>
      <c r="C404" s="91"/>
      <c r="D404" s="91"/>
      <c r="E404" s="91"/>
      <c r="F404" s="91"/>
      <c r="G404" s="91"/>
      <c r="H404" s="91"/>
      <c r="I404" s="91"/>
      <c r="J404" s="91"/>
      <c r="K404" s="91"/>
      <c r="L404" s="91"/>
      <c r="M404" s="91"/>
      <c r="N404" s="91"/>
      <c r="O404" s="91"/>
      <c r="P404" s="91"/>
      <c r="Q404" s="91"/>
      <c r="R404" s="91"/>
      <c r="S404" s="91"/>
      <c r="T404" s="91"/>
      <c r="U404" s="91"/>
      <c r="V404" s="91"/>
      <c r="W404" s="91"/>
      <c r="X404" s="91"/>
      <c r="Y404" s="91"/>
    </row>
    <row r="405" spans="1:25" x14ac:dyDescent="0.25">
      <c r="A405" s="91"/>
      <c r="B405" s="91"/>
      <c r="C405" s="91"/>
      <c r="D405" s="91"/>
      <c r="E405" s="91"/>
      <c r="F405" s="91"/>
      <c r="G405" s="91"/>
      <c r="H405" s="91"/>
      <c r="I405" s="91"/>
      <c r="J405" s="91"/>
      <c r="K405" s="91"/>
      <c r="L405" s="91"/>
      <c r="M405" s="91"/>
      <c r="N405" s="91"/>
      <c r="O405" s="91"/>
      <c r="P405" s="91"/>
      <c r="Q405" s="91"/>
      <c r="R405" s="91"/>
      <c r="S405" s="91"/>
      <c r="T405" s="91"/>
      <c r="U405" s="91"/>
      <c r="V405" s="91"/>
      <c r="W405" s="91"/>
      <c r="X405" s="91"/>
      <c r="Y405" s="91"/>
    </row>
    <row r="410" spans="1:25" s="48" customFormat="1" x14ac:dyDescent="0.25">
      <c r="Y410" s="5"/>
    </row>
    <row r="411" spans="1:25" s="48" customFormat="1" x14ac:dyDescent="0.25">
      <c r="Y411" s="5"/>
    </row>
    <row r="412" spans="1:25" ht="15" customHeight="1" x14ac:dyDescent="0.25">
      <c r="A412" s="61" t="s">
        <v>94</v>
      </c>
      <c r="B412" s="61"/>
      <c r="C412" s="61"/>
      <c r="D412" s="61"/>
      <c r="E412" s="61"/>
      <c r="F412" s="61"/>
      <c r="G412" s="61"/>
      <c r="H412" s="61"/>
      <c r="I412" s="61"/>
      <c r="J412" s="61"/>
      <c r="K412" s="61"/>
      <c r="L412" s="61"/>
      <c r="M412" s="61"/>
      <c r="N412" s="61"/>
      <c r="O412" s="61"/>
      <c r="P412" s="61"/>
      <c r="Q412" s="61"/>
      <c r="R412" s="61"/>
      <c r="S412" s="61"/>
      <c r="T412" s="61"/>
      <c r="U412" s="61"/>
    </row>
    <row r="413" spans="1:25" ht="25.5" customHeight="1" x14ac:dyDescent="0.25">
      <c r="A413" s="61"/>
      <c r="B413" s="61"/>
      <c r="C413" s="61"/>
      <c r="D413" s="61"/>
      <c r="E413" s="61"/>
      <c r="F413" s="61"/>
      <c r="G413" s="61"/>
      <c r="H413" s="61"/>
      <c r="I413" s="61"/>
      <c r="J413" s="61"/>
      <c r="K413" s="61"/>
      <c r="L413" s="61"/>
      <c r="M413" s="61"/>
      <c r="N413" s="61"/>
      <c r="O413" s="61"/>
      <c r="P413" s="61"/>
      <c r="Q413" s="61"/>
      <c r="R413" s="61"/>
      <c r="S413" s="61"/>
      <c r="T413" s="61"/>
      <c r="U413" s="61"/>
    </row>
    <row r="414" spans="1:25" ht="25.5" customHeight="1" thickBot="1" x14ac:dyDescent="0.3">
      <c r="A414" s="19"/>
      <c r="B414" s="19"/>
      <c r="C414" s="19"/>
      <c r="D414" s="19"/>
      <c r="E414" s="19"/>
      <c r="F414" s="19"/>
      <c r="G414" s="19"/>
      <c r="H414" s="19"/>
      <c r="I414" s="19"/>
      <c r="J414" s="19"/>
      <c r="K414" s="19"/>
      <c r="L414" s="292" t="str">
        <f>CONCATENATE(Arkusz18!C2," - ",Arkusz18!B2," r.")</f>
        <v>01.01.2015 - 31.10.2015 r.</v>
      </c>
      <c r="M414" s="292"/>
      <c r="N414" s="292"/>
      <c r="O414" s="292"/>
      <c r="P414" s="292"/>
      <c r="Q414" s="292"/>
      <c r="R414" s="292"/>
      <c r="S414" s="292"/>
      <c r="T414" s="292"/>
      <c r="U414" s="292"/>
      <c r="V414" s="292"/>
    </row>
    <row r="415" spans="1:25" ht="121.5" customHeight="1" x14ac:dyDescent="0.25">
      <c r="C415" s="246" t="s">
        <v>3</v>
      </c>
      <c r="D415" s="247"/>
      <c r="E415" s="247"/>
      <c r="F415" s="247"/>
      <c r="G415" s="247"/>
      <c r="H415" s="247"/>
      <c r="I415" s="247"/>
      <c r="J415" s="247"/>
      <c r="K415" s="247"/>
      <c r="L415" s="54" t="s">
        <v>82</v>
      </c>
      <c r="M415" s="54"/>
      <c r="N415" s="33" t="s">
        <v>12</v>
      </c>
      <c r="O415" s="33" t="s">
        <v>98</v>
      </c>
      <c r="P415" s="33" t="s">
        <v>87</v>
      </c>
      <c r="Q415" s="33" t="s">
        <v>52</v>
      </c>
      <c r="R415" s="33" t="s">
        <v>39</v>
      </c>
      <c r="S415" s="33" t="s">
        <v>5</v>
      </c>
      <c r="T415" s="33" t="s">
        <v>86</v>
      </c>
      <c r="U415" s="54" t="s">
        <v>81</v>
      </c>
      <c r="V415" s="55"/>
    </row>
    <row r="416" spans="1:25" x14ac:dyDescent="0.25">
      <c r="C416" s="78" t="s">
        <v>34</v>
      </c>
      <c r="D416" s="79"/>
      <c r="E416" s="79"/>
      <c r="F416" s="79"/>
      <c r="G416" s="79"/>
      <c r="H416" s="79"/>
      <c r="I416" s="79"/>
      <c r="J416" s="79"/>
      <c r="K416" s="79"/>
      <c r="L416" s="56">
        <f>Arkusz13!C2</f>
        <v>1535</v>
      </c>
      <c r="M416" s="56"/>
      <c r="N416" s="41">
        <f>Arkusz13!C18</f>
        <v>436</v>
      </c>
      <c r="O416" s="41">
        <f>Arkusz13!C34</f>
        <v>202</v>
      </c>
      <c r="P416" s="41">
        <f>Arkusz13!C50+187</f>
        <v>218</v>
      </c>
      <c r="Q416" s="41">
        <f>Arkusz13!C66</f>
        <v>19</v>
      </c>
      <c r="R416" s="41">
        <f>Arkusz13!C82</f>
        <v>0</v>
      </c>
      <c r="S416" s="41">
        <f>Arkusz13!C98</f>
        <v>0</v>
      </c>
      <c r="T416" s="41">
        <f>Arkusz13!C114-SUM(N416:S416)</f>
        <v>321</v>
      </c>
      <c r="U416" s="76">
        <f>SUM(N416:T416)</f>
        <v>1196</v>
      </c>
      <c r="V416" s="77"/>
    </row>
    <row r="417" spans="3:22" x14ac:dyDescent="0.25">
      <c r="C417" s="248" t="s">
        <v>35</v>
      </c>
      <c r="D417" s="249"/>
      <c r="E417" s="249"/>
      <c r="F417" s="249"/>
      <c r="G417" s="249"/>
      <c r="H417" s="249"/>
      <c r="I417" s="249"/>
      <c r="J417" s="249"/>
      <c r="K417" s="249"/>
      <c r="L417" s="56">
        <f>Arkusz13!C3</f>
        <v>225</v>
      </c>
      <c r="M417" s="56"/>
      <c r="N417" s="43">
        <f>Arkusz13!C19</f>
        <v>96</v>
      </c>
      <c r="O417" s="43">
        <f>Arkusz13!C35</f>
        <v>30</v>
      </c>
      <c r="P417" s="43">
        <f>Arkusz13!C51</f>
        <v>48</v>
      </c>
      <c r="Q417" s="43">
        <f>Arkusz13!C67</f>
        <v>3</v>
      </c>
      <c r="R417" s="43">
        <f>Arkusz13!C83</f>
        <v>0</v>
      </c>
      <c r="S417" s="43">
        <f>Arkusz13!C99</f>
        <v>0</v>
      </c>
      <c r="T417" s="43">
        <f>Arkusz13!C115-SUM(N417:S417)</f>
        <v>36</v>
      </c>
      <c r="U417" s="76">
        <f t="shared" ref="U417:U431" si="17">SUM(N417:T417)</f>
        <v>213</v>
      </c>
      <c r="V417" s="77"/>
    </row>
    <row r="418" spans="3:22" x14ac:dyDescent="0.25">
      <c r="C418" s="78" t="s">
        <v>36</v>
      </c>
      <c r="D418" s="79"/>
      <c r="E418" s="79"/>
      <c r="F418" s="79"/>
      <c r="G418" s="79"/>
      <c r="H418" s="79"/>
      <c r="I418" s="79"/>
      <c r="J418" s="79"/>
      <c r="K418" s="79"/>
      <c r="L418" s="56">
        <f>Arkusz13!C4</f>
        <v>59</v>
      </c>
      <c r="M418" s="56"/>
      <c r="N418" s="43">
        <f>Arkusz13!C20</f>
        <v>39</v>
      </c>
      <c r="O418" s="43">
        <f>Arkusz13!C36</f>
        <v>5</v>
      </c>
      <c r="P418" s="43">
        <f>Arkusz13!C52+1</f>
        <v>8</v>
      </c>
      <c r="Q418" s="43">
        <f>Arkusz13!C68</f>
        <v>0</v>
      </c>
      <c r="R418" s="43">
        <f>Arkusz13!C84</f>
        <v>0</v>
      </c>
      <c r="S418" s="43">
        <f>Arkusz13!C100</f>
        <v>0</v>
      </c>
      <c r="T418" s="43">
        <f>Arkusz13!C116-SUM(N418:S418)</f>
        <v>19</v>
      </c>
      <c r="U418" s="76">
        <f t="shared" si="17"/>
        <v>71</v>
      </c>
      <c r="V418" s="77"/>
    </row>
    <row r="419" spans="3:22" x14ac:dyDescent="0.25">
      <c r="C419" s="248" t="s">
        <v>37</v>
      </c>
      <c r="D419" s="249"/>
      <c r="E419" s="249"/>
      <c r="F419" s="249"/>
      <c r="G419" s="249"/>
      <c r="H419" s="249"/>
      <c r="I419" s="249"/>
      <c r="J419" s="249"/>
      <c r="K419" s="249"/>
      <c r="L419" s="56">
        <f>Arkusz13!C5</f>
        <v>2</v>
      </c>
      <c r="M419" s="56"/>
      <c r="N419" s="43">
        <f>Arkusz13!C21</f>
        <v>1</v>
      </c>
      <c r="O419" s="43">
        <f>Arkusz13!C37</f>
        <v>0</v>
      </c>
      <c r="P419" s="43">
        <f>Arkusz13!C53</f>
        <v>1</v>
      </c>
      <c r="Q419" s="43">
        <f>Arkusz13!C69</f>
        <v>0</v>
      </c>
      <c r="R419" s="43">
        <f>Arkusz13!C85</f>
        <v>0</v>
      </c>
      <c r="S419" s="43">
        <f>Arkusz13!C101</f>
        <v>0</v>
      </c>
      <c r="T419" s="43">
        <f>Arkusz13!C117-SUM(N419:S419)</f>
        <v>0</v>
      </c>
      <c r="U419" s="76">
        <f t="shared" si="17"/>
        <v>2</v>
      </c>
      <c r="V419" s="77"/>
    </row>
    <row r="420" spans="3:22" x14ac:dyDescent="0.25">
      <c r="C420" s="78" t="s">
        <v>38</v>
      </c>
      <c r="D420" s="79"/>
      <c r="E420" s="79"/>
      <c r="F420" s="79"/>
      <c r="G420" s="79"/>
      <c r="H420" s="79"/>
      <c r="I420" s="79"/>
      <c r="J420" s="79"/>
      <c r="K420" s="79"/>
      <c r="L420" s="56">
        <f>Arkusz13!C6</f>
        <v>0</v>
      </c>
      <c r="M420" s="56"/>
      <c r="N420" s="43">
        <f>Arkusz13!C22</f>
        <v>0</v>
      </c>
      <c r="O420" s="43">
        <f>Arkusz13!C38</f>
        <v>0</v>
      </c>
      <c r="P420" s="43">
        <f>Arkusz13!C54</f>
        <v>0</v>
      </c>
      <c r="Q420" s="43">
        <f>Arkusz13!C70</f>
        <v>0</v>
      </c>
      <c r="R420" s="43">
        <f>Arkusz13!C86</f>
        <v>0</v>
      </c>
      <c r="S420" s="43">
        <f>Arkusz13!C102</f>
        <v>0</v>
      </c>
      <c r="T420" s="43">
        <f>Arkusz13!C118-SUM(N420:S420)</f>
        <v>0</v>
      </c>
      <c r="U420" s="76">
        <f t="shared" si="17"/>
        <v>0</v>
      </c>
      <c r="V420" s="77"/>
    </row>
    <row r="421" spans="3:22" x14ac:dyDescent="0.25">
      <c r="C421" s="248" t="s">
        <v>46</v>
      </c>
      <c r="D421" s="249"/>
      <c r="E421" s="249"/>
      <c r="F421" s="249"/>
      <c r="G421" s="249"/>
      <c r="H421" s="249"/>
      <c r="I421" s="249"/>
      <c r="J421" s="249"/>
      <c r="K421" s="249"/>
      <c r="L421" s="56">
        <f>Arkusz13!C7</f>
        <v>1</v>
      </c>
      <c r="M421" s="56"/>
      <c r="N421" s="43">
        <f>Arkusz13!C23</f>
        <v>1</v>
      </c>
      <c r="O421" s="43">
        <f>Arkusz13!C39</f>
        <v>0</v>
      </c>
      <c r="P421" s="43">
        <f>Arkusz13!C55</f>
        <v>0</v>
      </c>
      <c r="Q421" s="43">
        <f>Arkusz13!C71</f>
        <v>0</v>
      </c>
      <c r="R421" s="43">
        <f>Arkusz13!C87</f>
        <v>0</v>
      </c>
      <c r="S421" s="43">
        <f>Arkusz13!C103</f>
        <v>0</v>
      </c>
      <c r="T421" s="43">
        <f>Arkusz13!C119-SUM(N421:S421)</f>
        <v>0</v>
      </c>
      <c r="U421" s="76">
        <f t="shared" si="17"/>
        <v>1</v>
      </c>
      <c r="V421" s="77"/>
    </row>
    <row r="422" spans="3:22" x14ac:dyDescent="0.25">
      <c r="C422" s="78" t="s">
        <v>47</v>
      </c>
      <c r="D422" s="79"/>
      <c r="E422" s="79"/>
      <c r="F422" s="79"/>
      <c r="G422" s="79"/>
      <c r="H422" s="79"/>
      <c r="I422" s="79"/>
      <c r="J422" s="79"/>
      <c r="K422" s="79"/>
      <c r="L422" s="56">
        <f>Arkusz13!C8</f>
        <v>0</v>
      </c>
      <c r="M422" s="56"/>
      <c r="N422" s="43">
        <f>Arkusz13!C24</f>
        <v>0</v>
      </c>
      <c r="O422" s="43">
        <f>Arkusz13!C40</f>
        <v>0</v>
      </c>
      <c r="P422" s="43">
        <f>Arkusz13!C56</f>
        <v>0</v>
      </c>
      <c r="Q422" s="43">
        <f>Arkusz13!C72</f>
        <v>0</v>
      </c>
      <c r="R422" s="43">
        <f>Arkusz13!C88</f>
        <v>0</v>
      </c>
      <c r="S422" s="43">
        <f>Arkusz13!C104</f>
        <v>0</v>
      </c>
      <c r="T422" s="43">
        <f>Arkusz13!C120-SUM(N422:S422)</f>
        <v>0</v>
      </c>
      <c r="U422" s="76">
        <f t="shared" si="17"/>
        <v>0</v>
      </c>
      <c r="V422" s="77"/>
    </row>
    <row r="423" spans="3:22" x14ac:dyDescent="0.25">
      <c r="C423" s="248" t="s">
        <v>5</v>
      </c>
      <c r="D423" s="249"/>
      <c r="E423" s="249"/>
      <c r="F423" s="249"/>
      <c r="G423" s="249"/>
      <c r="H423" s="249"/>
      <c r="I423" s="249"/>
      <c r="J423" s="249"/>
      <c r="K423" s="249"/>
      <c r="L423" s="56">
        <f>Arkusz13!C9</f>
        <v>1</v>
      </c>
      <c r="M423" s="56"/>
      <c r="N423" s="43">
        <f>Arkusz13!C25</f>
        <v>1</v>
      </c>
      <c r="O423" s="43">
        <f>Arkusz13!C41</f>
        <v>0</v>
      </c>
      <c r="P423" s="43">
        <f>Arkusz13!C57</f>
        <v>0</v>
      </c>
      <c r="Q423" s="43">
        <f>Arkusz13!C73</f>
        <v>0</v>
      </c>
      <c r="R423" s="43">
        <f>Arkusz13!C89</f>
        <v>0</v>
      </c>
      <c r="S423" s="43">
        <f>Arkusz13!C105</f>
        <v>2</v>
      </c>
      <c r="T423" s="43">
        <f>Arkusz13!C121-SUM(N423:S423)</f>
        <v>1</v>
      </c>
      <c r="U423" s="76">
        <f t="shared" si="17"/>
        <v>4</v>
      </c>
      <c r="V423" s="77"/>
    </row>
    <row r="424" spans="3:22" x14ac:dyDescent="0.25">
      <c r="C424" s="78" t="s">
        <v>39</v>
      </c>
      <c r="D424" s="79"/>
      <c r="E424" s="79"/>
      <c r="F424" s="79"/>
      <c r="G424" s="79"/>
      <c r="H424" s="79"/>
      <c r="I424" s="79"/>
      <c r="J424" s="79"/>
      <c r="K424" s="79"/>
      <c r="L424" s="56">
        <f>Arkusz13!C10</f>
        <v>5</v>
      </c>
      <c r="M424" s="56"/>
      <c r="N424" s="43">
        <f>Arkusz13!C26</f>
        <v>3</v>
      </c>
      <c r="O424" s="43">
        <f>Arkusz13!C42</f>
        <v>0</v>
      </c>
      <c r="P424" s="43">
        <f>Arkusz13!C58</f>
        <v>1</v>
      </c>
      <c r="Q424" s="43">
        <f>Arkusz13!C74</f>
        <v>1</v>
      </c>
      <c r="R424" s="43">
        <f>Arkusz13!C90</f>
        <v>1</v>
      </c>
      <c r="S424" s="43">
        <f>Arkusz13!C106</f>
        <v>0</v>
      </c>
      <c r="T424" s="43">
        <f>Arkusz13!C122-SUM(N424:S424)</f>
        <v>0</v>
      </c>
      <c r="U424" s="76">
        <f t="shared" si="17"/>
        <v>6</v>
      </c>
      <c r="V424" s="77"/>
    </row>
    <row r="425" spans="3:22" x14ac:dyDescent="0.25">
      <c r="C425" s="248" t="s">
        <v>40</v>
      </c>
      <c r="D425" s="249"/>
      <c r="E425" s="249"/>
      <c r="F425" s="249"/>
      <c r="G425" s="249"/>
      <c r="H425" s="249"/>
      <c r="I425" s="249"/>
      <c r="J425" s="249"/>
      <c r="K425" s="249"/>
      <c r="L425" s="56">
        <f>Arkusz13!C11</f>
        <v>17</v>
      </c>
      <c r="M425" s="56"/>
      <c r="N425" s="43">
        <f>Arkusz13!C27</f>
        <v>7</v>
      </c>
      <c r="O425" s="43">
        <f>Arkusz13!C43</f>
        <v>0</v>
      </c>
      <c r="P425" s="43">
        <f>Arkusz13!C59+2</f>
        <v>3</v>
      </c>
      <c r="Q425" s="43">
        <f>Arkusz13!C75</f>
        <v>2</v>
      </c>
      <c r="R425" s="43">
        <f>Arkusz13!C91</f>
        <v>0</v>
      </c>
      <c r="S425" s="43">
        <f>Arkusz13!C107</f>
        <v>0</v>
      </c>
      <c r="T425" s="43">
        <f>Arkusz13!C123-SUM(N425:S425)</f>
        <v>11</v>
      </c>
      <c r="U425" s="76">
        <f t="shared" si="17"/>
        <v>23</v>
      </c>
      <c r="V425" s="77"/>
    </row>
    <row r="426" spans="3:22" x14ac:dyDescent="0.25">
      <c r="C426" s="78" t="s">
        <v>41</v>
      </c>
      <c r="D426" s="79"/>
      <c r="E426" s="79"/>
      <c r="F426" s="79"/>
      <c r="G426" s="79"/>
      <c r="H426" s="79"/>
      <c r="I426" s="79"/>
      <c r="J426" s="79"/>
      <c r="K426" s="79"/>
      <c r="L426" s="56">
        <f>Arkusz13!C12</f>
        <v>698</v>
      </c>
      <c r="M426" s="56"/>
      <c r="N426" s="43">
        <f>Arkusz13!C28</f>
        <v>319</v>
      </c>
      <c r="O426" s="43">
        <f>Arkusz13!C44</f>
        <v>4</v>
      </c>
      <c r="P426" s="43">
        <f>Arkusz13!C60+61</f>
        <v>79</v>
      </c>
      <c r="Q426" s="43">
        <f>Arkusz13!C76</f>
        <v>25</v>
      </c>
      <c r="R426" s="43">
        <f>Arkusz13!C92</f>
        <v>2</v>
      </c>
      <c r="S426" s="43">
        <f>Arkusz13!C108</f>
        <v>0</v>
      </c>
      <c r="T426" s="43">
        <f>Arkusz13!C124-SUM(N426:S426)+27</f>
        <v>191</v>
      </c>
      <c r="U426" s="76">
        <f t="shared" si="17"/>
        <v>620</v>
      </c>
      <c r="V426" s="77"/>
    </row>
    <row r="427" spans="3:22" x14ac:dyDescent="0.25">
      <c r="C427" s="248" t="s">
        <v>42</v>
      </c>
      <c r="D427" s="249"/>
      <c r="E427" s="249"/>
      <c r="F427" s="249"/>
      <c r="G427" s="249"/>
      <c r="H427" s="249"/>
      <c r="I427" s="249"/>
      <c r="J427" s="249"/>
      <c r="K427" s="249"/>
      <c r="L427" s="56">
        <f>Arkusz13!C13</f>
        <v>2</v>
      </c>
      <c r="M427" s="56"/>
      <c r="N427" s="43">
        <f>Arkusz13!C29</f>
        <v>0</v>
      </c>
      <c r="O427" s="43">
        <f>Arkusz13!C45</f>
        <v>0</v>
      </c>
      <c r="P427" s="43">
        <f>Arkusz13!C61</f>
        <v>0</v>
      </c>
      <c r="Q427" s="43">
        <f>Arkusz13!C77</f>
        <v>0</v>
      </c>
      <c r="R427" s="43">
        <f>Arkusz13!C93</f>
        <v>0</v>
      </c>
      <c r="S427" s="43">
        <f>Arkusz13!C109</f>
        <v>0</v>
      </c>
      <c r="T427" s="43">
        <f>Arkusz13!C125-SUM(N427:S427)</f>
        <v>0</v>
      </c>
      <c r="U427" s="76">
        <f t="shared" si="17"/>
        <v>0</v>
      </c>
      <c r="V427" s="77"/>
    </row>
    <row r="428" spans="3:22" x14ac:dyDescent="0.25">
      <c r="C428" s="78" t="s">
        <v>11</v>
      </c>
      <c r="D428" s="79"/>
      <c r="E428" s="79"/>
      <c r="F428" s="79"/>
      <c r="G428" s="79"/>
      <c r="H428" s="79"/>
      <c r="I428" s="79"/>
      <c r="J428" s="79"/>
      <c r="K428" s="79"/>
      <c r="L428" s="56">
        <f>Arkusz13!C14</f>
        <v>3</v>
      </c>
      <c r="M428" s="56"/>
      <c r="N428" s="43">
        <f>Arkusz13!C30</f>
        <v>0</v>
      </c>
      <c r="O428" s="43">
        <f>Arkusz13!C46</f>
        <v>0</v>
      </c>
      <c r="P428" s="43">
        <f>Arkusz13!C62</f>
        <v>1</v>
      </c>
      <c r="Q428" s="43">
        <f>Arkusz13!C78</f>
        <v>0</v>
      </c>
      <c r="R428" s="43">
        <f>Arkusz13!C94</f>
        <v>0</v>
      </c>
      <c r="S428" s="43">
        <f>Arkusz13!C110</f>
        <v>0</v>
      </c>
      <c r="T428" s="43">
        <f>Arkusz13!C126-SUM(N428:S428)</f>
        <v>0</v>
      </c>
      <c r="U428" s="76">
        <f t="shared" si="17"/>
        <v>1</v>
      </c>
      <c r="V428" s="77"/>
    </row>
    <row r="429" spans="3:22" x14ac:dyDescent="0.25">
      <c r="C429" s="248" t="s">
        <v>43</v>
      </c>
      <c r="D429" s="249"/>
      <c r="E429" s="249"/>
      <c r="F429" s="249"/>
      <c r="G429" s="249"/>
      <c r="H429" s="249"/>
      <c r="I429" s="249"/>
      <c r="J429" s="249"/>
      <c r="K429" s="249"/>
      <c r="L429" s="56">
        <f>Arkusz13!C15</f>
        <v>16</v>
      </c>
      <c r="M429" s="56"/>
      <c r="N429" s="43">
        <f>Arkusz13!C31</f>
        <v>10</v>
      </c>
      <c r="O429" s="43">
        <f>Arkusz13!C47</f>
        <v>1</v>
      </c>
      <c r="P429" s="43">
        <f>Arkusz13!C63</f>
        <v>0</v>
      </c>
      <c r="Q429" s="43">
        <f>Arkusz13!C79</f>
        <v>0</v>
      </c>
      <c r="R429" s="43">
        <f>Arkusz13!C95</f>
        <v>0</v>
      </c>
      <c r="S429" s="43">
        <f>Arkusz13!C111</f>
        <v>0</v>
      </c>
      <c r="T429" s="43">
        <f>Arkusz13!C127-SUM(N429:S429)</f>
        <v>4</v>
      </c>
      <c r="U429" s="76">
        <f t="shared" si="17"/>
        <v>15</v>
      </c>
      <c r="V429" s="77"/>
    </row>
    <row r="430" spans="3:22" x14ac:dyDescent="0.25">
      <c r="C430" s="78" t="s">
        <v>44</v>
      </c>
      <c r="D430" s="79"/>
      <c r="E430" s="79"/>
      <c r="F430" s="79"/>
      <c r="G430" s="79"/>
      <c r="H430" s="79"/>
      <c r="I430" s="79"/>
      <c r="J430" s="79"/>
      <c r="K430" s="79"/>
      <c r="L430" s="56">
        <f>Arkusz13!C16</f>
        <v>1</v>
      </c>
      <c r="M430" s="56"/>
      <c r="N430" s="43">
        <f>Arkusz13!C32</f>
        <v>1</v>
      </c>
      <c r="O430" s="43">
        <f>Arkusz13!C48</f>
        <v>0</v>
      </c>
      <c r="P430" s="43">
        <f>Arkusz13!C64</f>
        <v>0</v>
      </c>
      <c r="Q430" s="43">
        <f>Arkusz13!C80</f>
        <v>0</v>
      </c>
      <c r="R430" s="43">
        <f>Arkusz13!C96</f>
        <v>0</v>
      </c>
      <c r="S430" s="43">
        <f>Arkusz13!C112</f>
        <v>0</v>
      </c>
      <c r="T430" s="43">
        <f>Arkusz13!C128-SUM(N430:S430)</f>
        <v>1</v>
      </c>
      <c r="U430" s="76">
        <f t="shared" si="17"/>
        <v>2</v>
      </c>
      <c r="V430" s="77"/>
    </row>
    <row r="431" spans="3:22" ht="15.75" thickBot="1" x14ac:dyDescent="0.3">
      <c r="C431" s="251" t="s">
        <v>45</v>
      </c>
      <c r="D431" s="252"/>
      <c r="E431" s="252"/>
      <c r="F431" s="252"/>
      <c r="G431" s="252"/>
      <c r="H431" s="252"/>
      <c r="I431" s="252"/>
      <c r="J431" s="252"/>
      <c r="K431" s="252"/>
      <c r="L431" s="56">
        <f>Arkusz13!C17</f>
        <v>21</v>
      </c>
      <c r="M431" s="56"/>
      <c r="N431" s="43">
        <f>Arkusz13!C33</f>
        <v>15</v>
      </c>
      <c r="O431" s="43">
        <f>Arkusz13!C49</f>
        <v>0</v>
      </c>
      <c r="P431" s="43">
        <f>Arkusz13!C65</f>
        <v>0</v>
      </c>
      <c r="Q431" s="43">
        <f>Arkusz13!C81</f>
        <v>0</v>
      </c>
      <c r="R431" s="43">
        <f>Arkusz13!C97</f>
        <v>0</v>
      </c>
      <c r="S431" s="43">
        <f>Arkusz13!C113</f>
        <v>0</v>
      </c>
      <c r="T431" s="43">
        <f>Arkusz13!C129-SUM(N431:S431)</f>
        <v>1</v>
      </c>
      <c r="U431" s="76">
        <f t="shared" si="17"/>
        <v>16</v>
      </c>
      <c r="V431" s="77"/>
    </row>
    <row r="432" spans="3:22" ht="15.75" thickBot="1" x14ac:dyDescent="0.3">
      <c r="C432" s="93" t="s">
        <v>1</v>
      </c>
      <c r="D432" s="94"/>
      <c r="E432" s="94"/>
      <c r="F432" s="94"/>
      <c r="G432" s="94"/>
      <c r="H432" s="94"/>
      <c r="I432" s="94"/>
      <c r="J432" s="94"/>
      <c r="K432" s="94"/>
      <c r="L432" s="95">
        <f>SUM(L416:L431)</f>
        <v>2586</v>
      </c>
      <c r="M432" s="95"/>
      <c r="N432" s="42">
        <f t="shared" ref="N432:U432" si="18">SUM(N416:N431)</f>
        <v>929</v>
      </c>
      <c r="O432" s="42">
        <f t="shared" si="18"/>
        <v>242</v>
      </c>
      <c r="P432" s="42">
        <f t="shared" si="18"/>
        <v>359</v>
      </c>
      <c r="Q432" s="42">
        <f t="shared" si="18"/>
        <v>50</v>
      </c>
      <c r="R432" s="42">
        <f t="shared" si="18"/>
        <v>3</v>
      </c>
      <c r="S432" s="42">
        <f t="shared" si="18"/>
        <v>2</v>
      </c>
      <c r="T432" s="42">
        <f t="shared" si="18"/>
        <v>585</v>
      </c>
      <c r="U432" s="95">
        <f t="shared" si="18"/>
        <v>2170</v>
      </c>
      <c r="V432" s="96"/>
    </row>
    <row r="433" spans="1:20" x14ac:dyDescent="0.25">
      <c r="A433" s="34"/>
      <c r="B433" s="34"/>
      <c r="C433" s="34"/>
      <c r="D433" s="34"/>
      <c r="E433" s="34"/>
      <c r="F433" s="34"/>
      <c r="G433" s="34"/>
      <c r="H433" s="34"/>
      <c r="I433" s="34"/>
      <c r="J433" s="35"/>
      <c r="K433" s="35"/>
      <c r="L433" s="35"/>
      <c r="M433" s="35"/>
      <c r="N433" s="35"/>
      <c r="O433" s="35"/>
      <c r="P433" s="35"/>
      <c r="Q433" s="35"/>
      <c r="R433" s="35"/>
      <c r="S433" s="35"/>
      <c r="T433" s="35"/>
    </row>
    <row r="436" spans="1:20" ht="15" customHeight="1" x14ac:dyDescent="0.25"/>
    <row r="457" spans="1:25" ht="20.25" customHeight="1" thickBot="1" x14ac:dyDescent="0.3"/>
    <row r="458" spans="1:25" ht="21.75" customHeight="1" x14ac:dyDescent="0.25">
      <c r="D458" s="74" t="s">
        <v>3</v>
      </c>
      <c r="E458" s="75"/>
      <c r="F458" s="75"/>
      <c r="G458" s="75"/>
      <c r="H458" s="75"/>
      <c r="I458" s="75"/>
      <c r="J458" s="75"/>
      <c r="K458" s="75"/>
      <c r="L458" s="75" t="s">
        <v>4</v>
      </c>
      <c r="M458" s="75"/>
      <c r="N458" s="86" t="s">
        <v>89</v>
      </c>
      <c r="O458" s="86"/>
      <c r="P458" s="86"/>
      <c r="Q458" s="80" t="s">
        <v>90</v>
      </c>
      <c r="R458" s="81"/>
      <c r="S458" s="82"/>
    </row>
    <row r="459" spans="1:25" ht="15.75" thickBot="1" x14ac:dyDescent="0.3">
      <c r="D459" s="72" t="s">
        <v>88</v>
      </c>
      <c r="E459" s="73"/>
      <c r="F459" s="73"/>
      <c r="G459" s="73"/>
      <c r="H459" s="73"/>
      <c r="I459" s="73"/>
      <c r="J459" s="73"/>
      <c r="K459" s="73"/>
      <c r="L459" s="87">
        <f>Arkusz14!B2</f>
        <v>60</v>
      </c>
      <c r="M459" s="87"/>
      <c r="N459" s="87">
        <f>Arkusz14!B3</f>
        <v>35</v>
      </c>
      <c r="O459" s="87"/>
      <c r="P459" s="87"/>
      <c r="Q459" s="83">
        <f>Arkusz14!B4</f>
        <v>2</v>
      </c>
      <c r="R459" s="84"/>
      <c r="S459" s="85"/>
    </row>
    <row r="460" spans="1:25" x14ac:dyDescent="0.25">
      <c r="A460" s="31"/>
      <c r="B460" s="31"/>
      <c r="C460" s="31"/>
      <c r="D460" s="31"/>
      <c r="E460" s="31"/>
      <c r="F460" s="31"/>
      <c r="G460" s="31"/>
      <c r="H460" s="31"/>
      <c r="I460" s="31"/>
      <c r="J460" s="31"/>
      <c r="K460" s="31"/>
      <c r="L460" s="31"/>
      <c r="M460" s="31"/>
      <c r="N460" s="31"/>
      <c r="O460" s="31"/>
      <c r="P460" s="31"/>
      <c r="Q460" s="31"/>
      <c r="R460" s="31"/>
      <c r="S460" s="31"/>
      <c r="T460" s="31"/>
      <c r="U460" s="31"/>
    </row>
    <row r="461" spans="1:25" x14ac:dyDescent="0.25">
      <c r="A461" s="90" t="s">
        <v>165</v>
      </c>
      <c r="B461" s="90"/>
      <c r="C461" s="90"/>
      <c r="D461" s="90"/>
      <c r="E461" s="90"/>
      <c r="F461" s="90"/>
      <c r="G461" s="90"/>
      <c r="H461" s="90"/>
      <c r="I461" s="90"/>
      <c r="J461" s="90"/>
      <c r="K461" s="90"/>
      <c r="L461" s="90"/>
      <c r="M461" s="90"/>
      <c r="N461" s="90"/>
      <c r="O461" s="90"/>
      <c r="P461" s="90"/>
      <c r="Q461" s="90"/>
      <c r="R461" s="90"/>
      <c r="S461" s="90"/>
      <c r="T461" s="90"/>
      <c r="U461" s="90"/>
      <c r="V461" s="90"/>
      <c r="W461" s="90"/>
      <c r="X461" s="90"/>
      <c r="Y461" s="90"/>
    </row>
    <row r="462" spans="1:25" x14ac:dyDescent="0.25">
      <c r="A462" s="90"/>
      <c r="B462" s="90"/>
      <c r="C462" s="90"/>
      <c r="D462" s="90"/>
      <c r="E462" s="90"/>
      <c r="F462" s="90"/>
      <c r="G462" s="90"/>
      <c r="H462" s="90"/>
      <c r="I462" s="90"/>
      <c r="J462" s="90"/>
      <c r="K462" s="90"/>
      <c r="L462" s="90"/>
      <c r="M462" s="90"/>
      <c r="N462" s="90"/>
      <c r="O462" s="90"/>
      <c r="P462" s="90"/>
      <c r="Q462" s="90"/>
      <c r="R462" s="90"/>
      <c r="S462" s="90"/>
      <c r="T462" s="90"/>
      <c r="U462" s="90"/>
      <c r="V462" s="90"/>
      <c r="W462" s="90"/>
      <c r="X462" s="90"/>
      <c r="Y462" s="90"/>
    </row>
    <row r="463" spans="1:25" x14ac:dyDescent="0.25">
      <c r="A463" s="90"/>
      <c r="B463" s="90"/>
      <c r="C463" s="90"/>
      <c r="D463" s="90"/>
      <c r="E463" s="90"/>
      <c r="F463" s="90"/>
      <c r="G463" s="90"/>
      <c r="H463" s="90"/>
      <c r="I463" s="90"/>
      <c r="J463" s="90"/>
      <c r="K463" s="90"/>
      <c r="L463" s="90"/>
      <c r="M463" s="90"/>
      <c r="N463" s="90"/>
      <c r="O463" s="90"/>
      <c r="P463" s="90"/>
      <c r="Q463" s="90"/>
      <c r="R463" s="90"/>
      <c r="S463" s="90"/>
      <c r="T463" s="90"/>
      <c r="U463" s="90"/>
      <c r="V463" s="90"/>
      <c r="W463" s="90"/>
      <c r="X463" s="90"/>
      <c r="Y463" s="90"/>
    </row>
    <row r="464" spans="1:25" x14ac:dyDescent="0.25">
      <c r="A464" s="90"/>
      <c r="B464" s="90"/>
      <c r="C464" s="90"/>
      <c r="D464" s="90"/>
      <c r="E464" s="90"/>
      <c r="F464" s="90"/>
      <c r="G464" s="90"/>
      <c r="H464" s="90"/>
      <c r="I464" s="90"/>
      <c r="J464" s="90"/>
      <c r="K464" s="90"/>
      <c r="L464" s="90"/>
      <c r="M464" s="90"/>
      <c r="N464" s="90"/>
      <c r="O464" s="90"/>
      <c r="P464" s="90"/>
      <c r="Q464" s="90"/>
      <c r="R464" s="90"/>
      <c r="S464" s="90"/>
      <c r="T464" s="90"/>
      <c r="U464" s="90"/>
      <c r="V464" s="90"/>
      <c r="W464" s="90"/>
      <c r="X464" s="90"/>
      <c r="Y464" s="90"/>
    </row>
    <row r="465" spans="1:25" x14ac:dyDescent="0.25">
      <c r="A465" s="90"/>
      <c r="B465" s="90"/>
      <c r="C465" s="90"/>
      <c r="D465" s="90"/>
      <c r="E465" s="90"/>
      <c r="F465" s="90"/>
      <c r="G465" s="90"/>
      <c r="H465" s="90"/>
      <c r="I465" s="90"/>
      <c r="J465" s="90"/>
      <c r="K465" s="90"/>
      <c r="L465" s="90"/>
      <c r="M465" s="90"/>
      <c r="N465" s="90"/>
      <c r="O465" s="90"/>
      <c r="P465" s="90"/>
      <c r="Q465" s="90"/>
      <c r="R465" s="90"/>
      <c r="S465" s="90"/>
      <c r="T465" s="90"/>
      <c r="U465" s="90"/>
      <c r="V465" s="90"/>
      <c r="W465" s="90"/>
      <c r="X465" s="90"/>
      <c r="Y465" s="90"/>
    </row>
    <row r="466" spans="1:25" x14ac:dyDescent="0.25">
      <c r="A466" s="90"/>
      <c r="B466" s="90"/>
      <c r="C466" s="90"/>
      <c r="D466" s="90"/>
      <c r="E466" s="90"/>
      <c r="F466" s="90"/>
      <c r="G466" s="90"/>
      <c r="H466" s="90"/>
      <c r="I466" s="90"/>
      <c r="J466" s="90"/>
      <c r="K466" s="90"/>
      <c r="L466" s="90"/>
      <c r="M466" s="90"/>
      <c r="N466" s="90"/>
      <c r="O466" s="90"/>
      <c r="P466" s="90"/>
      <c r="Q466" s="90"/>
      <c r="R466" s="90"/>
      <c r="S466" s="90"/>
      <c r="T466" s="90"/>
      <c r="U466" s="90"/>
      <c r="V466" s="90"/>
      <c r="W466" s="90"/>
      <c r="X466" s="90"/>
      <c r="Y466" s="90"/>
    </row>
    <row r="469" spans="1:25" s="48" customFormat="1" x14ac:dyDescent="0.25">
      <c r="Y469" s="5"/>
    </row>
    <row r="470" spans="1:25" s="48" customFormat="1" x14ac:dyDescent="0.25">
      <c r="Y470" s="5"/>
    </row>
    <row r="471" spans="1:25" s="48" customFormat="1" x14ac:dyDescent="0.25">
      <c r="Y471" s="5"/>
    </row>
    <row r="472" spans="1:25" s="48" customFormat="1" x14ac:dyDescent="0.25">
      <c r="Y472" s="5"/>
    </row>
    <row r="473" spans="1:25" s="48" customFormat="1" x14ac:dyDescent="0.25">
      <c r="Y473" s="5"/>
    </row>
    <row r="474" spans="1:25" s="48" customFormat="1" x14ac:dyDescent="0.25">
      <c r="Y474" s="5"/>
    </row>
    <row r="475" spans="1:25" x14ac:dyDescent="0.25">
      <c r="A475" s="8" t="s">
        <v>160</v>
      </c>
      <c r="B475" s="8"/>
      <c r="C475" s="8"/>
      <c r="D475" s="8"/>
      <c r="E475" s="8"/>
      <c r="F475" s="8"/>
    </row>
    <row r="476" spans="1:25" ht="15.75" thickBot="1" x14ac:dyDescent="0.3"/>
    <row r="477" spans="1:25" x14ac:dyDescent="0.25">
      <c r="D477" s="151" t="s">
        <v>28</v>
      </c>
      <c r="E477" s="92"/>
      <c r="F477" s="92"/>
      <c r="G477" s="92"/>
      <c r="H477" s="92" t="s">
        <v>4</v>
      </c>
      <c r="I477" s="92"/>
      <c r="J477" s="92"/>
      <c r="K477" s="92" t="s">
        <v>23</v>
      </c>
      <c r="L477" s="92"/>
      <c r="M477" s="256"/>
    </row>
    <row r="478" spans="1:25" x14ac:dyDescent="0.25">
      <c r="D478" s="257" t="s">
        <v>20</v>
      </c>
      <c r="E478" s="258"/>
      <c r="F478" s="258"/>
      <c r="G478" s="258"/>
      <c r="H478" s="76">
        <v>54396</v>
      </c>
      <c r="I478" s="76"/>
      <c r="J478" s="76"/>
      <c r="K478" s="76">
        <v>50822</v>
      </c>
      <c r="L478" s="76"/>
      <c r="M478" s="77"/>
    </row>
    <row r="479" spans="1:25" x14ac:dyDescent="0.25">
      <c r="D479" s="118" t="s">
        <v>21</v>
      </c>
      <c r="E479" s="119"/>
      <c r="F479" s="119"/>
      <c r="G479" s="119"/>
      <c r="H479" s="76">
        <v>2091</v>
      </c>
      <c r="I479" s="76"/>
      <c r="J479" s="76"/>
      <c r="K479" s="76">
        <v>2209</v>
      </c>
      <c r="L479" s="76"/>
      <c r="M479" s="77"/>
    </row>
    <row r="480" spans="1:25" ht="15.75" thickBot="1" x14ac:dyDescent="0.3">
      <c r="D480" s="124" t="s">
        <v>22</v>
      </c>
      <c r="E480" s="125"/>
      <c r="F480" s="125"/>
      <c r="G480" s="125"/>
      <c r="H480" s="76">
        <v>1186</v>
      </c>
      <c r="I480" s="76"/>
      <c r="J480" s="76"/>
      <c r="K480" s="76">
        <v>1437</v>
      </c>
      <c r="L480" s="76"/>
      <c r="M480" s="77"/>
    </row>
    <row r="481" spans="1:25" ht="15.75" thickBot="1" x14ac:dyDescent="0.3">
      <c r="D481" s="120" t="s">
        <v>1</v>
      </c>
      <c r="E481" s="121"/>
      <c r="F481" s="121"/>
      <c r="G481" s="121"/>
      <c r="H481" s="122">
        <f>SUM(H478:J480)</f>
        <v>57673</v>
      </c>
      <c r="I481" s="122"/>
      <c r="J481" s="122"/>
      <c r="K481" s="122">
        <f>SUM(K478:M480)</f>
        <v>54468</v>
      </c>
      <c r="L481" s="122"/>
      <c r="M481" s="123"/>
    </row>
    <row r="482" spans="1:25" x14ac:dyDescent="0.25">
      <c r="D482" s="45"/>
      <c r="E482" s="45"/>
      <c r="F482" s="45"/>
      <c r="G482" s="45"/>
      <c r="H482" s="45"/>
      <c r="I482" s="45"/>
      <c r="J482" s="45"/>
      <c r="K482" s="45"/>
      <c r="L482" s="45"/>
      <c r="M482" s="45"/>
    </row>
    <row r="483" spans="1:25" s="44" customFormat="1" x14ac:dyDescent="0.25">
      <c r="D483" s="45"/>
      <c r="E483" s="45"/>
      <c r="F483" s="45"/>
      <c r="G483" s="45"/>
      <c r="H483" s="45"/>
      <c r="I483" s="45"/>
      <c r="J483" s="45"/>
      <c r="K483" s="45"/>
      <c r="L483" s="45"/>
      <c r="M483" s="45"/>
      <c r="Y483" s="5"/>
    </row>
    <row r="484" spans="1:25" s="44" customFormat="1" x14ac:dyDescent="0.25">
      <c r="D484" s="45"/>
      <c r="E484" s="45"/>
      <c r="F484" s="45"/>
      <c r="G484" s="45"/>
      <c r="H484" s="45"/>
      <c r="I484" s="45"/>
      <c r="J484" s="45"/>
      <c r="K484" s="45"/>
      <c r="L484" s="45"/>
      <c r="M484" s="45"/>
      <c r="Y484" s="5"/>
    </row>
    <row r="485" spans="1:25" s="44" customFormat="1" x14ac:dyDescent="0.25">
      <c r="D485" s="45"/>
      <c r="E485" s="45"/>
      <c r="F485" s="45"/>
      <c r="G485" s="45"/>
      <c r="H485" s="45"/>
      <c r="I485" s="45"/>
      <c r="J485" s="45"/>
      <c r="K485" s="45"/>
      <c r="L485" s="45"/>
      <c r="M485" s="45"/>
      <c r="Y485" s="5"/>
    </row>
    <row r="486" spans="1:25" s="44" customFormat="1" x14ac:dyDescent="0.25">
      <c r="D486" s="45"/>
      <c r="E486" s="45"/>
      <c r="F486" s="45"/>
      <c r="G486" s="45"/>
      <c r="H486" s="45"/>
      <c r="I486" s="45"/>
      <c r="J486" s="45"/>
      <c r="K486" s="45"/>
      <c r="L486" s="45"/>
      <c r="M486" s="45"/>
      <c r="Y486" s="5"/>
    </row>
    <row r="487" spans="1:25" s="44" customFormat="1" x14ac:dyDescent="0.25">
      <c r="D487" s="45"/>
      <c r="E487" s="45"/>
      <c r="F487" s="45"/>
      <c r="G487" s="45"/>
      <c r="H487" s="45"/>
      <c r="I487" s="45"/>
      <c r="J487" s="45"/>
      <c r="K487" s="45"/>
      <c r="L487" s="45"/>
      <c r="M487" s="45"/>
      <c r="Y487" s="5"/>
    </row>
    <row r="488" spans="1:25" s="44" customFormat="1" x14ac:dyDescent="0.25">
      <c r="D488" s="45"/>
      <c r="E488" s="45"/>
      <c r="F488" s="45"/>
      <c r="G488" s="45"/>
      <c r="H488" s="45"/>
      <c r="I488" s="45"/>
      <c r="J488" s="45"/>
      <c r="K488" s="45"/>
      <c r="L488" s="45"/>
      <c r="M488" s="45"/>
      <c r="Y488" s="5"/>
    </row>
    <row r="490" spans="1:25" x14ac:dyDescent="0.25">
      <c r="A490" s="90" t="s">
        <v>159</v>
      </c>
      <c r="B490" s="90"/>
      <c r="C490" s="90"/>
      <c r="D490" s="90"/>
      <c r="E490" s="90"/>
      <c r="F490" s="90"/>
      <c r="G490" s="90"/>
      <c r="H490" s="90"/>
      <c r="I490" s="90"/>
      <c r="J490" s="90"/>
      <c r="K490" s="90"/>
      <c r="L490" s="90"/>
      <c r="M490" s="90"/>
      <c r="N490" s="90"/>
      <c r="O490" s="90"/>
      <c r="P490" s="90"/>
      <c r="Q490" s="90"/>
      <c r="R490" s="90"/>
      <c r="S490" s="90"/>
      <c r="T490" s="90"/>
      <c r="U490" s="90"/>
      <c r="V490" s="90"/>
      <c r="W490" s="90"/>
      <c r="X490" s="90"/>
      <c r="Y490" s="90"/>
    </row>
    <row r="491" spans="1:25" x14ac:dyDescent="0.25">
      <c r="A491" s="90"/>
      <c r="B491" s="90"/>
      <c r="C491" s="90"/>
      <c r="D491" s="90"/>
      <c r="E491" s="90"/>
      <c r="F491" s="90"/>
      <c r="G491" s="90"/>
      <c r="H491" s="90"/>
      <c r="I491" s="90"/>
      <c r="J491" s="90"/>
      <c r="K491" s="90"/>
      <c r="L491" s="90"/>
      <c r="M491" s="90"/>
      <c r="N491" s="90"/>
      <c r="O491" s="90"/>
      <c r="P491" s="90"/>
      <c r="Q491" s="90"/>
      <c r="R491" s="90"/>
      <c r="S491" s="90"/>
      <c r="T491" s="90"/>
      <c r="U491" s="90"/>
      <c r="V491" s="90"/>
      <c r="W491" s="90"/>
      <c r="X491" s="90"/>
      <c r="Y491" s="90"/>
    </row>
    <row r="492" spans="1:25" x14ac:dyDescent="0.25">
      <c r="A492" s="90"/>
      <c r="B492" s="90"/>
      <c r="C492" s="90"/>
      <c r="D492" s="90"/>
      <c r="E492" s="90"/>
      <c r="F492" s="90"/>
      <c r="G492" s="90"/>
      <c r="H492" s="90"/>
      <c r="I492" s="90"/>
      <c r="J492" s="90"/>
      <c r="K492" s="90"/>
      <c r="L492" s="90"/>
      <c r="M492" s="90"/>
      <c r="N492" s="90"/>
      <c r="O492" s="90"/>
      <c r="P492" s="90"/>
      <c r="Q492" s="90"/>
      <c r="R492" s="90"/>
      <c r="S492" s="90"/>
      <c r="T492" s="90"/>
      <c r="U492" s="90"/>
      <c r="V492" s="90"/>
      <c r="W492" s="90"/>
      <c r="X492" s="90"/>
      <c r="Y492" s="90"/>
    </row>
    <row r="494" spans="1:25" x14ac:dyDescent="0.25">
      <c r="A494" s="8" t="s">
        <v>161</v>
      </c>
      <c r="B494" s="8"/>
      <c r="C494" s="8"/>
      <c r="D494" s="8"/>
      <c r="E494" s="8"/>
      <c r="F494" s="8"/>
      <c r="G494" s="8"/>
      <c r="H494" s="8"/>
      <c r="I494" s="8"/>
      <c r="J494" s="8"/>
    </row>
    <row r="495" spans="1:25" x14ac:dyDescent="0.25">
      <c r="A495" s="8"/>
      <c r="B495" s="8"/>
      <c r="C495" s="8"/>
      <c r="D495" s="8"/>
      <c r="E495" s="8"/>
      <c r="F495" s="8"/>
      <c r="G495" s="8"/>
      <c r="H495" s="8"/>
      <c r="I495" s="8"/>
      <c r="J495" s="8"/>
    </row>
    <row r="496" spans="1:25" ht="15.75" thickBot="1" x14ac:dyDescent="0.3">
      <c r="A496" s="8"/>
      <c r="B496" s="8"/>
      <c r="C496" s="8"/>
      <c r="D496" s="8"/>
      <c r="E496" s="8"/>
      <c r="F496" s="8"/>
      <c r="G496" s="8"/>
      <c r="H496" s="8"/>
      <c r="I496" s="8"/>
      <c r="J496" s="8"/>
    </row>
    <row r="497" spans="1:18" x14ac:dyDescent="0.25">
      <c r="D497" s="110" t="s">
        <v>48</v>
      </c>
      <c r="E497" s="111"/>
      <c r="F497" s="111"/>
      <c r="G497" s="100" t="str">
        <f>CONCATENATE(Arkusz18!A2," - ",Arkusz18!B2," r.")</f>
        <v>01.10.2015 - 31.10.2015 r.</v>
      </c>
      <c r="H497" s="100"/>
      <c r="I497" s="100"/>
      <c r="J497" s="100"/>
      <c r="K497" s="100"/>
      <c r="L497" s="100"/>
      <c r="M497" s="100"/>
      <c r="N497" s="100"/>
      <c r="O497" s="100"/>
      <c r="P497" s="100"/>
      <c r="Q497" s="100"/>
      <c r="R497" s="101"/>
    </row>
    <row r="498" spans="1:18" ht="24" customHeight="1" x14ac:dyDescent="0.25">
      <c r="D498" s="112"/>
      <c r="E498" s="113"/>
      <c r="F498" s="113"/>
      <c r="G498" s="105" t="s">
        <v>65</v>
      </c>
      <c r="H498" s="105"/>
      <c r="I498" s="105"/>
      <c r="J498" s="105" t="s">
        <v>93</v>
      </c>
      <c r="K498" s="105"/>
      <c r="L498" s="105"/>
      <c r="M498" s="105" t="s">
        <v>64</v>
      </c>
      <c r="N498" s="105"/>
      <c r="O498" s="105"/>
      <c r="P498" s="105" t="s">
        <v>92</v>
      </c>
      <c r="Q498" s="105"/>
      <c r="R498" s="114"/>
    </row>
    <row r="499" spans="1:18" ht="15" customHeight="1" x14ac:dyDescent="0.25">
      <c r="D499" s="102" t="s">
        <v>91</v>
      </c>
      <c r="E499" s="103"/>
      <c r="F499" s="103"/>
      <c r="G499" s="104">
        <f>Arkusz16!A2</f>
        <v>8560</v>
      </c>
      <c r="H499" s="104"/>
      <c r="I499" s="104"/>
      <c r="J499" s="104">
        <f>Arkusz16!A3</f>
        <v>1</v>
      </c>
      <c r="K499" s="104"/>
      <c r="L499" s="104"/>
      <c r="M499" s="104">
        <f>Arkusz16!A4</f>
        <v>0</v>
      </c>
      <c r="N499" s="104"/>
      <c r="O499" s="104"/>
      <c r="P499" s="104">
        <f>Arkusz16!A5</f>
        <v>3</v>
      </c>
      <c r="Q499" s="104"/>
      <c r="R499" s="104"/>
    </row>
    <row r="500" spans="1:18" x14ac:dyDescent="0.25">
      <c r="D500" s="115" t="s">
        <v>50</v>
      </c>
      <c r="E500" s="116"/>
      <c r="F500" s="116"/>
      <c r="G500" s="117">
        <f>Arkusz16!A6</f>
        <v>1766</v>
      </c>
      <c r="H500" s="117"/>
      <c r="I500" s="117"/>
      <c r="J500" s="253">
        <f>Arkusz16!A7</f>
        <v>9</v>
      </c>
      <c r="K500" s="254"/>
      <c r="L500" s="255"/>
      <c r="M500" s="253">
        <f>Arkusz16!A8</f>
        <v>0</v>
      </c>
      <c r="N500" s="254"/>
      <c r="O500" s="255"/>
      <c r="P500" s="253">
        <f>Arkusz16!A9</f>
        <v>23</v>
      </c>
      <c r="Q500" s="254"/>
      <c r="R500" s="255"/>
    </row>
    <row r="501" spans="1:18" ht="15.75" thickBot="1" x14ac:dyDescent="0.3">
      <c r="D501" s="97" t="s">
        <v>51</v>
      </c>
      <c r="E501" s="98"/>
      <c r="F501" s="98"/>
      <c r="G501" s="99">
        <f>Arkusz16!A10</f>
        <v>2005</v>
      </c>
      <c r="H501" s="99"/>
      <c r="I501" s="99"/>
      <c r="J501" s="99">
        <f>Arkusz16!A11</f>
        <v>4</v>
      </c>
      <c r="K501" s="99"/>
      <c r="L501" s="99"/>
      <c r="M501" s="99">
        <f>Arkusz16!A12</f>
        <v>0</v>
      </c>
      <c r="N501" s="99"/>
      <c r="O501" s="99"/>
      <c r="P501" s="99">
        <f>Arkusz16!A13</f>
        <v>9</v>
      </c>
      <c r="Q501" s="99"/>
      <c r="R501" s="99"/>
    </row>
    <row r="502" spans="1:18" ht="15.75" thickBot="1" x14ac:dyDescent="0.3">
      <c r="D502" s="106" t="s">
        <v>49</v>
      </c>
      <c r="E502" s="107"/>
      <c r="F502" s="107"/>
      <c r="G502" s="108">
        <f>SUM(G499:I501)</f>
        <v>12331</v>
      </c>
      <c r="H502" s="108"/>
      <c r="I502" s="108"/>
      <c r="J502" s="108">
        <f t="shared" ref="J502" si="19">SUM(J499:L501)</f>
        <v>14</v>
      </c>
      <c r="K502" s="108"/>
      <c r="L502" s="108"/>
      <c r="M502" s="108">
        <f t="shared" ref="M502" si="20">SUM(M499:O501)</f>
        <v>0</v>
      </c>
      <c r="N502" s="108"/>
      <c r="O502" s="108"/>
      <c r="P502" s="108">
        <f t="shared" ref="P502" si="21">SUM(P499:R501)</f>
        <v>35</v>
      </c>
      <c r="Q502" s="108"/>
      <c r="R502" s="109"/>
    </row>
    <row r="503" spans="1:18" x14ac:dyDescent="0.25">
      <c r="A503" s="36"/>
      <c r="B503" s="36"/>
      <c r="C503" s="36"/>
      <c r="D503" s="35"/>
      <c r="E503" s="35"/>
      <c r="F503" s="35"/>
      <c r="G503" s="35"/>
      <c r="H503" s="35"/>
      <c r="I503" s="35"/>
      <c r="J503" s="35"/>
      <c r="K503" s="35"/>
      <c r="L503" s="35"/>
      <c r="M503" s="35"/>
      <c r="N503" s="35"/>
      <c r="O503" s="35"/>
    </row>
    <row r="505" spans="1:18" ht="15.75" thickBot="1" x14ac:dyDescent="0.3"/>
    <row r="506" spans="1:18" x14ac:dyDescent="0.25">
      <c r="D506" s="110" t="s">
        <v>48</v>
      </c>
      <c r="E506" s="111"/>
      <c r="F506" s="111"/>
      <c r="G506" s="100" t="str">
        <f>CONCATENATE(Arkusz18!C2," - ",Arkusz18!B2," r.")</f>
        <v>01.01.2015 - 31.10.2015 r.</v>
      </c>
      <c r="H506" s="100"/>
      <c r="I506" s="100"/>
      <c r="J506" s="100"/>
      <c r="K506" s="100"/>
      <c r="L506" s="100"/>
      <c r="M506" s="100"/>
      <c r="N506" s="100"/>
      <c r="O506" s="100"/>
      <c r="P506" s="100"/>
      <c r="Q506" s="100"/>
      <c r="R506" s="101"/>
    </row>
    <row r="507" spans="1:18" ht="23.25" customHeight="1" x14ac:dyDescent="0.25">
      <c r="D507" s="112"/>
      <c r="E507" s="113"/>
      <c r="F507" s="113"/>
      <c r="G507" s="105" t="s">
        <v>65</v>
      </c>
      <c r="H507" s="105"/>
      <c r="I507" s="105"/>
      <c r="J507" s="105" t="s">
        <v>93</v>
      </c>
      <c r="K507" s="105"/>
      <c r="L507" s="105"/>
      <c r="M507" s="105" t="s">
        <v>64</v>
      </c>
      <c r="N507" s="105"/>
      <c r="O507" s="105"/>
      <c r="P507" s="105" t="s">
        <v>92</v>
      </c>
      <c r="Q507" s="105"/>
      <c r="R507" s="114"/>
    </row>
    <row r="508" spans="1:18" x14ac:dyDescent="0.25">
      <c r="D508" s="102" t="s">
        <v>91</v>
      </c>
      <c r="E508" s="103"/>
      <c r="F508" s="103"/>
      <c r="G508" s="104">
        <f>Arkusz17!A2</f>
        <v>71685</v>
      </c>
      <c r="H508" s="104"/>
      <c r="I508" s="104"/>
      <c r="J508" s="104">
        <f>Arkusz17!A3</f>
        <v>15</v>
      </c>
      <c r="K508" s="104"/>
      <c r="L508" s="104"/>
      <c r="M508" s="104">
        <f>Arkusz17!A4</f>
        <v>0</v>
      </c>
      <c r="N508" s="104"/>
      <c r="O508" s="104"/>
      <c r="P508" s="104">
        <f>Arkusz17!A5</f>
        <v>19</v>
      </c>
      <c r="Q508" s="104"/>
      <c r="R508" s="104"/>
    </row>
    <row r="509" spans="1:18" x14ac:dyDescent="0.25">
      <c r="D509" s="115" t="s">
        <v>50</v>
      </c>
      <c r="E509" s="116"/>
      <c r="F509" s="116"/>
      <c r="G509" s="117">
        <f>Arkusz17!A6</f>
        <v>22518</v>
      </c>
      <c r="H509" s="117"/>
      <c r="I509" s="117"/>
      <c r="J509" s="117">
        <f>Arkusz17!A7</f>
        <v>98</v>
      </c>
      <c r="K509" s="117"/>
      <c r="L509" s="117"/>
      <c r="M509" s="117">
        <f>Arkusz17!A8</f>
        <v>0</v>
      </c>
      <c r="N509" s="117"/>
      <c r="O509" s="117"/>
      <c r="P509" s="117">
        <f>Arkusz17!A9</f>
        <v>136</v>
      </c>
      <c r="Q509" s="117"/>
      <c r="R509" s="117"/>
    </row>
    <row r="510" spans="1:18" ht="15.75" thickBot="1" x14ac:dyDescent="0.3">
      <c r="D510" s="97" t="s">
        <v>51</v>
      </c>
      <c r="E510" s="98"/>
      <c r="F510" s="98"/>
      <c r="G510" s="99">
        <f>Arkusz17!A10</f>
        <v>16203</v>
      </c>
      <c r="H510" s="99"/>
      <c r="I510" s="99"/>
      <c r="J510" s="99">
        <f>Arkusz17!A11</f>
        <v>37</v>
      </c>
      <c r="K510" s="99"/>
      <c r="L510" s="99"/>
      <c r="M510" s="99">
        <f>Arkusz17!A12</f>
        <v>0</v>
      </c>
      <c r="N510" s="99"/>
      <c r="O510" s="99"/>
      <c r="P510" s="99">
        <f>Arkusz17!A13</f>
        <v>81</v>
      </c>
      <c r="Q510" s="99"/>
      <c r="R510" s="99"/>
    </row>
    <row r="511" spans="1:18" ht="15.75" thickBot="1" x14ac:dyDescent="0.3">
      <c r="D511" s="106" t="s">
        <v>49</v>
      </c>
      <c r="E511" s="107"/>
      <c r="F511" s="107"/>
      <c r="G511" s="108">
        <f>SUM(G508:I510)</f>
        <v>110406</v>
      </c>
      <c r="H511" s="108"/>
      <c r="I511" s="108"/>
      <c r="J511" s="108">
        <f t="shared" ref="J511" si="22">SUM(J508:L510)</f>
        <v>150</v>
      </c>
      <c r="K511" s="108"/>
      <c r="L511" s="108"/>
      <c r="M511" s="108">
        <f t="shared" ref="M511" si="23">SUM(M508:O510)</f>
        <v>0</v>
      </c>
      <c r="N511" s="108"/>
      <c r="O511" s="108"/>
      <c r="P511" s="108">
        <f t="shared" ref="P511" si="24">SUM(P508:R510)</f>
        <v>236</v>
      </c>
      <c r="Q511" s="108"/>
      <c r="R511" s="109"/>
    </row>
    <row r="514" spans="1:25" x14ac:dyDescent="0.25">
      <c r="A514" s="88" t="s">
        <v>171</v>
      </c>
      <c r="B514" s="89"/>
      <c r="C514" s="89"/>
      <c r="D514" s="89"/>
      <c r="E514" s="89"/>
      <c r="F514" s="89"/>
      <c r="G514" s="89"/>
      <c r="H514" s="89"/>
      <c r="I514" s="89"/>
      <c r="J514" s="89"/>
      <c r="K514" s="89"/>
      <c r="L514" s="89"/>
      <c r="M514" s="89"/>
      <c r="N514" s="89"/>
      <c r="O514" s="89"/>
      <c r="P514" s="89"/>
      <c r="Q514" s="89"/>
      <c r="R514" s="89"/>
      <c r="S514" s="89"/>
      <c r="T514" s="89"/>
      <c r="U514" s="89"/>
      <c r="V514" s="89"/>
      <c r="W514" s="89"/>
      <c r="X514" s="89"/>
      <c r="Y514" s="89"/>
    </row>
    <row r="515" spans="1:25" x14ac:dyDescent="0.25">
      <c r="A515" s="89"/>
      <c r="B515" s="89"/>
      <c r="C515" s="89"/>
      <c r="D515" s="89"/>
      <c r="E515" s="89"/>
      <c r="F515" s="89"/>
      <c r="G515" s="89"/>
      <c r="H515" s="89"/>
      <c r="I515" s="89"/>
      <c r="J515" s="89"/>
      <c r="K515" s="89"/>
      <c r="L515" s="89"/>
      <c r="M515" s="89"/>
      <c r="N515" s="89"/>
      <c r="O515" s="89"/>
      <c r="P515" s="89"/>
      <c r="Q515" s="89"/>
      <c r="R515" s="89"/>
      <c r="S515" s="89"/>
      <c r="T515" s="89"/>
      <c r="U515" s="89"/>
      <c r="V515" s="89"/>
      <c r="W515" s="89"/>
      <c r="X515" s="89"/>
      <c r="Y515" s="89"/>
    </row>
    <row r="516" spans="1:25" x14ac:dyDescent="0.25">
      <c r="A516" s="89"/>
      <c r="B516" s="89"/>
      <c r="C516" s="89"/>
      <c r="D516" s="89"/>
      <c r="E516" s="89"/>
      <c r="F516" s="89"/>
      <c r="G516" s="89"/>
      <c r="H516" s="89"/>
      <c r="I516" s="89"/>
      <c r="J516" s="89"/>
      <c r="K516" s="89"/>
      <c r="L516" s="89"/>
      <c r="M516" s="89"/>
      <c r="N516" s="89"/>
      <c r="O516" s="89"/>
      <c r="P516" s="89"/>
      <c r="Q516" s="89"/>
      <c r="R516" s="89"/>
      <c r="S516" s="89"/>
      <c r="T516" s="89"/>
      <c r="U516" s="89"/>
      <c r="V516" s="89"/>
      <c r="W516" s="89"/>
      <c r="X516" s="89"/>
      <c r="Y516" s="89"/>
    </row>
    <row r="517" spans="1:25" x14ac:dyDescent="0.25">
      <c r="A517" s="89"/>
      <c r="B517" s="89"/>
      <c r="C517" s="89"/>
      <c r="D517" s="89"/>
      <c r="E517" s="89"/>
      <c r="F517" s="89"/>
      <c r="G517" s="89"/>
      <c r="H517" s="89"/>
      <c r="I517" s="89"/>
      <c r="J517" s="89"/>
      <c r="K517" s="89"/>
      <c r="L517" s="89"/>
      <c r="M517" s="89"/>
      <c r="N517" s="89"/>
      <c r="O517" s="89"/>
      <c r="P517" s="89"/>
      <c r="Q517" s="89"/>
      <c r="R517" s="89"/>
      <c r="S517" s="89"/>
      <c r="T517" s="89"/>
      <c r="U517" s="89"/>
      <c r="V517" s="89"/>
      <c r="W517" s="89"/>
      <c r="X517" s="89"/>
      <c r="Y517" s="89"/>
    </row>
    <row r="518" spans="1:25" x14ac:dyDescent="0.25">
      <c r="A518" s="89"/>
      <c r="B518" s="89"/>
      <c r="C518" s="89"/>
      <c r="D518" s="89"/>
      <c r="E518" s="89"/>
      <c r="F518" s="89"/>
      <c r="G518" s="89"/>
      <c r="H518" s="89"/>
      <c r="I518" s="89"/>
      <c r="J518" s="89"/>
      <c r="K518" s="89"/>
      <c r="L518" s="89"/>
      <c r="M518" s="89"/>
      <c r="N518" s="89"/>
      <c r="O518" s="89"/>
      <c r="P518" s="89"/>
      <c r="Q518" s="89"/>
      <c r="R518" s="89"/>
      <c r="S518" s="89"/>
      <c r="T518" s="89"/>
      <c r="U518" s="89"/>
      <c r="V518" s="89"/>
      <c r="W518" s="89"/>
      <c r="X518" s="89"/>
      <c r="Y518" s="89"/>
    </row>
    <row r="519" spans="1:25" x14ac:dyDescent="0.25">
      <c r="A519" s="89"/>
      <c r="B519" s="89"/>
      <c r="C519" s="89"/>
      <c r="D519" s="89"/>
      <c r="E519" s="89"/>
      <c r="F519" s="89"/>
      <c r="G519" s="89"/>
      <c r="H519" s="89"/>
      <c r="I519" s="89"/>
      <c r="J519" s="89"/>
      <c r="K519" s="89"/>
      <c r="L519" s="89"/>
      <c r="M519" s="89"/>
      <c r="N519" s="89"/>
      <c r="O519" s="89"/>
      <c r="P519" s="89"/>
      <c r="Q519" s="89"/>
      <c r="R519" s="89"/>
      <c r="S519" s="89"/>
      <c r="T519" s="89"/>
      <c r="U519" s="89"/>
      <c r="V519" s="89"/>
      <c r="W519" s="89"/>
      <c r="X519" s="89"/>
      <c r="Y519" s="89"/>
    </row>
    <row r="522" spans="1:25" x14ac:dyDescent="0.25">
      <c r="A522" s="37" t="s">
        <v>162</v>
      </c>
      <c r="B522" s="37"/>
      <c r="C522" s="37"/>
      <c r="D522" s="37"/>
      <c r="E522" s="37"/>
      <c r="F522" s="37"/>
      <c r="G522" s="37"/>
      <c r="H522" s="37"/>
      <c r="I522" s="37"/>
      <c r="J522" s="37"/>
      <c r="K522" s="37"/>
      <c r="L522" s="37"/>
      <c r="M522" s="37"/>
      <c r="N522" s="37"/>
      <c r="O522" s="37"/>
      <c r="R522" s="38"/>
      <c r="S522" s="38"/>
      <c r="T522" s="38"/>
    </row>
    <row r="523" spans="1:25" ht="15" customHeight="1" x14ac:dyDescent="0.25">
      <c r="P523" s="39"/>
      <c r="Q523" s="39"/>
      <c r="R523" s="38"/>
      <c r="S523" s="38"/>
      <c r="T523" s="38"/>
      <c r="U523" s="39"/>
    </row>
    <row r="524" spans="1:25" ht="15" customHeight="1" x14ac:dyDescent="0.25">
      <c r="G524" s="4"/>
      <c r="H524" s="4"/>
      <c r="I524" s="4"/>
      <c r="J524" s="4"/>
      <c r="K524" s="4"/>
      <c r="L524" s="4"/>
      <c r="M524" s="4"/>
      <c r="N524" s="4"/>
      <c r="O524" s="4"/>
      <c r="P524" s="4"/>
      <c r="Q524" s="4"/>
      <c r="R524" s="4"/>
      <c r="S524" s="4"/>
      <c r="T524" s="4"/>
      <c r="U524" s="4"/>
    </row>
    <row r="525" spans="1:25" ht="15" customHeight="1" x14ac:dyDescent="0.25">
      <c r="A525" s="90" t="s">
        <v>172</v>
      </c>
      <c r="B525" s="91"/>
      <c r="C525" s="91"/>
      <c r="D525" s="91"/>
      <c r="E525" s="91"/>
      <c r="F525" s="91"/>
      <c r="G525" s="91"/>
      <c r="H525" s="91"/>
      <c r="I525" s="91"/>
      <c r="J525" s="91"/>
      <c r="K525" s="91"/>
      <c r="L525" s="91"/>
      <c r="M525" s="91"/>
      <c r="N525" s="91"/>
      <c r="O525" s="91"/>
      <c r="P525" s="91"/>
      <c r="Q525" s="91"/>
      <c r="R525" s="91"/>
      <c r="S525" s="91"/>
      <c r="T525" s="91"/>
      <c r="U525" s="91"/>
      <c r="V525" s="91"/>
      <c r="W525" s="91"/>
      <c r="X525" s="91"/>
      <c r="Y525" s="91"/>
    </row>
    <row r="526" spans="1:25" ht="15" customHeight="1" x14ac:dyDescent="0.25">
      <c r="A526" s="91"/>
      <c r="B526" s="91"/>
      <c r="C526" s="91"/>
      <c r="D526" s="91"/>
      <c r="E526" s="91"/>
      <c r="F526" s="91"/>
      <c r="G526" s="91"/>
      <c r="H526" s="91"/>
      <c r="I526" s="91"/>
      <c r="J526" s="91"/>
      <c r="K526" s="91"/>
      <c r="L526" s="91"/>
      <c r="M526" s="91"/>
      <c r="N526" s="91"/>
      <c r="O526" s="91"/>
      <c r="P526" s="91"/>
      <c r="Q526" s="91"/>
      <c r="R526" s="91"/>
      <c r="S526" s="91"/>
      <c r="T526" s="91"/>
      <c r="U526" s="91"/>
      <c r="V526" s="91"/>
      <c r="W526" s="91"/>
      <c r="X526" s="91"/>
      <c r="Y526" s="91"/>
    </row>
    <row r="527" spans="1:25" ht="15" customHeight="1" x14ac:dyDescent="0.25">
      <c r="A527" s="91"/>
      <c r="B527" s="91"/>
      <c r="C527" s="91"/>
      <c r="D527" s="91"/>
      <c r="E527" s="91"/>
      <c r="F527" s="91"/>
      <c r="G527" s="91"/>
      <c r="H527" s="91"/>
      <c r="I527" s="91"/>
      <c r="J527" s="91"/>
      <c r="K527" s="91"/>
      <c r="L527" s="91"/>
      <c r="M527" s="91"/>
      <c r="N527" s="91"/>
      <c r="O527" s="91"/>
      <c r="P527" s="91"/>
      <c r="Q527" s="91"/>
      <c r="R527" s="91"/>
      <c r="S527" s="91"/>
      <c r="T527" s="91"/>
      <c r="U527" s="91"/>
      <c r="V527" s="91"/>
      <c r="W527" s="91"/>
      <c r="X527" s="91"/>
      <c r="Y527" s="91"/>
    </row>
    <row r="528" spans="1:25" ht="15" customHeight="1" x14ac:dyDescent="0.25">
      <c r="A528" s="91"/>
      <c r="B528" s="91"/>
      <c r="C528" s="91"/>
      <c r="D528" s="91"/>
      <c r="E528" s="91"/>
      <c r="F528" s="91"/>
      <c r="G528" s="91"/>
      <c r="H528" s="91"/>
      <c r="I528" s="91"/>
      <c r="J528" s="91"/>
      <c r="K528" s="91"/>
      <c r="L528" s="91"/>
      <c r="M528" s="91"/>
      <c r="N528" s="91"/>
      <c r="O528" s="91"/>
      <c r="P528" s="91"/>
      <c r="Q528" s="91"/>
      <c r="R528" s="91"/>
      <c r="S528" s="91"/>
      <c r="T528" s="91"/>
      <c r="U528" s="91"/>
      <c r="V528" s="91"/>
      <c r="W528" s="91"/>
      <c r="X528" s="91"/>
      <c r="Y528" s="91"/>
    </row>
    <row r="529" spans="1:25" ht="15" customHeight="1" x14ac:dyDescent="0.25">
      <c r="A529" s="91"/>
      <c r="B529" s="91"/>
      <c r="C529" s="91"/>
      <c r="D529" s="91"/>
      <c r="E529" s="91"/>
      <c r="F529" s="91"/>
      <c r="G529" s="91"/>
      <c r="H529" s="91"/>
      <c r="I529" s="91"/>
      <c r="J529" s="91"/>
      <c r="K529" s="91"/>
      <c r="L529" s="91"/>
      <c r="M529" s="91"/>
      <c r="N529" s="91"/>
      <c r="O529" s="91"/>
      <c r="P529" s="91"/>
      <c r="Q529" s="91"/>
      <c r="R529" s="91"/>
      <c r="S529" s="91"/>
      <c r="T529" s="91"/>
      <c r="U529" s="91"/>
      <c r="V529" s="91"/>
      <c r="W529" s="91"/>
      <c r="X529" s="91"/>
      <c r="Y529" s="91"/>
    </row>
    <row r="530" spans="1:25" ht="15" customHeight="1" x14ac:dyDescent="0.25">
      <c r="A530" s="91"/>
      <c r="B530" s="91"/>
      <c r="C530" s="91"/>
      <c r="D530" s="91"/>
      <c r="E530" s="91"/>
      <c r="F530" s="91"/>
      <c r="G530" s="91"/>
      <c r="H530" s="91"/>
      <c r="I530" s="91"/>
      <c r="J530" s="91"/>
      <c r="K530" s="91"/>
      <c r="L530" s="91"/>
      <c r="M530" s="91"/>
      <c r="N530" s="91"/>
      <c r="O530" s="91"/>
      <c r="P530" s="91"/>
      <c r="Q530" s="91"/>
      <c r="R530" s="91"/>
      <c r="S530" s="91"/>
      <c r="T530" s="91"/>
      <c r="U530" s="91"/>
      <c r="V530" s="91"/>
      <c r="W530" s="91"/>
      <c r="X530" s="91"/>
      <c r="Y530" s="91"/>
    </row>
    <row r="531" spans="1:25" ht="15" customHeight="1" x14ac:dyDescent="0.25">
      <c r="A531" s="91"/>
      <c r="B531" s="91"/>
      <c r="C531" s="91"/>
      <c r="D531" s="91"/>
      <c r="E531" s="91"/>
      <c r="F531" s="91"/>
      <c r="G531" s="91"/>
      <c r="H531" s="91"/>
      <c r="I531" s="91"/>
      <c r="J531" s="91"/>
      <c r="K531" s="91"/>
      <c r="L531" s="91"/>
      <c r="M531" s="91"/>
      <c r="N531" s="91"/>
      <c r="O531" s="91"/>
      <c r="P531" s="91"/>
      <c r="Q531" s="91"/>
      <c r="R531" s="91"/>
      <c r="S531" s="91"/>
      <c r="T531" s="91"/>
      <c r="U531" s="91"/>
      <c r="V531" s="91"/>
      <c r="W531" s="91"/>
      <c r="X531" s="91"/>
      <c r="Y531" s="91"/>
    </row>
    <row r="532" spans="1:25" ht="15" customHeight="1" x14ac:dyDescent="0.25">
      <c r="A532" s="91"/>
      <c r="B532" s="91"/>
      <c r="C532" s="91"/>
      <c r="D532" s="91"/>
      <c r="E532" s="91"/>
      <c r="F532" s="91"/>
      <c r="G532" s="91"/>
      <c r="H532" s="91"/>
      <c r="I532" s="91"/>
      <c r="J532" s="91"/>
      <c r="K532" s="91"/>
      <c r="L532" s="91"/>
      <c r="M532" s="91"/>
      <c r="N532" s="91"/>
      <c r="O532" s="91"/>
      <c r="P532" s="91"/>
      <c r="Q532" s="91"/>
      <c r="R532" s="91"/>
      <c r="S532" s="91"/>
      <c r="T532" s="91"/>
      <c r="U532" s="91"/>
      <c r="V532" s="91"/>
      <c r="W532" s="91"/>
      <c r="X532" s="91"/>
      <c r="Y532" s="91"/>
    </row>
    <row r="533" spans="1:25" ht="15" customHeight="1" x14ac:dyDescent="0.25">
      <c r="A533" s="91"/>
      <c r="B533" s="91"/>
      <c r="C533" s="91"/>
      <c r="D533" s="91"/>
      <c r="E533" s="91"/>
      <c r="F533" s="91"/>
      <c r="G533" s="91"/>
      <c r="H533" s="91"/>
      <c r="I533" s="91"/>
      <c r="J533" s="91"/>
      <c r="K533" s="91"/>
      <c r="L533" s="91"/>
      <c r="M533" s="91"/>
      <c r="N533" s="91"/>
      <c r="O533" s="91"/>
      <c r="P533" s="91"/>
      <c r="Q533" s="91"/>
      <c r="R533" s="91"/>
      <c r="S533" s="91"/>
      <c r="T533" s="91"/>
      <c r="U533" s="91"/>
      <c r="V533" s="91"/>
      <c r="W533" s="91"/>
      <c r="X533" s="91"/>
      <c r="Y533" s="91"/>
    </row>
    <row r="534" spans="1:25" ht="15" customHeight="1" x14ac:dyDescent="0.25">
      <c r="A534" s="91"/>
      <c r="B534" s="91"/>
      <c r="C534" s="91"/>
      <c r="D534" s="91"/>
      <c r="E534" s="91"/>
      <c r="F534" s="91"/>
      <c r="G534" s="91"/>
      <c r="H534" s="91"/>
      <c r="I534" s="91"/>
      <c r="J534" s="91"/>
      <c r="K534" s="91"/>
      <c r="L534" s="91"/>
      <c r="M534" s="91"/>
      <c r="N534" s="91"/>
      <c r="O534" s="91"/>
      <c r="P534" s="91"/>
      <c r="Q534" s="91"/>
      <c r="R534" s="91"/>
      <c r="S534" s="91"/>
      <c r="T534" s="91"/>
      <c r="U534" s="91"/>
      <c r="V534" s="91"/>
      <c r="W534" s="91"/>
      <c r="X534" s="91"/>
      <c r="Y534" s="91"/>
    </row>
    <row r="535" spans="1:25" ht="15" customHeight="1" x14ac:dyDescent="0.25">
      <c r="A535" s="91"/>
      <c r="B535" s="91"/>
      <c r="C535" s="91"/>
      <c r="D535" s="91"/>
      <c r="E535" s="91"/>
      <c r="F535" s="91"/>
      <c r="G535" s="91"/>
      <c r="H535" s="91"/>
      <c r="I535" s="91"/>
      <c r="J535" s="91"/>
      <c r="K535" s="91"/>
      <c r="L535" s="91"/>
      <c r="M535" s="91"/>
      <c r="N535" s="91"/>
      <c r="O535" s="91"/>
      <c r="P535" s="91"/>
      <c r="Q535" s="91"/>
      <c r="R535" s="91"/>
      <c r="S535" s="91"/>
      <c r="T535" s="91"/>
      <c r="U535" s="91"/>
      <c r="V535" s="91"/>
      <c r="W535" s="91"/>
      <c r="X535" s="91"/>
      <c r="Y535" s="91"/>
    </row>
    <row r="536" spans="1:25" x14ac:dyDescent="0.25">
      <c r="A536" s="91"/>
      <c r="B536" s="91"/>
      <c r="C536" s="91"/>
      <c r="D536" s="91"/>
      <c r="E536" s="91"/>
      <c r="F536" s="91"/>
      <c r="G536" s="91"/>
      <c r="H536" s="91"/>
      <c r="I536" s="91"/>
      <c r="J536" s="91"/>
      <c r="K536" s="91"/>
      <c r="L536" s="91"/>
      <c r="M536" s="91"/>
      <c r="N536" s="91"/>
      <c r="O536" s="91"/>
      <c r="P536" s="91"/>
      <c r="Q536" s="91"/>
      <c r="R536" s="91"/>
      <c r="S536" s="91"/>
      <c r="T536" s="91"/>
      <c r="U536" s="91"/>
      <c r="V536" s="91"/>
      <c r="W536" s="91"/>
      <c r="X536" s="91"/>
      <c r="Y536" s="91"/>
    </row>
    <row r="537" spans="1:25" x14ac:dyDescent="0.25">
      <c r="A537" s="91"/>
      <c r="B537" s="91"/>
      <c r="C537" s="91"/>
      <c r="D537" s="91"/>
      <c r="E537" s="91"/>
      <c r="F537" s="91"/>
      <c r="G537" s="91"/>
      <c r="H537" s="91"/>
      <c r="I537" s="91"/>
      <c r="J537" s="91"/>
      <c r="K537" s="91"/>
      <c r="L537" s="91"/>
      <c r="M537" s="91"/>
      <c r="N537" s="91"/>
      <c r="O537" s="91"/>
      <c r="P537" s="91"/>
      <c r="Q537" s="91"/>
      <c r="R537" s="91"/>
      <c r="S537" s="91"/>
      <c r="T537" s="91"/>
      <c r="U537" s="91"/>
      <c r="V537" s="91"/>
      <c r="W537" s="91"/>
      <c r="X537" s="91"/>
      <c r="Y537" s="91"/>
    </row>
    <row r="538" spans="1:25" s="48" customFormat="1" x14ac:dyDescent="0.25">
      <c r="A538" s="91"/>
      <c r="B538" s="91"/>
      <c r="C538" s="91"/>
      <c r="D538" s="91"/>
      <c r="E538" s="91"/>
      <c r="F538" s="91"/>
      <c r="G538" s="91"/>
      <c r="H538" s="91"/>
      <c r="I538" s="91"/>
      <c r="J538" s="91"/>
      <c r="K538" s="91"/>
      <c r="L538" s="91"/>
      <c r="M538" s="91"/>
      <c r="N538" s="91"/>
      <c r="O538" s="91"/>
      <c r="P538" s="91"/>
      <c r="Q538" s="91"/>
      <c r="R538" s="91"/>
      <c r="S538" s="91"/>
      <c r="T538" s="91"/>
      <c r="U538" s="91"/>
      <c r="V538" s="91"/>
      <c r="W538" s="91"/>
      <c r="X538" s="91"/>
      <c r="Y538" s="91"/>
    </row>
    <row r="539" spans="1:25" s="48" customFormat="1" x14ac:dyDescent="0.25">
      <c r="A539" s="91"/>
      <c r="B539" s="91"/>
      <c r="C539" s="91"/>
      <c r="D539" s="91"/>
      <c r="E539" s="91"/>
      <c r="F539" s="91"/>
      <c r="G539" s="91"/>
      <c r="H539" s="91"/>
      <c r="I539" s="91"/>
      <c r="J539" s="91"/>
      <c r="K539" s="91"/>
      <c r="L539" s="91"/>
      <c r="M539" s="91"/>
      <c r="N539" s="91"/>
      <c r="O539" s="91"/>
      <c r="P539" s="91"/>
      <c r="Q539" s="91"/>
      <c r="R539" s="91"/>
      <c r="S539" s="91"/>
      <c r="T539" s="91"/>
      <c r="U539" s="91"/>
      <c r="V539" s="91"/>
      <c r="W539" s="91"/>
      <c r="X539" s="91"/>
      <c r="Y539" s="91"/>
    </row>
    <row r="540" spans="1:25" s="48" customFormat="1" x14ac:dyDescent="0.25">
      <c r="A540" s="91"/>
      <c r="B540" s="91"/>
      <c r="C540" s="91"/>
      <c r="D540" s="91"/>
      <c r="E540" s="91"/>
      <c r="F540" s="91"/>
      <c r="G540" s="91"/>
      <c r="H540" s="91"/>
      <c r="I540" s="91"/>
      <c r="J540" s="91"/>
      <c r="K540" s="91"/>
      <c r="L540" s="91"/>
      <c r="M540" s="91"/>
      <c r="N540" s="91"/>
      <c r="O540" s="91"/>
      <c r="P540" s="91"/>
      <c r="Q540" s="91"/>
      <c r="R540" s="91"/>
      <c r="S540" s="91"/>
      <c r="T540" s="91"/>
      <c r="U540" s="91"/>
      <c r="V540" s="91"/>
      <c r="W540" s="91"/>
      <c r="X540" s="91"/>
      <c r="Y540" s="91"/>
    </row>
    <row r="541" spans="1:25" s="48" customFormat="1" x14ac:dyDescent="0.25">
      <c r="A541" s="91"/>
      <c r="B541" s="91"/>
      <c r="C541" s="91"/>
      <c r="D541" s="91"/>
      <c r="E541" s="91"/>
      <c r="F541" s="91"/>
      <c r="G541" s="91"/>
      <c r="H541" s="91"/>
      <c r="I541" s="91"/>
      <c r="J541" s="91"/>
      <c r="K541" s="91"/>
      <c r="L541" s="91"/>
      <c r="M541" s="91"/>
      <c r="N541" s="91"/>
      <c r="O541" s="91"/>
      <c r="P541" s="91"/>
      <c r="Q541" s="91"/>
      <c r="R541" s="91"/>
      <c r="S541" s="91"/>
      <c r="T541" s="91"/>
      <c r="U541" s="91"/>
      <c r="V541" s="91"/>
      <c r="W541" s="91"/>
      <c r="X541" s="91"/>
      <c r="Y541" s="91"/>
    </row>
    <row r="542" spans="1:25" s="48" customFormat="1" x14ac:dyDescent="0.25">
      <c r="A542" s="91"/>
      <c r="B542" s="91"/>
      <c r="C542" s="91"/>
      <c r="D542" s="91"/>
      <c r="E542" s="91"/>
      <c r="F542" s="91"/>
      <c r="G542" s="91"/>
      <c r="H542" s="91"/>
      <c r="I542" s="91"/>
      <c r="J542" s="91"/>
      <c r="K542" s="91"/>
      <c r="L542" s="91"/>
      <c r="M542" s="91"/>
      <c r="N542" s="91"/>
      <c r="O542" s="91"/>
      <c r="P542" s="91"/>
      <c r="Q542" s="91"/>
      <c r="R542" s="91"/>
      <c r="S542" s="91"/>
      <c r="T542" s="91"/>
      <c r="U542" s="91"/>
      <c r="V542" s="91"/>
      <c r="W542" s="91"/>
      <c r="X542" s="91"/>
      <c r="Y542" s="91"/>
    </row>
    <row r="543" spans="1:25" s="48" customFormat="1" x14ac:dyDescent="0.25">
      <c r="A543" s="91"/>
      <c r="B543" s="91"/>
      <c r="C543" s="91"/>
      <c r="D543" s="91"/>
      <c r="E543" s="91"/>
      <c r="F543" s="91"/>
      <c r="G543" s="91"/>
      <c r="H543" s="91"/>
      <c r="I543" s="91"/>
      <c r="J543" s="91"/>
      <c r="K543" s="91"/>
      <c r="L543" s="91"/>
      <c r="M543" s="91"/>
      <c r="N543" s="91"/>
      <c r="O543" s="91"/>
      <c r="P543" s="91"/>
      <c r="Q543" s="91"/>
      <c r="R543" s="91"/>
      <c r="S543" s="91"/>
      <c r="T543" s="91"/>
      <c r="U543" s="91"/>
      <c r="V543" s="91"/>
      <c r="W543" s="91"/>
      <c r="X543" s="91"/>
      <c r="Y543" s="91"/>
    </row>
    <row r="544" spans="1:25" s="48" customFormat="1" x14ac:dyDescent="0.25">
      <c r="A544" s="91"/>
      <c r="B544" s="91"/>
      <c r="C544" s="91"/>
      <c r="D544" s="91"/>
      <c r="E544" s="91"/>
      <c r="F544" s="91"/>
      <c r="G544" s="91"/>
      <c r="H544" s="91"/>
      <c r="I544" s="91"/>
      <c r="J544" s="91"/>
      <c r="K544" s="91"/>
      <c r="L544" s="91"/>
      <c r="M544" s="91"/>
      <c r="N544" s="91"/>
      <c r="O544" s="91"/>
      <c r="P544" s="91"/>
      <c r="Q544" s="91"/>
      <c r="R544" s="91"/>
      <c r="S544" s="91"/>
      <c r="T544" s="91"/>
      <c r="U544" s="91"/>
      <c r="V544" s="91"/>
      <c r="W544" s="91"/>
      <c r="X544" s="91"/>
      <c r="Y544" s="91"/>
    </row>
    <row r="545" spans="1:25" s="48" customFormat="1" x14ac:dyDescent="0.25">
      <c r="A545" s="91"/>
      <c r="B545" s="91"/>
      <c r="C545" s="91"/>
      <c r="D545" s="91"/>
      <c r="E545" s="91"/>
      <c r="F545" s="91"/>
      <c r="G545" s="91"/>
      <c r="H545" s="91"/>
      <c r="I545" s="91"/>
      <c r="J545" s="91"/>
      <c r="K545" s="91"/>
      <c r="L545" s="91"/>
      <c r="M545" s="91"/>
      <c r="N545" s="91"/>
      <c r="O545" s="91"/>
      <c r="P545" s="91"/>
      <c r="Q545" s="91"/>
      <c r="R545" s="91"/>
      <c r="S545" s="91"/>
      <c r="T545" s="91"/>
      <c r="U545" s="91"/>
      <c r="V545" s="91"/>
      <c r="W545" s="91"/>
      <c r="X545" s="91"/>
      <c r="Y545" s="91"/>
    </row>
    <row r="546" spans="1:25" s="48" customFormat="1" x14ac:dyDescent="0.25">
      <c r="A546" s="91"/>
      <c r="B546" s="91"/>
      <c r="C546" s="91"/>
      <c r="D546" s="91"/>
      <c r="E546" s="91"/>
      <c r="F546" s="91"/>
      <c r="G546" s="91"/>
      <c r="H546" s="91"/>
      <c r="I546" s="91"/>
      <c r="J546" s="91"/>
      <c r="K546" s="91"/>
      <c r="L546" s="91"/>
      <c r="M546" s="91"/>
      <c r="N546" s="91"/>
      <c r="O546" s="91"/>
      <c r="P546" s="91"/>
      <c r="Q546" s="91"/>
      <c r="R546" s="91"/>
      <c r="S546" s="91"/>
      <c r="T546" s="91"/>
      <c r="U546" s="91"/>
      <c r="V546" s="91"/>
      <c r="W546" s="91"/>
      <c r="X546" s="91"/>
      <c r="Y546" s="91"/>
    </row>
    <row r="547" spans="1:25" s="48" customFormat="1" x14ac:dyDescent="0.25">
      <c r="A547" s="91"/>
      <c r="B547" s="91"/>
      <c r="C547" s="91"/>
      <c r="D547" s="91"/>
      <c r="E547" s="91"/>
      <c r="F547" s="91"/>
      <c r="G547" s="91"/>
      <c r="H547" s="91"/>
      <c r="I547" s="91"/>
      <c r="J547" s="91"/>
      <c r="K547" s="91"/>
      <c r="L547" s="91"/>
      <c r="M547" s="91"/>
      <c r="N547" s="91"/>
      <c r="O547" s="91"/>
      <c r="P547" s="91"/>
      <c r="Q547" s="91"/>
      <c r="R547" s="91"/>
      <c r="S547" s="91"/>
      <c r="T547" s="91"/>
      <c r="U547" s="91"/>
      <c r="V547" s="91"/>
      <c r="W547" s="91"/>
      <c r="X547" s="91"/>
      <c r="Y547" s="91"/>
    </row>
    <row r="548" spans="1:25" s="48" customFormat="1" x14ac:dyDescent="0.25">
      <c r="A548" s="91"/>
      <c r="B548" s="91"/>
      <c r="C548" s="91"/>
      <c r="D548" s="91"/>
      <c r="E548" s="91"/>
      <c r="F548" s="91"/>
      <c r="G548" s="91"/>
      <c r="H548" s="91"/>
      <c r="I548" s="91"/>
      <c r="J548" s="91"/>
      <c r="K548" s="91"/>
      <c r="L548" s="91"/>
      <c r="M548" s="91"/>
      <c r="N548" s="91"/>
      <c r="O548" s="91"/>
      <c r="P548" s="91"/>
      <c r="Q548" s="91"/>
      <c r="R548" s="91"/>
      <c r="S548" s="91"/>
      <c r="T548" s="91"/>
      <c r="U548" s="91"/>
      <c r="V548" s="91"/>
      <c r="W548" s="91"/>
      <c r="X548" s="91"/>
      <c r="Y548" s="91"/>
    </row>
    <row r="549" spans="1:25" s="48" customFormat="1" x14ac:dyDescent="0.25">
      <c r="A549" s="91"/>
      <c r="B549" s="91"/>
      <c r="C549" s="91"/>
      <c r="D549" s="91"/>
      <c r="E549" s="91"/>
      <c r="F549" s="91"/>
      <c r="G549" s="91"/>
      <c r="H549" s="91"/>
      <c r="I549" s="91"/>
      <c r="J549" s="91"/>
      <c r="K549" s="91"/>
      <c r="L549" s="91"/>
      <c r="M549" s="91"/>
      <c r="N549" s="91"/>
      <c r="O549" s="91"/>
      <c r="P549" s="91"/>
      <c r="Q549" s="91"/>
      <c r="R549" s="91"/>
      <c r="S549" s="91"/>
      <c r="T549" s="91"/>
      <c r="U549" s="91"/>
      <c r="V549" s="91"/>
      <c r="W549" s="91"/>
      <c r="X549" s="91"/>
      <c r="Y549" s="91"/>
    </row>
    <row r="550" spans="1:25" x14ac:dyDescent="0.25">
      <c r="A550" s="91"/>
      <c r="B550" s="91"/>
      <c r="C550" s="91"/>
      <c r="D550" s="91"/>
      <c r="E550" s="91"/>
      <c r="F550" s="91"/>
      <c r="G550" s="91"/>
      <c r="H550" s="91"/>
      <c r="I550" s="91"/>
      <c r="J550" s="91"/>
      <c r="K550" s="91"/>
      <c r="L550" s="91"/>
      <c r="M550" s="91"/>
      <c r="N550" s="91"/>
      <c r="O550" s="91"/>
      <c r="P550" s="91"/>
      <c r="Q550" s="91"/>
      <c r="R550" s="91"/>
      <c r="S550" s="91"/>
      <c r="T550" s="91"/>
      <c r="U550" s="91"/>
      <c r="V550" s="91"/>
      <c r="W550" s="91"/>
      <c r="X550" s="91"/>
      <c r="Y550" s="91"/>
    </row>
    <row r="551" spans="1:25" ht="15" customHeight="1" x14ac:dyDescent="0.25">
      <c r="A551" s="91"/>
      <c r="B551" s="91"/>
      <c r="C551" s="91"/>
      <c r="D551" s="91"/>
      <c r="E551" s="91"/>
      <c r="F551" s="91"/>
      <c r="G551" s="91"/>
      <c r="H551" s="91"/>
      <c r="I551" s="91"/>
      <c r="J551" s="91"/>
      <c r="K551" s="91"/>
      <c r="L551" s="91"/>
      <c r="M551" s="91"/>
      <c r="N551" s="91"/>
      <c r="O551" s="91"/>
      <c r="P551" s="91"/>
      <c r="Q551" s="91"/>
      <c r="R551" s="91"/>
      <c r="S551" s="91"/>
      <c r="T551" s="91"/>
      <c r="U551" s="91"/>
      <c r="V551" s="91"/>
      <c r="W551" s="91"/>
      <c r="X551" s="91"/>
      <c r="Y551" s="91"/>
    </row>
    <row r="552" spans="1:25" x14ac:dyDescent="0.25">
      <c r="A552" s="91"/>
      <c r="B552" s="91"/>
      <c r="C552" s="91"/>
      <c r="D552" s="91"/>
      <c r="E552" s="91"/>
      <c r="F552" s="91"/>
      <c r="G552" s="91"/>
      <c r="H552" s="91"/>
      <c r="I552" s="91"/>
      <c r="J552" s="91"/>
      <c r="K552" s="91"/>
      <c r="L552" s="91"/>
      <c r="M552" s="91"/>
      <c r="N552" s="91"/>
      <c r="O552" s="91"/>
      <c r="P552" s="91"/>
      <c r="Q552" s="91"/>
      <c r="R552" s="91"/>
      <c r="S552" s="91"/>
      <c r="T552" s="91"/>
      <c r="U552" s="91"/>
      <c r="V552" s="91"/>
      <c r="W552" s="91"/>
      <c r="X552" s="91"/>
      <c r="Y552" s="91"/>
    </row>
    <row r="553" spans="1:25" x14ac:dyDescent="0.25">
      <c r="A553" s="91"/>
      <c r="B553" s="91"/>
      <c r="C553" s="91"/>
      <c r="D553" s="91"/>
      <c r="E553" s="91"/>
      <c r="F553" s="91"/>
      <c r="G553" s="91"/>
      <c r="H553" s="91"/>
      <c r="I553" s="91"/>
      <c r="J553" s="91"/>
      <c r="K553" s="91"/>
      <c r="L553" s="91"/>
      <c r="M553" s="91"/>
      <c r="N553" s="91"/>
      <c r="O553" s="91"/>
      <c r="P553" s="91"/>
      <c r="Q553" s="91"/>
      <c r="R553" s="91"/>
      <c r="S553" s="91"/>
      <c r="T553" s="91"/>
      <c r="U553" s="91"/>
      <c r="V553" s="91"/>
      <c r="W553" s="91"/>
      <c r="X553" s="91"/>
      <c r="Y553" s="91"/>
    </row>
    <row r="554" spans="1:25" ht="15" customHeight="1" x14ac:dyDescent="0.25">
      <c r="A554" s="91"/>
      <c r="B554" s="91"/>
      <c r="C554" s="91"/>
      <c r="D554" s="91"/>
      <c r="E554" s="91"/>
      <c r="F554" s="91"/>
      <c r="G554" s="91"/>
      <c r="H554" s="91"/>
      <c r="I554" s="91"/>
      <c r="J554" s="91"/>
      <c r="K554" s="91"/>
      <c r="L554" s="91"/>
      <c r="M554" s="91"/>
      <c r="N554" s="91"/>
      <c r="O554" s="91"/>
      <c r="P554" s="91"/>
      <c r="Q554" s="91"/>
      <c r="R554" s="91"/>
      <c r="S554" s="91"/>
      <c r="T554" s="91"/>
      <c r="U554" s="91"/>
      <c r="V554" s="91"/>
      <c r="W554" s="91"/>
      <c r="X554" s="91"/>
      <c r="Y554" s="91"/>
    </row>
    <row r="555" spans="1:25" x14ac:dyDescent="0.25">
      <c r="A555" s="91"/>
      <c r="B555" s="91"/>
      <c r="C555" s="91"/>
      <c r="D555" s="91"/>
      <c r="E555" s="91"/>
      <c r="F555" s="91"/>
      <c r="G555" s="91"/>
      <c r="H555" s="91"/>
      <c r="I555" s="91"/>
      <c r="J555" s="91"/>
      <c r="K555" s="91"/>
      <c r="L555" s="91"/>
      <c r="M555" s="91"/>
      <c r="N555" s="91"/>
      <c r="O555" s="91"/>
      <c r="P555" s="91"/>
      <c r="Q555" s="91"/>
      <c r="R555" s="91"/>
      <c r="S555" s="91"/>
      <c r="T555" s="91"/>
      <c r="U555" s="91"/>
      <c r="V555" s="91"/>
      <c r="W555" s="91"/>
      <c r="X555" s="91"/>
      <c r="Y555" s="91"/>
    </row>
    <row r="556" spans="1:25" x14ac:dyDescent="0.25">
      <c r="A556" s="91"/>
      <c r="B556" s="91"/>
      <c r="C556" s="91"/>
      <c r="D556" s="91"/>
      <c r="E556" s="91"/>
      <c r="F556" s="91"/>
      <c r="G556" s="91"/>
      <c r="H556" s="91"/>
      <c r="I556" s="91"/>
      <c r="J556" s="91"/>
      <c r="K556" s="91"/>
      <c r="L556" s="91"/>
      <c r="M556" s="91"/>
      <c r="N556" s="91"/>
      <c r="O556" s="91"/>
      <c r="P556" s="91"/>
      <c r="Q556" s="91"/>
      <c r="R556" s="91"/>
      <c r="S556" s="91"/>
      <c r="T556" s="91"/>
      <c r="U556" s="91"/>
      <c r="V556" s="91"/>
      <c r="W556" s="91"/>
      <c r="X556" s="91"/>
      <c r="Y556" s="91"/>
    </row>
    <row r="557" spans="1:25" s="53" customFormat="1" x14ac:dyDescent="0.25">
      <c r="A557" s="91"/>
      <c r="B557" s="91"/>
      <c r="C557" s="91"/>
      <c r="D557" s="91"/>
      <c r="E557" s="91"/>
      <c r="F557" s="91"/>
      <c r="G557" s="91"/>
      <c r="H557" s="91"/>
      <c r="I557" s="91"/>
      <c r="J557" s="91"/>
      <c r="K557" s="91"/>
      <c r="L557" s="91"/>
      <c r="M557" s="91"/>
      <c r="N557" s="91"/>
      <c r="O557" s="91"/>
      <c r="P557" s="91"/>
      <c r="Q557" s="91"/>
      <c r="R557" s="91"/>
      <c r="S557" s="91"/>
      <c r="T557" s="91"/>
      <c r="U557" s="91"/>
      <c r="V557" s="91"/>
      <c r="W557" s="91"/>
      <c r="X557" s="91"/>
      <c r="Y557" s="91"/>
    </row>
    <row r="558" spans="1:25" s="53" customFormat="1" x14ac:dyDescent="0.25">
      <c r="A558" s="91"/>
      <c r="B558" s="91"/>
      <c r="C558" s="91"/>
      <c r="D558" s="91"/>
      <c r="E558" s="91"/>
      <c r="F558" s="91"/>
      <c r="G558" s="91"/>
      <c r="H558" s="91"/>
      <c r="I558" s="91"/>
      <c r="J558" s="91"/>
      <c r="K558" s="91"/>
      <c r="L558" s="91"/>
      <c r="M558" s="91"/>
      <c r="N558" s="91"/>
      <c r="O558" s="91"/>
      <c r="P558" s="91"/>
      <c r="Q558" s="91"/>
      <c r="R558" s="91"/>
      <c r="S558" s="91"/>
      <c r="T558" s="91"/>
      <c r="U558" s="91"/>
      <c r="V558" s="91"/>
      <c r="W558" s="91"/>
      <c r="X558" s="91"/>
      <c r="Y558" s="91"/>
    </row>
    <row r="559" spans="1:25" s="53" customFormat="1" x14ac:dyDescent="0.25">
      <c r="A559" s="91"/>
      <c r="B559" s="91"/>
      <c r="C559" s="91"/>
      <c r="D559" s="91"/>
      <c r="E559" s="91"/>
      <c r="F559" s="91"/>
      <c r="G559" s="91"/>
      <c r="H559" s="91"/>
      <c r="I559" s="91"/>
      <c r="J559" s="91"/>
      <c r="K559" s="91"/>
      <c r="L559" s="91"/>
      <c r="M559" s="91"/>
      <c r="N559" s="91"/>
      <c r="O559" s="91"/>
      <c r="P559" s="91"/>
      <c r="Q559" s="91"/>
      <c r="R559" s="91"/>
      <c r="S559" s="91"/>
      <c r="T559" s="91"/>
      <c r="U559" s="91"/>
      <c r="V559" s="91"/>
      <c r="W559" s="91"/>
      <c r="X559" s="91"/>
      <c r="Y559" s="91"/>
    </row>
    <row r="560" spans="1:25" s="53" customFormat="1" x14ac:dyDescent="0.25">
      <c r="A560" s="91"/>
      <c r="B560" s="91"/>
      <c r="C560" s="91"/>
      <c r="D560" s="91"/>
      <c r="E560" s="91"/>
      <c r="F560" s="91"/>
      <c r="G560" s="91"/>
      <c r="H560" s="91"/>
      <c r="I560" s="91"/>
      <c r="J560" s="91"/>
      <c r="K560" s="91"/>
      <c r="L560" s="91"/>
      <c r="M560" s="91"/>
      <c r="N560" s="91"/>
      <c r="O560" s="91"/>
      <c r="P560" s="91"/>
      <c r="Q560" s="91"/>
      <c r="R560" s="91"/>
      <c r="S560" s="91"/>
      <c r="T560" s="91"/>
      <c r="U560" s="91"/>
      <c r="V560" s="91"/>
      <c r="W560" s="91"/>
      <c r="X560" s="91"/>
      <c r="Y560" s="91"/>
    </row>
    <row r="561" spans="1:25" s="53" customFormat="1" x14ac:dyDescent="0.25">
      <c r="A561" s="91"/>
      <c r="B561" s="91"/>
      <c r="C561" s="91"/>
      <c r="D561" s="91"/>
      <c r="E561" s="91"/>
      <c r="F561" s="91"/>
      <c r="G561" s="91"/>
      <c r="H561" s="91"/>
      <c r="I561" s="91"/>
      <c r="J561" s="91"/>
      <c r="K561" s="91"/>
      <c r="L561" s="91"/>
      <c r="M561" s="91"/>
      <c r="N561" s="91"/>
      <c r="O561" s="91"/>
      <c r="P561" s="91"/>
      <c r="Q561" s="91"/>
      <c r="R561" s="91"/>
      <c r="S561" s="91"/>
      <c r="T561" s="91"/>
      <c r="U561" s="91"/>
      <c r="V561" s="91"/>
      <c r="W561" s="91"/>
      <c r="X561" s="91"/>
      <c r="Y561" s="91"/>
    </row>
    <row r="562" spans="1:25" s="53" customFormat="1" x14ac:dyDescent="0.25">
      <c r="A562" s="91"/>
      <c r="B562" s="91"/>
      <c r="C562" s="91"/>
      <c r="D562" s="91"/>
      <c r="E562" s="91"/>
      <c r="F562" s="91"/>
      <c r="G562" s="91"/>
      <c r="H562" s="91"/>
      <c r="I562" s="91"/>
      <c r="J562" s="91"/>
      <c r="K562" s="91"/>
      <c r="L562" s="91"/>
      <c r="M562" s="91"/>
      <c r="N562" s="91"/>
      <c r="O562" s="91"/>
      <c r="P562" s="91"/>
      <c r="Q562" s="91"/>
      <c r="R562" s="91"/>
      <c r="S562" s="91"/>
      <c r="T562" s="91"/>
      <c r="U562" s="91"/>
      <c r="V562" s="91"/>
      <c r="W562" s="91"/>
      <c r="X562" s="91"/>
      <c r="Y562" s="91"/>
    </row>
    <row r="563" spans="1:25" s="53" customFormat="1" x14ac:dyDescent="0.25">
      <c r="A563" s="91"/>
      <c r="B563" s="91"/>
      <c r="C563" s="91"/>
      <c r="D563" s="91"/>
      <c r="E563" s="91"/>
      <c r="F563" s="91"/>
      <c r="G563" s="91"/>
      <c r="H563" s="91"/>
      <c r="I563" s="91"/>
      <c r="J563" s="91"/>
      <c r="K563" s="91"/>
      <c r="L563" s="91"/>
      <c r="M563" s="91"/>
      <c r="N563" s="91"/>
      <c r="O563" s="91"/>
      <c r="P563" s="91"/>
      <c r="Q563" s="91"/>
      <c r="R563" s="91"/>
      <c r="S563" s="91"/>
      <c r="T563" s="91"/>
      <c r="U563" s="91"/>
      <c r="V563" s="91"/>
      <c r="W563" s="91"/>
      <c r="X563" s="91"/>
      <c r="Y563" s="91"/>
    </row>
    <row r="564" spans="1:25" s="53" customFormat="1" x14ac:dyDescent="0.25">
      <c r="A564" s="91"/>
      <c r="B564" s="91"/>
      <c r="C564" s="91"/>
      <c r="D564" s="91"/>
      <c r="E564" s="91"/>
      <c r="F564" s="91"/>
      <c r="G564" s="91"/>
      <c r="H564" s="91"/>
      <c r="I564" s="91"/>
      <c r="J564" s="91"/>
      <c r="K564" s="91"/>
      <c r="L564" s="91"/>
      <c r="M564" s="91"/>
      <c r="N564" s="91"/>
      <c r="O564" s="91"/>
      <c r="P564" s="91"/>
      <c r="Q564" s="91"/>
      <c r="R564" s="91"/>
      <c r="S564" s="91"/>
      <c r="T564" s="91"/>
      <c r="U564" s="91"/>
      <c r="V564" s="91"/>
      <c r="W564" s="91"/>
      <c r="X564" s="91"/>
      <c r="Y564" s="91"/>
    </row>
    <row r="565" spans="1:25" x14ac:dyDescent="0.25">
      <c r="A565" s="91"/>
      <c r="B565" s="91"/>
      <c r="C565" s="91"/>
      <c r="D565" s="91"/>
      <c r="E565" s="91"/>
      <c r="F565" s="91"/>
      <c r="G565" s="91"/>
      <c r="H565" s="91"/>
      <c r="I565" s="91"/>
      <c r="J565" s="91"/>
      <c r="K565" s="91"/>
      <c r="L565" s="91"/>
      <c r="M565" s="91"/>
      <c r="N565" s="91"/>
      <c r="O565" s="91"/>
      <c r="P565" s="91"/>
      <c r="Q565" s="91"/>
      <c r="R565" s="91"/>
      <c r="S565" s="91"/>
      <c r="T565" s="91"/>
      <c r="U565" s="91"/>
      <c r="V565" s="91"/>
      <c r="W565" s="91"/>
      <c r="X565" s="91"/>
      <c r="Y565" s="91"/>
    </row>
    <row r="566" spans="1:25" x14ac:dyDescent="0.25">
      <c r="A566" s="39"/>
      <c r="B566" s="39"/>
      <c r="C566" s="39"/>
      <c r="D566" s="39"/>
      <c r="E566" s="39"/>
      <c r="F566" s="39"/>
      <c r="G566" s="39"/>
      <c r="H566" s="39"/>
      <c r="I566" s="39"/>
      <c r="J566" s="39"/>
      <c r="K566" s="39"/>
      <c r="L566" s="39"/>
      <c r="M566" s="39"/>
      <c r="N566" s="39"/>
      <c r="O566" s="39"/>
      <c r="P566" s="39"/>
      <c r="Q566" s="39"/>
      <c r="R566" s="39"/>
      <c r="S566" s="39"/>
      <c r="T566" s="39"/>
      <c r="U566" s="39"/>
    </row>
    <row r="567" spans="1:25" x14ac:dyDescent="0.25">
      <c r="A567" s="40"/>
      <c r="B567" s="40"/>
      <c r="C567" s="40"/>
      <c r="D567" s="40"/>
      <c r="E567" s="40"/>
      <c r="F567" s="40"/>
      <c r="G567" s="40"/>
      <c r="H567" s="40"/>
      <c r="I567" s="40"/>
      <c r="J567" s="40"/>
      <c r="K567" s="40"/>
      <c r="L567" s="40"/>
      <c r="M567" s="40"/>
      <c r="N567" s="40"/>
      <c r="O567" s="40"/>
      <c r="P567" s="40"/>
      <c r="Q567" s="40"/>
      <c r="U567" s="40"/>
    </row>
    <row r="568" spans="1:25" x14ac:dyDescent="0.25">
      <c r="A568" s="40"/>
      <c r="B568" s="40"/>
      <c r="C568" s="40"/>
      <c r="D568" s="40"/>
      <c r="E568" s="40"/>
      <c r="F568" s="40"/>
      <c r="G568" s="40"/>
      <c r="H568" s="40"/>
      <c r="I568" s="40"/>
      <c r="J568" s="40"/>
      <c r="K568" s="40"/>
      <c r="L568" s="40"/>
      <c r="M568" s="40"/>
      <c r="N568" s="40"/>
      <c r="O568" s="40"/>
      <c r="P568" s="40"/>
      <c r="Q568" s="40"/>
      <c r="U568" s="40"/>
    </row>
    <row r="569" spans="1:25" x14ac:dyDescent="0.25">
      <c r="A569" s="49" t="s">
        <v>166</v>
      </c>
      <c r="B569" s="49"/>
      <c r="C569" s="49"/>
      <c r="D569" s="49"/>
      <c r="E569" s="49"/>
    </row>
    <row r="570" spans="1:25" x14ac:dyDescent="0.25">
      <c r="A570" s="49" t="s">
        <v>167</v>
      </c>
    </row>
  </sheetData>
  <sheetProtection formatCells="0" insertColumns="0" insertRows="0" deleteColumns="0" deleteRows="0"/>
  <mergeCells count="599">
    <mergeCell ref="Q350:R350"/>
    <mergeCell ref="Q344:R345"/>
    <mergeCell ref="Q346:R346"/>
    <mergeCell ref="L414:V414"/>
    <mergeCell ref="O350:P350"/>
    <mergeCell ref="G344:N345"/>
    <mergeCell ref="O344:P345"/>
    <mergeCell ref="G346:N346"/>
    <mergeCell ref="O346:P346"/>
    <mergeCell ref="G347:N347"/>
    <mergeCell ref="O347:P347"/>
    <mergeCell ref="G348:N348"/>
    <mergeCell ref="O348:P348"/>
    <mergeCell ref="M180:O180"/>
    <mergeCell ref="S239:U239"/>
    <mergeCell ref="J239:L239"/>
    <mergeCell ref="Q315:R315"/>
    <mergeCell ref="Q316:R316"/>
    <mergeCell ref="Q317:R317"/>
    <mergeCell ref="Q347:R347"/>
    <mergeCell ref="Q348:R348"/>
    <mergeCell ref="Q349:R349"/>
    <mergeCell ref="G321:J322"/>
    <mergeCell ref="K321:L322"/>
    <mergeCell ref="M321:R321"/>
    <mergeCell ref="M322:N322"/>
    <mergeCell ref="G315:N315"/>
    <mergeCell ref="G316:N316"/>
    <mergeCell ref="G314:N314"/>
    <mergeCell ref="G317:N317"/>
    <mergeCell ref="O313:P313"/>
    <mergeCell ref="O314:P314"/>
    <mergeCell ref="O315:P315"/>
    <mergeCell ref="G313:N313"/>
    <mergeCell ref="Q311:R312"/>
    <mergeCell ref="Q313:R313"/>
    <mergeCell ref="Q314:R314"/>
    <mergeCell ref="T138:U138"/>
    <mergeCell ref="T139:U139"/>
    <mergeCell ref="T140:U140"/>
    <mergeCell ref="O322:P322"/>
    <mergeCell ref="Q322:R322"/>
    <mergeCell ref="G311:N312"/>
    <mergeCell ref="O311:P312"/>
    <mergeCell ref="P174:R174"/>
    <mergeCell ref="P168:R168"/>
    <mergeCell ref="P167:R167"/>
    <mergeCell ref="P166:R166"/>
    <mergeCell ref="J162:L162"/>
    <mergeCell ref="G175:I175"/>
    <mergeCell ref="J175:L175"/>
    <mergeCell ref="M175:O175"/>
    <mergeCell ref="P175:R175"/>
    <mergeCell ref="S175:U175"/>
    <mergeCell ref="S177:U177"/>
    <mergeCell ref="P179:R179"/>
    <mergeCell ref="M178:O178"/>
    <mergeCell ref="S180:U180"/>
    <mergeCell ref="P162:R162"/>
    <mergeCell ref="G291:J291"/>
    <mergeCell ref="O316:P316"/>
    <mergeCell ref="U23:V23"/>
    <mergeCell ref="S23:T23"/>
    <mergeCell ref="S22:V22"/>
    <mergeCell ref="G22:J22"/>
    <mergeCell ref="G21:V21"/>
    <mergeCell ref="U29:V29"/>
    <mergeCell ref="S29:T29"/>
    <mergeCell ref="G29:H29"/>
    <mergeCell ref="C53:F55"/>
    <mergeCell ref="U25:V25"/>
    <mergeCell ref="S25:T25"/>
    <mergeCell ref="Q25:R25"/>
    <mergeCell ref="O25:P25"/>
    <mergeCell ref="M25:N25"/>
    <mergeCell ref="K25:L25"/>
    <mergeCell ref="I25:J25"/>
    <mergeCell ref="G25:H25"/>
    <mergeCell ref="U24:V24"/>
    <mergeCell ref="S24:T24"/>
    <mergeCell ref="Q24:R24"/>
    <mergeCell ref="O24:P24"/>
    <mergeCell ref="M24:N24"/>
    <mergeCell ref="K24:L24"/>
    <mergeCell ref="I24:J24"/>
    <mergeCell ref="K27:L27"/>
    <mergeCell ref="I27:J27"/>
    <mergeCell ref="G27:H27"/>
    <mergeCell ref="U26:V26"/>
    <mergeCell ref="S26:T26"/>
    <mergeCell ref="Q26:R26"/>
    <mergeCell ref="O26:P26"/>
    <mergeCell ref="M26:N26"/>
    <mergeCell ref="K26:L26"/>
    <mergeCell ref="I26:J26"/>
    <mergeCell ref="G26:H26"/>
    <mergeCell ref="A156:Z156"/>
    <mergeCell ref="B235:I235"/>
    <mergeCell ref="B234:I234"/>
    <mergeCell ref="O60:P60"/>
    <mergeCell ref="M60:N60"/>
    <mergeCell ref="U62:V62"/>
    <mergeCell ref="S167:U167"/>
    <mergeCell ref="S164:U164"/>
    <mergeCell ref="R140:S140"/>
    <mergeCell ref="P141:Q141"/>
    <mergeCell ref="R141:S141"/>
    <mergeCell ref="A146:Y154"/>
    <mergeCell ref="S166:U166"/>
    <mergeCell ref="A138:C138"/>
    <mergeCell ref="A158:U158"/>
    <mergeCell ref="T141:U141"/>
    <mergeCell ref="M137:O137"/>
    <mergeCell ref="P137:Q137"/>
    <mergeCell ref="C164:F164"/>
    <mergeCell ref="J166:L166"/>
    <mergeCell ref="R137:S137"/>
    <mergeCell ref="M138:O138"/>
    <mergeCell ref="P138:Q138"/>
    <mergeCell ref="R138:S138"/>
    <mergeCell ref="U28:V28"/>
    <mergeCell ref="S28:T28"/>
    <mergeCell ref="Q28:R28"/>
    <mergeCell ref="O28:P28"/>
    <mergeCell ref="M28:N28"/>
    <mergeCell ref="U27:V27"/>
    <mergeCell ref="S27:T27"/>
    <mergeCell ref="Q27:R27"/>
    <mergeCell ref="O27:P27"/>
    <mergeCell ref="M27:N27"/>
    <mergeCell ref="N459:P459"/>
    <mergeCell ref="A353:Y405"/>
    <mergeCell ref="A461:Y466"/>
    <mergeCell ref="C431:K431"/>
    <mergeCell ref="L418:M418"/>
    <mergeCell ref="L419:M419"/>
    <mergeCell ref="A490:Y492"/>
    <mergeCell ref="D500:F500"/>
    <mergeCell ref="G500:I500"/>
    <mergeCell ref="J500:L500"/>
    <mergeCell ref="M500:O500"/>
    <mergeCell ref="P500:R500"/>
    <mergeCell ref="D499:F499"/>
    <mergeCell ref="C421:K421"/>
    <mergeCell ref="C422:K422"/>
    <mergeCell ref="C423:K423"/>
    <mergeCell ref="C424:K424"/>
    <mergeCell ref="C425:K425"/>
    <mergeCell ref="C426:K426"/>
    <mergeCell ref="C427:K427"/>
    <mergeCell ref="C428:K428"/>
    <mergeCell ref="D477:G477"/>
    <mergeCell ref="K477:M477"/>
    <mergeCell ref="D478:G478"/>
    <mergeCell ref="A230:Y231"/>
    <mergeCell ref="J180:L180"/>
    <mergeCell ref="J179:L179"/>
    <mergeCell ref="P177:R177"/>
    <mergeCell ref="G350:N350"/>
    <mergeCell ref="L420:M420"/>
    <mergeCell ref="L421:M421"/>
    <mergeCell ref="L422:M422"/>
    <mergeCell ref="L432:M432"/>
    <mergeCell ref="G349:N349"/>
    <mergeCell ref="O349:P349"/>
    <mergeCell ref="C415:K415"/>
    <mergeCell ref="C416:K416"/>
    <mergeCell ref="C417:K417"/>
    <mergeCell ref="C418:K418"/>
    <mergeCell ref="C429:K429"/>
    <mergeCell ref="C419:K419"/>
    <mergeCell ref="C420:K420"/>
    <mergeCell ref="G323:J323"/>
    <mergeCell ref="K323:L323"/>
    <mergeCell ref="M323:N323"/>
    <mergeCell ref="O323:P323"/>
    <mergeCell ref="Q323:R323"/>
    <mergeCell ref="O317:P317"/>
    <mergeCell ref="C174:F174"/>
    <mergeCell ref="G172:U172"/>
    <mergeCell ref="G173:I173"/>
    <mergeCell ref="J173:L173"/>
    <mergeCell ref="M173:O173"/>
    <mergeCell ref="S173:U173"/>
    <mergeCell ref="P169:R169"/>
    <mergeCell ref="P164:R164"/>
    <mergeCell ref="M174:O174"/>
    <mergeCell ref="J174:L174"/>
    <mergeCell ref="S174:U174"/>
    <mergeCell ref="C165:F165"/>
    <mergeCell ref="G165:I165"/>
    <mergeCell ref="M163:O163"/>
    <mergeCell ref="P163:R163"/>
    <mergeCell ref="S163:U163"/>
    <mergeCell ref="C161:F162"/>
    <mergeCell ref="G162:I162"/>
    <mergeCell ref="C167:F167"/>
    <mergeCell ref="C168:F168"/>
    <mergeCell ref="G168:I168"/>
    <mergeCell ref="G164:I164"/>
    <mergeCell ref="M166:O166"/>
    <mergeCell ref="M164:O164"/>
    <mergeCell ref="J167:L167"/>
    <mergeCell ref="M167:O167"/>
    <mergeCell ref="G166:I166"/>
    <mergeCell ref="P139:Q139"/>
    <mergeCell ref="R139:S139"/>
    <mergeCell ref="M141:O141"/>
    <mergeCell ref="P173:R173"/>
    <mergeCell ref="C163:F163"/>
    <mergeCell ref="F139:G139"/>
    <mergeCell ref="A136:C136"/>
    <mergeCell ref="T137:U137"/>
    <mergeCell ref="S162:U162"/>
    <mergeCell ref="S165:U165"/>
    <mergeCell ref="S169:U169"/>
    <mergeCell ref="J163:L163"/>
    <mergeCell ref="S168:U168"/>
    <mergeCell ref="P165:R165"/>
    <mergeCell ref="P140:Q140"/>
    <mergeCell ref="P136:Q136"/>
    <mergeCell ref="M136:O136"/>
    <mergeCell ref="T136:U136"/>
    <mergeCell ref="P142:Q142"/>
    <mergeCell ref="R142:S142"/>
    <mergeCell ref="T142:U142"/>
    <mergeCell ref="R136:S136"/>
    <mergeCell ref="G161:U161"/>
    <mergeCell ref="D142:E142"/>
    <mergeCell ref="F142:G142"/>
    <mergeCell ref="H142:I142"/>
    <mergeCell ref="M142:O142"/>
    <mergeCell ref="A134:C135"/>
    <mergeCell ref="D134:E135"/>
    <mergeCell ref="P180:R180"/>
    <mergeCell ref="M179:O179"/>
    <mergeCell ref="G174:I174"/>
    <mergeCell ref="M162:O162"/>
    <mergeCell ref="C175:F175"/>
    <mergeCell ref="M140:O140"/>
    <mergeCell ref="M139:O139"/>
    <mergeCell ref="A141:C141"/>
    <mergeCell ref="A140:C140"/>
    <mergeCell ref="A139:C139"/>
    <mergeCell ref="A142:C142"/>
    <mergeCell ref="G163:I163"/>
    <mergeCell ref="G167:I167"/>
    <mergeCell ref="J164:L164"/>
    <mergeCell ref="M165:O165"/>
    <mergeCell ref="G169:I169"/>
    <mergeCell ref="J169:L169"/>
    <mergeCell ref="M169:O169"/>
    <mergeCell ref="P134:Q135"/>
    <mergeCell ref="K29:L29"/>
    <mergeCell ref="D84:E84"/>
    <mergeCell ref="F134:G135"/>
    <mergeCell ref="A137:C137"/>
    <mergeCell ref="K30:L30"/>
    <mergeCell ref="E9:Q9"/>
    <mergeCell ref="C56:F56"/>
    <mergeCell ref="C57:F57"/>
    <mergeCell ref="C58:F58"/>
    <mergeCell ref="C59:F59"/>
    <mergeCell ref="M134:O135"/>
    <mergeCell ref="C21:F23"/>
    <mergeCell ref="C24:F24"/>
    <mergeCell ref="C25:F25"/>
    <mergeCell ref="C26:F26"/>
    <mergeCell ref="C28:F28"/>
    <mergeCell ref="C30:F30"/>
    <mergeCell ref="C27:F27"/>
    <mergeCell ref="C29:F29"/>
    <mergeCell ref="C60:F60"/>
    <mergeCell ref="C61:F61"/>
    <mergeCell ref="C62:F62"/>
    <mergeCell ref="A64:Z64"/>
    <mergeCell ref="G24:H24"/>
    <mergeCell ref="G28:H28"/>
    <mergeCell ref="I28:J28"/>
    <mergeCell ref="K28:L28"/>
    <mergeCell ref="H137:I137"/>
    <mergeCell ref="H138:I138"/>
    <mergeCell ref="H139:I139"/>
    <mergeCell ref="H140:I140"/>
    <mergeCell ref="H141:I141"/>
    <mergeCell ref="A133:I133"/>
    <mergeCell ref="D139:E139"/>
    <mergeCell ref="D137:E137"/>
    <mergeCell ref="F137:G137"/>
    <mergeCell ref="D140:E140"/>
    <mergeCell ref="F140:G140"/>
    <mergeCell ref="F138:G138"/>
    <mergeCell ref="D141:E141"/>
    <mergeCell ref="F141:G141"/>
    <mergeCell ref="D138:E138"/>
    <mergeCell ref="I30:J30"/>
    <mergeCell ref="D136:E136"/>
    <mergeCell ref="F136:G136"/>
    <mergeCell ref="A96:Y125"/>
    <mergeCell ref="H134:I135"/>
    <mergeCell ref="H136:I136"/>
    <mergeCell ref="O29:P29"/>
    <mergeCell ref="Q29:R29"/>
    <mergeCell ref="G57:H57"/>
    <mergeCell ref="K58:L58"/>
    <mergeCell ref="I62:J62"/>
    <mergeCell ref="K62:L62"/>
    <mergeCell ref="M62:N62"/>
    <mergeCell ref="O62:P62"/>
    <mergeCell ref="Q60:R60"/>
    <mergeCell ref="M56:N56"/>
    <mergeCell ref="M57:N57"/>
    <mergeCell ref="M58:N58"/>
    <mergeCell ref="M59:N59"/>
    <mergeCell ref="O55:P55"/>
    <mergeCell ref="Q55:R55"/>
    <mergeCell ref="G60:H60"/>
    <mergeCell ref="I60:J60"/>
    <mergeCell ref="I56:J56"/>
    <mergeCell ref="I58:J58"/>
    <mergeCell ref="I59:J59"/>
    <mergeCell ref="G55:H55"/>
    <mergeCell ref="G56:H56"/>
    <mergeCell ref="M30:N30"/>
    <mergeCell ref="I29:J29"/>
    <mergeCell ref="R134:S135"/>
    <mergeCell ref="K60:L60"/>
    <mergeCell ref="S62:T62"/>
    <mergeCell ref="U61:V61"/>
    <mergeCell ref="S61:T61"/>
    <mergeCell ref="Q62:R62"/>
    <mergeCell ref="G62:H62"/>
    <mergeCell ref="M133:U133"/>
    <mergeCell ref="T134:U135"/>
    <mergeCell ref="O30:P30"/>
    <mergeCell ref="Q30:R30"/>
    <mergeCell ref="U30:V30"/>
    <mergeCell ref="A129:U129"/>
    <mergeCell ref="O22:R22"/>
    <mergeCell ref="G23:H23"/>
    <mergeCell ref="I23:J23"/>
    <mergeCell ref="K23:L23"/>
    <mergeCell ref="M23:N23"/>
    <mergeCell ref="O23:P23"/>
    <mergeCell ref="Q23:R23"/>
    <mergeCell ref="G54:J54"/>
    <mergeCell ref="K54:N54"/>
    <mergeCell ref="I61:J61"/>
    <mergeCell ref="K55:L55"/>
    <mergeCell ref="K56:L56"/>
    <mergeCell ref="K57:L57"/>
    <mergeCell ref="K59:L59"/>
    <mergeCell ref="I55:J55"/>
    <mergeCell ref="I57:J57"/>
    <mergeCell ref="S30:T30"/>
    <mergeCell ref="D42:E42"/>
    <mergeCell ref="G30:H30"/>
    <mergeCell ref="M29:N29"/>
    <mergeCell ref="E5:Q8"/>
    <mergeCell ref="G58:H58"/>
    <mergeCell ref="G59:H59"/>
    <mergeCell ref="G61:H61"/>
    <mergeCell ref="Q57:R57"/>
    <mergeCell ref="O58:P58"/>
    <mergeCell ref="Q58:R58"/>
    <mergeCell ref="O59:P59"/>
    <mergeCell ref="Q59:R59"/>
    <mergeCell ref="O61:P61"/>
    <mergeCell ref="Q61:R61"/>
    <mergeCell ref="O57:P57"/>
    <mergeCell ref="O54:R54"/>
    <mergeCell ref="O56:P56"/>
    <mergeCell ref="Q56:R56"/>
    <mergeCell ref="K61:L61"/>
    <mergeCell ref="A18:U18"/>
    <mergeCell ref="M61:N61"/>
    <mergeCell ref="G53:V53"/>
    <mergeCell ref="S54:V54"/>
    <mergeCell ref="S55:T55"/>
    <mergeCell ref="U55:V55"/>
    <mergeCell ref="K22:N22"/>
    <mergeCell ref="M55:N55"/>
    <mergeCell ref="S56:T56"/>
    <mergeCell ref="U56:V56"/>
    <mergeCell ref="S57:T57"/>
    <mergeCell ref="U57:V57"/>
    <mergeCell ref="S58:T58"/>
    <mergeCell ref="U58:V58"/>
    <mergeCell ref="U60:V60"/>
    <mergeCell ref="S60:T60"/>
    <mergeCell ref="U59:V59"/>
    <mergeCell ref="S59:T59"/>
    <mergeCell ref="C177:F177"/>
    <mergeCell ref="G177:I177"/>
    <mergeCell ref="J177:L177"/>
    <mergeCell ref="M177:O177"/>
    <mergeCell ref="C180:F180"/>
    <mergeCell ref="C176:F176"/>
    <mergeCell ref="S178:U178"/>
    <mergeCell ref="S179:U179"/>
    <mergeCell ref="V238:X238"/>
    <mergeCell ref="B238:I238"/>
    <mergeCell ref="A183:Y227"/>
    <mergeCell ref="G176:I176"/>
    <mergeCell ref="J176:L176"/>
    <mergeCell ref="P178:R178"/>
    <mergeCell ref="M176:O176"/>
    <mergeCell ref="P176:R176"/>
    <mergeCell ref="B236:I236"/>
    <mergeCell ref="B237:I237"/>
    <mergeCell ref="C178:F178"/>
    <mergeCell ref="G178:I178"/>
    <mergeCell ref="J178:L178"/>
    <mergeCell ref="S176:U176"/>
    <mergeCell ref="M235:O235"/>
    <mergeCell ref="P235:R235"/>
    <mergeCell ref="J238:L238"/>
    <mergeCell ref="M238:O238"/>
    <mergeCell ref="P238:R238"/>
    <mergeCell ref="S238:U238"/>
    <mergeCell ref="M234:O234"/>
    <mergeCell ref="P236:R236"/>
    <mergeCell ref="M237:O237"/>
    <mergeCell ref="P237:R237"/>
    <mergeCell ref="V237:X237"/>
    <mergeCell ref="V234:X234"/>
    <mergeCell ref="J235:L235"/>
    <mergeCell ref="S234:U234"/>
    <mergeCell ref="V235:X235"/>
    <mergeCell ref="S236:U236"/>
    <mergeCell ref="S235:U235"/>
    <mergeCell ref="P234:R234"/>
    <mergeCell ref="J234:L234"/>
    <mergeCell ref="V236:X236"/>
    <mergeCell ref="J237:L237"/>
    <mergeCell ref="S237:U237"/>
    <mergeCell ref="B239:I239"/>
    <mergeCell ref="O291:P291"/>
    <mergeCell ref="Q291:R291"/>
    <mergeCell ref="K291:L291"/>
    <mergeCell ref="A283:U285"/>
    <mergeCell ref="J240:L240"/>
    <mergeCell ref="M240:O240"/>
    <mergeCell ref="S240:U240"/>
    <mergeCell ref="B240:I240"/>
    <mergeCell ref="M287:R287"/>
    <mergeCell ref="M288:N288"/>
    <mergeCell ref="K290:L290"/>
    <mergeCell ref="G290:J290"/>
    <mergeCell ref="G289:J289"/>
    <mergeCell ref="G287:J288"/>
    <mergeCell ref="A265:Y271"/>
    <mergeCell ref="M239:O239"/>
    <mergeCell ref="P239:R239"/>
    <mergeCell ref="V239:X239"/>
    <mergeCell ref="Q325:R325"/>
    <mergeCell ref="O325:P325"/>
    <mergeCell ref="V240:X240"/>
    <mergeCell ref="K292:L292"/>
    <mergeCell ref="M292:N292"/>
    <mergeCell ref="O292:P292"/>
    <mergeCell ref="Q292:R292"/>
    <mergeCell ref="J165:L165"/>
    <mergeCell ref="C166:F166"/>
    <mergeCell ref="Q288:R288"/>
    <mergeCell ref="K287:L288"/>
    <mergeCell ref="G292:J292"/>
    <mergeCell ref="K289:L289"/>
    <mergeCell ref="P240:R240"/>
    <mergeCell ref="O288:P288"/>
    <mergeCell ref="J236:L236"/>
    <mergeCell ref="M236:O236"/>
    <mergeCell ref="J168:L168"/>
    <mergeCell ref="M168:O168"/>
    <mergeCell ref="C179:F179"/>
    <mergeCell ref="G179:I179"/>
    <mergeCell ref="G180:I180"/>
    <mergeCell ref="C169:F169"/>
    <mergeCell ref="C172:F173"/>
    <mergeCell ref="K478:M478"/>
    <mergeCell ref="D479:G479"/>
    <mergeCell ref="K479:M479"/>
    <mergeCell ref="H479:J479"/>
    <mergeCell ref="H478:J478"/>
    <mergeCell ref="P499:R499"/>
    <mergeCell ref="G499:I499"/>
    <mergeCell ref="J499:L499"/>
    <mergeCell ref="M499:O499"/>
    <mergeCell ref="D481:G481"/>
    <mergeCell ref="K481:M481"/>
    <mergeCell ref="H480:J480"/>
    <mergeCell ref="H481:J481"/>
    <mergeCell ref="D497:F498"/>
    <mergeCell ref="G497:R497"/>
    <mergeCell ref="G498:I498"/>
    <mergeCell ref="J498:L498"/>
    <mergeCell ref="M498:O498"/>
    <mergeCell ref="P498:R498"/>
    <mergeCell ref="D480:G480"/>
    <mergeCell ref="K480:M480"/>
    <mergeCell ref="P511:R511"/>
    <mergeCell ref="D509:F509"/>
    <mergeCell ref="G509:I509"/>
    <mergeCell ref="J509:L509"/>
    <mergeCell ref="M511:O511"/>
    <mergeCell ref="M509:O509"/>
    <mergeCell ref="M510:O510"/>
    <mergeCell ref="P509:R509"/>
    <mergeCell ref="P510:R510"/>
    <mergeCell ref="D511:F511"/>
    <mergeCell ref="G511:I511"/>
    <mergeCell ref="J511:L511"/>
    <mergeCell ref="D508:F508"/>
    <mergeCell ref="G508:I508"/>
    <mergeCell ref="J508:L508"/>
    <mergeCell ref="M508:O508"/>
    <mergeCell ref="P508:R508"/>
    <mergeCell ref="M507:O507"/>
    <mergeCell ref="D502:F502"/>
    <mergeCell ref="G502:I502"/>
    <mergeCell ref="J502:L502"/>
    <mergeCell ref="M502:O502"/>
    <mergeCell ref="P502:R502"/>
    <mergeCell ref="D506:F507"/>
    <mergeCell ref="G507:I507"/>
    <mergeCell ref="J507:L507"/>
    <mergeCell ref="P507:R507"/>
    <mergeCell ref="A514:Y519"/>
    <mergeCell ref="A525:Y565"/>
    <mergeCell ref="H477:J477"/>
    <mergeCell ref="L424:M424"/>
    <mergeCell ref="L425:M425"/>
    <mergeCell ref="L426:M426"/>
    <mergeCell ref="L427:M427"/>
    <mergeCell ref="L428:M428"/>
    <mergeCell ref="L429:M429"/>
    <mergeCell ref="L430:M430"/>
    <mergeCell ref="L431:M431"/>
    <mergeCell ref="C432:K432"/>
    <mergeCell ref="L458:M458"/>
    <mergeCell ref="U432:V432"/>
    <mergeCell ref="U429:V429"/>
    <mergeCell ref="D510:F510"/>
    <mergeCell ref="G510:I510"/>
    <mergeCell ref="J510:L510"/>
    <mergeCell ref="D501:F501"/>
    <mergeCell ref="G501:I501"/>
    <mergeCell ref="J501:L501"/>
    <mergeCell ref="M501:O501"/>
    <mergeCell ref="P501:R501"/>
    <mergeCell ref="G506:R506"/>
    <mergeCell ref="D459:K459"/>
    <mergeCell ref="D458:K458"/>
    <mergeCell ref="U423:V423"/>
    <mergeCell ref="U416:V416"/>
    <mergeCell ref="U417:V417"/>
    <mergeCell ref="U418:V418"/>
    <mergeCell ref="U419:V419"/>
    <mergeCell ref="U420:V420"/>
    <mergeCell ref="U421:V421"/>
    <mergeCell ref="U422:V422"/>
    <mergeCell ref="L423:M423"/>
    <mergeCell ref="L417:M417"/>
    <mergeCell ref="U430:V430"/>
    <mergeCell ref="U431:V431"/>
    <mergeCell ref="U424:V424"/>
    <mergeCell ref="U425:V425"/>
    <mergeCell ref="U426:V426"/>
    <mergeCell ref="U427:V427"/>
    <mergeCell ref="U428:V428"/>
    <mergeCell ref="C430:K430"/>
    <mergeCell ref="Q458:S458"/>
    <mergeCell ref="Q459:S459"/>
    <mergeCell ref="N458:P458"/>
    <mergeCell ref="L459:M459"/>
    <mergeCell ref="U415:V415"/>
    <mergeCell ref="L415:M415"/>
    <mergeCell ref="L416:M416"/>
    <mergeCell ref="M289:N289"/>
    <mergeCell ref="O289:P289"/>
    <mergeCell ref="Q289:R289"/>
    <mergeCell ref="Q290:R290"/>
    <mergeCell ref="M291:N291"/>
    <mergeCell ref="M290:N290"/>
    <mergeCell ref="O290:P290"/>
    <mergeCell ref="A412:U413"/>
    <mergeCell ref="G326:J326"/>
    <mergeCell ref="K326:L326"/>
    <mergeCell ref="O326:P326"/>
    <mergeCell ref="Q326:R326"/>
    <mergeCell ref="M326:N326"/>
    <mergeCell ref="G324:J324"/>
    <mergeCell ref="K324:L324"/>
    <mergeCell ref="M324:N324"/>
    <mergeCell ref="O324:P324"/>
    <mergeCell ref="Q324:R324"/>
    <mergeCell ref="G325:J325"/>
    <mergeCell ref="K325:L325"/>
    <mergeCell ref="M325:N325"/>
  </mergeCells>
  <pageMargins left="0.11811023622047245" right="0.11811023622047245" top="0.15748031496062992" bottom="0.15748031496062992" header="0.11811023622047245" footer="0.11811023622047245"/>
  <pageSetup paperSize="9" scale="77"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
  <dimension ref="A1:D13"/>
  <sheetViews>
    <sheetView workbookViewId="0"/>
  </sheetViews>
  <sheetFormatPr defaultRowHeight="15" x14ac:dyDescent="0.25"/>
  <cols>
    <col min="1" max="1" width="8.5703125" bestFit="1" customWidth="1"/>
    <col min="2" max="2" width="11.5703125" bestFit="1" customWidth="1"/>
    <col min="3" max="3" width="24.5703125" bestFit="1" customWidth="1"/>
    <col min="4" max="4" width="5.28515625" bestFit="1" customWidth="1"/>
  </cols>
  <sheetData>
    <row r="1" spans="1:4" x14ac:dyDescent="0.25">
      <c r="A1" t="s">
        <v>104</v>
      </c>
      <c r="B1" t="s">
        <v>122</v>
      </c>
      <c r="C1" t="s">
        <v>114</v>
      </c>
      <c r="D1" t="s">
        <v>99</v>
      </c>
    </row>
    <row r="2" spans="1:4" x14ac:dyDescent="0.25">
      <c r="A2">
        <v>71685</v>
      </c>
      <c r="B2" t="s">
        <v>91</v>
      </c>
      <c r="C2" t="s">
        <v>65</v>
      </c>
      <c r="D2">
        <v>1</v>
      </c>
    </row>
    <row r="3" spans="1:4" x14ac:dyDescent="0.25">
      <c r="A3">
        <v>15</v>
      </c>
      <c r="B3" t="s">
        <v>91</v>
      </c>
      <c r="C3" t="s">
        <v>93</v>
      </c>
      <c r="D3">
        <v>2</v>
      </c>
    </row>
    <row r="4" spans="1:4" x14ac:dyDescent="0.25">
      <c r="A4">
        <v>0</v>
      </c>
      <c r="B4" t="s">
        <v>91</v>
      </c>
      <c r="C4" t="s">
        <v>64</v>
      </c>
      <c r="D4">
        <v>3</v>
      </c>
    </row>
    <row r="5" spans="1:4" x14ac:dyDescent="0.25">
      <c r="A5">
        <v>19</v>
      </c>
      <c r="B5" t="s">
        <v>91</v>
      </c>
      <c r="C5" t="s">
        <v>92</v>
      </c>
      <c r="D5">
        <v>4</v>
      </c>
    </row>
    <row r="6" spans="1:4" x14ac:dyDescent="0.25">
      <c r="A6">
        <v>22518</v>
      </c>
      <c r="B6" t="s">
        <v>50</v>
      </c>
      <c r="C6" t="s">
        <v>65</v>
      </c>
      <c r="D6">
        <v>1</v>
      </c>
    </row>
    <row r="7" spans="1:4" x14ac:dyDescent="0.25">
      <c r="A7">
        <v>98</v>
      </c>
      <c r="B7" t="s">
        <v>50</v>
      </c>
      <c r="C7" t="s">
        <v>93</v>
      </c>
      <c r="D7">
        <v>2</v>
      </c>
    </row>
    <row r="8" spans="1:4" x14ac:dyDescent="0.25">
      <c r="A8">
        <v>0</v>
      </c>
      <c r="B8" t="s">
        <v>50</v>
      </c>
      <c r="C8" t="s">
        <v>64</v>
      </c>
      <c r="D8">
        <v>3</v>
      </c>
    </row>
    <row r="9" spans="1:4" x14ac:dyDescent="0.25">
      <c r="A9">
        <v>136</v>
      </c>
      <c r="B9" t="s">
        <v>50</v>
      </c>
      <c r="C9" t="s">
        <v>92</v>
      </c>
      <c r="D9">
        <v>4</v>
      </c>
    </row>
    <row r="10" spans="1:4" x14ac:dyDescent="0.25">
      <c r="A10">
        <v>16203</v>
      </c>
      <c r="B10" t="s">
        <v>51</v>
      </c>
      <c r="C10" t="s">
        <v>65</v>
      </c>
      <c r="D10">
        <v>1</v>
      </c>
    </row>
    <row r="11" spans="1:4" x14ac:dyDescent="0.25">
      <c r="A11">
        <v>37</v>
      </c>
      <c r="B11" t="s">
        <v>51</v>
      </c>
      <c r="C11" t="s">
        <v>93</v>
      </c>
      <c r="D11">
        <v>2</v>
      </c>
    </row>
    <row r="12" spans="1:4" x14ac:dyDescent="0.25">
      <c r="A12">
        <v>0</v>
      </c>
      <c r="B12" t="s">
        <v>51</v>
      </c>
      <c r="C12" t="s">
        <v>64</v>
      </c>
      <c r="D12">
        <v>3</v>
      </c>
    </row>
    <row r="13" spans="1:4" x14ac:dyDescent="0.25">
      <c r="A13">
        <v>81</v>
      </c>
      <c r="B13" t="s">
        <v>51</v>
      </c>
      <c r="C13" t="s">
        <v>92</v>
      </c>
      <c r="D13">
        <v>4</v>
      </c>
    </row>
  </sheetData>
  <pageMargins left="0.7" right="0.7" top="0.75" bottom="0.75" header="0.3" footer="0.3"/>
  <tableParts count="1">
    <tablePart r:id="rId1"/>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9"/>
  <dimension ref="A1:G7"/>
  <sheetViews>
    <sheetView workbookViewId="0"/>
  </sheetViews>
  <sheetFormatPr defaultRowHeight="15" x14ac:dyDescent="0.25"/>
  <cols>
    <col min="1" max="1" width="5.28515625" bestFit="1" customWidth="1"/>
    <col min="2" max="2" width="14.5703125" bestFit="1" customWidth="1"/>
    <col min="3" max="3" width="17.42578125" bestFit="1" customWidth="1"/>
    <col min="4" max="4" width="23.7109375" bestFit="1" customWidth="1"/>
    <col min="5" max="5" width="19.140625" bestFit="1" customWidth="1"/>
    <col min="6" max="6" width="13.28515625" bestFit="1" customWidth="1"/>
    <col min="7" max="7" width="13.140625" bestFit="1" customWidth="1"/>
  </cols>
  <sheetData>
    <row r="1" spans="1:7" x14ac:dyDescent="0.25">
      <c r="A1" t="s">
        <v>99</v>
      </c>
      <c r="B1" t="s">
        <v>109</v>
      </c>
      <c r="C1" t="s">
        <v>60</v>
      </c>
      <c r="D1" t="s">
        <v>61</v>
      </c>
      <c r="E1" t="s">
        <v>62</v>
      </c>
      <c r="F1" t="s">
        <v>74</v>
      </c>
      <c r="G1" t="s">
        <v>63</v>
      </c>
    </row>
    <row r="2" spans="1:7" x14ac:dyDescent="0.25">
      <c r="A2">
        <v>1</v>
      </c>
      <c r="B2" t="s">
        <v>127</v>
      </c>
      <c r="C2">
        <v>0</v>
      </c>
      <c r="D2">
        <v>7</v>
      </c>
      <c r="E2">
        <v>3</v>
      </c>
      <c r="F2">
        <v>48</v>
      </c>
      <c r="G2">
        <v>747</v>
      </c>
    </row>
    <row r="3" spans="1:7" x14ac:dyDescent="0.25">
      <c r="A3">
        <v>2</v>
      </c>
      <c r="B3" t="s">
        <v>126</v>
      </c>
      <c r="C3">
        <v>0</v>
      </c>
      <c r="D3">
        <v>0</v>
      </c>
      <c r="E3">
        <v>2</v>
      </c>
      <c r="F3">
        <v>119</v>
      </c>
      <c r="G3">
        <v>60</v>
      </c>
    </row>
    <row r="4" spans="1:7" x14ac:dyDescent="0.25">
      <c r="A4">
        <v>3</v>
      </c>
      <c r="B4" t="s">
        <v>143</v>
      </c>
      <c r="C4">
        <v>0</v>
      </c>
      <c r="D4">
        <v>0</v>
      </c>
      <c r="E4">
        <v>0</v>
      </c>
      <c r="F4">
        <v>7</v>
      </c>
      <c r="G4">
        <v>29</v>
      </c>
    </row>
    <row r="5" spans="1:7" x14ac:dyDescent="0.25">
      <c r="A5">
        <v>4</v>
      </c>
      <c r="B5" t="s">
        <v>144</v>
      </c>
      <c r="C5">
        <v>1</v>
      </c>
      <c r="D5">
        <v>0</v>
      </c>
      <c r="E5">
        <v>0</v>
      </c>
      <c r="F5">
        <v>4</v>
      </c>
      <c r="G5">
        <v>36</v>
      </c>
    </row>
    <row r="6" spans="1:7" x14ac:dyDescent="0.25">
      <c r="A6">
        <v>5</v>
      </c>
      <c r="B6" t="s">
        <v>152</v>
      </c>
      <c r="C6">
        <v>0</v>
      </c>
      <c r="D6">
        <v>0</v>
      </c>
      <c r="E6">
        <v>0</v>
      </c>
      <c r="F6">
        <v>0</v>
      </c>
      <c r="G6">
        <v>9</v>
      </c>
    </row>
    <row r="7" spans="1:7" x14ac:dyDescent="0.25">
      <c r="A7">
        <v>6</v>
      </c>
      <c r="B7" t="s">
        <v>106</v>
      </c>
      <c r="C7">
        <v>3</v>
      </c>
      <c r="D7">
        <v>5</v>
      </c>
      <c r="E7">
        <v>3</v>
      </c>
      <c r="F7">
        <v>14</v>
      </c>
      <c r="G7">
        <v>41</v>
      </c>
    </row>
  </sheetData>
  <pageMargins left="0.7" right="0.7" top="0.75" bottom="0.75" header="0.3" footer="0.3"/>
  <tableParts count="1">
    <tablePart r:id="rId1"/>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0"/>
  <dimension ref="A1:G7"/>
  <sheetViews>
    <sheetView workbookViewId="0"/>
  </sheetViews>
  <sheetFormatPr defaultRowHeight="15" x14ac:dyDescent="0.25"/>
  <cols>
    <col min="1" max="1" width="5.28515625" bestFit="1" customWidth="1"/>
    <col min="2" max="2" width="14.5703125" bestFit="1" customWidth="1"/>
    <col min="3" max="3" width="17.42578125" bestFit="1" customWidth="1"/>
    <col min="4" max="4" width="23.7109375" bestFit="1" customWidth="1"/>
    <col min="5" max="5" width="19.140625" bestFit="1" customWidth="1"/>
    <col min="6" max="6" width="13.28515625" bestFit="1" customWidth="1"/>
    <col min="7" max="7" width="13.140625" bestFit="1" customWidth="1"/>
  </cols>
  <sheetData>
    <row r="1" spans="1:7" x14ac:dyDescent="0.25">
      <c r="A1" t="s">
        <v>99</v>
      </c>
      <c r="B1" t="s">
        <v>109</v>
      </c>
      <c r="C1" t="s">
        <v>60</v>
      </c>
      <c r="D1" t="s">
        <v>61</v>
      </c>
      <c r="E1" t="s">
        <v>62</v>
      </c>
      <c r="F1" t="s">
        <v>74</v>
      </c>
      <c r="G1" t="s">
        <v>63</v>
      </c>
    </row>
    <row r="2" spans="1:7" x14ac:dyDescent="0.25">
      <c r="A2">
        <v>1</v>
      </c>
      <c r="B2" t="s">
        <v>127</v>
      </c>
      <c r="C2">
        <v>20</v>
      </c>
      <c r="D2">
        <v>89</v>
      </c>
      <c r="E2">
        <v>83</v>
      </c>
      <c r="F2">
        <v>567</v>
      </c>
      <c r="G2">
        <v>4940</v>
      </c>
    </row>
    <row r="3" spans="1:7" x14ac:dyDescent="0.25">
      <c r="A3">
        <v>2</v>
      </c>
      <c r="B3" t="s">
        <v>126</v>
      </c>
      <c r="C3">
        <v>0</v>
      </c>
      <c r="D3">
        <v>5</v>
      </c>
      <c r="E3">
        <v>6</v>
      </c>
      <c r="F3">
        <v>1550</v>
      </c>
      <c r="G3">
        <v>657</v>
      </c>
    </row>
    <row r="4" spans="1:7" x14ac:dyDescent="0.25">
      <c r="A4">
        <v>3</v>
      </c>
      <c r="B4" t="s">
        <v>143</v>
      </c>
      <c r="C4">
        <v>0</v>
      </c>
      <c r="D4">
        <v>0</v>
      </c>
      <c r="E4">
        <v>6</v>
      </c>
      <c r="F4">
        <v>106</v>
      </c>
      <c r="G4">
        <v>313</v>
      </c>
    </row>
    <row r="5" spans="1:7" x14ac:dyDescent="0.25">
      <c r="A5">
        <v>4</v>
      </c>
      <c r="B5" t="s">
        <v>144</v>
      </c>
      <c r="C5">
        <v>1</v>
      </c>
      <c r="D5">
        <v>0</v>
      </c>
      <c r="E5">
        <v>0</v>
      </c>
      <c r="F5">
        <v>17</v>
      </c>
      <c r="G5">
        <v>326</v>
      </c>
    </row>
    <row r="6" spans="1:7" x14ac:dyDescent="0.25">
      <c r="A6">
        <v>5</v>
      </c>
      <c r="B6" t="s">
        <v>152</v>
      </c>
      <c r="C6">
        <v>195</v>
      </c>
      <c r="D6">
        <v>2</v>
      </c>
      <c r="E6">
        <v>0</v>
      </c>
      <c r="F6">
        <v>1</v>
      </c>
      <c r="G6">
        <v>85</v>
      </c>
    </row>
    <row r="7" spans="1:7" x14ac:dyDescent="0.25">
      <c r="A7">
        <v>6</v>
      </c>
      <c r="B7" t="s">
        <v>106</v>
      </c>
      <c r="C7">
        <v>100</v>
      </c>
      <c r="D7">
        <v>50</v>
      </c>
      <c r="E7">
        <v>19</v>
      </c>
      <c r="F7">
        <v>261</v>
      </c>
      <c r="G7">
        <v>361</v>
      </c>
    </row>
  </sheetData>
  <pageMargins left="0.7" right="0.7" top="0.75" bottom="0.75" header="0.3" footer="0.3"/>
  <tableParts count="1">
    <tablePart r:id="rId1"/>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1"/>
  <dimension ref="A1:C26"/>
  <sheetViews>
    <sheetView workbookViewId="0"/>
  </sheetViews>
  <sheetFormatPr defaultRowHeight="15" x14ac:dyDescent="0.25"/>
  <cols>
    <col min="1" max="1" width="7.28515625" bestFit="1" customWidth="1"/>
    <col min="2" max="2" width="26.7109375" bestFit="1" customWidth="1"/>
    <col min="3" max="3" width="21.140625" bestFit="1" customWidth="1"/>
  </cols>
  <sheetData>
    <row r="1" spans="1:3" x14ac:dyDescent="0.25">
      <c r="A1" t="s">
        <v>110</v>
      </c>
      <c r="B1" t="s">
        <v>9</v>
      </c>
      <c r="C1" t="s">
        <v>111</v>
      </c>
    </row>
    <row r="2" spans="1:3" x14ac:dyDescent="0.25">
      <c r="A2">
        <v>1803</v>
      </c>
      <c r="B2" t="s">
        <v>112</v>
      </c>
      <c r="C2" t="s">
        <v>154</v>
      </c>
    </row>
    <row r="3" spans="1:3" x14ac:dyDescent="0.25">
      <c r="A3">
        <v>1779</v>
      </c>
      <c r="B3" t="s">
        <v>112</v>
      </c>
      <c r="C3" t="s">
        <v>155</v>
      </c>
    </row>
    <row r="4" spans="1:3" x14ac:dyDescent="0.25">
      <c r="A4">
        <v>1706</v>
      </c>
      <c r="B4" t="s">
        <v>112</v>
      </c>
      <c r="C4" t="s">
        <v>156</v>
      </c>
    </row>
    <row r="5" spans="1:3" x14ac:dyDescent="0.25">
      <c r="A5">
        <v>1712</v>
      </c>
      <c r="B5" t="s">
        <v>112</v>
      </c>
      <c r="C5" t="s">
        <v>157</v>
      </c>
    </row>
    <row r="6" spans="1:3" x14ac:dyDescent="0.25">
      <c r="A6">
        <v>1644</v>
      </c>
      <c r="B6" t="s">
        <v>112</v>
      </c>
      <c r="C6" t="s">
        <v>158</v>
      </c>
    </row>
    <row r="7" spans="1:3" x14ac:dyDescent="0.25">
      <c r="A7">
        <v>2442</v>
      </c>
      <c r="B7" t="s">
        <v>6</v>
      </c>
      <c r="C7" t="s">
        <v>154</v>
      </c>
    </row>
    <row r="8" spans="1:3" x14ac:dyDescent="0.25">
      <c r="A8">
        <v>2449</v>
      </c>
      <c r="B8" t="s">
        <v>6</v>
      </c>
      <c r="C8" t="s">
        <v>155</v>
      </c>
    </row>
    <row r="9" spans="1:3" x14ac:dyDescent="0.25">
      <c r="A9">
        <v>2447</v>
      </c>
      <c r="B9" t="s">
        <v>6</v>
      </c>
      <c r="C9" t="s">
        <v>156</v>
      </c>
    </row>
    <row r="10" spans="1:3" x14ac:dyDescent="0.25">
      <c r="A10">
        <v>2458</v>
      </c>
      <c r="B10" t="s">
        <v>6</v>
      </c>
      <c r="C10" t="s">
        <v>157</v>
      </c>
    </row>
    <row r="11" spans="1:3" x14ac:dyDescent="0.25">
      <c r="A11">
        <v>2501</v>
      </c>
      <c r="B11" t="s">
        <v>6</v>
      </c>
      <c r="C11" t="s">
        <v>158</v>
      </c>
    </row>
    <row r="12" spans="1:3" x14ac:dyDescent="0.25">
      <c r="A12">
        <v>90</v>
      </c>
      <c r="B12" t="s">
        <v>7</v>
      </c>
      <c r="C12" t="s">
        <v>154</v>
      </c>
    </row>
    <row r="13" spans="1:3" x14ac:dyDescent="0.25">
      <c r="A13">
        <v>94</v>
      </c>
      <c r="B13" t="s">
        <v>7</v>
      </c>
      <c r="C13" t="s">
        <v>155</v>
      </c>
    </row>
    <row r="14" spans="1:3" x14ac:dyDescent="0.25">
      <c r="A14">
        <v>166</v>
      </c>
      <c r="B14" t="s">
        <v>7</v>
      </c>
      <c r="C14" t="s">
        <v>156</v>
      </c>
    </row>
    <row r="15" spans="1:3" x14ac:dyDescent="0.25">
      <c r="A15">
        <v>149</v>
      </c>
      <c r="B15" t="s">
        <v>7</v>
      </c>
      <c r="C15" t="s">
        <v>157</v>
      </c>
    </row>
    <row r="16" spans="1:3" x14ac:dyDescent="0.25">
      <c r="A16">
        <v>178</v>
      </c>
      <c r="B16" t="s">
        <v>7</v>
      </c>
      <c r="C16" t="s">
        <v>158</v>
      </c>
    </row>
    <row r="17" spans="1:3" x14ac:dyDescent="0.25">
      <c r="A17">
        <v>109</v>
      </c>
      <c r="B17" t="s">
        <v>8</v>
      </c>
      <c r="C17" t="s">
        <v>154</v>
      </c>
    </row>
    <row r="18" spans="1:3" x14ac:dyDescent="0.25">
      <c r="A18">
        <v>164</v>
      </c>
      <c r="B18" t="s">
        <v>8</v>
      </c>
      <c r="C18" t="s">
        <v>155</v>
      </c>
    </row>
    <row r="19" spans="1:3" x14ac:dyDescent="0.25">
      <c r="A19">
        <v>162</v>
      </c>
      <c r="B19" t="s">
        <v>8</v>
      </c>
      <c r="C19" t="s">
        <v>156</v>
      </c>
    </row>
    <row r="20" spans="1:3" x14ac:dyDescent="0.25">
      <c r="A20">
        <v>161</v>
      </c>
      <c r="B20" t="s">
        <v>8</v>
      </c>
      <c r="C20" t="s">
        <v>157</v>
      </c>
    </row>
    <row r="21" spans="1:3" x14ac:dyDescent="0.25">
      <c r="A21" s="2">
        <v>146</v>
      </c>
      <c r="B21" s="2" t="s">
        <v>8</v>
      </c>
      <c r="C21" s="2" t="s">
        <v>158</v>
      </c>
    </row>
    <row r="22" spans="1:3" x14ac:dyDescent="0.25">
      <c r="A22" s="2">
        <v>1</v>
      </c>
      <c r="B22" s="2" t="s">
        <v>137</v>
      </c>
      <c r="C22" s="2" t="s">
        <v>154</v>
      </c>
    </row>
    <row r="23" spans="1:3" x14ac:dyDescent="0.25">
      <c r="A23" s="2">
        <v>1</v>
      </c>
      <c r="B23" s="2" t="s">
        <v>137</v>
      </c>
      <c r="C23" s="2" t="s">
        <v>155</v>
      </c>
    </row>
    <row r="24" spans="1:3" x14ac:dyDescent="0.25">
      <c r="A24" s="2">
        <v>1</v>
      </c>
      <c r="B24" s="2" t="s">
        <v>137</v>
      </c>
      <c r="C24" s="2" t="s">
        <v>156</v>
      </c>
    </row>
    <row r="25" spans="1:3" x14ac:dyDescent="0.25">
      <c r="A25" s="2">
        <v>1</v>
      </c>
      <c r="B25" s="2" t="s">
        <v>137</v>
      </c>
      <c r="C25" s="2" t="s">
        <v>157</v>
      </c>
    </row>
    <row r="26" spans="1:3" x14ac:dyDescent="0.25">
      <c r="A26" s="2">
        <v>1</v>
      </c>
      <c r="B26" s="2" t="s">
        <v>137</v>
      </c>
      <c r="C26" s="2" t="s">
        <v>158</v>
      </c>
    </row>
  </sheetData>
  <pageMargins left="0.7" right="0.7" top="0.75" bottom="0.75" header="0.3" footer="0.3"/>
  <tableParts count="1">
    <tablePart r:id="rId1"/>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2"/>
  <dimension ref="A1:C13"/>
  <sheetViews>
    <sheetView workbookViewId="0">
      <selection activeCell="B8" sqref="B8"/>
    </sheetView>
  </sheetViews>
  <sheetFormatPr defaultRowHeight="15" x14ac:dyDescent="0.25"/>
  <cols>
    <col min="1" max="1" width="21.7109375" bestFit="1" customWidth="1"/>
    <col min="2" max="2" width="8.5703125" bestFit="1" customWidth="1"/>
    <col min="3" max="3" width="14.85546875" bestFit="1" customWidth="1"/>
  </cols>
  <sheetData>
    <row r="1" spans="1:3" x14ac:dyDescent="0.25">
      <c r="A1" t="s">
        <v>113</v>
      </c>
      <c r="B1" t="s">
        <v>104</v>
      </c>
      <c r="C1" t="s">
        <v>114</v>
      </c>
    </row>
    <row r="2" spans="1:3" x14ac:dyDescent="0.25">
      <c r="A2" t="s">
        <v>115</v>
      </c>
      <c r="B2">
        <v>398</v>
      </c>
      <c r="C2" t="s">
        <v>34</v>
      </c>
    </row>
    <row r="3" spans="1:3" x14ac:dyDescent="0.25">
      <c r="A3" t="s">
        <v>116</v>
      </c>
      <c r="B3">
        <v>6039</v>
      </c>
      <c r="C3" t="s">
        <v>34</v>
      </c>
    </row>
    <row r="4" spans="1:3" x14ac:dyDescent="0.25">
      <c r="A4" t="s">
        <v>117</v>
      </c>
      <c r="B4">
        <v>229</v>
      </c>
      <c r="C4" t="s">
        <v>34</v>
      </c>
    </row>
    <row r="5" spans="1:3" x14ac:dyDescent="0.25">
      <c r="A5" t="s">
        <v>30</v>
      </c>
      <c r="B5">
        <v>9642</v>
      </c>
      <c r="C5" t="s">
        <v>34</v>
      </c>
    </row>
    <row r="6" spans="1:3" x14ac:dyDescent="0.25">
      <c r="A6" t="s">
        <v>115</v>
      </c>
      <c r="B6">
        <v>25</v>
      </c>
      <c r="C6" t="s">
        <v>24</v>
      </c>
    </row>
    <row r="7" spans="1:3" x14ac:dyDescent="0.25">
      <c r="A7" t="s">
        <v>116</v>
      </c>
      <c r="B7">
        <v>169</v>
      </c>
      <c r="C7" t="s">
        <v>24</v>
      </c>
    </row>
    <row r="8" spans="1:3" x14ac:dyDescent="0.25">
      <c r="A8" t="s">
        <v>117</v>
      </c>
      <c r="B8">
        <v>22</v>
      </c>
      <c r="C8" t="s">
        <v>24</v>
      </c>
    </row>
    <row r="9" spans="1:3" x14ac:dyDescent="0.25">
      <c r="A9" t="s">
        <v>30</v>
      </c>
      <c r="B9">
        <v>228</v>
      </c>
      <c r="C9" t="s">
        <v>24</v>
      </c>
    </row>
    <row r="10" spans="1:3" x14ac:dyDescent="0.25">
      <c r="A10" t="s">
        <v>115</v>
      </c>
      <c r="B10">
        <v>52</v>
      </c>
      <c r="C10" t="s">
        <v>35</v>
      </c>
    </row>
    <row r="11" spans="1:3" x14ac:dyDescent="0.25">
      <c r="A11" t="s">
        <v>116</v>
      </c>
      <c r="B11">
        <v>966</v>
      </c>
      <c r="C11" t="s">
        <v>35</v>
      </c>
    </row>
    <row r="12" spans="1:3" x14ac:dyDescent="0.25">
      <c r="A12" t="s">
        <v>117</v>
      </c>
      <c r="B12">
        <v>34</v>
      </c>
      <c r="C12" t="s">
        <v>35</v>
      </c>
    </row>
    <row r="13" spans="1:3" x14ac:dyDescent="0.25">
      <c r="A13" t="s">
        <v>30</v>
      </c>
      <c r="B13">
        <v>1165</v>
      </c>
      <c r="C13" t="s">
        <v>35</v>
      </c>
    </row>
  </sheetData>
  <pageMargins left="0.7" right="0.7" top="0.75" bottom="0.75" header="0.3" footer="0.3"/>
  <tableParts count="1">
    <tablePart r:id="rId1"/>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3"/>
  <dimension ref="A1:D9"/>
  <sheetViews>
    <sheetView workbookViewId="0">
      <selection activeCell="A8" sqref="A8"/>
    </sheetView>
  </sheetViews>
  <sheetFormatPr defaultRowHeight="15" x14ac:dyDescent="0.25"/>
  <cols>
    <col min="1" max="1" width="8.5703125" bestFit="1" customWidth="1"/>
    <col min="2" max="2" width="56" bestFit="1" customWidth="1"/>
    <col min="3" max="3" width="18.85546875" bestFit="1" customWidth="1"/>
    <col min="4" max="4" width="5.28515625" bestFit="1" customWidth="1"/>
  </cols>
  <sheetData>
    <row r="1" spans="1:4" x14ac:dyDescent="0.25">
      <c r="A1" t="s">
        <v>104</v>
      </c>
      <c r="B1" t="s">
        <v>114</v>
      </c>
      <c r="C1" t="s">
        <v>102</v>
      </c>
      <c r="D1" t="s">
        <v>99</v>
      </c>
    </row>
    <row r="2" spans="1:4" x14ac:dyDescent="0.25">
      <c r="A2">
        <v>508</v>
      </c>
      <c r="B2" t="s">
        <v>139</v>
      </c>
      <c r="C2" t="s">
        <v>80</v>
      </c>
      <c r="D2">
        <v>1</v>
      </c>
    </row>
    <row r="3" spans="1:4" x14ac:dyDescent="0.25">
      <c r="A3">
        <v>1107</v>
      </c>
      <c r="B3" t="s">
        <v>139</v>
      </c>
      <c r="C3" t="s">
        <v>4</v>
      </c>
      <c r="D3">
        <v>1</v>
      </c>
    </row>
    <row r="4" spans="1:4" x14ac:dyDescent="0.25">
      <c r="A4">
        <v>46</v>
      </c>
      <c r="B4" t="s">
        <v>140</v>
      </c>
      <c r="C4" t="s">
        <v>4</v>
      </c>
      <c r="D4">
        <v>2</v>
      </c>
    </row>
    <row r="5" spans="1:4" x14ac:dyDescent="0.25">
      <c r="A5">
        <v>15</v>
      </c>
      <c r="B5" t="s">
        <v>140</v>
      </c>
      <c r="C5" t="s">
        <v>80</v>
      </c>
      <c r="D5">
        <v>2</v>
      </c>
    </row>
    <row r="6" spans="1:4" x14ac:dyDescent="0.25">
      <c r="A6">
        <v>4</v>
      </c>
      <c r="B6" t="s">
        <v>141</v>
      </c>
      <c r="C6" t="s">
        <v>80</v>
      </c>
      <c r="D6">
        <v>3</v>
      </c>
    </row>
    <row r="7" spans="1:4" x14ac:dyDescent="0.25">
      <c r="A7">
        <v>27</v>
      </c>
      <c r="B7" t="s">
        <v>141</v>
      </c>
      <c r="C7" t="s">
        <v>4</v>
      </c>
      <c r="D7">
        <v>3</v>
      </c>
    </row>
    <row r="8" spans="1:4" x14ac:dyDescent="0.25">
      <c r="A8">
        <v>0</v>
      </c>
      <c r="B8" t="s">
        <v>142</v>
      </c>
      <c r="C8" t="s">
        <v>80</v>
      </c>
      <c r="D8">
        <v>4</v>
      </c>
    </row>
    <row r="9" spans="1:4" x14ac:dyDescent="0.25">
      <c r="A9">
        <v>1</v>
      </c>
      <c r="B9" t="s">
        <v>142</v>
      </c>
      <c r="C9" t="s">
        <v>4</v>
      </c>
      <c r="D9">
        <v>4</v>
      </c>
    </row>
  </sheetData>
  <pageMargins left="0.7" right="0.7" top="0.75" bottom="0.75" header="0.3" footer="0.3"/>
  <tableParts count="1">
    <tablePart r:id="rId1"/>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4"/>
  <dimension ref="A1:C13"/>
  <sheetViews>
    <sheetView workbookViewId="0"/>
  </sheetViews>
  <sheetFormatPr defaultRowHeight="15" x14ac:dyDescent="0.25"/>
  <cols>
    <col min="1" max="1" width="21.7109375" bestFit="1" customWidth="1"/>
    <col min="2" max="2" width="8.5703125" bestFit="1" customWidth="1"/>
    <col min="3" max="3" width="14.85546875" bestFit="1" customWidth="1"/>
  </cols>
  <sheetData>
    <row r="1" spans="1:3" x14ac:dyDescent="0.25">
      <c r="A1" t="s">
        <v>113</v>
      </c>
      <c r="B1" t="s">
        <v>104</v>
      </c>
      <c r="C1" t="s">
        <v>114</v>
      </c>
    </row>
    <row r="2" spans="1:3" x14ac:dyDescent="0.25">
      <c r="A2" t="s">
        <v>115</v>
      </c>
      <c r="B2">
        <v>2981</v>
      </c>
      <c r="C2" t="s">
        <v>34</v>
      </c>
    </row>
    <row r="3" spans="1:3" x14ac:dyDescent="0.25">
      <c r="A3" t="s">
        <v>116</v>
      </c>
      <c r="B3">
        <v>50579</v>
      </c>
      <c r="C3" t="s">
        <v>34</v>
      </c>
    </row>
    <row r="4" spans="1:3" x14ac:dyDescent="0.25">
      <c r="A4" t="s">
        <v>117</v>
      </c>
      <c r="B4">
        <v>1677</v>
      </c>
      <c r="C4" t="s">
        <v>34</v>
      </c>
    </row>
    <row r="5" spans="1:3" x14ac:dyDescent="0.25">
      <c r="A5" t="s">
        <v>30</v>
      </c>
      <c r="B5">
        <v>75876</v>
      </c>
      <c r="C5" t="s">
        <v>34</v>
      </c>
    </row>
    <row r="6" spans="1:3" x14ac:dyDescent="0.25">
      <c r="A6" t="s">
        <v>115</v>
      </c>
      <c r="B6">
        <v>150</v>
      </c>
      <c r="C6" t="s">
        <v>24</v>
      </c>
    </row>
    <row r="7" spans="1:3" x14ac:dyDescent="0.25">
      <c r="A7" t="s">
        <v>116</v>
      </c>
      <c r="B7">
        <v>1629</v>
      </c>
      <c r="C7" t="s">
        <v>24</v>
      </c>
    </row>
    <row r="8" spans="1:3" x14ac:dyDescent="0.25">
      <c r="A8" t="s">
        <v>117</v>
      </c>
      <c r="B8">
        <v>238</v>
      </c>
      <c r="C8" t="s">
        <v>24</v>
      </c>
    </row>
    <row r="9" spans="1:3" x14ac:dyDescent="0.25">
      <c r="A9" t="s">
        <v>30</v>
      </c>
      <c r="B9">
        <v>2210</v>
      </c>
      <c r="C9" t="s">
        <v>24</v>
      </c>
    </row>
    <row r="10" spans="1:3" x14ac:dyDescent="0.25">
      <c r="A10" t="s">
        <v>115</v>
      </c>
      <c r="B10">
        <v>479</v>
      </c>
      <c r="C10" t="s">
        <v>35</v>
      </c>
    </row>
    <row r="11" spans="1:3" x14ac:dyDescent="0.25">
      <c r="A11" t="s">
        <v>116</v>
      </c>
      <c r="B11">
        <v>8298</v>
      </c>
      <c r="C11" t="s">
        <v>35</v>
      </c>
    </row>
    <row r="12" spans="1:3" x14ac:dyDescent="0.25">
      <c r="A12" t="s">
        <v>117</v>
      </c>
      <c r="B12">
        <v>284</v>
      </c>
      <c r="C12" t="s">
        <v>35</v>
      </c>
    </row>
    <row r="13" spans="1:3" x14ac:dyDescent="0.25">
      <c r="A13" t="s">
        <v>30</v>
      </c>
      <c r="B13">
        <v>10593</v>
      </c>
      <c r="C13" t="s">
        <v>35</v>
      </c>
    </row>
  </sheetData>
  <pageMargins left="0.7" right="0.7" top="0.75" bottom="0.75" header="0.3" footer="0.3"/>
  <tableParts count="1">
    <tablePart r:id="rId1"/>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5"/>
  <dimension ref="A1:D9"/>
  <sheetViews>
    <sheetView workbookViewId="0"/>
  </sheetViews>
  <sheetFormatPr defaultRowHeight="15" x14ac:dyDescent="0.25"/>
  <cols>
    <col min="1" max="1" width="8.5703125" bestFit="1" customWidth="1"/>
    <col min="2" max="2" width="56" bestFit="1" customWidth="1"/>
    <col min="3" max="3" width="18.85546875" bestFit="1" customWidth="1"/>
    <col min="4" max="4" width="5.28515625" bestFit="1" customWidth="1"/>
  </cols>
  <sheetData>
    <row r="1" spans="1:4" x14ac:dyDescent="0.25">
      <c r="A1" t="s">
        <v>104</v>
      </c>
      <c r="B1" t="s">
        <v>114</v>
      </c>
      <c r="C1" t="s">
        <v>102</v>
      </c>
      <c r="D1" t="s">
        <v>99</v>
      </c>
    </row>
    <row r="2" spans="1:4" x14ac:dyDescent="0.25">
      <c r="A2">
        <v>7383</v>
      </c>
      <c r="B2" t="s">
        <v>139</v>
      </c>
      <c r="C2" t="s">
        <v>4</v>
      </c>
      <c r="D2">
        <v>1</v>
      </c>
    </row>
    <row r="3" spans="1:4" x14ac:dyDescent="0.25">
      <c r="A3">
        <v>6295</v>
      </c>
      <c r="B3" t="s">
        <v>139</v>
      </c>
      <c r="C3" t="s">
        <v>80</v>
      </c>
      <c r="D3">
        <v>1</v>
      </c>
    </row>
    <row r="4" spans="1:4" x14ac:dyDescent="0.25">
      <c r="A4">
        <v>511</v>
      </c>
      <c r="B4" t="s">
        <v>140</v>
      </c>
      <c r="C4" t="s">
        <v>4</v>
      </c>
      <c r="D4">
        <v>2</v>
      </c>
    </row>
    <row r="5" spans="1:4" x14ac:dyDescent="0.25">
      <c r="A5">
        <v>437</v>
      </c>
      <c r="B5" t="s">
        <v>140</v>
      </c>
      <c r="C5" t="s">
        <v>80</v>
      </c>
      <c r="D5">
        <v>2</v>
      </c>
    </row>
    <row r="6" spans="1:4" x14ac:dyDescent="0.25">
      <c r="A6">
        <v>176</v>
      </c>
      <c r="B6" t="s">
        <v>141</v>
      </c>
      <c r="C6" t="s">
        <v>4</v>
      </c>
      <c r="D6">
        <v>3</v>
      </c>
    </row>
    <row r="7" spans="1:4" x14ac:dyDescent="0.25">
      <c r="A7">
        <v>142</v>
      </c>
      <c r="B7" t="s">
        <v>141</v>
      </c>
      <c r="C7" t="s">
        <v>80</v>
      </c>
      <c r="D7">
        <v>3</v>
      </c>
    </row>
    <row r="8" spans="1:4" x14ac:dyDescent="0.25">
      <c r="A8">
        <v>16</v>
      </c>
      <c r="B8" t="s">
        <v>142</v>
      </c>
      <c r="C8" t="s">
        <v>4</v>
      </c>
      <c r="D8">
        <v>4</v>
      </c>
    </row>
    <row r="9" spans="1:4" x14ac:dyDescent="0.25">
      <c r="A9">
        <v>8</v>
      </c>
      <c r="B9" t="s">
        <v>142</v>
      </c>
      <c r="C9" t="s">
        <v>80</v>
      </c>
      <c r="D9">
        <v>4</v>
      </c>
    </row>
  </sheetData>
  <pageMargins left="0.7" right="0.7" top="0.75" bottom="0.75" header="0.3" footer="0.3"/>
  <tableParts count="1">
    <tablePart r:id="rId1"/>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6"/>
  <dimension ref="A1:E129"/>
  <sheetViews>
    <sheetView workbookViewId="0"/>
  </sheetViews>
  <sheetFormatPr defaultRowHeight="15" x14ac:dyDescent="0.25"/>
  <cols>
    <col min="1" max="1" width="5.28515625" bestFit="1" customWidth="1"/>
    <col min="2" max="2" width="41.140625" bestFit="1" customWidth="1"/>
    <col min="3" max="3" width="8.5703125" bestFit="1" customWidth="1"/>
    <col min="4" max="4" width="41.28515625" bestFit="1" customWidth="1"/>
    <col min="5" max="5" width="10" bestFit="1" customWidth="1"/>
  </cols>
  <sheetData>
    <row r="1" spans="1:5" x14ac:dyDescent="0.25">
      <c r="A1" t="s">
        <v>99</v>
      </c>
      <c r="B1" t="s">
        <v>3</v>
      </c>
      <c r="C1" t="s">
        <v>104</v>
      </c>
      <c r="D1" t="s">
        <v>114</v>
      </c>
      <c r="E1" t="s">
        <v>118</v>
      </c>
    </row>
    <row r="2" spans="1:5" x14ac:dyDescent="0.25">
      <c r="A2">
        <v>1</v>
      </c>
      <c r="B2" t="s">
        <v>34</v>
      </c>
      <c r="C2">
        <v>1535</v>
      </c>
      <c r="D2" t="s">
        <v>119</v>
      </c>
      <c r="E2">
        <v>1</v>
      </c>
    </row>
    <row r="3" spans="1:5" x14ac:dyDescent="0.25">
      <c r="A3">
        <v>2</v>
      </c>
      <c r="B3" t="s">
        <v>35</v>
      </c>
      <c r="C3">
        <v>225</v>
      </c>
      <c r="D3" t="s">
        <v>119</v>
      </c>
      <c r="E3">
        <v>1</v>
      </c>
    </row>
    <row r="4" spans="1:5" x14ac:dyDescent="0.25">
      <c r="A4">
        <v>3</v>
      </c>
      <c r="B4" t="s">
        <v>36</v>
      </c>
      <c r="C4">
        <v>59</v>
      </c>
      <c r="D4" t="s">
        <v>119</v>
      </c>
      <c r="E4">
        <v>1</v>
      </c>
    </row>
    <row r="5" spans="1:5" x14ac:dyDescent="0.25">
      <c r="A5">
        <v>4</v>
      </c>
      <c r="B5" t="s">
        <v>37</v>
      </c>
      <c r="C5">
        <v>2</v>
      </c>
      <c r="D5" t="s">
        <v>119</v>
      </c>
      <c r="E5">
        <v>1</v>
      </c>
    </row>
    <row r="6" spans="1:5" x14ac:dyDescent="0.25">
      <c r="A6">
        <v>5</v>
      </c>
      <c r="B6" t="s">
        <v>38</v>
      </c>
      <c r="C6">
        <v>0</v>
      </c>
      <c r="D6" t="s">
        <v>119</v>
      </c>
      <c r="E6">
        <v>1</v>
      </c>
    </row>
    <row r="7" spans="1:5" x14ac:dyDescent="0.25">
      <c r="A7">
        <v>6</v>
      </c>
      <c r="B7" t="s">
        <v>46</v>
      </c>
      <c r="C7">
        <v>1</v>
      </c>
      <c r="D7" t="s">
        <v>119</v>
      </c>
      <c r="E7">
        <v>1</v>
      </c>
    </row>
    <row r="8" spans="1:5" x14ac:dyDescent="0.25">
      <c r="A8">
        <v>7</v>
      </c>
      <c r="B8" t="s">
        <v>120</v>
      </c>
      <c r="C8">
        <v>0</v>
      </c>
      <c r="D8" t="s">
        <v>119</v>
      </c>
      <c r="E8">
        <v>1</v>
      </c>
    </row>
    <row r="9" spans="1:5" x14ac:dyDescent="0.25">
      <c r="A9">
        <v>8</v>
      </c>
      <c r="B9" t="s">
        <v>5</v>
      </c>
      <c r="C9">
        <v>1</v>
      </c>
      <c r="D9" t="s">
        <v>119</v>
      </c>
      <c r="E9">
        <v>1</v>
      </c>
    </row>
    <row r="10" spans="1:5" x14ac:dyDescent="0.25">
      <c r="A10">
        <v>9</v>
      </c>
      <c r="B10" t="s">
        <v>39</v>
      </c>
      <c r="C10">
        <v>5</v>
      </c>
      <c r="D10" t="s">
        <v>119</v>
      </c>
      <c r="E10">
        <v>1</v>
      </c>
    </row>
    <row r="11" spans="1:5" x14ac:dyDescent="0.25">
      <c r="A11">
        <v>10</v>
      </c>
      <c r="B11" t="s">
        <v>40</v>
      </c>
      <c r="C11">
        <v>17</v>
      </c>
      <c r="D11" t="s">
        <v>119</v>
      </c>
      <c r="E11">
        <v>1</v>
      </c>
    </row>
    <row r="12" spans="1:5" x14ac:dyDescent="0.25">
      <c r="A12">
        <v>11</v>
      </c>
      <c r="B12" t="s">
        <v>41</v>
      </c>
      <c r="C12">
        <v>698</v>
      </c>
      <c r="D12" t="s">
        <v>119</v>
      </c>
      <c r="E12">
        <v>1</v>
      </c>
    </row>
    <row r="13" spans="1:5" x14ac:dyDescent="0.25">
      <c r="A13">
        <v>12</v>
      </c>
      <c r="B13" t="s">
        <v>42</v>
      </c>
      <c r="C13">
        <v>2</v>
      </c>
      <c r="D13" t="s">
        <v>119</v>
      </c>
      <c r="E13">
        <v>1</v>
      </c>
    </row>
    <row r="14" spans="1:5" x14ac:dyDescent="0.25">
      <c r="A14">
        <v>13</v>
      </c>
      <c r="B14" t="s">
        <v>11</v>
      </c>
      <c r="C14">
        <v>3</v>
      </c>
      <c r="D14" t="s">
        <v>119</v>
      </c>
      <c r="E14">
        <v>1</v>
      </c>
    </row>
    <row r="15" spans="1:5" x14ac:dyDescent="0.25">
      <c r="A15">
        <v>14</v>
      </c>
      <c r="B15" t="s">
        <v>43</v>
      </c>
      <c r="C15">
        <v>16</v>
      </c>
      <c r="D15" t="s">
        <v>119</v>
      </c>
      <c r="E15">
        <v>1</v>
      </c>
    </row>
    <row r="16" spans="1:5" x14ac:dyDescent="0.25">
      <c r="A16">
        <v>15</v>
      </c>
      <c r="B16" t="s">
        <v>44</v>
      </c>
      <c r="C16">
        <v>1</v>
      </c>
      <c r="D16" t="s">
        <v>119</v>
      </c>
      <c r="E16">
        <v>1</v>
      </c>
    </row>
    <row r="17" spans="1:5" x14ac:dyDescent="0.25">
      <c r="A17">
        <v>16</v>
      </c>
      <c r="B17" t="s">
        <v>45</v>
      </c>
      <c r="C17">
        <v>21</v>
      </c>
      <c r="D17" t="s">
        <v>119</v>
      </c>
      <c r="E17">
        <v>1</v>
      </c>
    </row>
    <row r="18" spans="1:5" x14ac:dyDescent="0.25">
      <c r="A18">
        <v>1</v>
      </c>
      <c r="B18" t="s">
        <v>34</v>
      </c>
      <c r="C18">
        <v>436</v>
      </c>
      <c r="D18" t="s">
        <v>12</v>
      </c>
      <c r="E18">
        <v>2</v>
      </c>
    </row>
    <row r="19" spans="1:5" x14ac:dyDescent="0.25">
      <c r="A19">
        <v>2</v>
      </c>
      <c r="B19" t="s">
        <v>35</v>
      </c>
      <c r="C19">
        <v>96</v>
      </c>
      <c r="D19" t="s">
        <v>12</v>
      </c>
      <c r="E19">
        <v>2</v>
      </c>
    </row>
    <row r="20" spans="1:5" x14ac:dyDescent="0.25">
      <c r="A20">
        <v>3</v>
      </c>
      <c r="B20" t="s">
        <v>36</v>
      </c>
      <c r="C20">
        <v>39</v>
      </c>
      <c r="D20" t="s">
        <v>12</v>
      </c>
      <c r="E20">
        <v>2</v>
      </c>
    </row>
    <row r="21" spans="1:5" x14ac:dyDescent="0.25">
      <c r="A21">
        <v>4</v>
      </c>
      <c r="B21" t="s">
        <v>37</v>
      </c>
      <c r="C21">
        <v>1</v>
      </c>
      <c r="D21" t="s">
        <v>12</v>
      </c>
      <c r="E21">
        <v>2</v>
      </c>
    </row>
    <row r="22" spans="1:5" x14ac:dyDescent="0.25">
      <c r="A22">
        <v>5</v>
      </c>
      <c r="B22" t="s">
        <v>38</v>
      </c>
      <c r="C22">
        <v>0</v>
      </c>
      <c r="D22" t="s">
        <v>12</v>
      </c>
      <c r="E22">
        <v>2</v>
      </c>
    </row>
    <row r="23" spans="1:5" x14ac:dyDescent="0.25">
      <c r="A23">
        <v>6</v>
      </c>
      <c r="B23" t="s">
        <v>46</v>
      </c>
      <c r="C23">
        <v>1</v>
      </c>
      <c r="D23" t="s">
        <v>12</v>
      </c>
      <c r="E23">
        <v>2</v>
      </c>
    </row>
    <row r="24" spans="1:5" x14ac:dyDescent="0.25">
      <c r="A24">
        <v>7</v>
      </c>
      <c r="B24" t="s">
        <v>120</v>
      </c>
      <c r="C24">
        <v>0</v>
      </c>
      <c r="D24" t="s">
        <v>12</v>
      </c>
      <c r="E24">
        <v>2</v>
      </c>
    </row>
    <row r="25" spans="1:5" x14ac:dyDescent="0.25">
      <c r="A25">
        <v>8</v>
      </c>
      <c r="B25" t="s">
        <v>5</v>
      </c>
      <c r="C25">
        <v>1</v>
      </c>
      <c r="D25" t="s">
        <v>12</v>
      </c>
      <c r="E25">
        <v>2</v>
      </c>
    </row>
    <row r="26" spans="1:5" x14ac:dyDescent="0.25">
      <c r="A26">
        <v>9</v>
      </c>
      <c r="B26" t="s">
        <v>39</v>
      </c>
      <c r="C26">
        <v>3</v>
      </c>
      <c r="D26" t="s">
        <v>12</v>
      </c>
      <c r="E26">
        <v>2</v>
      </c>
    </row>
    <row r="27" spans="1:5" x14ac:dyDescent="0.25">
      <c r="A27">
        <v>10</v>
      </c>
      <c r="B27" t="s">
        <v>40</v>
      </c>
      <c r="C27">
        <v>7</v>
      </c>
      <c r="D27" t="s">
        <v>12</v>
      </c>
      <c r="E27">
        <v>2</v>
      </c>
    </row>
    <row r="28" spans="1:5" x14ac:dyDescent="0.25">
      <c r="A28">
        <v>11</v>
      </c>
      <c r="B28" t="s">
        <v>41</v>
      </c>
      <c r="C28">
        <v>319</v>
      </c>
      <c r="D28" t="s">
        <v>12</v>
      </c>
      <c r="E28">
        <v>2</v>
      </c>
    </row>
    <row r="29" spans="1:5" x14ac:dyDescent="0.25">
      <c r="A29">
        <v>12</v>
      </c>
      <c r="B29" t="s">
        <v>42</v>
      </c>
      <c r="C29">
        <v>0</v>
      </c>
      <c r="D29" t="s">
        <v>12</v>
      </c>
      <c r="E29">
        <v>2</v>
      </c>
    </row>
    <row r="30" spans="1:5" x14ac:dyDescent="0.25">
      <c r="A30">
        <v>13</v>
      </c>
      <c r="B30" t="s">
        <v>11</v>
      </c>
      <c r="C30">
        <v>0</v>
      </c>
      <c r="D30" t="s">
        <v>12</v>
      </c>
      <c r="E30">
        <v>2</v>
      </c>
    </row>
    <row r="31" spans="1:5" x14ac:dyDescent="0.25">
      <c r="A31">
        <v>14</v>
      </c>
      <c r="B31" t="s">
        <v>43</v>
      </c>
      <c r="C31">
        <v>10</v>
      </c>
      <c r="D31" t="s">
        <v>12</v>
      </c>
      <c r="E31">
        <v>2</v>
      </c>
    </row>
    <row r="32" spans="1:5" x14ac:dyDescent="0.25">
      <c r="A32">
        <v>15</v>
      </c>
      <c r="B32" t="s">
        <v>44</v>
      </c>
      <c r="C32">
        <v>1</v>
      </c>
      <c r="D32" t="s">
        <v>12</v>
      </c>
      <c r="E32">
        <v>2</v>
      </c>
    </row>
    <row r="33" spans="1:5" x14ac:dyDescent="0.25">
      <c r="A33">
        <v>16</v>
      </c>
      <c r="B33" t="s">
        <v>45</v>
      </c>
      <c r="C33">
        <v>15</v>
      </c>
      <c r="D33" t="s">
        <v>12</v>
      </c>
      <c r="E33">
        <v>2</v>
      </c>
    </row>
    <row r="34" spans="1:5" x14ac:dyDescent="0.25">
      <c r="A34">
        <v>1</v>
      </c>
      <c r="B34" t="s">
        <v>34</v>
      </c>
      <c r="C34">
        <v>202</v>
      </c>
      <c r="D34" t="s">
        <v>98</v>
      </c>
      <c r="E34">
        <v>3</v>
      </c>
    </row>
    <row r="35" spans="1:5" x14ac:dyDescent="0.25">
      <c r="A35">
        <v>2</v>
      </c>
      <c r="B35" t="s">
        <v>35</v>
      </c>
      <c r="C35">
        <v>30</v>
      </c>
      <c r="D35" t="s">
        <v>98</v>
      </c>
      <c r="E35">
        <v>3</v>
      </c>
    </row>
    <row r="36" spans="1:5" x14ac:dyDescent="0.25">
      <c r="A36">
        <v>3</v>
      </c>
      <c r="B36" t="s">
        <v>36</v>
      </c>
      <c r="C36">
        <v>5</v>
      </c>
      <c r="D36" t="s">
        <v>98</v>
      </c>
      <c r="E36">
        <v>3</v>
      </c>
    </row>
    <row r="37" spans="1:5" x14ac:dyDescent="0.25">
      <c r="A37">
        <v>4</v>
      </c>
      <c r="B37" t="s">
        <v>37</v>
      </c>
      <c r="C37">
        <v>0</v>
      </c>
      <c r="D37" t="s">
        <v>98</v>
      </c>
      <c r="E37">
        <v>3</v>
      </c>
    </row>
    <row r="38" spans="1:5" x14ac:dyDescent="0.25">
      <c r="A38">
        <v>5</v>
      </c>
      <c r="B38" t="s">
        <v>38</v>
      </c>
      <c r="C38">
        <v>0</v>
      </c>
      <c r="D38" t="s">
        <v>98</v>
      </c>
      <c r="E38">
        <v>3</v>
      </c>
    </row>
    <row r="39" spans="1:5" x14ac:dyDescent="0.25">
      <c r="A39">
        <v>6</v>
      </c>
      <c r="B39" t="s">
        <v>46</v>
      </c>
      <c r="C39">
        <v>0</v>
      </c>
      <c r="D39" t="s">
        <v>98</v>
      </c>
      <c r="E39">
        <v>3</v>
      </c>
    </row>
    <row r="40" spans="1:5" x14ac:dyDescent="0.25">
      <c r="A40">
        <v>7</v>
      </c>
      <c r="B40" t="s">
        <v>120</v>
      </c>
      <c r="C40">
        <v>0</v>
      </c>
      <c r="D40" t="s">
        <v>98</v>
      </c>
      <c r="E40">
        <v>3</v>
      </c>
    </row>
    <row r="41" spans="1:5" x14ac:dyDescent="0.25">
      <c r="A41">
        <v>8</v>
      </c>
      <c r="B41" t="s">
        <v>5</v>
      </c>
      <c r="C41">
        <v>0</v>
      </c>
      <c r="D41" t="s">
        <v>98</v>
      </c>
      <c r="E41">
        <v>3</v>
      </c>
    </row>
    <row r="42" spans="1:5" x14ac:dyDescent="0.25">
      <c r="A42">
        <v>9</v>
      </c>
      <c r="B42" t="s">
        <v>39</v>
      </c>
      <c r="C42">
        <v>0</v>
      </c>
      <c r="D42" t="s">
        <v>98</v>
      </c>
      <c r="E42">
        <v>3</v>
      </c>
    </row>
    <row r="43" spans="1:5" x14ac:dyDescent="0.25">
      <c r="A43">
        <v>10</v>
      </c>
      <c r="B43" t="s">
        <v>40</v>
      </c>
      <c r="C43">
        <v>0</v>
      </c>
      <c r="D43" t="s">
        <v>98</v>
      </c>
      <c r="E43">
        <v>3</v>
      </c>
    </row>
    <row r="44" spans="1:5" x14ac:dyDescent="0.25">
      <c r="A44">
        <v>11</v>
      </c>
      <c r="B44" t="s">
        <v>41</v>
      </c>
      <c r="C44">
        <v>4</v>
      </c>
      <c r="D44" t="s">
        <v>98</v>
      </c>
      <c r="E44">
        <v>3</v>
      </c>
    </row>
    <row r="45" spans="1:5" x14ac:dyDescent="0.25">
      <c r="A45">
        <v>12</v>
      </c>
      <c r="B45" t="s">
        <v>42</v>
      </c>
      <c r="C45">
        <v>0</v>
      </c>
      <c r="D45" t="s">
        <v>98</v>
      </c>
      <c r="E45">
        <v>3</v>
      </c>
    </row>
    <row r="46" spans="1:5" x14ac:dyDescent="0.25">
      <c r="A46">
        <v>13</v>
      </c>
      <c r="B46" t="s">
        <v>11</v>
      </c>
      <c r="C46">
        <v>0</v>
      </c>
      <c r="D46" t="s">
        <v>98</v>
      </c>
      <c r="E46">
        <v>3</v>
      </c>
    </row>
    <row r="47" spans="1:5" x14ac:dyDescent="0.25">
      <c r="A47">
        <v>14</v>
      </c>
      <c r="B47" t="s">
        <v>43</v>
      </c>
      <c r="C47">
        <v>1</v>
      </c>
      <c r="D47" t="s">
        <v>98</v>
      </c>
      <c r="E47">
        <v>3</v>
      </c>
    </row>
    <row r="48" spans="1:5" x14ac:dyDescent="0.25">
      <c r="A48">
        <v>15</v>
      </c>
      <c r="B48" t="s">
        <v>44</v>
      </c>
      <c r="C48">
        <v>0</v>
      </c>
      <c r="D48" t="s">
        <v>98</v>
      </c>
      <c r="E48">
        <v>3</v>
      </c>
    </row>
    <row r="49" spans="1:5" x14ac:dyDescent="0.25">
      <c r="A49">
        <v>16</v>
      </c>
      <c r="B49" t="s">
        <v>45</v>
      </c>
      <c r="C49">
        <v>0</v>
      </c>
      <c r="D49" t="s">
        <v>98</v>
      </c>
      <c r="E49">
        <v>3</v>
      </c>
    </row>
    <row r="50" spans="1:5" x14ac:dyDescent="0.25">
      <c r="A50">
        <v>1</v>
      </c>
      <c r="B50" t="s">
        <v>34</v>
      </c>
      <c r="C50">
        <v>31</v>
      </c>
      <c r="D50" t="s">
        <v>87</v>
      </c>
      <c r="E50">
        <v>4</v>
      </c>
    </row>
    <row r="51" spans="1:5" x14ac:dyDescent="0.25">
      <c r="A51">
        <v>2</v>
      </c>
      <c r="B51" t="s">
        <v>35</v>
      </c>
      <c r="C51">
        <v>48</v>
      </c>
      <c r="D51" t="s">
        <v>87</v>
      </c>
      <c r="E51">
        <v>4</v>
      </c>
    </row>
    <row r="52" spans="1:5" x14ac:dyDescent="0.25">
      <c r="A52">
        <v>3</v>
      </c>
      <c r="B52" t="s">
        <v>36</v>
      </c>
      <c r="C52">
        <v>7</v>
      </c>
      <c r="D52" t="s">
        <v>87</v>
      </c>
      <c r="E52">
        <v>4</v>
      </c>
    </row>
    <row r="53" spans="1:5" x14ac:dyDescent="0.25">
      <c r="A53">
        <v>4</v>
      </c>
      <c r="B53" t="s">
        <v>37</v>
      </c>
      <c r="C53">
        <v>1</v>
      </c>
      <c r="D53" t="s">
        <v>87</v>
      </c>
      <c r="E53">
        <v>4</v>
      </c>
    </row>
    <row r="54" spans="1:5" x14ac:dyDescent="0.25">
      <c r="A54">
        <v>5</v>
      </c>
      <c r="B54" t="s">
        <v>38</v>
      </c>
      <c r="C54">
        <v>0</v>
      </c>
      <c r="D54" t="s">
        <v>87</v>
      </c>
      <c r="E54">
        <v>4</v>
      </c>
    </row>
    <row r="55" spans="1:5" x14ac:dyDescent="0.25">
      <c r="A55">
        <v>6</v>
      </c>
      <c r="B55" t="s">
        <v>46</v>
      </c>
      <c r="C55">
        <v>0</v>
      </c>
      <c r="D55" t="s">
        <v>87</v>
      </c>
      <c r="E55">
        <v>4</v>
      </c>
    </row>
    <row r="56" spans="1:5" x14ac:dyDescent="0.25">
      <c r="A56">
        <v>7</v>
      </c>
      <c r="B56" t="s">
        <v>120</v>
      </c>
      <c r="C56">
        <v>0</v>
      </c>
      <c r="D56" t="s">
        <v>87</v>
      </c>
      <c r="E56">
        <v>4</v>
      </c>
    </row>
    <row r="57" spans="1:5" x14ac:dyDescent="0.25">
      <c r="A57">
        <v>8</v>
      </c>
      <c r="B57" t="s">
        <v>5</v>
      </c>
      <c r="C57">
        <v>0</v>
      </c>
      <c r="D57" t="s">
        <v>87</v>
      </c>
      <c r="E57">
        <v>4</v>
      </c>
    </row>
    <row r="58" spans="1:5" x14ac:dyDescent="0.25">
      <c r="A58">
        <v>9</v>
      </c>
      <c r="B58" t="s">
        <v>39</v>
      </c>
      <c r="C58">
        <v>1</v>
      </c>
      <c r="D58" t="s">
        <v>87</v>
      </c>
      <c r="E58">
        <v>4</v>
      </c>
    </row>
    <row r="59" spans="1:5" x14ac:dyDescent="0.25">
      <c r="A59">
        <v>10</v>
      </c>
      <c r="B59" t="s">
        <v>40</v>
      </c>
      <c r="C59">
        <v>1</v>
      </c>
      <c r="D59" t="s">
        <v>87</v>
      </c>
      <c r="E59">
        <v>4</v>
      </c>
    </row>
    <row r="60" spans="1:5" x14ac:dyDescent="0.25">
      <c r="A60">
        <v>11</v>
      </c>
      <c r="B60" t="s">
        <v>41</v>
      </c>
      <c r="C60">
        <v>18</v>
      </c>
      <c r="D60" t="s">
        <v>87</v>
      </c>
      <c r="E60">
        <v>4</v>
      </c>
    </row>
    <row r="61" spans="1:5" x14ac:dyDescent="0.25">
      <c r="A61">
        <v>12</v>
      </c>
      <c r="B61" t="s">
        <v>42</v>
      </c>
      <c r="C61">
        <v>0</v>
      </c>
      <c r="D61" t="s">
        <v>87</v>
      </c>
      <c r="E61">
        <v>4</v>
      </c>
    </row>
    <row r="62" spans="1:5" x14ac:dyDescent="0.25">
      <c r="A62">
        <v>13</v>
      </c>
      <c r="B62" t="s">
        <v>11</v>
      </c>
      <c r="C62">
        <v>1</v>
      </c>
      <c r="D62" t="s">
        <v>87</v>
      </c>
      <c r="E62">
        <v>4</v>
      </c>
    </row>
    <row r="63" spans="1:5" x14ac:dyDescent="0.25">
      <c r="A63">
        <v>14</v>
      </c>
      <c r="B63" t="s">
        <v>43</v>
      </c>
      <c r="C63">
        <v>0</v>
      </c>
      <c r="D63" t="s">
        <v>87</v>
      </c>
      <c r="E63">
        <v>4</v>
      </c>
    </row>
    <row r="64" spans="1:5" x14ac:dyDescent="0.25">
      <c r="A64">
        <v>15</v>
      </c>
      <c r="B64" t="s">
        <v>44</v>
      </c>
      <c r="C64">
        <v>0</v>
      </c>
      <c r="D64" t="s">
        <v>87</v>
      </c>
      <c r="E64">
        <v>4</v>
      </c>
    </row>
    <row r="65" spans="1:5" x14ac:dyDescent="0.25">
      <c r="A65">
        <v>16</v>
      </c>
      <c r="B65" t="s">
        <v>45</v>
      </c>
      <c r="C65">
        <v>0</v>
      </c>
      <c r="D65" t="s">
        <v>87</v>
      </c>
      <c r="E65">
        <v>4</v>
      </c>
    </row>
    <row r="66" spans="1:5" x14ac:dyDescent="0.25">
      <c r="A66">
        <v>1</v>
      </c>
      <c r="B66" t="s">
        <v>34</v>
      </c>
      <c r="C66">
        <v>19</v>
      </c>
      <c r="D66" t="s">
        <v>121</v>
      </c>
      <c r="E66">
        <v>5</v>
      </c>
    </row>
    <row r="67" spans="1:5" x14ac:dyDescent="0.25">
      <c r="A67">
        <v>2</v>
      </c>
      <c r="B67" t="s">
        <v>35</v>
      </c>
      <c r="C67">
        <v>3</v>
      </c>
      <c r="D67" t="s">
        <v>121</v>
      </c>
      <c r="E67">
        <v>5</v>
      </c>
    </row>
    <row r="68" spans="1:5" x14ac:dyDescent="0.25">
      <c r="A68">
        <v>3</v>
      </c>
      <c r="B68" t="s">
        <v>36</v>
      </c>
      <c r="C68">
        <v>0</v>
      </c>
      <c r="D68" t="s">
        <v>121</v>
      </c>
      <c r="E68">
        <v>5</v>
      </c>
    </row>
    <row r="69" spans="1:5" x14ac:dyDescent="0.25">
      <c r="A69">
        <v>4</v>
      </c>
      <c r="B69" t="s">
        <v>37</v>
      </c>
      <c r="C69">
        <v>0</v>
      </c>
      <c r="D69" t="s">
        <v>121</v>
      </c>
      <c r="E69">
        <v>5</v>
      </c>
    </row>
    <row r="70" spans="1:5" x14ac:dyDescent="0.25">
      <c r="A70">
        <v>5</v>
      </c>
      <c r="B70" t="s">
        <v>38</v>
      </c>
      <c r="C70">
        <v>0</v>
      </c>
      <c r="D70" t="s">
        <v>121</v>
      </c>
      <c r="E70">
        <v>5</v>
      </c>
    </row>
    <row r="71" spans="1:5" x14ac:dyDescent="0.25">
      <c r="A71">
        <v>6</v>
      </c>
      <c r="B71" t="s">
        <v>46</v>
      </c>
      <c r="C71">
        <v>0</v>
      </c>
      <c r="D71" t="s">
        <v>121</v>
      </c>
      <c r="E71">
        <v>5</v>
      </c>
    </row>
    <row r="72" spans="1:5" x14ac:dyDescent="0.25">
      <c r="A72">
        <v>7</v>
      </c>
      <c r="B72" t="s">
        <v>120</v>
      </c>
      <c r="C72">
        <v>0</v>
      </c>
      <c r="D72" t="s">
        <v>121</v>
      </c>
      <c r="E72">
        <v>5</v>
      </c>
    </row>
    <row r="73" spans="1:5" x14ac:dyDescent="0.25">
      <c r="A73">
        <v>8</v>
      </c>
      <c r="B73" t="s">
        <v>5</v>
      </c>
      <c r="C73">
        <v>0</v>
      </c>
      <c r="D73" t="s">
        <v>121</v>
      </c>
      <c r="E73">
        <v>5</v>
      </c>
    </row>
    <row r="74" spans="1:5" x14ac:dyDescent="0.25">
      <c r="A74">
        <v>9</v>
      </c>
      <c r="B74" t="s">
        <v>39</v>
      </c>
      <c r="C74">
        <v>1</v>
      </c>
      <c r="D74" t="s">
        <v>121</v>
      </c>
      <c r="E74">
        <v>5</v>
      </c>
    </row>
    <row r="75" spans="1:5" x14ac:dyDescent="0.25">
      <c r="A75">
        <v>10</v>
      </c>
      <c r="B75" t="s">
        <v>40</v>
      </c>
      <c r="C75">
        <v>2</v>
      </c>
      <c r="D75" t="s">
        <v>121</v>
      </c>
      <c r="E75">
        <v>5</v>
      </c>
    </row>
    <row r="76" spans="1:5" x14ac:dyDescent="0.25">
      <c r="A76">
        <v>11</v>
      </c>
      <c r="B76" t="s">
        <v>41</v>
      </c>
      <c r="C76">
        <v>25</v>
      </c>
      <c r="D76" t="s">
        <v>121</v>
      </c>
      <c r="E76">
        <v>5</v>
      </c>
    </row>
    <row r="77" spans="1:5" x14ac:dyDescent="0.25">
      <c r="A77">
        <v>12</v>
      </c>
      <c r="B77" t="s">
        <v>42</v>
      </c>
      <c r="C77">
        <v>0</v>
      </c>
      <c r="D77" t="s">
        <v>121</v>
      </c>
      <c r="E77">
        <v>5</v>
      </c>
    </row>
    <row r="78" spans="1:5" x14ac:dyDescent="0.25">
      <c r="A78">
        <v>13</v>
      </c>
      <c r="B78" t="s">
        <v>11</v>
      </c>
      <c r="C78">
        <v>0</v>
      </c>
      <c r="D78" t="s">
        <v>121</v>
      </c>
      <c r="E78">
        <v>5</v>
      </c>
    </row>
    <row r="79" spans="1:5" x14ac:dyDescent="0.25">
      <c r="A79">
        <v>14</v>
      </c>
      <c r="B79" t="s">
        <v>43</v>
      </c>
      <c r="C79">
        <v>0</v>
      </c>
      <c r="D79" t="s">
        <v>121</v>
      </c>
      <c r="E79">
        <v>5</v>
      </c>
    </row>
    <row r="80" spans="1:5" x14ac:dyDescent="0.25">
      <c r="A80">
        <v>15</v>
      </c>
      <c r="B80" t="s">
        <v>44</v>
      </c>
      <c r="C80">
        <v>0</v>
      </c>
      <c r="D80" t="s">
        <v>121</v>
      </c>
      <c r="E80">
        <v>5</v>
      </c>
    </row>
    <row r="81" spans="1:5" x14ac:dyDescent="0.25">
      <c r="A81">
        <v>16</v>
      </c>
      <c r="B81" t="s">
        <v>45</v>
      </c>
      <c r="C81">
        <v>0</v>
      </c>
      <c r="D81" t="s">
        <v>121</v>
      </c>
      <c r="E81">
        <v>5</v>
      </c>
    </row>
    <row r="82" spans="1:5" x14ac:dyDescent="0.25">
      <c r="A82">
        <v>1</v>
      </c>
      <c r="B82" t="s">
        <v>34</v>
      </c>
      <c r="C82">
        <v>0</v>
      </c>
      <c r="D82" t="s">
        <v>39</v>
      </c>
      <c r="E82">
        <v>6</v>
      </c>
    </row>
    <row r="83" spans="1:5" x14ac:dyDescent="0.25">
      <c r="A83">
        <v>2</v>
      </c>
      <c r="B83" t="s">
        <v>35</v>
      </c>
      <c r="C83">
        <v>0</v>
      </c>
      <c r="D83" t="s">
        <v>39</v>
      </c>
      <c r="E83">
        <v>6</v>
      </c>
    </row>
    <row r="84" spans="1:5" x14ac:dyDescent="0.25">
      <c r="A84">
        <v>3</v>
      </c>
      <c r="B84" t="s">
        <v>36</v>
      </c>
      <c r="C84">
        <v>0</v>
      </c>
      <c r="D84" t="s">
        <v>39</v>
      </c>
      <c r="E84">
        <v>6</v>
      </c>
    </row>
    <row r="85" spans="1:5" x14ac:dyDescent="0.25">
      <c r="A85">
        <v>4</v>
      </c>
      <c r="B85" t="s">
        <v>37</v>
      </c>
      <c r="C85">
        <v>0</v>
      </c>
      <c r="D85" t="s">
        <v>39</v>
      </c>
      <c r="E85">
        <v>6</v>
      </c>
    </row>
    <row r="86" spans="1:5" x14ac:dyDescent="0.25">
      <c r="A86">
        <v>5</v>
      </c>
      <c r="B86" t="s">
        <v>38</v>
      </c>
      <c r="C86">
        <v>0</v>
      </c>
      <c r="D86" t="s">
        <v>39</v>
      </c>
      <c r="E86">
        <v>6</v>
      </c>
    </row>
    <row r="87" spans="1:5" x14ac:dyDescent="0.25">
      <c r="A87">
        <v>6</v>
      </c>
      <c r="B87" t="s">
        <v>46</v>
      </c>
      <c r="C87">
        <v>0</v>
      </c>
      <c r="D87" t="s">
        <v>39</v>
      </c>
      <c r="E87">
        <v>6</v>
      </c>
    </row>
    <row r="88" spans="1:5" x14ac:dyDescent="0.25">
      <c r="A88">
        <v>7</v>
      </c>
      <c r="B88" t="s">
        <v>120</v>
      </c>
      <c r="C88">
        <v>0</v>
      </c>
      <c r="D88" t="s">
        <v>39</v>
      </c>
      <c r="E88">
        <v>6</v>
      </c>
    </row>
    <row r="89" spans="1:5" x14ac:dyDescent="0.25">
      <c r="A89">
        <v>8</v>
      </c>
      <c r="B89" t="s">
        <v>5</v>
      </c>
      <c r="C89">
        <v>0</v>
      </c>
      <c r="D89" t="s">
        <v>39</v>
      </c>
      <c r="E89">
        <v>6</v>
      </c>
    </row>
    <row r="90" spans="1:5" x14ac:dyDescent="0.25">
      <c r="A90">
        <v>9</v>
      </c>
      <c r="B90" t="s">
        <v>39</v>
      </c>
      <c r="C90">
        <v>1</v>
      </c>
      <c r="D90" t="s">
        <v>39</v>
      </c>
      <c r="E90">
        <v>6</v>
      </c>
    </row>
    <row r="91" spans="1:5" x14ac:dyDescent="0.25">
      <c r="A91">
        <v>10</v>
      </c>
      <c r="B91" t="s">
        <v>40</v>
      </c>
      <c r="C91">
        <v>0</v>
      </c>
      <c r="D91" t="s">
        <v>39</v>
      </c>
      <c r="E91">
        <v>6</v>
      </c>
    </row>
    <row r="92" spans="1:5" x14ac:dyDescent="0.25">
      <c r="A92">
        <v>11</v>
      </c>
      <c r="B92" t="s">
        <v>41</v>
      </c>
      <c r="C92">
        <v>2</v>
      </c>
      <c r="D92" t="s">
        <v>39</v>
      </c>
      <c r="E92">
        <v>6</v>
      </c>
    </row>
    <row r="93" spans="1:5" x14ac:dyDescent="0.25">
      <c r="A93">
        <v>12</v>
      </c>
      <c r="B93" t="s">
        <v>42</v>
      </c>
      <c r="C93">
        <v>0</v>
      </c>
      <c r="D93" t="s">
        <v>39</v>
      </c>
      <c r="E93">
        <v>6</v>
      </c>
    </row>
    <row r="94" spans="1:5" x14ac:dyDescent="0.25">
      <c r="A94">
        <v>13</v>
      </c>
      <c r="B94" t="s">
        <v>11</v>
      </c>
      <c r="C94">
        <v>0</v>
      </c>
      <c r="D94" t="s">
        <v>39</v>
      </c>
      <c r="E94">
        <v>6</v>
      </c>
    </row>
    <row r="95" spans="1:5" x14ac:dyDescent="0.25">
      <c r="A95">
        <v>14</v>
      </c>
      <c r="B95" t="s">
        <v>43</v>
      </c>
      <c r="C95">
        <v>0</v>
      </c>
      <c r="D95" t="s">
        <v>39</v>
      </c>
      <c r="E95">
        <v>6</v>
      </c>
    </row>
    <row r="96" spans="1:5" x14ac:dyDescent="0.25">
      <c r="A96">
        <v>15</v>
      </c>
      <c r="B96" t="s">
        <v>44</v>
      </c>
      <c r="C96">
        <v>0</v>
      </c>
      <c r="D96" t="s">
        <v>39</v>
      </c>
      <c r="E96">
        <v>6</v>
      </c>
    </row>
    <row r="97" spans="1:5" x14ac:dyDescent="0.25">
      <c r="A97">
        <v>16</v>
      </c>
      <c r="B97" t="s">
        <v>45</v>
      </c>
      <c r="C97">
        <v>0</v>
      </c>
      <c r="D97" t="s">
        <v>39</v>
      </c>
      <c r="E97">
        <v>6</v>
      </c>
    </row>
    <row r="98" spans="1:5" x14ac:dyDescent="0.25">
      <c r="A98">
        <v>1</v>
      </c>
      <c r="B98" t="s">
        <v>34</v>
      </c>
      <c r="C98">
        <v>0</v>
      </c>
      <c r="D98" t="s">
        <v>5</v>
      </c>
      <c r="E98">
        <v>7</v>
      </c>
    </row>
    <row r="99" spans="1:5" x14ac:dyDescent="0.25">
      <c r="A99">
        <v>2</v>
      </c>
      <c r="B99" t="s">
        <v>35</v>
      </c>
      <c r="C99">
        <v>0</v>
      </c>
      <c r="D99" t="s">
        <v>5</v>
      </c>
      <c r="E99">
        <v>7</v>
      </c>
    </row>
    <row r="100" spans="1:5" x14ac:dyDescent="0.25">
      <c r="A100">
        <v>3</v>
      </c>
      <c r="B100" t="s">
        <v>36</v>
      </c>
      <c r="C100">
        <v>0</v>
      </c>
      <c r="D100" t="s">
        <v>5</v>
      </c>
      <c r="E100">
        <v>7</v>
      </c>
    </row>
    <row r="101" spans="1:5" x14ac:dyDescent="0.25">
      <c r="A101">
        <v>4</v>
      </c>
      <c r="B101" t="s">
        <v>37</v>
      </c>
      <c r="C101">
        <v>0</v>
      </c>
      <c r="D101" t="s">
        <v>5</v>
      </c>
      <c r="E101">
        <v>7</v>
      </c>
    </row>
    <row r="102" spans="1:5" x14ac:dyDescent="0.25">
      <c r="A102">
        <v>5</v>
      </c>
      <c r="B102" t="s">
        <v>38</v>
      </c>
      <c r="C102">
        <v>0</v>
      </c>
      <c r="D102" t="s">
        <v>5</v>
      </c>
      <c r="E102">
        <v>7</v>
      </c>
    </row>
    <row r="103" spans="1:5" x14ac:dyDescent="0.25">
      <c r="A103">
        <v>6</v>
      </c>
      <c r="B103" t="s">
        <v>46</v>
      </c>
      <c r="C103">
        <v>0</v>
      </c>
      <c r="D103" t="s">
        <v>5</v>
      </c>
      <c r="E103">
        <v>7</v>
      </c>
    </row>
    <row r="104" spans="1:5" x14ac:dyDescent="0.25">
      <c r="A104">
        <v>7</v>
      </c>
      <c r="B104" t="s">
        <v>120</v>
      </c>
      <c r="C104">
        <v>0</v>
      </c>
      <c r="D104" t="s">
        <v>5</v>
      </c>
      <c r="E104">
        <v>7</v>
      </c>
    </row>
    <row r="105" spans="1:5" x14ac:dyDescent="0.25">
      <c r="A105">
        <v>8</v>
      </c>
      <c r="B105" t="s">
        <v>5</v>
      </c>
      <c r="C105">
        <v>2</v>
      </c>
      <c r="D105" t="s">
        <v>5</v>
      </c>
      <c r="E105">
        <v>7</v>
      </c>
    </row>
    <row r="106" spans="1:5" x14ac:dyDescent="0.25">
      <c r="A106">
        <v>9</v>
      </c>
      <c r="B106" t="s">
        <v>39</v>
      </c>
      <c r="C106">
        <v>0</v>
      </c>
      <c r="D106" t="s">
        <v>5</v>
      </c>
      <c r="E106">
        <v>7</v>
      </c>
    </row>
    <row r="107" spans="1:5" x14ac:dyDescent="0.25">
      <c r="A107">
        <v>10</v>
      </c>
      <c r="B107" t="s">
        <v>40</v>
      </c>
      <c r="C107">
        <v>0</v>
      </c>
      <c r="D107" t="s">
        <v>5</v>
      </c>
      <c r="E107">
        <v>7</v>
      </c>
    </row>
    <row r="108" spans="1:5" x14ac:dyDescent="0.25">
      <c r="A108">
        <v>11</v>
      </c>
      <c r="B108" t="s">
        <v>41</v>
      </c>
      <c r="C108">
        <v>0</v>
      </c>
      <c r="D108" t="s">
        <v>5</v>
      </c>
      <c r="E108">
        <v>7</v>
      </c>
    </row>
    <row r="109" spans="1:5" x14ac:dyDescent="0.25">
      <c r="A109">
        <v>12</v>
      </c>
      <c r="B109" t="s">
        <v>42</v>
      </c>
      <c r="C109">
        <v>0</v>
      </c>
      <c r="D109" t="s">
        <v>5</v>
      </c>
      <c r="E109">
        <v>7</v>
      </c>
    </row>
    <row r="110" spans="1:5" x14ac:dyDescent="0.25">
      <c r="A110">
        <v>13</v>
      </c>
      <c r="B110" t="s">
        <v>11</v>
      </c>
      <c r="C110">
        <v>0</v>
      </c>
      <c r="D110" t="s">
        <v>5</v>
      </c>
      <c r="E110">
        <v>7</v>
      </c>
    </row>
    <row r="111" spans="1:5" x14ac:dyDescent="0.25">
      <c r="A111">
        <v>14</v>
      </c>
      <c r="B111" t="s">
        <v>43</v>
      </c>
      <c r="C111">
        <v>0</v>
      </c>
      <c r="D111" t="s">
        <v>5</v>
      </c>
      <c r="E111">
        <v>7</v>
      </c>
    </row>
    <row r="112" spans="1:5" x14ac:dyDescent="0.25">
      <c r="A112">
        <v>15</v>
      </c>
      <c r="B112" t="s">
        <v>44</v>
      </c>
      <c r="C112">
        <v>0</v>
      </c>
      <c r="D112" t="s">
        <v>5</v>
      </c>
      <c r="E112">
        <v>7</v>
      </c>
    </row>
    <row r="113" spans="1:5" x14ac:dyDescent="0.25">
      <c r="A113">
        <v>16</v>
      </c>
      <c r="B113" t="s">
        <v>45</v>
      </c>
      <c r="C113">
        <v>0</v>
      </c>
      <c r="D113" t="s">
        <v>5</v>
      </c>
      <c r="E113">
        <v>7</v>
      </c>
    </row>
    <row r="114" spans="1:5" x14ac:dyDescent="0.25">
      <c r="A114">
        <v>1</v>
      </c>
      <c r="B114" t="s">
        <v>34</v>
      </c>
      <c r="C114">
        <v>1196</v>
      </c>
      <c r="D114" t="s">
        <v>86</v>
      </c>
      <c r="E114">
        <v>8</v>
      </c>
    </row>
    <row r="115" spans="1:5" x14ac:dyDescent="0.25">
      <c r="A115">
        <v>2</v>
      </c>
      <c r="B115" t="s">
        <v>35</v>
      </c>
      <c r="C115">
        <v>213</v>
      </c>
      <c r="D115" t="s">
        <v>86</v>
      </c>
      <c r="E115">
        <v>8</v>
      </c>
    </row>
    <row r="116" spans="1:5" x14ac:dyDescent="0.25">
      <c r="A116">
        <v>3</v>
      </c>
      <c r="B116" t="s">
        <v>36</v>
      </c>
      <c r="C116">
        <v>71</v>
      </c>
      <c r="D116" t="s">
        <v>86</v>
      </c>
      <c r="E116">
        <v>8</v>
      </c>
    </row>
    <row r="117" spans="1:5" x14ac:dyDescent="0.25">
      <c r="A117">
        <v>4</v>
      </c>
      <c r="B117" t="s">
        <v>37</v>
      </c>
      <c r="C117">
        <v>2</v>
      </c>
      <c r="D117" t="s">
        <v>86</v>
      </c>
      <c r="E117">
        <v>8</v>
      </c>
    </row>
    <row r="118" spans="1:5" x14ac:dyDescent="0.25">
      <c r="A118">
        <v>5</v>
      </c>
      <c r="B118" t="s">
        <v>38</v>
      </c>
      <c r="C118">
        <v>0</v>
      </c>
      <c r="D118" t="s">
        <v>86</v>
      </c>
      <c r="E118">
        <v>8</v>
      </c>
    </row>
    <row r="119" spans="1:5" x14ac:dyDescent="0.25">
      <c r="A119">
        <v>6</v>
      </c>
      <c r="B119" t="s">
        <v>46</v>
      </c>
      <c r="C119">
        <v>1</v>
      </c>
      <c r="D119" t="s">
        <v>86</v>
      </c>
      <c r="E119">
        <v>8</v>
      </c>
    </row>
    <row r="120" spans="1:5" x14ac:dyDescent="0.25">
      <c r="A120">
        <v>7</v>
      </c>
      <c r="B120" t="s">
        <v>120</v>
      </c>
      <c r="C120">
        <v>0</v>
      </c>
      <c r="D120" t="s">
        <v>86</v>
      </c>
      <c r="E120">
        <v>8</v>
      </c>
    </row>
    <row r="121" spans="1:5" x14ac:dyDescent="0.25">
      <c r="A121" s="2">
        <v>8</v>
      </c>
      <c r="B121" s="2" t="s">
        <v>5</v>
      </c>
      <c r="C121" s="2">
        <v>4</v>
      </c>
      <c r="D121" s="2" t="s">
        <v>86</v>
      </c>
      <c r="E121" s="2">
        <v>8</v>
      </c>
    </row>
    <row r="122" spans="1:5" x14ac:dyDescent="0.25">
      <c r="A122" s="2">
        <v>9</v>
      </c>
      <c r="B122" s="2" t="s">
        <v>39</v>
      </c>
      <c r="C122" s="2">
        <v>6</v>
      </c>
      <c r="D122" s="2" t="s">
        <v>86</v>
      </c>
      <c r="E122" s="2">
        <v>8</v>
      </c>
    </row>
    <row r="123" spans="1:5" x14ac:dyDescent="0.25">
      <c r="A123" s="2">
        <v>10</v>
      </c>
      <c r="B123" s="2" t="s">
        <v>40</v>
      </c>
      <c r="C123" s="2">
        <v>23</v>
      </c>
      <c r="D123" s="2" t="s">
        <v>86</v>
      </c>
      <c r="E123" s="2">
        <v>8</v>
      </c>
    </row>
    <row r="124" spans="1:5" x14ac:dyDescent="0.25">
      <c r="A124" s="2">
        <v>11</v>
      </c>
      <c r="B124" s="2" t="s">
        <v>41</v>
      </c>
      <c r="C124" s="2">
        <v>593</v>
      </c>
      <c r="D124" s="2" t="s">
        <v>86</v>
      </c>
      <c r="E124" s="2">
        <v>8</v>
      </c>
    </row>
    <row r="125" spans="1:5" x14ac:dyDescent="0.25">
      <c r="A125" s="2">
        <v>12</v>
      </c>
      <c r="B125" s="2" t="s">
        <v>42</v>
      </c>
      <c r="C125" s="2">
        <v>0</v>
      </c>
      <c r="D125" s="2" t="s">
        <v>86</v>
      </c>
      <c r="E125" s="2">
        <v>8</v>
      </c>
    </row>
    <row r="126" spans="1:5" x14ac:dyDescent="0.25">
      <c r="A126" s="2">
        <v>13</v>
      </c>
      <c r="B126" s="2" t="s">
        <v>11</v>
      </c>
      <c r="C126" s="2">
        <v>1</v>
      </c>
      <c r="D126" s="2" t="s">
        <v>86</v>
      </c>
      <c r="E126" s="2">
        <v>8</v>
      </c>
    </row>
    <row r="127" spans="1:5" x14ac:dyDescent="0.25">
      <c r="A127" s="2">
        <v>14</v>
      </c>
      <c r="B127" s="2" t="s">
        <v>43</v>
      </c>
      <c r="C127" s="2">
        <v>15</v>
      </c>
      <c r="D127" s="2" t="s">
        <v>86</v>
      </c>
      <c r="E127" s="2">
        <v>8</v>
      </c>
    </row>
    <row r="128" spans="1:5" x14ac:dyDescent="0.25">
      <c r="A128" s="2">
        <v>15</v>
      </c>
      <c r="B128" s="2" t="s">
        <v>44</v>
      </c>
      <c r="C128" s="2">
        <v>2</v>
      </c>
      <c r="D128" s="2" t="s">
        <v>86</v>
      </c>
      <c r="E128" s="2">
        <v>8</v>
      </c>
    </row>
    <row r="129" spans="1:5" x14ac:dyDescent="0.25">
      <c r="A129" s="2">
        <v>16</v>
      </c>
      <c r="B129" s="2" t="s">
        <v>45</v>
      </c>
      <c r="C129" s="2">
        <v>16</v>
      </c>
      <c r="D129" s="2" t="s">
        <v>86</v>
      </c>
      <c r="E129" s="2">
        <v>8</v>
      </c>
    </row>
  </sheetData>
  <pageMargins left="0.7" right="0.7" top="0.75" bottom="0.75" header="0.3" footer="0.3"/>
  <tableParts count="1">
    <tablePart r:id="rId1"/>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7"/>
  <dimension ref="A1:D4"/>
  <sheetViews>
    <sheetView workbookViewId="0"/>
  </sheetViews>
  <sheetFormatPr defaultRowHeight="15" x14ac:dyDescent="0.25"/>
  <cols>
    <col min="1" max="1" width="5.28515625" bestFit="1" customWidth="1"/>
    <col min="2" max="2" width="8.5703125" bestFit="1" customWidth="1"/>
    <col min="3" max="3" width="38.7109375" bestFit="1" customWidth="1"/>
    <col min="4" max="4" width="18.7109375" bestFit="1" customWidth="1"/>
  </cols>
  <sheetData>
    <row r="1" spans="1:4" x14ac:dyDescent="0.25">
      <c r="A1" t="s">
        <v>99</v>
      </c>
      <c r="B1" t="s">
        <v>104</v>
      </c>
      <c r="C1" t="s">
        <v>3</v>
      </c>
      <c r="D1" t="s">
        <v>114</v>
      </c>
    </row>
    <row r="2" spans="1:4" x14ac:dyDescent="0.25">
      <c r="A2">
        <v>1</v>
      </c>
      <c r="B2">
        <v>60</v>
      </c>
      <c r="C2" t="s">
        <v>88</v>
      </c>
      <c r="D2" t="s">
        <v>4</v>
      </c>
    </row>
    <row r="3" spans="1:4" x14ac:dyDescent="0.25">
      <c r="A3">
        <v>2</v>
      </c>
      <c r="B3">
        <v>35</v>
      </c>
      <c r="C3" t="s">
        <v>88</v>
      </c>
      <c r="D3" t="s">
        <v>89</v>
      </c>
    </row>
    <row r="4" spans="1:4" x14ac:dyDescent="0.25">
      <c r="A4">
        <v>3</v>
      </c>
      <c r="B4">
        <v>2</v>
      </c>
      <c r="C4" t="s">
        <v>88</v>
      </c>
      <c r="D4" t="s">
        <v>90</v>
      </c>
    </row>
  </sheetData>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9"/>
  <dimension ref="A1:C12"/>
  <sheetViews>
    <sheetView workbookViewId="0"/>
  </sheetViews>
  <sheetFormatPr defaultRowHeight="15" x14ac:dyDescent="0.25"/>
  <cols>
    <col min="1" max="1" width="5.28515625" bestFit="1" customWidth="1"/>
    <col min="2" max="2" width="19.42578125" bestFit="1" customWidth="1"/>
    <col min="3" max="3" width="8.5703125" bestFit="1" customWidth="1"/>
  </cols>
  <sheetData>
    <row r="1" spans="1:3" x14ac:dyDescent="0.25">
      <c r="A1" t="s">
        <v>99</v>
      </c>
      <c r="B1" t="s">
        <v>135</v>
      </c>
      <c r="C1" t="s">
        <v>104</v>
      </c>
    </row>
    <row r="2" spans="1:3" x14ac:dyDescent="0.25">
      <c r="A2">
        <v>1</v>
      </c>
      <c r="B2" t="s">
        <v>13</v>
      </c>
      <c r="C2">
        <v>243</v>
      </c>
    </row>
    <row r="3" spans="1:3" x14ac:dyDescent="0.25">
      <c r="A3">
        <v>2</v>
      </c>
      <c r="B3" t="s">
        <v>14</v>
      </c>
      <c r="C3">
        <v>52</v>
      </c>
    </row>
    <row r="4" spans="1:3" x14ac:dyDescent="0.25">
      <c r="A4">
        <v>3</v>
      </c>
      <c r="B4" t="s">
        <v>15</v>
      </c>
      <c r="C4">
        <v>26</v>
      </c>
    </row>
    <row r="5" spans="1:3" x14ac:dyDescent="0.25">
      <c r="A5">
        <v>4</v>
      </c>
      <c r="B5" t="s">
        <v>83</v>
      </c>
      <c r="C5">
        <v>97</v>
      </c>
    </row>
    <row r="6" spans="1:3" x14ac:dyDescent="0.25">
      <c r="A6">
        <v>5</v>
      </c>
      <c r="B6" t="s">
        <v>84</v>
      </c>
      <c r="C6">
        <v>0</v>
      </c>
    </row>
    <row r="7" spans="1:3" x14ac:dyDescent="0.25">
      <c r="A7">
        <v>6</v>
      </c>
      <c r="B7" t="s">
        <v>136</v>
      </c>
      <c r="C7">
        <v>0</v>
      </c>
    </row>
    <row r="8" spans="1:3" x14ac:dyDescent="0.25">
      <c r="A8">
        <v>7</v>
      </c>
      <c r="B8" t="s">
        <v>16</v>
      </c>
      <c r="C8">
        <v>0</v>
      </c>
    </row>
    <row r="9" spans="1:3" x14ac:dyDescent="0.25">
      <c r="A9">
        <v>8</v>
      </c>
      <c r="B9" t="s">
        <v>17</v>
      </c>
      <c r="C9">
        <v>0</v>
      </c>
    </row>
    <row r="10" spans="1:3" x14ac:dyDescent="0.25">
      <c r="A10">
        <v>9</v>
      </c>
      <c r="B10" t="s">
        <v>18</v>
      </c>
      <c r="C10">
        <v>0</v>
      </c>
    </row>
    <row r="11" spans="1:3" x14ac:dyDescent="0.25">
      <c r="A11">
        <v>10</v>
      </c>
      <c r="B11" t="s">
        <v>19</v>
      </c>
      <c r="C11">
        <v>0</v>
      </c>
    </row>
    <row r="12" spans="1:3" x14ac:dyDescent="0.25">
      <c r="A12">
        <v>11</v>
      </c>
      <c r="B12" t="s">
        <v>85</v>
      </c>
      <c r="C12">
        <v>0</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8"/>
  <dimension ref="A1:D4"/>
  <sheetViews>
    <sheetView workbookViewId="0"/>
  </sheetViews>
  <sheetFormatPr defaultRowHeight="15" x14ac:dyDescent="0.25"/>
  <cols>
    <col min="1" max="1" width="5.28515625" bestFit="1" customWidth="1"/>
    <col min="2" max="2" width="14.5703125" bestFit="1" customWidth="1"/>
    <col min="3" max="3" width="10.5703125" bestFit="1" customWidth="1"/>
    <col min="4" max="4" width="10.140625" bestFit="1" customWidth="1"/>
  </cols>
  <sheetData>
    <row r="1" spans="1:4" x14ac:dyDescent="0.25">
      <c r="A1" t="s">
        <v>99</v>
      </c>
      <c r="B1" t="s">
        <v>131</v>
      </c>
      <c r="C1" t="s">
        <v>30</v>
      </c>
      <c r="D1" t="s">
        <v>132</v>
      </c>
    </row>
    <row r="2" spans="1:4" x14ac:dyDescent="0.25">
      <c r="A2">
        <v>1</v>
      </c>
      <c r="B2" t="s">
        <v>133</v>
      </c>
      <c r="C2">
        <v>53234</v>
      </c>
      <c r="D2">
        <v>50054</v>
      </c>
    </row>
    <row r="3" spans="1:4" x14ac:dyDescent="0.25">
      <c r="A3">
        <v>2</v>
      </c>
      <c r="B3" t="s">
        <v>134</v>
      </c>
      <c r="C3">
        <v>2043</v>
      </c>
      <c r="D3">
        <v>1992</v>
      </c>
    </row>
    <row r="4" spans="1:4" x14ac:dyDescent="0.25">
      <c r="A4">
        <v>3</v>
      </c>
      <c r="B4" t="s">
        <v>22</v>
      </c>
      <c r="C4">
        <v>1126</v>
      </c>
      <c r="D4">
        <v>1222</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
  <dimension ref="A1:G37"/>
  <sheetViews>
    <sheetView workbookViewId="0">
      <selection activeCell="F26" sqref="F26"/>
    </sheetView>
  </sheetViews>
  <sheetFormatPr defaultRowHeight="15" x14ac:dyDescent="0.25"/>
  <cols>
    <col min="1" max="1" width="5.28515625" bestFit="1" customWidth="1"/>
    <col min="2" max="2" width="19" bestFit="1" customWidth="1"/>
    <col min="3" max="3" width="14.5703125" bestFit="1" customWidth="1"/>
    <col min="4" max="4" width="8.140625" bestFit="1" customWidth="1"/>
    <col min="6" max="6" width="8.5703125" bestFit="1" customWidth="1"/>
    <col min="7" max="7" width="11.28515625" bestFit="1" customWidth="1"/>
  </cols>
  <sheetData>
    <row r="1" spans="1:7" x14ac:dyDescent="0.25">
      <c r="A1" t="s">
        <v>99</v>
      </c>
      <c r="B1" t="s">
        <v>100</v>
      </c>
      <c r="C1" t="s">
        <v>101</v>
      </c>
      <c r="D1" t="s">
        <v>102</v>
      </c>
      <c r="E1" t="s">
        <v>103</v>
      </c>
      <c r="F1" t="s">
        <v>104</v>
      </c>
      <c r="G1" t="s">
        <v>105</v>
      </c>
    </row>
    <row r="2" spans="1:7" x14ac:dyDescent="0.25">
      <c r="A2">
        <v>1</v>
      </c>
      <c r="B2" t="s">
        <v>127</v>
      </c>
      <c r="C2" t="s">
        <v>31</v>
      </c>
      <c r="D2" t="s">
        <v>30</v>
      </c>
      <c r="E2">
        <v>1</v>
      </c>
      <c r="F2">
        <v>371</v>
      </c>
      <c r="G2">
        <v>1</v>
      </c>
    </row>
    <row r="3" spans="1:7" x14ac:dyDescent="0.25">
      <c r="A3">
        <v>2</v>
      </c>
      <c r="B3" t="s">
        <v>126</v>
      </c>
      <c r="C3" t="s">
        <v>31</v>
      </c>
      <c r="D3" t="s">
        <v>30</v>
      </c>
      <c r="E3">
        <v>1</v>
      </c>
      <c r="F3">
        <v>41</v>
      </c>
      <c r="G3">
        <v>1</v>
      </c>
    </row>
    <row r="4" spans="1:7" x14ac:dyDescent="0.25">
      <c r="A4">
        <v>3</v>
      </c>
      <c r="B4" t="s">
        <v>144</v>
      </c>
      <c r="C4" t="s">
        <v>31</v>
      </c>
      <c r="D4" t="s">
        <v>30</v>
      </c>
      <c r="E4">
        <v>1</v>
      </c>
      <c r="F4">
        <v>28</v>
      </c>
      <c r="G4">
        <v>1</v>
      </c>
    </row>
    <row r="5" spans="1:7" x14ac:dyDescent="0.25">
      <c r="A5">
        <v>4</v>
      </c>
      <c r="B5" t="s">
        <v>143</v>
      </c>
      <c r="C5" t="s">
        <v>31</v>
      </c>
      <c r="D5" t="s">
        <v>30</v>
      </c>
      <c r="E5">
        <v>1</v>
      </c>
      <c r="F5">
        <v>6</v>
      </c>
      <c r="G5">
        <v>1</v>
      </c>
    </row>
    <row r="6" spans="1:7" x14ac:dyDescent="0.25">
      <c r="A6">
        <v>5</v>
      </c>
      <c r="B6" t="s">
        <v>152</v>
      </c>
      <c r="C6" t="s">
        <v>31</v>
      </c>
      <c r="D6" t="s">
        <v>30</v>
      </c>
      <c r="E6">
        <v>1</v>
      </c>
      <c r="F6">
        <v>13</v>
      </c>
      <c r="G6">
        <v>1</v>
      </c>
    </row>
    <row r="7" spans="1:7" x14ac:dyDescent="0.25">
      <c r="A7">
        <v>6</v>
      </c>
      <c r="B7" t="s">
        <v>106</v>
      </c>
      <c r="C7" t="s">
        <v>31</v>
      </c>
      <c r="D7" t="s">
        <v>30</v>
      </c>
      <c r="E7">
        <v>1</v>
      </c>
      <c r="F7">
        <v>47</v>
      </c>
      <c r="G7">
        <v>1</v>
      </c>
    </row>
    <row r="8" spans="1:7" x14ac:dyDescent="0.25">
      <c r="A8">
        <v>1</v>
      </c>
      <c r="B8" t="s">
        <v>127</v>
      </c>
      <c r="C8" t="s">
        <v>31</v>
      </c>
      <c r="D8" t="s">
        <v>10</v>
      </c>
      <c r="E8">
        <v>2</v>
      </c>
      <c r="F8">
        <v>1028</v>
      </c>
      <c r="G8">
        <v>1</v>
      </c>
    </row>
    <row r="9" spans="1:7" x14ac:dyDescent="0.25">
      <c r="A9">
        <v>2</v>
      </c>
      <c r="B9" t="s">
        <v>126</v>
      </c>
      <c r="C9" t="s">
        <v>31</v>
      </c>
      <c r="D9" t="s">
        <v>10</v>
      </c>
      <c r="E9">
        <v>2</v>
      </c>
      <c r="F9">
        <v>57</v>
      </c>
      <c r="G9">
        <v>1</v>
      </c>
    </row>
    <row r="10" spans="1:7" x14ac:dyDescent="0.25">
      <c r="A10">
        <v>3</v>
      </c>
      <c r="B10" t="s">
        <v>144</v>
      </c>
      <c r="C10" t="s">
        <v>31</v>
      </c>
      <c r="D10" t="s">
        <v>10</v>
      </c>
      <c r="E10">
        <v>2</v>
      </c>
      <c r="F10">
        <v>77</v>
      </c>
      <c r="G10">
        <v>1</v>
      </c>
    </row>
    <row r="11" spans="1:7" x14ac:dyDescent="0.25">
      <c r="A11">
        <v>4</v>
      </c>
      <c r="B11" t="s">
        <v>143</v>
      </c>
      <c r="C11" t="s">
        <v>31</v>
      </c>
      <c r="D11" t="s">
        <v>10</v>
      </c>
      <c r="E11">
        <v>2</v>
      </c>
      <c r="F11">
        <v>12</v>
      </c>
      <c r="G11">
        <v>1</v>
      </c>
    </row>
    <row r="12" spans="1:7" x14ac:dyDescent="0.25">
      <c r="A12">
        <v>5</v>
      </c>
      <c r="B12" t="s">
        <v>152</v>
      </c>
      <c r="C12" t="s">
        <v>31</v>
      </c>
      <c r="D12" t="s">
        <v>10</v>
      </c>
      <c r="E12">
        <v>2</v>
      </c>
      <c r="F12">
        <v>13</v>
      </c>
      <c r="G12">
        <v>1</v>
      </c>
    </row>
    <row r="13" spans="1:7" x14ac:dyDescent="0.25">
      <c r="A13">
        <v>6</v>
      </c>
      <c r="B13" t="s">
        <v>106</v>
      </c>
      <c r="C13" t="s">
        <v>31</v>
      </c>
      <c r="D13" t="s">
        <v>10</v>
      </c>
      <c r="E13">
        <v>2</v>
      </c>
      <c r="F13">
        <v>74</v>
      </c>
      <c r="G13">
        <v>1</v>
      </c>
    </row>
    <row r="14" spans="1:7" x14ac:dyDescent="0.25">
      <c r="A14">
        <v>1</v>
      </c>
      <c r="B14" t="s">
        <v>127</v>
      </c>
      <c r="C14" t="s">
        <v>32</v>
      </c>
      <c r="D14" t="s">
        <v>30</v>
      </c>
      <c r="E14">
        <v>1</v>
      </c>
      <c r="F14">
        <v>30</v>
      </c>
      <c r="G14">
        <v>2</v>
      </c>
    </row>
    <row r="15" spans="1:7" x14ac:dyDescent="0.25">
      <c r="A15">
        <v>2</v>
      </c>
      <c r="B15" t="s">
        <v>126</v>
      </c>
      <c r="C15" t="s">
        <v>32</v>
      </c>
      <c r="D15" t="s">
        <v>30</v>
      </c>
      <c r="E15">
        <v>1</v>
      </c>
      <c r="F15">
        <v>25</v>
      </c>
      <c r="G15">
        <v>2</v>
      </c>
    </row>
    <row r="16" spans="1:7" x14ac:dyDescent="0.25">
      <c r="A16">
        <v>3</v>
      </c>
      <c r="B16" t="s">
        <v>144</v>
      </c>
      <c r="C16" t="s">
        <v>32</v>
      </c>
      <c r="D16" t="s">
        <v>30</v>
      </c>
      <c r="E16">
        <v>1</v>
      </c>
      <c r="F16">
        <v>0</v>
      </c>
      <c r="G16">
        <v>2</v>
      </c>
    </row>
    <row r="17" spans="1:7" x14ac:dyDescent="0.25">
      <c r="A17">
        <v>4</v>
      </c>
      <c r="B17" t="s">
        <v>143</v>
      </c>
      <c r="C17" t="s">
        <v>32</v>
      </c>
      <c r="D17" t="s">
        <v>30</v>
      </c>
      <c r="E17">
        <v>1</v>
      </c>
      <c r="F17">
        <v>1</v>
      </c>
      <c r="G17">
        <v>2</v>
      </c>
    </row>
    <row r="18" spans="1:7" x14ac:dyDescent="0.25">
      <c r="A18">
        <v>5</v>
      </c>
      <c r="B18" t="s">
        <v>152</v>
      </c>
      <c r="C18" t="s">
        <v>32</v>
      </c>
      <c r="D18" t="s">
        <v>30</v>
      </c>
      <c r="E18">
        <v>1</v>
      </c>
      <c r="F18">
        <v>0</v>
      </c>
      <c r="G18">
        <v>2</v>
      </c>
    </row>
    <row r="19" spans="1:7" x14ac:dyDescent="0.25">
      <c r="A19">
        <v>6</v>
      </c>
      <c r="B19" t="s">
        <v>106</v>
      </c>
      <c r="C19" t="s">
        <v>32</v>
      </c>
      <c r="D19" t="s">
        <v>30</v>
      </c>
      <c r="E19">
        <v>1</v>
      </c>
      <c r="F19">
        <v>4</v>
      </c>
      <c r="G19">
        <v>2</v>
      </c>
    </row>
    <row r="20" spans="1:7" x14ac:dyDescent="0.25">
      <c r="A20">
        <v>1</v>
      </c>
      <c r="B20" t="s">
        <v>127</v>
      </c>
      <c r="C20" t="s">
        <v>32</v>
      </c>
      <c r="D20" t="s">
        <v>10</v>
      </c>
      <c r="E20">
        <v>2</v>
      </c>
      <c r="F20">
        <v>74</v>
      </c>
      <c r="G20">
        <v>2</v>
      </c>
    </row>
    <row r="21" spans="1:7" x14ac:dyDescent="0.25">
      <c r="A21">
        <v>2</v>
      </c>
      <c r="B21" t="s">
        <v>126</v>
      </c>
      <c r="C21" t="s">
        <v>32</v>
      </c>
      <c r="D21" t="s">
        <v>10</v>
      </c>
      <c r="E21">
        <v>2</v>
      </c>
      <c r="F21">
        <v>46</v>
      </c>
      <c r="G21">
        <v>2</v>
      </c>
    </row>
    <row r="22" spans="1:7" x14ac:dyDescent="0.25">
      <c r="A22">
        <v>3</v>
      </c>
      <c r="B22" t="s">
        <v>144</v>
      </c>
      <c r="C22" t="s">
        <v>32</v>
      </c>
      <c r="D22" t="s">
        <v>10</v>
      </c>
      <c r="E22">
        <v>2</v>
      </c>
      <c r="F22">
        <v>0</v>
      </c>
      <c r="G22">
        <v>2</v>
      </c>
    </row>
    <row r="23" spans="1:7" x14ac:dyDescent="0.25">
      <c r="A23">
        <v>4</v>
      </c>
      <c r="B23" t="s">
        <v>143</v>
      </c>
      <c r="C23" t="s">
        <v>32</v>
      </c>
      <c r="D23" t="s">
        <v>10</v>
      </c>
      <c r="E23">
        <v>2</v>
      </c>
      <c r="F23">
        <v>4</v>
      </c>
      <c r="G23">
        <v>2</v>
      </c>
    </row>
    <row r="24" spans="1:7" x14ac:dyDescent="0.25">
      <c r="A24">
        <v>5</v>
      </c>
      <c r="B24" t="s">
        <v>152</v>
      </c>
      <c r="C24" t="s">
        <v>32</v>
      </c>
      <c r="D24" t="s">
        <v>10</v>
      </c>
      <c r="E24">
        <v>2</v>
      </c>
      <c r="F24">
        <v>0</v>
      </c>
      <c r="G24">
        <v>2</v>
      </c>
    </row>
    <row r="25" spans="1:7" x14ac:dyDescent="0.25">
      <c r="A25">
        <v>6</v>
      </c>
      <c r="B25" t="s">
        <v>106</v>
      </c>
      <c r="C25" t="s">
        <v>32</v>
      </c>
      <c r="D25" t="s">
        <v>10</v>
      </c>
      <c r="E25">
        <v>2</v>
      </c>
      <c r="F25">
        <v>4</v>
      </c>
      <c r="G25">
        <v>2</v>
      </c>
    </row>
    <row r="26" spans="1:7" x14ac:dyDescent="0.25">
      <c r="A26">
        <v>1</v>
      </c>
      <c r="B26" t="s">
        <v>127</v>
      </c>
      <c r="C26" t="s">
        <v>107</v>
      </c>
      <c r="D26" t="s">
        <v>30</v>
      </c>
      <c r="E26">
        <v>1</v>
      </c>
      <c r="F26">
        <v>11</v>
      </c>
      <c r="G26">
        <v>3</v>
      </c>
    </row>
    <row r="27" spans="1:7" x14ac:dyDescent="0.25">
      <c r="A27">
        <v>2</v>
      </c>
      <c r="B27" t="s">
        <v>126</v>
      </c>
      <c r="C27" t="s">
        <v>107</v>
      </c>
      <c r="D27" t="s">
        <v>30</v>
      </c>
      <c r="E27">
        <v>1</v>
      </c>
      <c r="F27">
        <v>6</v>
      </c>
      <c r="G27">
        <v>3</v>
      </c>
    </row>
    <row r="28" spans="1:7" x14ac:dyDescent="0.25">
      <c r="A28">
        <v>3</v>
      </c>
      <c r="B28" t="s">
        <v>144</v>
      </c>
      <c r="C28" t="s">
        <v>107</v>
      </c>
      <c r="D28" t="s">
        <v>30</v>
      </c>
      <c r="E28">
        <v>1</v>
      </c>
      <c r="F28">
        <v>0</v>
      </c>
      <c r="G28">
        <v>3</v>
      </c>
    </row>
    <row r="29" spans="1:7" x14ac:dyDescent="0.25">
      <c r="A29">
        <v>4</v>
      </c>
      <c r="B29" t="s">
        <v>143</v>
      </c>
      <c r="C29" t="s">
        <v>107</v>
      </c>
      <c r="D29" t="s">
        <v>30</v>
      </c>
      <c r="E29">
        <v>1</v>
      </c>
      <c r="F29">
        <v>1</v>
      </c>
      <c r="G29">
        <v>3</v>
      </c>
    </row>
    <row r="30" spans="1:7" x14ac:dyDescent="0.25">
      <c r="A30">
        <v>5</v>
      </c>
      <c r="B30" t="s">
        <v>152</v>
      </c>
      <c r="C30" t="s">
        <v>107</v>
      </c>
      <c r="D30" t="s">
        <v>30</v>
      </c>
      <c r="E30">
        <v>1</v>
      </c>
      <c r="F30">
        <v>0</v>
      </c>
      <c r="G30">
        <v>3</v>
      </c>
    </row>
    <row r="31" spans="1:7" x14ac:dyDescent="0.25">
      <c r="A31">
        <v>6</v>
      </c>
      <c r="B31" t="s">
        <v>106</v>
      </c>
      <c r="C31" t="s">
        <v>107</v>
      </c>
      <c r="D31" t="s">
        <v>30</v>
      </c>
      <c r="E31">
        <v>1</v>
      </c>
      <c r="F31">
        <v>0</v>
      </c>
      <c r="G31">
        <v>3</v>
      </c>
    </row>
    <row r="32" spans="1:7" x14ac:dyDescent="0.25">
      <c r="A32">
        <v>1</v>
      </c>
      <c r="B32" t="s">
        <v>127</v>
      </c>
      <c r="C32" t="s">
        <v>107</v>
      </c>
      <c r="D32" t="s">
        <v>10</v>
      </c>
      <c r="E32">
        <v>2</v>
      </c>
      <c r="F32">
        <v>26</v>
      </c>
      <c r="G32">
        <v>3</v>
      </c>
    </row>
    <row r="33" spans="1:7" x14ac:dyDescent="0.25">
      <c r="A33">
        <v>2</v>
      </c>
      <c r="B33" t="s">
        <v>126</v>
      </c>
      <c r="C33" t="s">
        <v>107</v>
      </c>
      <c r="D33" t="s">
        <v>10</v>
      </c>
      <c r="E33">
        <v>2</v>
      </c>
      <c r="F33">
        <v>12</v>
      </c>
      <c r="G33">
        <v>3</v>
      </c>
    </row>
    <row r="34" spans="1:7" x14ac:dyDescent="0.25">
      <c r="A34">
        <v>3</v>
      </c>
      <c r="B34" t="s">
        <v>144</v>
      </c>
      <c r="C34" t="s">
        <v>107</v>
      </c>
      <c r="D34" t="s">
        <v>10</v>
      </c>
      <c r="E34">
        <v>2</v>
      </c>
      <c r="F34">
        <v>0</v>
      </c>
      <c r="G34">
        <v>3</v>
      </c>
    </row>
    <row r="35" spans="1:7" x14ac:dyDescent="0.25">
      <c r="A35">
        <v>4</v>
      </c>
      <c r="B35" t="s">
        <v>143</v>
      </c>
      <c r="C35" t="s">
        <v>107</v>
      </c>
      <c r="D35" t="s">
        <v>10</v>
      </c>
      <c r="E35">
        <v>2</v>
      </c>
      <c r="F35">
        <v>5</v>
      </c>
      <c r="G35">
        <v>3</v>
      </c>
    </row>
    <row r="36" spans="1:7" x14ac:dyDescent="0.25">
      <c r="A36">
        <v>5</v>
      </c>
      <c r="B36" t="s">
        <v>152</v>
      </c>
      <c r="C36" t="s">
        <v>107</v>
      </c>
      <c r="D36" t="s">
        <v>10</v>
      </c>
      <c r="E36">
        <v>2</v>
      </c>
      <c r="F36">
        <v>0</v>
      </c>
      <c r="G36">
        <v>3</v>
      </c>
    </row>
    <row r="37" spans="1:7" x14ac:dyDescent="0.25">
      <c r="A37">
        <v>6</v>
      </c>
      <c r="B37" t="s">
        <v>106</v>
      </c>
      <c r="C37" t="s">
        <v>107</v>
      </c>
      <c r="D37" t="s">
        <v>10</v>
      </c>
      <c r="E37">
        <v>2</v>
      </c>
      <c r="F37">
        <v>0</v>
      </c>
      <c r="G37">
        <v>3</v>
      </c>
    </row>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
  <dimension ref="A1:G37"/>
  <sheetViews>
    <sheetView workbookViewId="0"/>
  </sheetViews>
  <sheetFormatPr defaultRowHeight="15" x14ac:dyDescent="0.25"/>
  <cols>
    <col min="1" max="1" width="5.28515625" bestFit="1" customWidth="1"/>
    <col min="2" max="2" width="19" bestFit="1" customWidth="1"/>
    <col min="3" max="3" width="14.5703125" bestFit="1" customWidth="1"/>
    <col min="4" max="4" width="8.140625" bestFit="1" customWidth="1"/>
    <col min="6" max="6" width="8.5703125" bestFit="1" customWidth="1"/>
    <col min="7" max="7" width="11.28515625" bestFit="1" customWidth="1"/>
  </cols>
  <sheetData>
    <row r="1" spans="1:7" x14ac:dyDescent="0.25">
      <c r="A1" t="s">
        <v>99</v>
      </c>
      <c r="B1" t="s">
        <v>100</v>
      </c>
      <c r="C1" t="s">
        <v>101</v>
      </c>
      <c r="D1" t="s">
        <v>102</v>
      </c>
      <c r="E1" t="s">
        <v>103</v>
      </c>
      <c r="F1" t="s">
        <v>104</v>
      </c>
      <c r="G1" t="s">
        <v>105</v>
      </c>
    </row>
    <row r="2" spans="1:7" x14ac:dyDescent="0.25">
      <c r="A2">
        <v>1</v>
      </c>
      <c r="B2" t="s">
        <v>127</v>
      </c>
      <c r="C2" t="s">
        <v>31</v>
      </c>
      <c r="D2" t="s">
        <v>30</v>
      </c>
      <c r="E2">
        <v>1</v>
      </c>
      <c r="F2">
        <v>1942</v>
      </c>
      <c r="G2">
        <v>1</v>
      </c>
    </row>
    <row r="3" spans="1:7" x14ac:dyDescent="0.25">
      <c r="A3">
        <v>2</v>
      </c>
      <c r="B3" t="s">
        <v>126</v>
      </c>
      <c r="C3" t="s">
        <v>31</v>
      </c>
      <c r="D3" t="s">
        <v>30</v>
      </c>
      <c r="E3">
        <v>1</v>
      </c>
      <c r="F3">
        <v>862</v>
      </c>
      <c r="G3">
        <v>1</v>
      </c>
    </row>
    <row r="4" spans="1:7" x14ac:dyDescent="0.25">
      <c r="A4">
        <v>3</v>
      </c>
      <c r="B4" t="s">
        <v>144</v>
      </c>
      <c r="C4" t="s">
        <v>31</v>
      </c>
      <c r="D4" t="s">
        <v>30</v>
      </c>
      <c r="E4">
        <v>1</v>
      </c>
      <c r="F4">
        <v>133</v>
      </c>
      <c r="G4">
        <v>1</v>
      </c>
    </row>
    <row r="5" spans="1:7" x14ac:dyDescent="0.25">
      <c r="A5">
        <v>4</v>
      </c>
      <c r="B5" t="s">
        <v>143</v>
      </c>
      <c r="C5" t="s">
        <v>31</v>
      </c>
      <c r="D5" t="s">
        <v>30</v>
      </c>
      <c r="E5">
        <v>1</v>
      </c>
      <c r="F5">
        <v>93</v>
      </c>
      <c r="G5">
        <v>1</v>
      </c>
    </row>
    <row r="6" spans="1:7" x14ac:dyDescent="0.25">
      <c r="A6">
        <v>5</v>
      </c>
      <c r="B6" t="s">
        <v>152</v>
      </c>
      <c r="C6" t="s">
        <v>31</v>
      </c>
      <c r="D6" t="s">
        <v>30</v>
      </c>
      <c r="E6">
        <v>1</v>
      </c>
      <c r="F6">
        <v>174</v>
      </c>
      <c r="G6">
        <v>1</v>
      </c>
    </row>
    <row r="7" spans="1:7" x14ac:dyDescent="0.25">
      <c r="A7">
        <v>6</v>
      </c>
      <c r="B7" t="s">
        <v>106</v>
      </c>
      <c r="C7" t="s">
        <v>31</v>
      </c>
      <c r="D7" t="s">
        <v>30</v>
      </c>
      <c r="E7">
        <v>1</v>
      </c>
      <c r="F7">
        <v>330</v>
      </c>
      <c r="G7">
        <v>1</v>
      </c>
    </row>
    <row r="8" spans="1:7" x14ac:dyDescent="0.25">
      <c r="A8">
        <v>1</v>
      </c>
      <c r="B8" t="s">
        <v>127</v>
      </c>
      <c r="C8" t="s">
        <v>31</v>
      </c>
      <c r="D8" t="s">
        <v>10</v>
      </c>
      <c r="E8">
        <v>2</v>
      </c>
      <c r="F8">
        <v>5447</v>
      </c>
      <c r="G8">
        <v>1</v>
      </c>
    </row>
    <row r="9" spans="1:7" x14ac:dyDescent="0.25">
      <c r="A9">
        <v>2</v>
      </c>
      <c r="B9" t="s">
        <v>126</v>
      </c>
      <c r="C9" t="s">
        <v>31</v>
      </c>
      <c r="D9" t="s">
        <v>10</v>
      </c>
      <c r="E9">
        <v>2</v>
      </c>
      <c r="F9">
        <v>1454</v>
      </c>
      <c r="G9">
        <v>1</v>
      </c>
    </row>
    <row r="10" spans="1:7" x14ac:dyDescent="0.25">
      <c r="A10">
        <v>3</v>
      </c>
      <c r="B10" t="s">
        <v>144</v>
      </c>
      <c r="C10" t="s">
        <v>31</v>
      </c>
      <c r="D10" t="s">
        <v>10</v>
      </c>
      <c r="E10">
        <v>2</v>
      </c>
      <c r="F10">
        <v>365</v>
      </c>
      <c r="G10">
        <v>1</v>
      </c>
    </row>
    <row r="11" spans="1:7" x14ac:dyDescent="0.25">
      <c r="A11">
        <v>4</v>
      </c>
      <c r="B11" t="s">
        <v>143</v>
      </c>
      <c r="C11" t="s">
        <v>31</v>
      </c>
      <c r="D11" t="s">
        <v>10</v>
      </c>
      <c r="E11">
        <v>2</v>
      </c>
      <c r="F11">
        <v>214</v>
      </c>
      <c r="G11">
        <v>1</v>
      </c>
    </row>
    <row r="12" spans="1:7" x14ac:dyDescent="0.25">
      <c r="A12">
        <v>5</v>
      </c>
      <c r="B12" t="s">
        <v>152</v>
      </c>
      <c r="C12" t="s">
        <v>31</v>
      </c>
      <c r="D12" t="s">
        <v>10</v>
      </c>
      <c r="E12">
        <v>2</v>
      </c>
      <c r="F12">
        <v>267</v>
      </c>
      <c r="G12">
        <v>1</v>
      </c>
    </row>
    <row r="13" spans="1:7" x14ac:dyDescent="0.25">
      <c r="A13">
        <v>6</v>
      </c>
      <c r="B13" t="s">
        <v>106</v>
      </c>
      <c r="C13" t="s">
        <v>31</v>
      </c>
      <c r="D13" t="s">
        <v>10</v>
      </c>
      <c r="E13">
        <v>2</v>
      </c>
      <c r="F13">
        <v>515</v>
      </c>
      <c r="G13">
        <v>1</v>
      </c>
    </row>
    <row r="14" spans="1:7" x14ac:dyDescent="0.25">
      <c r="A14">
        <v>1</v>
      </c>
      <c r="B14" t="s">
        <v>127</v>
      </c>
      <c r="C14" t="s">
        <v>32</v>
      </c>
      <c r="D14" t="s">
        <v>30</v>
      </c>
      <c r="E14">
        <v>1</v>
      </c>
      <c r="F14">
        <v>178</v>
      </c>
      <c r="G14">
        <v>2</v>
      </c>
    </row>
    <row r="15" spans="1:7" x14ac:dyDescent="0.25">
      <c r="A15">
        <v>2</v>
      </c>
      <c r="B15" t="s">
        <v>126</v>
      </c>
      <c r="C15" t="s">
        <v>32</v>
      </c>
      <c r="D15" t="s">
        <v>30</v>
      </c>
      <c r="E15">
        <v>1</v>
      </c>
      <c r="F15">
        <v>216</v>
      </c>
      <c r="G15">
        <v>2</v>
      </c>
    </row>
    <row r="16" spans="1:7" x14ac:dyDescent="0.25">
      <c r="A16">
        <v>3</v>
      </c>
      <c r="B16" t="s">
        <v>144</v>
      </c>
      <c r="C16" t="s">
        <v>32</v>
      </c>
      <c r="D16" t="s">
        <v>30</v>
      </c>
      <c r="E16">
        <v>1</v>
      </c>
      <c r="F16">
        <v>0</v>
      </c>
      <c r="G16">
        <v>2</v>
      </c>
    </row>
    <row r="17" spans="1:7" x14ac:dyDescent="0.25">
      <c r="A17">
        <v>4</v>
      </c>
      <c r="B17" t="s">
        <v>143</v>
      </c>
      <c r="C17" t="s">
        <v>32</v>
      </c>
      <c r="D17" t="s">
        <v>30</v>
      </c>
      <c r="E17">
        <v>1</v>
      </c>
      <c r="F17">
        <v>27</v>
      </c>
      <c r="G17">
        <v>2</v>
      </c>
    </row>
    <row r="18" spans="1:7" x14ac:dyDescent="0.25">
      <c r="A18">
        <v>5</v>
      </c>
      <c r="B18" t="s">
        <v>152</v>
      </c>
      <c r="C18" t="s">
        <v>32</v>
      </c>
      <c r="D18" t="s">
        <v>30</v>
      </c>
      <c r="E18">
        <v>1</v>
      </c>
      <c r="F18">
        <v>3</v>
      </c>
      <c r="G18">
        <v>2</v>
      </c>
    </row>
    <row r="19" spans="1:7" x14ac:dyDescent="0.25">
      <c r="A19">
        <v>6</v>
      </c>
      <c r="B19" t="s">
        <v>106</v>
      </c>
      <c r="C19" t="s">
        <v>32</v>
      </c>
      <c r="D19" t="s">
        <v>30</v>
      </c>
      <c r="E19">
        <v>1</v>
      </c>
      <c r="F19">
        <v>59</v>
      </c>
      <c r="G19">
        <v>2</v>
      </c>
    </row>
    <row r="20" spans="1:7" x14ac:dyDescent="0.25">
      <c r="A20">
        <v>1</v>
      </c>
      <c r="B20" t="s">
        <v>127</v>
      </c>
      <c r="C20" t="s">
        <v>32</v>
      </c>
      <c r="D20" t="s">
        <v>10</v>
      </c>
      <c r="E20">
        <v>2</v>
      </c>
      <c r="F20">
        <v>431</v>
      </c>
      <c r="G20">
        <v>2</v>
      </c>
    </row>
    <row r="21" spans="1:7" x14ac:dyDescent="0.25">
      <c r="A21">
        <v>2</v>
      </c>
      <c r="B21" t="s">
        <v>126</v>
      </c>
      <c r="C21" t="s">
        <v>32</v>
      </c>
      <c r="D21" t="s">
        <v>10</v>
      </c>
      <c r="E21">
        <v>2</v>
      </c>
      <c r="F21">
        <v>463</v>
      </c>
      <c r="G21">
        <v>2</v>
      </c>
    </row>
    <row r="22" spans="1:7" x14ac:dyDescent="0.25">
      <c r="A22">
        <v>3</v>
      </c>
      <c r="B22" t="s">
        <v>144</v>
      </c>
      <c r="C22" t="s">
        <v>32</v>
      </c>
      <c r="D22" t="s">
        <v>10</v>
      </c>
      <c r="E22">
        <v>2</v>
      </c>
      <c r="F22">
        <v>0</v>
      </c>
      <c r="G22">
        <v>2</v>
      </c>
    </row>
    <row r="23" spans="1:7" x14ac:dyDescent="0.25">
      <c r="A23">
        <v>4</v>
      </c>
      <c r="B23" t="s">
        <v>143</v>
      </c>
      <c r="C23" t="s">
        <v>32</v>
      </c>
      <c r="D23" t="s">
        <v>10</v>
      </c>
      <c r="E23">
        <v>2</v>
      </c>
      <c r="F23">
        <v>69</v>
      </c>
      <c r="G23">
        <v>2</v>
      </c>
    </row>
    <row r="24" spans="1:7" x14ac:dyDescent="0.25">
      <c r="A24">
        <v>5</v>
      </c>
      <c r="B24" t="s">
        <v>152</v>
      </c>
      <c r="C24" t="s">
        <v>32</v>
      </c>
      <c r="D24" t="s">
        <v>10</v>
      </c>
      <c r="E24">
        <v>2</v>
      </c>
      <c r="F24">
        <v>5</v>
      </c>
      <c r="G24">
        <v>2</v>
      </c>
    </row>
    <row r="25" spans="1:7" x14ac:dyDescent="0.25">
      <c r="A25">
        <v>6</v>
      </c>
      <c r="B25" t="s">
        <v>106</v>
      </c>
      <c r="C25" t="s">
        <v>32</v>
      </c>
      <c r="D25" t="s">
        <v>10</v>
      </c>
      <c r="E25">
        <v>2</v>
      </c>
      <c r="F25">
        <v>79</v>
      </c>
      <c r="G25">
        <v>2</v>
      </c>
    </row>
    <row r="26" spans="1:7" x14ac:dyDescent="0.25">
      <c r="A26">
        <v>1</v>
      </c>
      <c r="B26" t="s">
        <v>127</v>
      </c>
      <c r="C26" t="s">
        <v>107</v>
      </c>
      <c r="D26" t="s">
        <v>30</v>
      </c>
      <c r="E26">
        <v>1</v>
      </c>
      <c r="F26">
        <v>132</v>
      </c>
      <c r="G26">
        <v>3</v>
      </c>
    </row>
    <row r="27" spans="1:7" x14ac:dyDescent="0.25">
      <c r="A27">
        <v>2</v>
      </c>
      <c r="B27" t="s">
        <v>126</v>
      </c>
      <c r="C27" t="s">
        <v>107</v>
      </c>
      <c r="D27" t="s">
        <v>30</v>
      </c>
      <c r="E27">
        <v>1</v>
      </c>
      <c r="F27">
        <v>68</v>
      </c>
      <c r="G27">
        <v>3</v>
      </c>
    </row>
    <row r="28" spans="1:7" x14ac:dyDescent="0.25">
      <c r="A28">
        <v>3</v>
      </c>
      <c r="B28" t="s">
        <v>144</v>
      </c>
      <c r="C28" t="s">
        <v>107</v>
      </c>
      <c r="D28" t="s">
        <v>30</v>
      </c>
      <c r="E28">
        <v>1</v>
      </c>
      <c r="F28">
        <v>7</v>
      </c>
      <c r="G28">
        <v>3</v>
      </c>
    </row>
    <row r="29" spans="1:7" x14ac:dyDescent="0.25">
      <c r="A29">
        <v>4</v>
      </c>
      <c r="B29" t="s">
        <v>143</v>
      </c>
      <c r="C29" t="s">
        <v>107</v>
      </c>
      <c r="D29" t="s">
        <v>30</v>
      </c>
      <c r="E29">
        <v>1</v>
      </c>
      <c r="F29">
        <v>36</v>
      </c>
      <c r="G29">
        <v>3</v>
      </c>
    </row>
    <row r="30" spans="1:7" x14ac:dyDescent="0.25">
      <c r="A30">
        <v>5</v>
      </c>
      <c r="B30" t="s">
        <v>152</v>
      </c>
      <c r="C30" t="s">
        <v>107</v>
      </c>
      <c r="D30" t="s">
        <v>30</v>
      </c>
      <c r="E30">
        <v>1</v>
      </c>
      <c r="F30">
        <v>7</v>
      </c>
      <c r="G30">
        <v>3</v>
      </c>
    </row>
    <row r="31" spans="1:7" x14ac:dyDescent="0.25">
      <c r="A31">
        <v>6</v>
      </c>
      <c r="B31" t="s">
        <v>106</v>
      </c>
      <c r="C31" t="s">
        <v>107</v>
      </c>
      <c r="D31" t="s">
        <v>30</v>
      </c>
      <c r="E31">
        <v>1</v>
      </c>
      <c r="F31">
        <v>22</v>
      </c>
      <c r="G31">
        <v>3</v>
      </c>
    </row>
    <row r="32" spans="1:7" x14ac:dyDescent="0.25">
      <c r="A32">
        <v>1</v>
      </c>
      <c r="B32" t="s">
        <v>127</v>
      </c>
      <c r="C32" t="s">
        <v>107</v>
      </c>
      <c r="D32" t="s">
        <v>10</v>
      </c>
      <c r="E32">
        <v>2</v>
      </c>
      <c r="F32">
        <v>312</v>
      </c>
      <c r="G32">
        <v>3</v>
      </c>
    </row>
    <row r="33" spans="1:7" x14ac:dyDescent="0.25">
      <c r="A33">
        <v>2</v>
      </c>
      <c r="B33" t="s">
        <v>126</v>
      </c>
      <c r="C33" t="s">
        <v>107</v>
      </c>
      <c r="D33" t="s">
        <v>10</v>
      </c>
      <c r="E33">
        <v>2</v>
      </c>
      <c r="F33">
        <v>99</v>
      </c>
      <c r="G33">
        <v>3</v>
      </c>
    </row>
    <row r="34" spans="1:7" x14ac:dyDescent="0.25">
      <c r="A34">
        <v>3</v>
      </c>
      <c r="B34" t="s">
        <v>144</v>
      </c>
      <c r="C34" t="s">
        <v>107</v>
      </c>
      <c r="D34" t="s">
        <v>10</v>
      </c>
      <c r="E34">
        <v>2</v>
      </c>
      <c r="F34">
        <v>12</v>
      </c>
      <c r="G34">
        <v>3</v>
      </c>
    </row>
    <row r="35" spans="1:7" x14ac:dyDescent="0.25">
      <c r="A35">
        <v>4</v>
      </c>
      <c r="B35" t="s">
        <v>143</v>
      </c>
      <c r="C35" t="s">
        <v>107</v>
      </c>
      <c r="D35" t="s">
        <v>10</v>
      </c>
      <c r="E35">
        <v>2</v>
      </c>
      <c r="F35">
        <v>71</v>
      </c>
      <c r="G35">
        <v>3</v>
      </c>
    </row>
    <row r="36" spans="1:7" x14ac:dyDescent="0.25">
      <c r="A36">
        <v>5</v>
      </c>
      <c r="B36" t="s">
        <v>152</v>
      </c>
      <c r="C36" t="s">
        <v>107</v>
      </c>
      <c r="D36" t="s">
        <v>10</v>
      </c>
      <c r="E36">
        <v>2</v>
      </c>
      <c r="F36">
        <v>7</v>
      </c>
      <c r="G36">
        <v>3</v>
      </c>
    </row>
    <row r="37" spans="1:7" x14ac:dyDescent="0.25">
      <c r="A37">
        <v>6</v>
      </c>
      <c r="B37" t="s">
        <v>106</v>
      </c>
      <c r="C37" t="s">
        <v>107</v>
      </c>
      <c r="D37" t="s">
        <v>10</v>
      </c>
      <c r="E37">
        <v>2</v>
      </c>
      <c r="F37">
        <v>35</v>
      </c>
      <c r="G37">
        <v>3</v>
      </c>
    </row>
  </sheetData>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
  <dimension ref="A1:E7"/>
  <sheetViews>
    <sheetView workbookViewId="0">
      <selection activeCell="B7" sqref="B7"/>
    </sheetView>
  </sheetViews>
  <sheetFormatPr defaultRowHeight="15" x14ac:dyDescent="0.25"/>
  <cols>
    <col min="1" max="1" width="5.28515625" bestFit="1" customWidth="1"/>
    <col min="2" max="2" width="16.28515625" bestFit="1" customWidth="1"/>
    <col min="3" max="3" width="13.5703125" bestFit="1" customWidth="1"/>
    <col min="4" max="4" width="20.5703125" bestFit="1" customWidth="1"/>
    <col min="5" max="5" width="10.5703125" bestFit="1" customWidth="1"/>
  </cols>
  <sheetData>
    <row r="1" spans="1:5" x14ac:dyDescent="0.25">
      <c r="A1" t="s">
        <v>99</v>
      </c>
      <c r="B1" t="s">
        <v>0</v>
      </c>
      <c r="C1" t="s">
        <v>56</v>
      </c>
      <c r="D1" t="s">
        <v>108</v>
      </c>
      <c r="E1" t="s">
        <v>53</v>
      </c>
    </row>
    <row r="2" spans="1:5" x14ac:dyDescent="0.25">
      <c r="A2">
        <v>1</v>
      </c>
      <c r="B2" t="s">
        <v>128</v>
      </c>
      <c r="C2">
        <v>3013</v>
      </c>
      <c r="D2">
        <v>2503</v>
      </c>
      <c r="E2">
        <v>124</v>
      </c>
    </row>
    <row r="3" spans="1:5" x14ac:dyDescent="0.25">
      <c r="A3">
        <v>2</v>
      </c>
      <c r="B3" t="s">
        <v>129</v>
      </c>
      <c r="C3">
        <v>699</v>
      </c>
      <c r="D3">
        <v>551</v>
      </c>
      <c r="E3">
        <v>19</v>
      </c>
    </row>
    <row r="4" spans="1:5" x14ac:dyDescent="0.25">
      <c r="A4">
        <v>3</v>
      </c>
      <c r="B4" t="s">
        <v>130</v>
      </c>
      <c r="C4">
        <v>367</v>
      </c>
      <c r="D4">
        <v>307</v>
      </c>
      <c r="E4">
        <v>30</v>
      </c>
    </row>
    <row r="5" spans="1:5" x14ac:dyDescent="0.25">
      <c r="A5" s="2">
        <v>4</v>
      </c>
      <c r="B5" s="2" t="s">
        <v>147</v>
      </c>
      <c r="C5" s="2">
        <v>225</v>
      </c>
      <c r="D5" s="2">
        <v>173</v>
      </c>
      <c r="E5" s="2">
        <v>18</v>
      </c>
    </row>
    <row r="6" spans="1:5" x14ac:dyDescent="0.25">
      <c r="A6" s="2">
        <v>5</v>
      </c>
      <c r="B6" s="2" t="s">
        <v>146</v>
      </c>
      <c r="C6" s="2">
        <v>181</v>
      </c>
      <c r="D6" s="2">
        <v>134</v>
      </c>
      <c r="E6" s="2">
        <v>9</v>
      </c>
    </row>
    <row r="7" spans="1:5" x14ac:dyDescent="0.25">
      <c r="A7" s="2">
        <v>6</v>
      </c>
      <c r="B7" s="2" t="s">
        <v>106</v>
      </c>
      <c r="C7" s="2">
        <v>662</v>
      </c>
      <c r="D7" s="2">
        <v>514</v>
      </c>
      <c r="E7" s="2">
        <v>59</v>
      </c>
    </row>
  </sheetData>
  <pageMargins left="0.7" right="0.7" top="0.75" bottom="0.75" header="0.3" footer="0.3"/>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
  <dimension ref="A1:E7"/>
  <sheetViews>
    <sheetView workbookViewId="0">
      <selection activeCell="B2" sqref="B2"/>
    </sheetView>
  </sheetViews>
  <sheetFormatPr defaultRowHeight="15" x14ac:dyDescent="0.25"/>
  <cols>
    <col min="1" max="1" width="5.28515625" bestFit="1" customWidth="1"/>
    <col min="2" max="2" width="16.28515625" bestFit="1" customWidth="1"/>
    <col min="3" max="3" width="15.5703125" bestFit="1" customWidth="1"/>
    <col min="4" max="4" width="20.5703125" bestFit="1" customWidth="1"/>
    <col min="5" max="5" width="10.5703125" bestFit="1" customWidth="1"/>
  </cols>
  <sheetData>
    <row r="1" spans="1:5" x14ac:dyDescent="0.25">
      <c r="A1" t="s">
        <v>99</v>
      </c>
      <c r="B1" t="s">
        <v>0</v>
      </c>
      <c r="C1" t="s">
        <v>58</v>
      </c>
      <c r="D1" t="s">
        <v>108</v>
      </c>
      <c r="E1" t="s">
        <v>53</v>
      </c>
    </row>
    <row r="2" spans="1:5" x14ac:dyDescent="0.25">
      <c r="A2" s="2">
        <v>1</v>
      </c>
      <c r="B2" s="2" t="s">
        <v>128</v>
      </c>
      <c r="C2" s="2">
        <v>60</v>
      </c>
      <c r="D2" s="2">
        <v>44</v>
      </c>
      <c r="E2" s="2">
        <v>11</v>
      </c>
    </row>
    <row r="3" spans="1:5" x14ac:dyDescent="0.25">
      <c r="A3" s="2">
        <v>2</v>
      </c>
      <c r="B3" s="2" t="s">
        <v>148</v>
      </c>
      <c r="C3" s="2">
        <v>31</v>
      </c>
      <c r="D3" s="2">
        <v>12</v>
      </c>
      <c r="E3" s="2">
        <v>0</v>
      </c>
    </row>
    <row r="4" spans="1:5" x14ac:dyDescent="0.25">
      <c r="A4" s="2">
        <v>3</v>
      </c>
      <c r="B4" s="2" t="s">
        <v>129</v>
      </c>
      <c r="C4" s="2">
        <v>30</v>
      </c>
      <c r="D4" s="2">
        <v>20</v>
      </c>
      <c r="E4" s="2">
        <v>0</v>
      </c>
    </row>
    <row r="5" spans="1:5" x14ac:dyDescent="0.25">
      <c r="A5" s="2">
        <v>4</v>
      </c>
      <c r="B5" s="2" t="s">
        <v>149</v>
      </c>
      <c r="C5" s="2">
        <v>16</v>
      </c>
      <c r="D5" s="2">
        <v>10</v>
      </c>
      <c r="E5" s="2">
        <v>0</v>
      </c>
    </row>
    <row r="6" spans="1:5" x14ac:dyDescent="0.25">
      <c r="A6" s="2">
        <v>5</v>
      </c>
      <c r="B6" s="2" t="s">
        <v>153</v>
      </c>
      <c r="C6" s="2">
        <v>12</v>
      </c>
      <c r="D6" s="2">
        <v>2</v>
      </c>
      <c r="E6" s="2">
        <v>0</v>
      </c>
    </row>
    <row r="7" spans="1:5" x14ac:dyDescent="0.25">
      <c r="A7" s="2">
        <v>6</v>
      </c>
      <c r="B7" s="2" t="s">
        <v>106</v>
      </c>
      <c r="C7" s="2">
        <v>60</v>
      </c>
      <c r="D7" s="2">
        <v>20</v>
      </c>
      <c r="E7" s="2">
        <v>2</v>
      </c>
    </row>
  </sheetData>
  <pageMargins left="0.7" right="0.7" top="0.75" bottom="0.75" header="0.3" footer="0.3"/>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
  <dimension ref="A1:C2"/>
  <sheetViews>
    <sheetView workbookViewId="0">
      <selection activeCell="A2" sqref="A2"/>
    </sheetView>
  </sheetViews>
  <sheetFormatPr defaultRowHeight="15" x14ac:dyDescent="0.25"/>
  <cols>
    <col min="1" max="3" width="12.140625" bestFit="1" customWidth="1"/>
  </cols>
  <sheetData>
    <row r="1" spans="1:3" x14ac:dyDescent="0.25">
      <c r="A1" t="s">
        <v>123</v>
      </c>
      <c r="B1" t="s">
        <v>124</v>
      </c>
      <c r="C1" t="s">
        <v>125</v>
      </c>
    </row>
    <row r="2" spans="1:3" x14ac:dyDescent="0.25">
      <c r="A2" s="1" t="s">
        <v>150</v>
      </c>
      <c r="B2" s="1" t="s">
        <v>151</v>
      </c>
      <c r="C2" s="1" t="s">
        <v>138</v>
      </c>
    </row>
  </sheetData>
  <pageMargins left="0.7" right="0.7" top="0.75" bottom="0.75" header="0.3" footer="0.3"/>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
  <dimension ref="A1:D13"/>
  <sheetViews>
    <sheetView workbookViewId="0"/>
  </sheetViews>
  <sheetFormatPr defaultRowHeight="15" x14ac:dyDescent="0.25"/>
  <cols>
    <col min="1" max="1" width="8.5703125" bestFit="1" customWidth="1"/>
    <col min="2" max="2" width="11.5703125" bestFit="1" customWidth="1"/>
    <col min="3" max="3" width="24.5703125" bestFit="1" customWidth="1"/>
    <col min="4" max="4" width="5.28515625" bestFit="1" customWidth="1"/>
  </cols>
  <sheetData>
    <row r="1" spans="1:4" x14ac:dyDescent="0.25">
      <c r="A1" t="s">
        <v>104</v>
      </c>
      <c r="B1" t="s">
        <v>122</v>
      </c>
      <c r="C1" t="s">
        <v>114</v>
      </c>
      <c r="D1" t="s">
        <v>99</v>
      </c>
    </row>
    <row r="2" spans="1:4" x14ac:dyDescent="0.25">
      <c r="A2">
        <v>8560</v>
      </c>
      <c r="B2" t="s">
        <v>91</v>
      </c>
      <c r="C2" t="s">
        <v>65</v>
      </c>
      <c r="D2">
        <v>1</v>
      </c>
    </row>
    <row r="3" spans="1:4" x14ac:dyDescent="0.25">
      <c r="A3">
        <v>1</v>
      </c>
      <c r="B3" t="s">
        <v>91</v>
      </c>
      <c r="C3" t="s">
        <v>93</v>
      </c>
      <c r="D3">
        <v>2</v>
      </c>
    </row>
    <row r="4" spans="1:4" x14ac:dyDescent="0.25">
      <c r="A4">
        <v>0</v>
      </c>
      <c r="B4" t="s">
        <v>91</v>
      </c>
      <c r="C4" t="s">
        <v>64</v>
      </c>
      <c r="D4">
        <v>3</v>
      </c>
    </row>
    <row r="5" spans="1:4" x14ac:dyDescent="0.25">
      <c r="A5">
        <v>3</v>
      </c>
      <c r="B5" t="s">
        <v>91</v>
      </c>
      <c r="C5" t="s">
        <v>92</v>
      </c>
      <c r="D5">
        <v>4</v>
      </c>
    </row>
    <row r="6" spans="1:4" x14ac:dyDescent="0.25">
      <c r="A6">
        <v>1766</v>
      </c>
      <c r="B6" t="s">
        <v>50</v>
      </c>
      <c r="C6" t="s">
        <v>65</v>
      </c>
      <c r="D6">
        <v>1</v>
      </c>
    </row>
    <row r="7" spans="1:4" x14ac:dyDescent="0.25">
      <c r="A7">
        <v>9</v>
      </c>
      <c r="B7" t="s">
        <v>50</v>
      </c>
      <c r="C7" t="s">
        <v>93</v>
      </c>
      <c r="D7">
        <v>2</v>
      </c>
    </row>
    <row r="8" spans="1:4" x14ac:dyDescent="0.25">
      <c r="A8">
        <v>0</v>
      </c>
      <c r="B8" t="s">
        <v>50</v>
      </c>
      <c r="C8" t="s">
        <v>64</v>
      </c>
      <c r="D8">
        <v>3</v>
      </c>
    </row>
    <row r="9" spans="1:4" x14ac:dyDescent="0.25">
      <c r="A9">
        <v>23</v>
      </c>
      <c r="B9" t="s">
        <v>50</v>
      </c>
      <c r="C9" t="s">
        <v>92</v>
      </c>
      <c r="D9">
        <v>4</v>
      </c>
    </row>
    <row r="10" spans="1:4" x14ac:dyDescent="0.25">
      <c r="A10">
        <v>2005</v>
      </c>
      <c r="B10" t="s">
        <v>51</v>
      </c>
      <c r="C10" t="s">
        <v>65</v>
      </c>
      <c r="D10">
        <v>1</v>
      </c>
    </row>
    <row r="11" spans="1:4" x14ac:dyDescent="0.25">
      <c r="A11">
        <v>4</v>
      </c>
      <c r="B11" t="s">
        <v>51</v>
      </c>
      <c r="C11" t="s">
        <v>93</v>
      </c>
      <c r="D11">
        <v>2</v>
      </c>
    </row>
    <row r="12" spans="1:4" x14ac:dyDescent="0.25">
      <c r="A12">
        <v>0</v>
      </c>
      <c r="B12" t="s">
        <v>51</v>
      </c>
      <c r="C12" t="s">
        <v>64</v>
      </c>
      <c r="D12">
        <v>3</v>
      </c>
    </row>
    <row r="13" spans="1:4" x14ac:dyDescent="0.25">
      <c r="A13">
        <v>9</v>
      </c>
      <c r="B13" t="s">
        <v>51</v>
      </c>
      <c r="C13" t="s">
        <v>92</v>
      </c>
      <c r="D13">
        <v>4</v>
      </c>
    </row>
  </sheetData>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Raport programu Report Builder" ma:contentTypeID="0x010100C3676CDFA2F24E1D949A8BF2B06F6B8B009A7B203AB3090D4E8EE8602E25C0B754" ma:contentTypeVersion="1" ma:contentTypeDescription="Tworzy nowy raport programu Report Builder." ma:contentTypeScope="" ma:versionID="2ec256da1ad0f54ef01f7f717a6bf986">
  <xsd:schema xmlns:xsd="http://www.w3.org/2001/XMLSchema" xmlns:xs="http://www.w3.org/2001/XMLSchema" xmlns:p="http://schemas.microsoft.com/office/2006/metadata/properties" targetNamespace="http://schemas.microsoft.com/office/2006/metadata/properties" ma:root="true" ma:fieldsID="b2fdb080088ddf1bdd98b8e55b33ddc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zawartości"/>
        <xsd:element ref="dc:title" minOccurs="0" maxOccurs="1" ma:index="4" ma:displayName="Tytuł"/>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D053771-9B70-4F39-9638-641F51FA3887}">
  <ds:schemaRefs>
    <ds:schemaRef ds:uri="http://schemas.microsoft.com/sharepoint/v3/contenttype/forms"/>
  </ds:schemaRefs>
</ds:datastoreItem>
</file>

<file path=customXml/itemProps2.xml><?xml version="1.0" encoding="utf-8"?>
<ds:datastoreItem xmlns:ds="http://schemas.openxmlformats.org/officeDocument/2006/customXml" ds:itemID="{8D5FCF27-C05A-47F7-AB6B-3FBE333CBFD7}">
  <ds:schemaRefs>
    <ds:schemaRef ds:uri="http://purl.org/dc/elements/1.1/"/>
    <ds:schemaRef ds:uri="http://purl.org/dc/terms/"/>
    <ds:schemaRef ds:uri="http://schemas.microsoft.com/office/2006/metadata/properties"/>
    <ds:schemaRef ds:uri="http://purl.org/dc/dcmitype/"/>
    <ds:schemaRef ds:uri="http://schemas.microsoft.com/office/2006/documentManagement/types"/>
    <ds:schemaRef ds:uri="http://schemas.microsoft.com/office/infopath/2007/PartnerControls"/>
    <ds:schemaRef ds:uri="http://www.w3.org/XML/1998/namespace"/>
    <ds:schemaRef ds:uri="http://schemas.openxmlformats.org/package/2006/metadata/core-properties"/>
  </ds:schemaRefs>
</ds:datastoreItem>
</file>

<file path=customXml/itemProps3.xml><?xml version="1.0" encoding="utf-8"?>
<ds:datastoreItem xmlns:ds="http://schemas.openxmlformats.org/officeDocument/2006/customXml" ds:itemID="{74C4F52F-2DA3-4579-B65D-D56B93E62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19</vt:i4>
      </vt:variant>
    </vt:vector>
  </HeadingPairs>
  <TitlesOfParts>
    <vt:vector size="19" baseType="lpstr">
      <vt:lpstr>październik 2015</vt:lpstr>
      <vt:lpstr>Arkusz15</vt:lpstr>
      <vt:lpstr>Arkusz1</vt:lpstr>
      <vt:lpstr>Arkusz2</vt:lpstr>
      <vt:lpstr>Arkusz3</vt:lpstr>
      <vt:lpstr>Arkusz4</vt:lpstr>
      <vt:lpstr>Arkusz5</vt:lpstr>
      <vt:lpstr>Arkusz18</vt:lpstr>
      <vt:lpstr>Arkusz16</vt:lpstr>
      <vt:lpstr>Arkusz17</vt:lpstr>
      <vt:lpstr>Arkusz6</vt:lpstr>
      <vt:lpstr>Arkusz7</vt:lpstr>
      <vt:lpstr>Arkusz8</vt:lpstr>
      <vt:lpstr>Arkusz9</vt:lpstr>
      <vt:lpstr>Arkusz10</vt:lpstr>
      <vt:lpstr>Arkusz11</vt:lpstr>
      <vt:lpstr>Arkusz12</vt:lpstr>
      <vt:lpstr>Arkusz13</vt:lpstr>
      <vt:lpstr>Arkusz14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Sebastian</dc:creator>
  <cp:lastModifiedBy>Koszykowa - Kozłowska Magdalena</cp:lastModifiedBy>
  <cp:lastPrinted>2015-11-06T08:32:16Z</cp:lastPrinted>
  <dcterms:created xsi:type="dcterms:W3CDTF">2014-07-29T18:33:30Z</dcterms:created>
  <dcterms:modified xsi:type="dcterms:W3CDTF">2015-11-06T08:32:27Z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0x010100C3676CDFA2F24E1D949A8BF2B06F6B8B009A7B203AB3090D4E8EE8602E25C0B754</vt:lpwstr>
  </property>
</Properties>
</file>