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E90D0FEF-7655-4A1D-9593-17BDDAC43E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F101" i="2" l="1"/>
  <c r="F115" i="2"/>
  <c r="F149" i="2" s="1"/>
  <c r="C150" i="2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<sst xmlns="http://schemas.openxmlformats.org/spreadsheetml/2006/main" count="75" uniqueCount="44">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</sst>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166" fontId="2" fillId="2" borderId="0" xfId="2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16" activePane="bottomRight" state="frozen"/>
      <selection pane="topRight" activeCell="C1" sqref="C1"/>
      <selection pane="bottomLeft" activeCell="A4" sqref="A4"/>
      <selection pane="bottomRight" activeCell="V130" sqref="V130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41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9">
        <f>SUM(B103:B114)</f>
        <v>57111.709699999999</v>
      </c>
      <c r="C115" s="159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43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f>EDATE(A118,1)</f>
        <v>44621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f t="shared" ref="A120:A128" si="6">EDATE(A119,1)</f>
        <v>44652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f t="shared" si="6"/>
        <v>44682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f t="shared" si="6"/>
        <v>44713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f t="shared" si="6"/>
        <v>44743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f t="shared" si="6"/>
        <v>44774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f t="shared" si="6"/>
        <v>44805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f t="shared" si="6"/>
        <v>44835</v>
      </c>
      <c r="B126" s="84"/>
      <c r="C126" s="84"/>
      <c r="D126" s="33"/>
      <c r="E126" s="85"/>
      <c r="F126" s="41"/>
      <c r="G126" s="37"/>
      <c r="H126" s="82"/>
      <c r="I126" s="82"/>
      <c r="J126" s="82"/>
      <c r="K126" s="82"/>
      <c r="L126" s="82"/>
      <c r="M126" s="82"/>
      <c r="N126" s="116"/>
      <c r="O126" s="117"/>
      <c r="P126" s="38"/>
      <c r="Q126" s="38"/>
      <c r="R126" s="41"/>
      <c r="S126" s="38"/>
      <c r="T126" s="38"/>
      <c r="U126" s="38"/>
      <c r="V126" s="41"/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f t="shared" si="6"/>
        <v>44866</v>
      </c>
      <c r="B127" s="84"/>
      <c r="C127" s="84"/>
      <c r="D127" s="33"/>
      <c r="E127" s="85"/>
      <c r="F127" s="41"/>
      <c r="G127" s="37"/>
      <c r="H127" s="38"/>
      <c r="I127" s="40"/>
      <c r="J127" s="40"/>
      <c r="K127" s="40"/>
      <c r="L127" s="40"/>
      <c r="M127" s="40"/>
      <c r="N127" s="113"/>
      <c r="O127" s="41"/>
      <c r="P127" s="38"/>
      <c r="Q127" s="38"/>
      <c r="R127" s="41"/>
      <c r="S127" s="38"/>
      <c r="T127" s="38"/>
      <c r="U127" s="38"/>
      <c r="V127" s="41"/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33516.625899999999</v>
      </c>
      <c r="C129" s="99">
        <f>SUM(C117:C128)</f>
        <v>7885.8853999999992</v>
      </c>
      <c r="D129" s="100">
        <f>C129/B129</f>
        <v>0.23528279438175784</v>
      </c>
      <c r="E129" s="101">
        <f>SUM(E117:E128)</f>
        <v>648.58760000000007</v>
      </c>
      <c r="F129" s="102">
        <f>E129/B129</f>
        <v>1.9351219956779721E-2</v>
      </c>
      <c r="G129" s="103"/>
      <c r="H129" s="155">
        <v>1.8213805346080494E-2</v>
      </c>
      <c r="I129" s="156">
        <v>0.25900978296266991</v>
      </c>
      <c r="J129" s="156">
        <v>2.9762264942068649E-2</v>
      </c>
      <c r="K129" s="156">
        <v>0.13299260830428639</v>
      </c>
      <c r="L129" s="156">
        <v>0.43835390065322777</v>
      </c>
      <c r="M129" s="156">
        <v>0.11088604834772464</v>
      </c>
      <c r="N129" s="155">
        <v>5.2501197622043449E-3</v>
      </c>
      <c r="O129" s="155">
        <v>5.5314696817378621E-3</v>
      </c>
      <c r="P129" s="61">
        <v>0.46796311021271386</v>
      </c>
      <c r="Q129" s="63">
        <v>0.53145385078872154</v>
      </c>
      <c r="R129" s="66">
        <v>5.8303899856458998E-4</v>
      </c>
      <c r="S129" s="61">
        <v>8.4181525869517389E-3</v>
      </c>
      <c r="T129" s="63">
        <v>5.0616450260915984E-2</v>
      </c>
      <c r="U129" s="63">
        <v>0.24742063460918762</v>
      </c>
      <c r="V129" s="66">
        <v>0.69354476254294462</v>
      </c>
      <c r="X129" s="115"/>
      <c r="Z129" s="120"/>
      <c r="AB129" s="27"/>
      <c r="AC129" s="27"/>
      <c r="AD129" s="27"/>
      <c r="AE129" s="27"/>
      <c r="AF129" s="27"/>
    </row>
    <row r="130" spans="1:32" ht="15" thickTop="1" x14ac:dyDescent="0.3">
      <c r="A130" s="1"/>
      <c r="B130" s="123" t="s">
        <v>34</v>
      </c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4.4" thickBot="1" x14ac:dyDescent="0.3">
      <c r="A131" s="126" t="s">
        <v>35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5" thickTop="1" thickBot="1" x14ac:dyDescent="0.3">
      <c r="A132" s="10" t="s">
        <v>36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2" thickTop="1" x14ac:dyDescent="0.25">
      <c r="A133" s="127"/>
      <c r="B133" s="18" t="s">
        <v>37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41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4.4" x14ac:dyDescent="0.3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4.4" x14ac:dyDescent="0.3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4.4" x14ac:dyDescent="0.3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4.4" x14ac:dyDescent="0.3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4.4" x14ac:dyDescent="0.3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4.4" x14ac:dyDescent="0.3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4.4" x14ac:dyDescent="0.3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4.4" x14ac:dyDescent="0.3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4.4" x14ac:dyDescent="0.3">
      <c r="A142" s="134" t="s">
        <v>38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4.4" x14ac:dyDescent="0.3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4.4" x14ac:dyDescent="0.3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4.4" x14ac:dyDescent="0.3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4.4" x14ac:dyDescent="0.3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4.4" x14ac:dyDescent="0.3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4.4" x14ac:dyDescent="0.3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7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3">
      <c r="A150" s="142">
        <v>2023</v>
      </c>
      <c r="B150" s="143">
        <f>B129</f>
        <v>33516.625899999999</v>
      </c>
      <c r="C150" s="144">
        <f t="shared" ref="C150:V150" si="8">C129</f>
        <v>7885.8853999999992</v>
      </c>
      <c r="D150" s="145">
        <f t="shared" si="8"/>
        <v>0.23528279438175784</v>
      </c>
      <c r="E150" s="146">
        <f t="shared" si="8"/>
        <v>648.58760000000007</v>
      </c>
      <c r="F150" s="147">
        <f t="shared" si="8"/>
        <v>1.9351219956779721E-2</v>
      </c>
      <c r="G150" s="158"/>
      <c r="H150" s="148">
        <f t="shared" si="8"/>
        <v>1.8213805346080494E-2</v>
      </c>
      <c r="I150" s="148">
        <f t="shared" si="8"/>
        <v>0.25900978296266991</v>
      </c>
      <c r="J150" s="148">
        <f t="shared" si="8"/>
        <v>2.9762264942068649E-2</v>
      </c>
      <c r="K150" s="148">
        <f t="shared" si="8"/>
        <v>0.13299260830428639</v>
      </c>
      <c r="L150" s="148">
        <f t="shared" si="8"/>
        <v>0.43835390065322777</v>
      </c>
      <c r="M150" s="148">
        <f t="shared" si="8"/>
        <v>0.11088604834772464</v>
      </c>
      <c r="N150" s="149">
        <f t="shared" si="8"/>
        <v>5.2501197622043449E-3</v>
      </c>
      <c r="O150" s="150">
        <f t="shared" si="8"/>
        <v>5.5314696817378621E-3</v>
      </c>
      <c r="P150" s="151">
        <f t="shared" si="8"/>
        <v>0.46796311021271386</v>
      </c>
      <c r="Q150" s="148">
        <f t="shared" si="8"/>
        <v>0.53145385078872154</v>
      </c>
      <c r="R150" s="152">
        <f t="shared" si="8"/>
        <v>5.8303899856458998E-4</v>
      </c>
      <c r="S150" s="151">
        <f t="shared" si="8"/>
        <v>8.4181525869517389E-3</v>
      </c>
      <c r="T150" s="148">
        <f t="shared" si="8"/>
        <v>5.0616450260915984E-2</v>
      </c>
      <c r="U150" s="148">
        <f t="shared" si="8"/>
        <v>0.24742063460918762</v>
      </c>
      <c r="V150" s="152">
        <f t="shared" si="8"/>
        <v>0.69354476254294462</v>
      </c>
    </row>
    <row r="151" spans="1:29" s="5" customFormat="1" ht="13.8" thickTop="1" x14ac:dyDescent="0.25">
      <c r="A151" s="15" t="s">
        <v>39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4.4" x14ac:dyDescent="0.3">
      <c r="A152" s="5" t="s">
        <v>40</v>
      </c>
      <c r="W152" s="27"/>
      <c r="X152" s="27"/>
      <c r="Y152" s="27"/>
    </row>
    <row r="153" spans="1:29" s="5" customFormat="1" x14ac:dyDescent="0.25">
      <c r="A153" s="5" t="s">
        <v>42</v>
      </c>
      <c r="B153" s="132"/>
      <c r="O153" s="132"/>
    </row>
    <row r="154" spans="1:29" s="5" customFormat="1" x14ac:dyDescent="0.25"/>
    <row r="155" spans="1:29" s="5" customFormat="1" x14ac:dyDescent="0.25"/>
    <row r="156" spans="1:29" s="5" customFormat="1" x14ac:dyDescent="0.25"/>
    <row r="157" spans="1:29" s="5" customFormat="1" x14ac:dyDescent="0.25"/>
    <row r="158" spans="1:29" s="5" customFormat="1" x14ac:dyDescent="0.25"/>
    <row r="159" spans="1:29" s="5" customFormat="1" x14ac:dyDescent="0.25"/>
    <row r="160" spans="1:29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stastystyczne - Obligacje oszczędnościowe (wartości w mln zł)</dc:title>
  <cp:lastModifiedBy>Miklas Anna 2</cp:lastModifiedBy>
  <dcterms:created xsi:type="dcterms:W3CDTF">2022-07-11T10:00:13Z</dcterms:created>
  <dcterms:modified xsi:type="dcterms:W3CDTF">2023-10-12T06:43:02Z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