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6\informacja_www_1-2026\Dane publiczne - 2026-01-31\"/>
    </mc:Choice>
  </mc:AlternateContent>
  <xr:revisionPtr revIDLastSave="0" documentId="13_ncr:1_{DC894773-CCB7-4064-90A7-41EB76E67A00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12" r:id="rId1"/>
  </sheets>
  <definedNames>
    <definedName name="_xlnm.Print_Area" localSheetId="0">'Zestawienie syntetyczne (2)'!$A$1:$AN$38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12" l="1"/>
  <c r="AM34" i="12"/>
  <c r="AJ34" i="12"/>
  <c r="AE34" i="12"/>
  <c r="AA34" i="12"/>
  <c r="W34" i="12"/>
  <c r="N34" i="12"/>
  <c r="J34" i="12"/>
  <c r="E34" i="12"/>
  <c r="AN33" i="12"/>
  <c r="AJ33" i="12"/>
  <c r="AE33" i="12"/>
  <c r="AA33" i="12"/>
  <c r="W33" i="12"/>
  <c r="N33" i="12"/>
  <c r="J33" i="12"/>
  <c r="E33" i="12"/>
  <c r="AN32" i="12"/>
  <c r="AJ32" i="12"/>
  <c r="AE32" i="12"/>
  <c r="AA32" i="12"/>
  <c r="W32" i="12"/>
  <c r="N32" i="12"/>
  <c r="J32" i="12"/>
  <c r="E32" i="12"/>
  <c r="AM31" i="12"/>
  <c r="AL31" i="12"/>
  <c r="AN31" i="12" s="1"/>
  <c r="AK31" i="12"/>
  <c r="AK35" i="12" s="1"/>
  <c r="AD31" i="12"/>
  <c r="AE31" i="12" s="1"/>
  <c r="AC31" i="12"/>
  <c r="AC35" i="12" s="1"/>
  <c r="AB31" i="12"/>
  <c r="AB35" i="12" s="1"/>
  <c r="Z31" i="12"/>
  <c r="AA31" i="12" s="1"/>
  <c r="Y31" i="12"/>
  <c r="Y35" i="12" s="1"/>
  <c r="X31" i="12"/>
  <c r="X35" i="12" s="1"/>
  <c r="V31" i="12"/>
  <c r="V35" i="12" s="1"/>
  <c r="U31" i="12"/>
  <c r="W31" i="12" s="1"/>
  <c r="T31" i="12"/>
  <c r="T35" i="12" s="1"/>
  <c r="S31" i="12"/>
  <c r="S35" i="12" s="1"/>
  <c r="R31" i="12"/>
  <c r="R35" i="12" s="1"/>
  <c r="Q31" i="12"/>
  <c r="Q35" i="12" s="1"/>
  <c r="P31" i="12"/>
  <c r="P35" i="12" s="1"/>
  <c r="O31" i="12"/>
  <c r="O35" i="12" s="1"/>
  <c r="M31" i="12"/>
  <c r="M35" i="12" s="1"/>
  <c r="L31" i="12"/>
  <c r="L35" i="12" s="1"/>
  <c r="K31" i="12"/>
  <c r="K35" i="12" s="1"/>
  <c r="I31" i="12"/>
  <c r="J31" i="12" s="1"/>
  <c r="H31" i="12"/>
  <c r="H35" i="12" s="1"/>
  <c r="G31" i="12"/>
  <c r="G35" i="12" s="1"/>
  <c r="F31" i="12"/>
  <c r="F35" i="12" s="1"/>
  <c r="E31" i="12"/>
  <c r="D31" i="12"/>
  <c r="D35" i="12" s="1"/>
  <c r="C31" i="12"/>
  <c r="C35" i="12" s="1"/>
  <c r="B31" i="12"/>
  <c r="AJ31" i="12" s="1"/>
  <c r="AN30" i="12"/>
  <c r="AJ30" i="12"/>
  <c r="AE30" i="12"/>
  <c r="AA30" i="12"/>
  <c r="W30" i="12"/>
  <c r="N30" i="12"/>
  <c r="J30" i="12"/>
  <c r="E30" i="12"/>
  <c r="AN29" i="12"/>
  <c r="AJ29" i="12"/>
  <c r="AE29" i="12"/>
  <c r="AA29" i="12"/>
  <c r="W29" i="12"/>
  <c r="N29" i="12"/>
  <c r="J29" i="12"/>
  <c r="E29" i="12"/>
  <c r="AN28" i="12"/>
  <c r="AM28" i="12"/>
  <c r="AJ28" i="12"/>
  <c r="AE28" i="12"/>
  <c r="AA28" i="12"/>
  <c r="W28" i="12"/>
  <c r="N28" i="12"/>
  <c r="J28" i="12"/>
  <c r="E28" i="12"/>
  <c r="AM27" i="12"/>
  <c r="AL27" i="12"/>
  <c r="AN27" i="12" s="1"/>
  <c r="AK27" i="12"/>
  <c r="AD27" i="12"/>
  <c r="AE27" i="12" s="1"/>
  <c r="AC27" i="12"/>
  <c r="AB27" i="12"/>
  <c r="Z27" i="12"/>
  <c r="AA27" i="12" s="1"/>
  <c r="Y27" i="12"/>
  <c r="X27" i="12"/>
  <c r="V27" i="12"/>
  <c r="U27" i="12"/>
  <c r="W27" i="12" s="1"/>
  <c r="T27" i="12"/>
  <c r="S27" i="12"/>
  <c r="R27" i="12"/>
  <c r="Q27" i="12"/>
  <c r="P27" i="12"/>
  <c r="O27" i="12"/>
  <c r="M27" i="12"/>
  <c r="L27" i="12"/>
  <c r="K27" i="12"/>
  <c r="I27" i="12"/>
  <c r="J27" i="12" s="1"/>
  <c r="H27" i="12"/>
  <c r="G27" i="12"/>
  <c r="F27" i="12"/>
  <c r="E27" i="12"/>
  <c r="D27" i="12"/>
  <c r="C27" i="12"/>
  <c r="B27" i="12"/>
  <c r="AJ27" i="12" s="1"/>
  <c r="AM26" i="12"/>
  <c r="AM18" i="12" s="1"/>
  <c r="S26" i="12"/>
  <c r="AN25" i="12"/>
  <c r="AJ25" i="12"/>
  <c r="AE25" i="12"/>
  <c r="AA25" i="12"/>
  <c r="W25" i="12"/>
  <c r="N25" i="12"/>
  <c r="J25" i="12"/>
  <c r="E25" i="12"/>
  <c r="AN24" i="12"/>
  <c r="AM24" i="12"/>
  <c r="AJ24" i="12"/>
  <c r="AE24" i="12"/>
  <c r="AA24" i="12"/>
  <c r="W24" i="12"/>
  <c r="S24" i="12"/>
  <c r="S18" i="12" s="1"/>
  <c r="N24" i="12"/>
  <c r="J24" i="12"/>
  <c r="E24" i="12"/>
  <c r="AN23" i="12"/>
  <c r="AM23" i="12"/>
  <c r="AJ23" i="12"/>
  <c r="AE23" i="12"/>
  <c r="AA23" i="12"/>
  <c r="W23" i="12"/>
  <c r="S23" i="12"/>
  <c r="N23" i="12"/>
  <c r="J23" i="12"/>
  <c r="E23" i="12"/>
  <c r="AN22" i="12"/>
  <c r="AJ22" i="12"/>
  <c r="AE22" i="12"/>
  <c r="AA22" i="12"/>
  <c r="W22" i="12"/>
  <c r="N22" i="12"/>
  <c r="J22" i="12"/>
  <c r="E22" i="12"/>
  <c r="AN21" i="12"/>
  <c r="AJ21" i="12"/>
  <c r="AE21" i="12"/>
  <c r="AA21" i="12"/>
  <c r="W21" i="12"/>
  <c r="N21" i="12"/>
  <c r="J21" i="12"/>
  <c r="E21" i="12"/>
  <c r="AN20" i="12"/>
  <c r="AJ20" i="12"/>
  <c r="AE20" i="12"/>
  <c r="AA20" i="12"/>
  <c r="W20" i="12"/>
  <c r="N20" i="12"/>
  <c r="J20" i="12"/>
  <c r="E20" i="12"/>
  <c r="AN19" i="12"/>
  <c r="AJ19" i="12"/>
  <c r="AE19" i="12"/>
  <c r="AA19" i="12"/>
  <c r="W19" i="12"/>
  <c r="N19" i="12"/>
  <c r="J19" i="12"/>
  <c r="E19" i="12"/>
  <c r="AL18" i="12"/>
  <c r="AN18" i="12" s="1"/>
  <c r="AK18" i="12"/>
  <c r="AD18" i="12"/>
  <c r="AE18" i="12" s="1"/>
  <c r="AC18" i="12"/>
  <c r="AB18" i="12"/>
  <c r="Z18" i="12"/>
  <c r="AA18" i="12" s="1"/>
  <c r="Y18" i="12"/>
  <c r="X18" i="12"/>
  <c r="V18" i="12"/>
  <c r="U18" i="12"/>
  <c r="T18" i="12"/>
  <c r="R18" i="12"/>
  <c r="Q18" i="12"/>
  <c r="P18" i="12"/>
  <c r="O18" i="12"/>
  <c r="M18" i="12"/>
  <c r="L18" i="12"/>
  <c r="K18" i="12"/>
  <c r="I18" i="12"/>
  <c r="H18" i="12"/>
  <c r="G18" i="12"/>
  <c r="F18" i="12"/>
  <c r="D18" i="12"/>
  <c r="E18" i="12" s="1"/>
  <c r="C18" i="12"/>
  <c r="B18" i="12"/>
  <c r="AJ18" i="12" s="1"/>
  <c r="AN17" i="12"/>
  <c r="AJ17" i="12"/>
  <c r="AE17" i="12"/>
  <c r="AA17" i="12"/>
  <c r="W17" i="12"/>
  <c r="N17" i="12"/>
  <c r="J17" i="12"/>
  <c r="E17" i="12"/>
  <c r="AN16" i="12"/>
  <c r="AJ16" i="12"/>
  <c r="AE16" i="12"/>
  <c r="AA16" i="12"/>
  <c r="W16" i="12"/>
  <c r="N16" i="12"/>
  <c r="J16" i="12"/>
  <c r="E16" i="12"/>
  <c r="AN15" i="12"/>
  <c r="AJ15" i="12"/>
  <c r="AE15" i="12"/>
  <c r="AA15" i="12"/>
  <c r="W15" i="12"/>
  <c r="N15" i="12"/>
  <c r="J15" i="12"/>
  <c r="E15" i="12"/>
  <c r="AN14" i="12"/>
  <c r="AJ14" i="12"/>
  <c r="AE14" i="12"/>
  <c r="AA14" i="12"/>
  <c r="W14" i="12"/>
  <c r="S14" i="12"/>
  <c r="N14" i="12"/>
  <c r="J14" i="12"/>
  <c r="E14" i="12"/>
  <c r="AN13" i="12"/>
  <c r="AJ13" i="12"/>
  <c r="AE13" i="12"/>
  <c r="AA13" i="12"/>
  <c r="W13" i="12"/>
  <c r="N13" i="12"/>
  <c r="J13" i="12"/>
  <c r="E13" i="12"/>
  <c r="AN12" i="12"/>
  <c r="AM12" i="12"/>
  <c r="AJ12" i="12"/>
  <c r="AE12" i="12"/>
  <c r="AA12" i="12"/>
  <c r="W12" i="12"/>
  <c r="S12" i="12"/>
  <c r="S6" i="12" s="1"/>
  <c r="N12" i="12"/>
  <c r="J12" i="12"/>
  <c r="E12" i="12"/>
  <c r="AN11" i="12"/>
  <c r="AM11" i="12"/>
  <c r="AJ11" i="12"/>
  <c r="AE11" i="12"/>
  <c r="AA11" i="12"/>
  <c r="W11" i="12"/>
  <c r="N11" i="12"/>
  <c r="J11" i="12"/>
  <c r="E11" i="12"/>
  <c r="AN10" i="12"/>
  <c r="AJ10" i="12"/>
  <c r="AE10" i="12"/>
  <c r="AA10" i="12"/>
  <c r="W10" i="12"/>
  <c r="N10" i="12"/>
  <c r="J10" i="12"/>
  <c r="E10" i="12"/>
  <c r="AN9" i="12"/>
  <c r="AM9" i="12"/>
  <c r="AJ9" i="12"/>
  <c r="AE9" i="12"/>
  <c r="AA9" i="12"/>
  <c r="W9" i="12"/>
  <c r="S9" i="12"/>
  <c r="N9" i="12"/>
  <c r="J9" i="12"/>
  <c r="E9" i="12"/>
  <c r="AN8" i="12"/>
  <c r="AM8" i="12"/>
  <c r="AM6" i="12" s="1"/>
  <c r="AJ8" i="12"/>
  <c r="AE8" i="12"/>
  <c r="AA8" i="12"/>
  <c r="W8" i="12"/>
  <c r="S8" i="12"/>
  <c r="N8" i="12"/>
  <c r="J8" i="12"/>
  <c r="E8" i="12"/>
  <c r="AN7" i="12"/>
  <c r="AJ7" i="12"/>
  <c r="AE7" i="12"/>
  <c r="AA7" i="12"/>
  <c r="W7" i="12"/>
  <c r="S7" i="12"/>
  <c r="N7" i="12"/>
  <c r="J7" i="12"/>
  <c r="E7" i="12"/>
  <c r="AL6" i="12"/>
  <c r="AN6" i="12" s="1"/>
  <c r="AK6" i="12"/>
  <c r="AD6" i="12"/>
  <c r="AE6" i="12" s="1"/>
  <c r="AC6" i="12"/>
  <c r="AB6" i="12"/>
  <c r="Z6" i="12"/>
  <c r="AA6" i="12" s="1"/>
  <c r="Y6" i="12"/>
  <c r="X6" i="12"/>
  <c r="V6" i="12"/>
  <c r="U6" i="12"/>
  <c r="T6" i="12"/>
  <c r="R6" i="12"/>
  <c r="Q6" i="12"/>
  <c r="P6" i="12"/>
  <c r="O6" i="12"/>
  <c r="M6" i="12"/>
  <c r="L6" i="12"/>
  <c r="K6" i="12"/>
  <c r="I6" i="12"/>
  <c r="H6" i="12"/>
  <c r="G6" i="12"/>
  <c r="F6" i="12"/>
  <c r="D6" i="12"/>
  <c r="E6" i="12" s="1"/>
  <c r="C6" i="12"/>
  <c r="B6" i="12"/>
  <c r="AJ6" i="12" s="1"/>
  <c r="AM35" i="12" l="1"/>
  <c r="J6" i="12"/>
  <c r="N6" i="12"/>
  <c r="J18" i="12"/>
  <c r="N18" i="12"/>
  <c r="I35" i="12"/>
  <c r="J35" i="12" s="1"/>
  <c r="U35" i="12"/>
  <c r="W6" i="12"/>
  <c r="W18" i="12"/>
  <c r="N27" i="12"/>
  <c r="N31" i="12"/>
  <c r="B35" i="12"/>
  <c r="AJ35" i="12" s="1"/>
  <c r="Z35" i="12"/>
  <c r="AA35" i="12" s="1"/>
  <c r="AD35" i="12"/>
  <c r="AE35" i="12" s="1"/>
  <c r="AL35" i="12"/>
  <c r="AN35" i="12" s="1"/>
  <c r="E35" i="12" l="1"/>
  <c r="W35" i="12"/>
  <c r="N35" i="12"/>
</calcChain>
</file>

<file path=xl/sharedStrings.xml><?xml version="1.0" encoding="utf-8"?>
<sst xmlns="http://schemas.openxmlformats.org/spreadsheetml/2006/main" count="91" uniqueCount="66">
  <si>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</si>
  <si>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</si>
  <si>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</si>
  <si>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</si>
  <si>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</si>
  <si>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</si>
  <si>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</si>
  <si>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</si>
  <si>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</si>
  <si>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Podpisane umowy pierwotne</t>
  </si>
  <si>
    <t>Podpisane umowy czynne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</si>
  <si>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</si>
  <si>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</si>
  <si>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</si>
  <si>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</si>
  <si>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</si>
  <si>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 operacji</t>
  </si>
  <si>
    <t xml:space="preserve"> liczba zleceń płatności</t>
  </si>
  <si>
    <t>Żródło danych: CST2021 oraz CST FISH i EBS ARiMR</t>
  </si>
  <si>
    <t>Sporządził: Piotr Bartuszek, Główny Specjalista WSIRiR DAiS</t>
  </si>
  <si>
    <t xml:space="preserve">Limit finansowy przekazany w Arkuszu Kalkulacyjnym z dnia Kurs Euro: </t>
  </si>
  <si>
    <t>Sprawozdanie miesięczne z realizacji Programu Operacyjnego "Fundusze Europejskie dla Rybactwa" 2021-2027</t>
  </si>
  <si>
    <t>Priorytety/Działania</t>
  </si>
  <si>
    <t xml:space="preserve"> Złożone wnioski o dofinansowanie</t>
  </si>
  <si>
    <t>Wnioski odrzucone i anulowane</t>
  </si>
  <si>
    <t>Rozwiązane umowy</t>
  </si>
  <si>
    <t>Aneksy</t>
  </si>
  <si>
    <t>Złożone wnioski o płatność</t>
  </si>
  <si>
    <t>Zatwierdzone wnioski o płatność</t>
  </si>
  <si>
    <t>Wydatki do poświadczenia</t>
  </si>
  <si>
    <t>liczba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</si>
  <si>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</si>
  <si>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</si>
  <si>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</si>
  <si>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</si>
  <si>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</si>
  <si>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</si>
  <si>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</si>
  <si>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</si>
  <si>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</si>
  <si>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</si>
  <si>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</si>
  <si>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</si>
  <si>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</si>
  <si>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</si>
  <si>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</si>
  <si>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</si>
  <si>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</si>
  <si>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</si>
  <si>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</si>
  <si>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</si>
  <si>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</si>
  <si>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</si>
  <si>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</si>
  <si>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</si>
  <si>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</si>
  <si>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</si>
  <si>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</si>
  <si>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</si>
  <si>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</si>
  <si>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</si>
  <si>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Limit finansowy przekazany w Arkuszu Kalkulacyjnym z dnia 09.02.2026 r.  Kurs Euro: 4,2033</t>
  </si>
  <si>
    <t>dane  na dzień 31.01.2026r.</t>
  </si>
  <si>
    <t>Sprawdził: Adam Baranowicz, Główny Specjalista WSIRiR DAiS</t>
  </si>
  <si>
    <t>Akceptował: Tomasz Sikora, Naczelnik WSIRiR DAiS</t>
  </si>
  <si>
    <t>Zatwierdził: Marcin Bereziński, Zastępca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</si>
</sst>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zł&quot;* #,##0.00_);_(&quot;zł&quot;* \(#,##0.00\);_(&quot;zł&quot;* &quot;-&quot;??_);_(@_)"/>
    <numFmt numFmtId="164" formatCode="_(&quot;zł&quot;* #,##0.00_);_(&quot;zł&quot;* \(#,##0.00\);_(&quot;zł&quot;* &quot;-&quot;??_);_(@_)"/>
    <numFmt numFmtId="165" formatCode="#,##0.00\ &quot;zł&quot;"/>
    <numFmt numFmtId="166" formatCode="_(* #,##0.00_);_(* \(#,##0.00\);_(* &quot;-&quot;??_);_(@_)"/>
    <numFmt numFmtId="167" formatCode="_-* #,##0.00\ _z_ł_-;\-* #,##0.00\ _z_ł_-;_-* &quot;-&quot;??\ _z_ł_-;_-@_-"/>
    <numFmt numFmtId="168" formatCode="d\ mmmm\ yyyy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28"/>
      <name val="Times New Roman"/>
      <family val="1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4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03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4" fontId="9" fillId="2" borderId="0" xfId="2" applyNumberFormat="1" applyFont="1" applyFill="1" applyAlignment="1">
      <alignment horizontal="center" wrapText="1"/>
    </xf>
    <xf numFmtId="0" fontId="3" fillId="2" borderId="0" xfId="4" applyFont="1" applyFill="1"/>
    <xf numFmtId="3" fontId="9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167" fontId="4" fillId="2" borderId="0" xfId="6" applyFont="1" applyFill="1" applyBorder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3" fontId="7" fillId="2" borderId="0" xfId="4" applyNumberFormat="1" applyFont="1" applyFill="1"/>
    <xf numFmtId="4" fontId="7" fillId="2" borderId="0" xfId="2" applyNumberFormat="1" applyFont="1" applyFill="1" applyAlignment="1">
      <alignment horizontal="center" wrapText="1"/>
    </xf>
    <xf numFmtId="168" fontId="7" fillId="2" borderId="0" xfId="2" applyNumberFormat="1" applyFont="1" applyFill="1" applyAlignment="1">
      <alignment horizontal="center" wrapText="1"/>
    </xf>
    <xf numFmtId="3" fontId="9" fillId="2" borderId="0" xfId="4" applyNumberFormat="1" applyFont="1" applyFill="1"/>
    <xf numFmtId="0" fontId="24" fillId="2" borderId="0" xfId="4" applyFont="1" applyFill="1"/>
    <xf numFmtId="0" fontId="0" fillId="0" borderId="0" xfId="0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3" fontId="15" fillId="3" borderId="47" xfId="0" applyNumberFormat="1" applyFont="1" applyFill="1" applyBorder="1" applyAlignment="1">
      <alignment horizontal="center" vertical="center"/>
    </xf>
    <xf numFmtId="4" fontId="15" fillId="3" borderId="48" xfId="0" applyNumberFormat="1" applyFont="1" applyFill="1" applyBorder="1" applyAlignment="1">
      <alignment horizontal="center" vertical="center"/>
    </xf>
    <xf numFmtId="10" fontId="18" fillId="3" borderId="49" xfId="1" applyNumberFormat="1" applyFont="1" applyFill="1" applyBorder="1" applyAlignment="1">
      <alignment horizontal="center" vertical="center"/>
    </xf>
    <xf numFmtId="3" fontId="25" fillId="3" borderId="19" xfId="1" applyNumberFormat="1" applyFont="1" applyFill="1" applyBorder="1" applyAlignment="1">
      <alignment horizontal="center" vertical="center"/>
    </xf>
    <xf numFmtId="4" fontId="25" fillId="3" borderId="21" xfId="1" applyNumberFormat="1" applyFont="1" applyFill="1" applyBorder="1" applyAlignment="1">
      <alignment horizontal="center" vertical="center"/>
    </xf>
    <xf numFmtId="3" fontId="25" fillId="3" borderId="47" xfId="0" applyNumberFormat="1" applyFont="1" applyFill="1" applyBorder="1" applyAlignment="1">
      <alignment horizontal="center" vertical="center"/>
    </xf>
    <xf numFmtId="4" fontId="25" fillId="3" borderId="48" xfId="0" applyNumberFormat="1" applyFont="1" applyFill="1" applyBorder="1" applyAlignment="1">
      <alignment horizontal="center" vertical="center"/>
    </xf>
    <xf numFmtId="10" fontId="25" fillId="3" borderId="49" xfId="0" applyNumberFormat="1" applyFont="1" applyFill="1" applyBorder="1" applyAlignment="1">
      <alignment horizontal="center" vertical="center"/>
    </xf>
    <xf numFmtId="10" fontId="25" fillId="3" borderId="50" xfId="0" applyNumberFormat="1" applyFont="1" applyFill="1" applyBorder="1" applyAlignment="1">
      <alignment horizontal="center" vertical="center"/>
    </xf>
    <xf numFmtId="3" fontId="25" fillId="3" borderId="19" xfId="0" applyNumberFormat="1" applyFont="1" applyFill="1" applyBorder="1" applyAlignment="1">
      <alignment horizontal="center" vertical="center"/>
    </xf>
    <xf numFmtId="4" fontId="25" fillId="3" borderId="20" xfId="0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0" fontId="25" fillId="3" borderId="49" xfId="1" applyNumberFormat="1" applyFont="1" applyFill="1" applyBorder="1" applyAlignment="1">
      <alignment horizontal="center" vertical="center"/>
    </xf>
    <xf numFmtId="3" fontId="25" fillId="3" borderId="48" xfId="0" applyNumberFormat="1" applyFont="1" applyFill="1" applyBorder="1" applyAlignment="1">
      <alignment horizontal="center" vertical="center"/>
    </xf>
    <xf numFmtId="3" fontId="15" fillId="3" borderId="4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4" fontId="12" fillId="0" borderId="24" xfId="1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0" fontId="25" fillId="2" borderId="6" xfId="0" applyNumberFormat="1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0" fontId="25" fillId="2" borderId="24" xfId="1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/>
    </xf>
    <xf numFmtId="10" fontId="25" fillId="2" borderId="24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/>
    </xf>
    <xf numFmtId="4" fontId="18" fillId="2" borderId="28" xfId="0" applyNumberFormat="1" applyFont="1" applyFill="1" applyBorder="1" applyAlignment="1">
      <alignment horizontal="center" vertical="center"/>
    </xf>
    <xf numFmtId="10" fontId="18" fillId="2" borderId="29" xfId="1" applyNumberFormat="1" applyFont="1" applyFill="1" applyBorder="1" applyAlignment="1">
      <alignment horizontal="center" vertical="center"/>
    </xf>
    <xf numFmtId="3" fontId="18" fillId="0" borderId="41" xfId="1" applyNumberFormat="1" applyFont="1" applyFill="1" applyBorder="1" applyAlignment="1">
      <alignment horizontal="center" vertical="center"/>
    </xf>
    <xf numFmtId="4" fontId="18" fillId="0" borderId="30" xfId="1" applyNumberFormat="1" applyFont="1" applyFill="1" applyBorder="1" applyAlignment="1">
      <alignment horizontal="center" vertical="center"/>
    </xf>
    <xf numFmtId="10" fontId="15" fillId="2" borderId="29" xfId="0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10" fontId="15" fillId="2" borderId="30" xfId="1" applyNumberFormat="1" applyFont="1" applyFill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10" fontId="15" fillId="2" borderId="30" xfId="0" applyNumberFormat="1" applyFont="1" applyFill="1" applyBorder="1" applyAlignment="1">
      <alignment horizontal="center" vertical="center"/>
    </xf>
    <xf numFmtId="3" fontId="12" fillId="0" borderId="41" xfId="1" applyNumberFormat="1" applyFont="1" applyFill="1" applyBorder="1" applyAlignment="1">
      <alignment horizontal="center" vertical="center"/>
    </xf>
    <xf numFmtId="4" fontId="12" fillId="0" borderId="30" xfId="1" applyNumberFormat="1" applyFont="1" applyFill="1" applyBorder="1" applyAlignment="1">
      <alignment horizontal="center" vertical="center"/>
    </xf>
    <xf numFmtId="10" fontId="25" fillId="2" borderId="29" xfId="0" applyNumberFormat="1" applyFont="1" applyFill="1" applyBorder="1" applyAlignment="1">
      <alignment horizontal="center" vertical="center"/>
    </xf>
    <xf numFmtId="4" fontId="12" fillId="2" borderId="28" xfId="1" applyNumberFormat="1" applyFont="1" applyFill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10" fontId="25" fillId="2" borderId="30" xfId="1" applyNumberFormat="1" applyFont="1" applyFill="1" applyBorder="1" applyAlignment="1">
      <alignment horizontal="center" vertical="center"/>
    </xf>
    <xf numFmtId="10" fontId="25" fillId="2" borderId="30" xfId="0" applyNumberFormat="1" applyFont="1" applyFill="1" applyBorder="1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4" fontId="12" fillId="0" borderId="31" xfId="1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4" fontId="12" fillId="2" borderId="14" xfId="1" applyNumberFormat="1" applyFont="1" applyFill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0" fontId="25" fillId="2" borderId="31" xfId="1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3" fontId="18" fillId="2" borderId="14" xfId="1" applyNumberFormat="1" applyFont="1" applyFill="1" applyBorder="1" applyAlignment="1">
      <alignment horizontal="center" vertical="center"/>
    </xf>
    <xf numFmtId="10" fontId="25" fillId="2" borderId="31" xfId="0" applyNumberFormat="1" applyFont="1" applyFill="1" applyBorder="1" applyAlignment="1">
      <alignment horizontal="center" vertical="center"/>
    </xf>
    <xf numFmtId="3" fontId="15" fillId="3" borderId="55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10" fontId="18" fillId="3" borderId="43" xfId="1" applyNumberFormat="1" applyFont="1" applyFill="1" applyBorder="1" applyAlignment="1">
      <alignment horizontal="center" vertical="center"/>
    </xf>
    <xf numFmtId="3" fontId="25" fillId="3" borderId="55" xfId="0" applyNumberFormat="1" applyFont="1" applyFill="1" applyBorder="1" applyAlignment="1">
      <alignment horizontal="center" vertical="center"/>
    </xf>
    <xf numFmtId="4" fontId="25" fillId="3" borderId="34" xfId="0" applyNumberFormat="1" applyFont="1" applyFill="1" applyBorder="1" applyAlignment="1">
      <alignment horizontal="center" vertical="center"/>
    </xf>
    <xf numFmtId="10" fontId="25" fillId="3" borderId="43" xfId="0" applyNumberFormat="1" applyFont="1" applyFill="1" applyBorder="1" applyAlignment="1">
      <alignment horizontal="center" vertical="center"/>
    </xf>
    <xf numFmtId="4" fontId="25" fillId="3" borderId="34" xfId="1" applyNumberFormat="1" applyFont="1" applyFill="1" applyBorder="1" applyAlignment="1">
      <alignment horizontal="center" vertical="center"/>
    </xf>
    <xf numFmtId="10" fontId="25" fillId="3" borderId="56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center" vertical="center"/>
    </xf>
    <xf numFmtId="10" fontId="25" fillId="3" borderId="43" xfId="1" applyNumberFormat="1" applyFont="1" applyFill="1" applyBorder="1" applyAlignment="1">
      <alignment horizontal="center" vertical="center"/>
    </xf>
    <xf numFmtId="3" fontId="15" fillId="3" borderId="3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25" fillId="3" borderId="43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4" fontId="18" fillId="2" borderId="5" xfId="1" applyNumberFormat="1" applyFont="1" applyFill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10" fontId="25" fillId="2" borderId="6" xfId="1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0" fontId="25" fillId="2" borderId="29" xfId="1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" fontId="18" fillId="2" borderId="14" xfId="1" applyNumberFormat="1" applyFont="1" applyFill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10" fontId="25" fillId="2" borderId="15" xfId="1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4" fontId="12" fillId="0" borderId="45" xfId="1" applyNumberFormat="1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 wrapText="1"/>
    </xf>
    <xf numFmtId="3" fontId="25" fillId="3" borderId="47" xfId="1" applyNumberFormat="1" applyFont="1" applyFill="1" applyBorder="1" applyAlignment="1">
      <alignment horizontal="center" vertical="center"/>
    </xf>
    <xf numFmtId="4" fontId="25" fillId="3" borderId="49" xfId="1" applyNumberFormat="1" applyFont="1" applyFill="1" applyBorder="1" applyAlignment="1">
      <alignment horizontal="center" vertical="center"/>
    </xf>
    <xf numFmtId="4" fontId="25" fillId="3" borderId="49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65" fontId="15" fillId="5" borderId="46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/>
    </xf>
    <xf numFmtId="4" fontId="15" fillId="5" borderId="20" xfId="0" applyNumberFormat="1" applyFont="1" applyFill="1" applyBorder="1" applyAlignment="1">
      <alignment horizontal="center" vertical="center"/>
    </xf>
    <xf numFmtId="10" fontId="18" fillId="5" borderId="21" xfId="1" applyNumberFormat="1" applyFont="1" applyFill="1" applyBorder="1" applyAlignment="1">
      <alignment horizontal="center" vertical="center"/>
    </xf>
    <xf numFmtId="3" fontId="15" fillId="5" borderId="37" xfId="1" applyNumberFormat="1" applyFont="1" applyFill="1" applyBorder="1" applyAlignment="1">
      <alignment horizontal="center" vertical="center"/>
    </xf>
    <xf numFmtId="4" fontId="15" fillId="5" borderId="21" xfId="1" applyNumberFormat="1" applyFont="1" applyFill="1" applyBorder="1" applyAlignment="1">
      <alignment horizontal="center" vertical="center"/>
    </xf>
    <xf numFmtId="3" fontId="15" fillId="5" borderId="19" xfId="1" applyNumberFormat="1" applyFont="1" applyFill="1" applyBorder="1" applyAlignment="1">
      <alignment horizontal="center" vertical="center"/>
    </xf>
    <xf numFmtId="4" fontId="15" fillId="5" borderId="20" xfId="1" applyNumberFormat="1" applyFont="1" applyFill="1" applyBorder="1" applyAlignment="1">
      <alignment horizontal="center" vertical="center"/>
    </xf>
    <xf numFmtId="10" fontId="25" fillId="5" borderId="21" xfId="0" applyNumberFormat="1" applyFont="1" applyFill="1" applyBorder="1" applyAlignment="1">
      <alignment horizontal="center" vertical="center"/>
    </xf>
    <xf numFmtId="3" fontId="15" fillId="5" borderId="37" xfId="0" applyNumberFormat="1" applyFont="1" applyFill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4" fontId="15" fillId="5" borderId="19" xfId="0" applyNumberFormat="1" applyFont="1" applyFill="1" applyBorder="1" applyAlignment="1">
      <alignment horizontal="center" vertical="center"/>
    </xf>
    <xf numFmtId="4" fontId="15" fillId="5" borderId="36" xfId="0" applyNumberFormat="1" applyFont="1" applyFill="1" applyBorder="1" applyAlignment="1">
      <alignment horizontal="center" vertical="center"/>
    </xf>
    <xf numFmtId="10" fontId="25" fillId="5" borderId="36" xfId="0" applyNumberFormat="1" applyFont="1" applyFill="1" applyBorder="1" applyAlignment="1">
      <alignment horizontal="center" vertical="center"/>
    </xf>
    <xf numFmtId="3" fontId="15" fillId="5" borderId="20" xfId="0" applyNumberFormat="1" applyFont="1" applyFill="1" applyBorder="1" applyAlignment="1">
      <alignment horizontal="center" vertical="center"/>
    </xf>
    <xf numFmtId="10" fontId="25" fillId="5" borderId="21" xfId="1" applyNumberFormat="1" applyFont="1" applyFill="1" applyBorder="1" applyAlignment="1">
      <alignment horizontal="center" vertical="center"/>
    </xf>
    <xf numFmtId="3" fontId="15" fillId="5" borderId="2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0" fontId="28" fillId="0" borderId="0" xfId="0" applyFont="1"/>
    <xf numFmtId="0" fontId="26" fillId="0" borderId="0" xfId="0" applyFont="1"/>
    <xf numFmtId="0" fontId="8" fillId="0" borderId="0" xfId="0" applyFont="1"/>
    <xf numFmtId="4" fontId="0" fillId="0" borderId="0" xfId="0" applyNumberFormat="1"/>
    <xf numFmtId="0" fontId="29" fillId="0" borderId="0" xfId="0" applyFont="1"/>
    <xf numFmtId="165" fontId="10" fillId="0" borderId="0" xfId="0" applyNumberFormat="1" applyFont="1"/>
    <xf numFmtId="4" fontId="10" fillId="0" borderId="0" xfId="0" applyNumberFormat="1" applyFont="1"/>
    <xf numFmtId="167" fontId="0" fillId="0" borderId="0" xfId="0" applyNumberFormat="1"/>
    <xf numFmtId="0" fontId="19" fillId="0" borderId="0" xfId="0" applyFont="1"/>
    <xf numFmtId="0" fontId="26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30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1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0" fontId="16" fillId="2" borderId="45" xfId="0" applyNumberFormat="1" applyFont="1" applyFill="1" applyBorder="1" applyAlignment="1">
      <alignment horizontal="center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0" fontId="16" fillId="2" borderId="12" xfId="0" applyNumberFormat="1" applyFont="1" applyFill="1" applyBorder="1" applyAlignment="1">
      <alignment horizontal="center" vertical="center" wrapText="1"/>
    </xf>
    <xf numFmtId="10" fontId="16" fillId="2" borderId="10" xfId="0" applyNumberFormat="1" applyFont="1" applyFill="1" applyBorder="1" applyAlignment="1">
      <alignment horizontal="center" vertical="center" wrapText="1"/>
    </xf>
    <xf numFmtId="10" fontId="16" fillId="2" borderId="11" xfId="0" applyNumberFormat="1" applyFont="1" applyFill="1" applyBorder="1" applyAlignment="1">
      <alignment horizontal="center" vertical="center" wrapText="1"/>
    </xf>
    <xf numFmtId="165" fontId="17" fillId="2" borderId="11" xfId="6" applyNumberFormat="1" applyFont="1" applyFill="1" applyBorder="1" applyAlignment="1">
      <alignment horizontal="center" vertical="center" wrapText="1"/>
    </xf>
    <xf numFmtId="165" fontId="17" fillId="2" borderId="16" xfId="6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165" fontId="17" fillId="2" borderId="32" xfId="0" applyNumberFormat="1" applyFont="1" applyFill="1" applyBorder="1" applyAlignment="1">
      <alignment horizontal="center" vertical="center" wrapText="1"/>
    </xf>
    <xf numFmtId="10" fontId="17" fillId="2" borderId="33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/>
    </xf>
    <xf numFmtId="10" fontId="25" fillId="2" borderId="26" xfId="0" applyNumberFormat="1" applyFont="1" applyFill="1" applyBorder="1" applyAlignment="1">
      <alignment horizontal="center" vertical="center"/>
    </xf>
    <xf numFmtId="4" fontId="18" fillId="2" borderId="29" xfId="0" applyNumberFormat="1" applyFont="1" applyFill="1" applyBorder="1" applyAlignment="1">
      <alignment horizontal="center" vertical="center"/>
    </xf>
    <xf numFmtId="10" fontId="25" fillId="2" borderId="57" xfId="0" applyNumberFormat="1" applyFont="1" applyFill="1" applyBorder="1" applyAlignment="1">
      <alignment horizontal="center" vertical="center"/>
    </xf>
    <xf numFmtId="4" fontId="18" fillId="2" borderId="15" xfId="0" applyNumberFormat="1" applyFont="1" applyFill="1" applyBorder="1" applyAlignment="1">
      <alignment horizontal="center" vertical="center"/>
    </xf>
    <xf numFmtId="10" fontId="25" fillId="2" borderId="58" xfId="0" applyNumberFormat="1" applyFont="1" applyFill="1" applyBorder="1" applyAlignment="1">
      <alignment horizontal="center" vertical="center"/>
    </xf>
    <xf numFmtId="164" fontId="0" fillId="0" borderId="50" xfId="0" applyNumberFormat="1" applyBorder="1" applyAlignment="1">
      <alignment vertical="center" wrapText="1"/>
    </xf>
    <xf numFmtId="4" fontId="19" fillId="0" borderId="0" xfId="0" applyNumberFormat="1" applyFont="1"/>
    <xf numFmtId="3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5" fontId="16" fillId="2" borderId="1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165" fontId="16" fillId="2" borderId="35" xfId="0" applyNumberFormat="1" applyFont="1" applyFill="1" applyBorder="1" applyAlignment="1">
      <alignment horizontal="center" vertical="center" wrapText="1"/>
    </xf>
    <xf numFmtId="10" fontId="16" fillId="2" borderId="43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/>
    <xf numFmtId="3" fontId="13" fillId="2" borderId="3" xfId="0" applyNumberFormat="1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10" fontId="0" fillId="2" borderId="26" xfId="0" applyNumberForma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3" fontId="13" fillId="2" borderId="44" xfId="0" applyNumberFormat="1" applyFont="1" applyFill="1" applyBorder="1" applyAlignment="1">
      <alignment horizontal="center" vertical="center" wrapText="1"/>
    </xf>
    <xf numFmtId="10" fontId="13" fillId="2" borderId="26" xfId="0" applyNumberFormat="1" applyFont="1" applyFill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13" fillId="2" borderId="44" xfId="0" applyNumberFormat="1" applyFont="1" applyFill="1" applyBorder="1" applyAlignment="1">
      <alignment horizontal="center" vertical="center" wrapText="1"/>
    </xf>
    <xf numFmtId="165" fontId="13" fillId="2" borderId="44" xfId="0" applyNumberFormat="1" applyFont="1" applyFill="1" applyBorder="1" applyAlignment="1">
      <alignment horizontal="center" vertical="center" wrapText="1"/>
    </xf>
    <xf numFmtId="165" fontId="0" fillId="2" borderId="26" xfId="0" applyNumberForma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2" borderId="24" xfId="0" applyNumberForma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0" fontId="14" fillId="2" borderId="6" xfId="0" applyNumberFormat="1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5" fillId="2" borderId="0" xfId="4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3" fillId="0" borderId="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3" fillId="2" borderId="0" xfId="4" applyFont="1" applyFill="1"/>
    <xf numFmtId="4" fontId="33" fillId="2" borderId="0" xfId="4" applyNumberFormat="1" applyFont="1" applyFill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4" fontId="15" fillId="3" borderId="18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 wrapText="1"/>
    </xf>
    <xf numFmtId="44" fontId="18" fillId="0" borderId="40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horizontal="center" vertical="center" wrapText="1"/>
    </xf>
    <xf numFmtId="44" fontId="15" fillId="3" borderId="1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4" fontId="15" fillId="3" borderId="39" xfId="0" applyNumberFormat="1" applyFont="1" applyFill="1" applyBorder="1" applyAlignment="1">
      <alignment horizontal="center" vertical="center"/>
    </xf>
    <xf numFmtId="44" fontId="15" fillId="5" borderId="18" xfId="0" applyNumberFormat="1" applyFont="1" applyFill="1" applyBorder="1" applyAlignment="1">
      <alignment horizontal="center" vertical="center"/>
    </xf>
    <xf numFmtId="0" fontId="0" fillId="2" borderId="0" xfId="0" applyFill="1"/>
    <xf numFmtId="0" fontId="3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1" fontId="34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165" fontId="0" fillId="2" borderId="0" xfId="0" applyNumberFormat="1" applyFill="1"/>
    <xf numFmtId="4" fontId="19" fillId="2" borderId="0" xfId="0" applyNumberFormat="1" applyFont="1" applyFill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7">
    <cellStyle name="Dziesiętny 2" xfId="5" xr:uid="{4F3DBD02-CBA3-4416-9DB8-52FFC4A1B7E7}"/>
    <cellStyle name="Dziesiętny 3" xfId="6" xr:uid="{D5482A21-23E6-4AC3-84DA-A1F0E6EB31AB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6305-855A-41C4-AF36-4571F06CDC84}">
  <sheetPr>
    <tabColor rgb="FF92D050"/>
    <pageSetUpPr fitToPage="1"/>
  </sheetPr>
  <dimension ref="A1:AR1217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B4" sqref="B4:B5"/>
    </sheetView>
  </sheetViews>
  <sheetFormatPr defaultRowHeight="21" x14ac:dyDescent="0.35"/>
  <cols>
    <col min="1" max="1" width="118.42578125" style="212" customWidth="1"/>
    <col min="2" max="2" width="37.28515625" customWidth="1"/>
    <col min="3" max="3" width="20.85546875" style="8" customWidth="1"/>
    <col min="4" max="4" width="32.140625" style="9" bestFit="1" customWidth="1"/>
    <col min="5" max="5" width="21.5703125" bestFit="1" customWidth="1"/>
    <col min="6" max="6" width="26.42578125" style="202" customWidth="1"/>
    <col min="7" max="7" width="27.7109375" style="203" customWidth="1"/>
    <col min="8" max="8" width="23.7109375" style="10" customWidth="1"/>
    <col min="9" max="9" width="29.7109375" customWidth="1"/>
    <col min="10" max="10" width="21.5703125" style="206" customWidth="1"/>
    <col min="11" max="12" width="26.140625" style="184" customWidth="1"/>
    <col min="13" max="13" width="27.85546875" style="184" customWidth="1"/>
    <col min="14" max="15" width="21.85546875" style="184" customWidth="1"/>
    <col min="16" max="16" width="23.85546875" style="184" customWidth="1"/>
    <col min="17" max="17" width="22.7109375" style="184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1.42578125" customWidth="1"/>
    <col min="23" max="23" width="18.5703125" style="198" customWidth="1"/>
    <col min="24" max="24" width="14" style="198" customWidth="1"/>
    <col min="25" max="25" width="26.7109375" customWidth="1"/>
    <col min="26" max="26" width="26.28515625" customWidth="1"/>
    <col min="27" max="27" width="21" customWidth="1"/>
    <col min="28" max="28" width="18.42578125" style="198" customWidth="1"/>
    <col min="29" max="29" width="16.28515625" style="198" customWidth="1"/>
    <col min="30" max="30" width="26.28515625" style="198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  <col min="42" max="42" width="9.140625" style="190"/>
    <col min="43" max="44" width="23.42578125" style="233" customWidth="1"/>
  </cols>
  <sheetData>
    <row r="1" spans="1:44" s="3" customFormat="1" ht="20.25" x14ac:dyDescent="0.3">
      <c r="A1" s="14"/>
      <c r="B1" s="15"/>
      <c r="C1" s="1"/>
      <c r="D1" s="2"/>
      <c r="E1" s="2"/>
      <c r="F1" s="16"/>
      <c r="G1" s="2"/>
      <c r="H1" s="261"/>
      <c r="I1" s="261"/>
      <c r="J1" s="17"/>
      <c r="W1" s="18"/>
      <c r="X1" s="18"/>
      <c r="AB1" s="18"/>
      <c r="AC1" s="18"/>
      <c r="AD1" s="18"/>
      <c r="AP1" s="276"/>
      <c r="AQ1" s="277"/>
      <c r="AR1" s="277"/>
    </row>
    <row r="2" spans="1:44" s="3" customFormat="1" ht="20.25" x14ac:dyDescent="0.3">
      <c r="A2" s="262" t="s">
        <v>20</v>
      </c>
      <c r="B2" s="262"/>
      <c r="C2" s="1"/>
      <c r="D2" s="2"/>
      <c r="E2" s="2"/>
      <c r="F2" s="16"/>
      <c r="G2" s="2"/>
      <c r="H2" s="263" t="s">
        <v>21</v>
      </c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18"/>
      <c r="AD2" s="18"/>
      <c r="AP2" s="276"/>
      <c r="AQ2" s="277"/>
      <c r="AR2" s="277"/>
    </row>
    <row r="3" spans="1:44" s="3" customFormat="1" ht="127.5" customHeight="1" thickBot="1" x14ac:dyDescent="0.55000000000000004">
      <c r="A3" s="264" t="s">
        <v>61</v>
      </c>
      <c r="B3" s="264"/>
      <c r="C3" s="5" t="s">
        <v>62</v>
      </c>
      <c r="D3" s="19"/>
      <c r="E3" s="20"/>
      <c r="F3" s="265" t="s">
        <v>21</v>
      </c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4"/>
      <c r="U3" s="4"/>
      <c r="V3" s="4"/>
      <c r="W3" s="6"/>
      <c r="X3" s="6"/>
      <c r="Y3" s="4"/>
      <c r="Z3" s="4"/>
      <c r="AA3" s="4"/>
      <c r="AB3" s="21"/>
      <c r="AC3" s="18"/>
      <c r="AD3" s="18"/>
      <c r="AF3" s="22"/>
      <c r="AP3" s="276"/>
      <c r="AQ3" s="277"/>
      <c r="AR3" s="277"/>
    </row>
    <row r="4" spans="1:44" s="7" customFormat="1" ht="38.25" customHeight="1" x14ac:dyDescent="0.25">
      <c r="A4" s="266" t="s">
        <v>22</v>
      </c>
      <c r="B4" s="268" t="s">
        <v>0</v>
      </c>
      <c r="C4" s="270" t="s">
        <v>23</v>
      </c>
      <c r="D4" s="271"/>
      <c r="E4" s="272"/>
      <c r="F4" s="273" t="s">
        <v>24</v>
      </c>
      <c r="G4" s="274"/>
      <c r="H4" s="273" t="s">
        <v>1</v>
      </c>
      <c r="I4" s="275"/>
      <c r="J4" s="253"/>
      <c r="K4" s="245" t="s">
        <v>9</v>
      </c>
      <c r="L4" s="250"/>
      <c r="M4" s="250"/>
      <c r="N4" s="251"/>
      <c r="O4" s="252" t="s">
        <v>25</v>
      </c>
      <c r="P4" s="253"/>
      <c r="Q4" s="251"/>
      <c r="R4" s="254" t="s">
        <v>26</v>
      </c>
      <c r="S4" s="255"/>
      <c r="T4" s="245" t="s">
        <v>10</v>
      </c>
      <c r="U4" s="250"/>
      <c r="V4" s="250"/>
      <c r="W4" s="251"/>
      <c r="X4" s="256" t="s">
        <v>27</v>
      </c>
      <c r="Y4" s="257"/>
      <c r="Z4" s="257"/>
      <c r="AA4" s="258"/>
      <c r="AB4" s="256" t="s">
        <v>28</v>
      </c>
      <c r="AC4" s="259"/>
      <c r="AD4" s="259"/>
      <c r="AE4" s="260"/>
      <c r="AF4" s="245" t="s">
        <v>2</v>
      </c>
      <c r="AG4" s="246"/>
      <c r="AH4" s="246"/>
      <c r="AI4" s="246"/>
      <c r="AJ4" s="247"/>
      <c r="AK4" s="248" t="s">
        <v>29</v>
      </c>
      <c r="AL4" s="248"/>
      <c r="AM4" s="248"/>
      <c r="AN4" s="249"/>
      <c r="AP4" s="278"/>
      <c r="AQ4" s="279"/>
      <c r="AR4" s="279"/>
    </row>
    <row r="5" spans="1:44" s="23" customFormat="1" ht="96" customHeight="1" thickBot="1" x14ac:dyDescent="0.3">
      <c r="A5" s="267"/>
      <c r="B5" s="269"/>
      <c r="C5" s="213" t="s">
        <v>3</v>
      </c>
      <c r="D5" s="214" t="s">
        <v>4</v>
      </c>
      <c r="E5" s="217" t="s">
        <v>5</v>
      </c>
      <c r="F5" s="213" t="s">
        <v>11</v>
      </c>
      <c r="G5" s="237" t="s">
        <v>12</v>
      </c>
      <c r="H5" s="213" t="s">
        <v>3</v>
      </c>
      <c r="I5" s="214" t="s">
        <v>13</v>
      </c>
      <c r="J5" s="215" t="s">
        <v>5</v>
      </c>
      <c r="K5" s="213" t="s">
        <v>14</v>
      </c>
      <c r="L5" s="214" t="s">
        <v>4</v>
      </c>
      <c r="M5" s="216" t="s">
        <v>15</v>
      </c>
      <c r="N5" s="217" t="s">
        <v>5</v>
      </c>
      <c r="O5" s="218" t="s">
        <v>30</v>
      </c>
      <c r="P5" s="219" t="s">
        <v>6</v>
      </c>
      <c r="Q5" s="217" t="s">
        <v>15</v>
      </c>
      <c r="R5" s="220" t="s">
        <v>6</v>
      </c>
      <c r="S5" s="221" t="s">
        <v>15</v>
      </c>
      <c r="T5" s="213" t="s">
        <v>14</v>
      </c>
      <c r="U5" s="214" t="s">
        <v>4</v>
      </c>
      <c r="V5" s="216" t="s">
        <v>15</v>
      </c>
      <c r="W5" s="217" t="s">
        <v>5</v>
      </c>
      <c r="X5" s="213" t="s">
        <v>16</v>
      </c>
      <c r="Y5" s="222" t="s">
        <v>8</v>
      </c>
      <c r="Z5" s="214" t="s">
        <v>4</v>
      </c>
      <c r="AA5" s="217" t="s">
        <v>5</v>
      </c>
      <c r="AB5" s="213" t="s">
        <v>16</v>
      </c>
      <c r="AC5" s="222" t="s">
        <v>8</v>
      </c>
      <c r="AD5" s="214" t="s">
        <v>4</v>
      </c>
      <c r="AE5" s="217" t="s">
        <v>5</v>
      </c>
      <c r="AF5" s="238" t="s">
        <v>16</v>
      </c>
      <c r="AG5" s="239" t="s">
        <v>17</v>
      </c>
      <c r="AH5" s="240" t="s">
        <v>4</v>
      </c>
      <c r="AI5" s="241" t="s">
        <v>7</v>
      </c>
      <c r="AJ5" s="242" t="s">
        <v>5</v>
      </c>
      <c r="AK5" s="223" t="s">
        <v>16</v>
      </c>
      <c r="AL5" s="224" t="s">
        <v>6</v>
      </c>
      <c r="AM5" s="224" t="s">
        <v>7</v>
      </c>
      <c r="AN5" s="225" t="s">
        <v>5</v>
      </c>
      <c r="AP5" s="280"/>
      <c r="AQ5" s="281"/>
      <c r="AR5" s="281"/>
    </row>
    <row r="6" spans="1:44" s="42" customFormat="1" ht="99.95" customHeight="1" thickBot="1" x14ac:dyDescent="0.3">
      <c r="A6" s="24" t="s">
        <v>31</v>
      </c>
      <c r="B6" s="282">
        <f>SUM(B7:B17)</f>
        <v>1323409457.7950127</v>
      </c>
      <c r="C6" s="25">
        <f>SUM(C7:C17)</f>
        <v>2525</v>
      </c>
      <c r="D6" s="26">
        <f>SUM(D7:D17)</f>
        <v>1099976185.3299999</v>
      </c>
      <c r="E6" s="27">
        <f>D6/B6</f>
        <v>0.83116844817076929</v>
      </c>
      <c r="F6" s="28">
        <f>SUM(F7:F17)</f>
        <v>375</v>
      </c>
      <c r="G6" s="29">
        <f>SUM(G7:G17)</f>
        <v>266232316.98999998</v>
      </c>
      <c r="H6" s="30">
        <f>SUM(H7:H17)</f>
        <v>1583</v>
      </c>
      <c r="I6" s="31">
        <f>SUM(I7:I17)</f>
        <v>520443869.81999999</v>
      </c>
      <c r="J6" s="32">
        <f>I6/B6</f>
        <v>0.39325989908454567</v>
      </c>
      <c r="K6" s="30">
        <f>SUM(K7:K17)</f>
        <v>1575</v>
      </c>
      <c r="L6" s="31">
        <f>SUM(L7:L17)</f>
        <v>519937365.16030002</v>
      </c>
      <c r="M6" s="31">
        <f>SUM(M7:M17)</f>
        <v>364004996.5808</v>
      </c>
      <c r="N6" s="33">
        <f>L6/B6</f>
        <v>0.3928771719877151</v>
      </c>
      <c r="O6" s="34">
        <f>SUM(O7:O17)</f>
        <v>20</v>
      </c>
      <c r="P6" s="35">
        <f t="shared" ref="P6:Q6" si="0">SUM(P7:P17)</f>
        <v>5818325.6401000004</v>
      </c>
      <c r="Q6" s="36">
        <f t="shared" si="0"/>
        <v>4072827.9202000001</v>
      </c>
      <c r="R6" s="37">
        <f>SUM(R7:R17)</f>
        <v>3624918.62</v>
      </c>
      <c r="S6" s="37">
        <f>SUM(S7:S17)</f>
        <v>2537442.96</v>
      </c>
      <c r="T6" s="30">
        <f>SUM(T7:T17)</f>
        <v>1555</v>
      </c>
      <c r="U6" s="31">
        <f>SUM(U7:U17)</f>
        <v>510398737.28019994</v>
      </c>
      <c r="V6" s="31">
        <f>SUM(V7:V17)</f>
        <v>357357867.68059999</v>
      </c>
      <c r="W6" s="32">
        <f>U6/B6</f>
        <v>0.38566955546063303</v>
      </c>
      <c r="X6" s="38">
        <f>SUM(X7:X17)</f>
        <v>1360</v>
      </c>
      <c r="Y6" s="38">
        <f t="shared" ref="Y6:Z6" si="1">SUM(Y7:Y17)</f>
        <v>1369</v>
      </c>
      <c r="Z6" s="37">
        <f t="shared" si="1"/>
        <v>359928876</v>
      </c>
      <c r="AA6" s="39">
        <f>Z6/B6</f>
        <v>0.27197091110387894</v>
      </c>
      <c r="AB6" s="30">
        <f>SUM(AB7:AB17)</f>
        <v>1188</v>
      </c>
      <c r="AC6" s="40">
        <f>SUM(AC7:AC17)</f>
        <v>1196</v>
      </c>
      <c r="AD6" s="31">
        <f>SUM(AD7:AD17)</f>
        <v>318703205.34999996</v>
      </c>
      <c r="AE6" s="32">
        <f>AD6/B6</f>
        <v>0.24081980332905023</v>
      </c>
      <c r="AF6" s="25">
        <v>1172</v>
      </c>
      <c r="AG6" s="41">
        <v>1204</v>
      </c>
      <c r="AH6" s="26">
        <v>347157426.83999997</v>
      </c>
      <c r="AI6" s="26">
        <v>243010198.49000001</v>
      </c>
      <c r="AJ6" s="32">
        <f>AH6/B6</f>
        <v>0.26232049710330269</v>
      </c>
      <c r="AK6" s="38">
        <f>SUM(AK7:AK17)</f>
        <v>1171</v>
      </c>
      <c r="AL6" s="31">
        <f>SUM(AL7:AL17)</f>
        <v>317044488.80000001</v>
      </c>
      <c r="AM6" s="31">
        <f>SUM(AM7:AM17)</f>
        <v>221931141.95499998</v>
      </c>
      <c r="AN6" s="32">
        <f>AL6/B6</f>
        <v>0.23956643722966961</v>
      </c>
      <c r="AP6" s="283"/>
      <c r="AQ6" s="284"/>
      <c r="AR6" s="284"/>
    </row>
    <row r="7" spans="1:44" s="42" customFormat="1" ht="80.099999999999994" customHeight="1" x14ac:dyDescent="0.25">
      <c r="A7" s="43" t="s">
        <v>32</v>
      </c>
      <c r="B7" s="285">
        <v>15566793.429410115</v>
      </c>
      <c r="C7" s="44">
        <v>66</v>
      </c>
      <c r="D7" s="45">
        <v>6623544.0699999984</v>
      </c>
      <c r="E7" s="46">
        <f t="shared" ref="E7:E35" si="2">D7/B7</f>
        <v>0.42549187152996026</v>
      </c>
      <c r="F7" s="47">
        <v>22</v>
      </c>
      <c r="G7" s="48">
        <v>1096789.04</v>
      </c>
      <c r="H7" s="49">
        <v>44</v>
      </c>
      <c r="I7" s="50">
        <v>5526755.0299999993</v>
      </c>
      <c r="J7" s="51">
        <f t="shared" ref="J7:J34" si="3">I7/B7</f>
        <v>0.35503490523349412</v>
      </c>
      <c r="K7" s="49">
        <v>42</v>
      </c>
      <c r="L7" s="50">
        <v>5419250.3500999995</v>
      </c>
      <c r="M7" s="52">
        <v>3803962.7001999998</v>
      </c>
      <c r="N7" s="51">
        <f t="shared" ref="N7:N35" si="4">L7/B7</f>
        <v>0.34812887925020508</v>
      </c>
      <c r="O7" s="53">
        <v>5</v>
      </c>
      <c r="P7" s="54">
        <v>139341.8701</v>
      </c>
      <c r="Q7" s="55">
        <v>97539.290199999989</v>
      </c>
      <c r="R7" s="56">
        <v>0</v>
      </c>
      <c r="S7" s="57">
        <f>R7*0.7</f>
        <v>0</v>
      </c>
      <c r="T7" s="58">
        <v>37</v>
      </c>
      <c r="U7" s="50">
        <v>5279908.4799999995</v>
      </c>
      <c r="V7" s="50">
        <v>3695935.87</v>
      </c>
      <c r="W7" s="51">
        <f t="shared" ref="W7:W35" si="5">U7/B7</f>
        <v>0.33917765427687541</v>
      </c>
      <c r="X7" s="49">
        <v>23</v>
      </c>
      <c r="Y7" s="59">
        <v>23</v>
      </c>
      <c r="Z7" s="50">
        <v>1964879.0100000002</v>
      </c>
      <c r="AA7" s="60">
        <f t="shared" ref="AA7:AA35" si="6">Z7/B7</f>
        <v>0.1262224631495259</v>
      </c>
      <c r="AB7" s="49">
        <v>10</v>
      </c>
      <c r="AC7" s="59">
        <v>10</v>
      </c>
      <c r="AD7" s="50">
        <v>267903.40999999997</v>
      </c>
      <c r="AE7" s="51">
        <f t="shared" ref="AE7:AE35" si="7">AD7/B7</f>
        <v>1.7209929020696964E-2</v>
      </c>
      <c r="AF7" s="61">
        <v>15</v>
      </c>
      <c r="AG7" s="62">
        <v>20</v>
      </c>
      <c r="AH7" s="45">
        <v>2151950.56</v>
      </c>
      <c r="AI7" s="45">
        <v>1506365.37</v>
      </c>
      <c r="AJ7" s="63">
        <f t="shared" ref="AJ7:AJ35" si="8">AH7/B7</f>
        <v>0.13823980961514856</v>
      </c>
      <c r="AK7" s="49">
        <v>8</v>
      </c>
      <c r="AL7" s="50">
        <v>267903.41000000003</v>
      </c>
      <c r="AM7" s="50">
        <v>187532.37</v>
      </c>
      <c r="AN7" s="51">
        <f t="shared" ref="AN7:AN35" si="9">AL7/B7</f>
        <v>1.7209929020696971E-2</v>
      </c>
      <c r="AP7" s="283"/>
      <c r="AQ7" s="284"/>
      <c r="AR7" s="284"/>
    </row>
    <row r="8" spans="1:44" s="42" customFormat="1" ht="80.099999999999994" customHeight="1" x14ac:dyDescent="0.25">
      <c r="A8" s="64" t="s">
        <v>33</v>
      </c>
      <c r="B8" s="286">
        <v>54642900</v>
      </c>
      <c r="C8" s="65">
        <v>4</v>
      </c>
      <c r="D8" s="66">
        <v>16185117.329999998</v>
      </c>
      <c r="E8" s="67">
        <f t="shared" si="2"/>
        <v>0.29619799333490715</v>
      </c>
      <c r="F8" s="68">
        <v>0</v>
      </c>
      <c r="G8" s="69">
        <v>0</v>
      </c>
      <c r="H8" s="65">
        <v>0</v>
      </c>
      <c r="I8" s="66">
        <v>0</v>
      </c>
      <c r="J8" s="70">
        <f t="shared" si="3"/>
        <v>0</v>
      </c>
      <c r="K8" s="65">
        <v>0</v>
      </c>
      <c r="L8" s="66">
        <v>0</v>
      </c>
      <c r="M8" s="71">
        <v>0</v>
      </c>
      <c r="N8" s="70">
        <f t="shared" si="4"/>
        <v>0</v>
      </c>
      <c r="O8" s="72">
        <v>0</v>
      </c>
      <c r="P8" s="73">
        <v>0</v>
      </c>
      <c r="Q8" s="74">
        <v>0</v>
      </c>
      <c r="R8" s="75">
        <v>0</v>
      </c>
      <c r="S8" s="76">
        <f t="shared" ref="S8:S14" si="10">R8*0.7</f>
        <v>0</v>
      </c>
      <c r="T8" s="77">
        <v>0</v>
      </c>
      <c r="U8" s="66">
        <v>0</v>
      </c>
      <c r="V8" s="66">
        <v>0</v>
      </c>
      <c r="W8" s="70">
        <f t="shared" si="5"/>
        <v>0</v>
      </c>
      <c r="X8" s="65">
        <v>0</v>
      </c>
      <c r="Y8" s="78">
        <v>0</v>
      </c>
      <c r="Z8" s="66">
        <v>0</v>
      </c>
      <c r="AA8" s="79">
        <f t="shared" si="6"/>
        <v>0</v>
      </c>
      <c r="AB8" s="80">
        <v>0</v>
      </c>
      <c r="AC8" s="81">
        <v>0</v>
      </c>
      <c r="AD8" s="82">
        <v>0</v>
      </c>
      <c r="AE8" s="70">
        <f t="shared" si="7"/>
        <v>0</v>
      </c>
      <c r="AF8" s="77">
        <v>0</v>
      </c>
      <c r="AG8" s="83">
        <v>0</v>
      </c>
      <c r="AH8" s="66">
        <v>0</v>
      </c>
      <c r="AI8" s="66">
        <v>0</v>
      </c>
      <c r="AJ8" s="84">
        <f t="shared" si="8"/>
        <v>0</v>
      </c>
      <c r="AK8" s="65">
        <v>0</v>
      </c>
      <c r="AL8" s="66">
        <v>0</v>
      </c>
      <c r="AM8" s="82">
        <f t="shared" ref="AM8:AM12" si="11">AL8*0.7</f>
        <v>0</v>
      </c>
      <c r="AN8" s="70">
        <f t="shared" si="9"/>
        <v>0</v>
      </c>
      <c r="AP8" s="283"/>
      <c r="AQ8" s="284"/>
      <c r="AR8" s="284"/>
    </row>
    <row r="9" spans="1:44" s="42" customFormat="1" ht="80.099999999999994" customHeight="1" x14ac:dyDescent="0.25">
      <c r="A9" s="64" t="s">
        <v>34</v>
      </c>
      <c r="B9" s="286">
        <v>94351475.099999994</v>
      </c>
      <c r="C9" s="65">
        <v>365</v>
      </c>
      <c r="D9" s="66">
        <v>131805076.88000003</v>
      </c>
      <c r="E9" s="67">
        <f t="shared" si="2"/>
        <v>1.3969583065903761</v>
      </c>
      <c r="F9" s="85">
        <v>72</v>
      </c>
      <c r="G9" s="86">
        <v>27473610.719999999</v>
      </c>
      <c r="H9" s="80">
        <v>5</v>
      </c>
      <c r="I9" s="82">
        <v>1796339.65</v>
      </c>
      <c r="J9" s="87">
        <f t="shared" si="3"/>
        <v>1.9038808329134432E-2</v>
      </c>
      <c r="K9" s="80">
        <v>5</v>
      </c>
      <c r="L9" s="82">
        <v>1796339.65</v>
      </c>
      <c r="M9" s="88">
        <v>1257437.7399999998</v>
      </c>
      <c r="N9" s="87">
        <f t="shared" si="4"/>
        <v>1.9038808329134432E-2</v>
      </c>
      <c r="O9" s="89">
        <v>0</v>
      </c>
      <c r="P9" s="90">
        <v>0</v>
      </c>
      <c r="Q9" s="91">
        <v>0</v>
      </c>
      <c r="R9" s="75">
        <v>0</v>
      </c>
      <c r="S9" s="76">
        <f t="shared" si="10"/>
        <v>0</v>
      </c>
      <c r="T9" s="92">
        <v>5</v>
      </c>
      <c r="U9" s="82">
        <v>1796339.65</v>
      </c>
      <c r="V9" s="82">
        <v>1257437.7399999998</v>
      </c>
      <c r="W9" s="87">
        <f t="shared" si="5"/>
        <v>1.9038808329134432E-2</v>
      </c>
      <c r="X9" s="80">
        <v>2</v>
      </c>
      <c r="Y9" s="81">
        <v>2</v>
      </c>
      <c r="Z9" s="82">
        <v>404323.49</v>
      </c>
      <c r="AA9" s="93">
        <f t="shared" si="6"/>
        <v>4.2852906069721849E-3</v>
      </c>
      <c r="AB9" s="80">
        <v>0</v>
      </c>
      <c r="AC9" s="81">
        <v>0</v>
      </c>
      <c r="AD9" s="82">
        <v>0</v>
      </c>
      <c r="AE9" s="87">
        <f t="shared" si="7"/>
        <v>0</v>
      </c>
      <c r="AF9" s="77">
        <v>2</v>
      </c>
      <c r="AG9" s="83">
        <v>3</v>
      </c>
      <c r="AH9" s="66">
        <v>530000</v>
      </c>
      <c r="AI9" s="66">
        <v>371000</v>
      </c>
      <c r="AJ9" s="94">
        <f t="shared" si="8"/>
        <v>5.61729426528065E-3</v>
      </c>
      <c r="AK9" s="80">
        <v>0</v>
      </c>
      <c r="AL9" s="82">
        <v>0</v>
      </c>
      <c r="AM9" s="82">
        <f t="shared" si="11"/>
        <v>0</v>
      </c>
      <c r="AN9" s="87">
        <f t="shared" si="9"/>
        <v>0</v>
      </c>
      <c r="AP9" s="283"/>
      <c r="AQ9" s="284"/>
      <c r="AR9" s="284"/>
    </row>
    <row r="10" spans="1:44" s="42" customFormat="1" ht="80.099999999999994" customHeight="1" x14ac:dyDescent="0.25">
      <c r="A10" s="64" t="s">
        <v>35</v>
      </c>
      <c r="B10" s="286">
        <v>37836647.50150156</v>
      </c>
      <c r="C10" s="65">
        <v>360</v>
      </c>
      <c r="D10" s="66">
        <v>58641546.210000001</v>
      </c>
      <c r="E10" s="67">
        <f t="shared" si="2"/>
        <v>1.5498610495994074</v>
      </c>
      <c r="F10" s="85">
        <v>42</v>
      </c>
      <c r="G10" s="86">
        <v>7501194.6099999994</v>
      </c>
      <c r="H10" s="80">
        <v>119</v>
      </c>
      <c r="I10" s="82">
        <v>16275935.620000005</v>
      </c>
      <c r="J10" s="87">
        <f t="shared" si="3"/>
        <v>0.43016325955818596</v>
      </c>
      <c r="K10" s="80">
        <v>119</v>
      </c>
      <c r="L10" s="82">
        <v>16275935.640000002</v>
      </c>
      <c r="M10" s="88">
        <v>11472806.719999999</v>
      </c>
      <c r="N10" s="87">
        <f t="shared" si="4"/>
        <v>0.43016326008677397</v>
      </c>
      <c r="O10" s="89">
        <v>0</v>
      </c>
      <c r="P10" s="90">
        <v>0</v>
      </c>
      <c r="Q10" s="91">
        <v>0</v>
      </c>
      <c r="R10" s="75">
        <v>56308.4</v>
      </c>
      <c r="S10" s="76">
        <v>39415.82</v>
      </c>
      <c r="T10" s="92">
        <v>119</v>
      </c>
      <c r="U10" s="82">
        <v>16219627.220000003</v>
      </c>
      <c r="V10" s="82">
        <v>11433390.920000002</v>
      </c>
      <c r="W10" s="87">
        <f t="shared" si="5"/>
        <v>0.42867506216972107</v>
      </c>
      <c r="X10" s="80">
        <v>31</v>
      </c>
      <c r="Y10" s="81">
        <v>31</v>
      </c>
      <c r="Z10" s="82">
        <v>3174065.8599999994</v>
      </c>
      <c r="AA10" s="93">
        <f t="shared" si="6"/>
        <v>8.388866534420196E-2</v>
      </c>
      <c r="AB10" s="80">
        <v>14</v>
      </c>
      <c r="AC10" s="81">
        <v>14</v>
      </c>
      <c r="AD10" s="82">
        <v>1128522.19</v>
      </c>
      <c r="AE10" s="87">
        <f t="shared" si="7"/>
        <v>2.9826167605235484E-2</v>
      </c>
      <c r="AF10" s="77">
        <v>53</v>
      </c>
      <c r="AG10" s="83">
        <v>61</v>
      </c>
      <c r="AH10" s="66">
        <v>4904787.6399999997</v>
      </c>
      <c r="AI10" s="66">
        <v>3433351.21</v>
      </c>
      <c r="AJ10" s="94">
        <f t="shared" si="8"/>
        <v>0.12963060852062414</v>
      </c>
      <c r="AK10" s="80">
        <v>14</v>
      </c>
      <c r="AL10" s="82">
        <v>1128522.19</v>
      </c>
      <c r="AM10" s="82">
        <v>789965.49</v>
      </c>
      <c r="AN10" s="87">
        <f t="shared" si="9"/>
        <v>2.9826167605235484E-2</v>
      </c>
      <c r="AP10" s="283"/>
      <c r="AQ10" s="284"/>
      <c r="AR10" s="284"/>
    </row>
    <row r="11" spans="1:44" s="42" customFormat="1" ht="80.099999999999994" customHeight="1" x14ac:dyDescent="0.25">
      <c r="A11" s="64" t="s">
        <v>36</v>
      </c>
      <c r="B11" s="286">
        <v>85819987.40776062</v>
      </c>
      <c r="C11" s="65">
        <v>53</v>
      </c>
      <c r="D11" s="66">
        <v>244905551.64999998</v>
      </c>
      <c r="E11" s="67">
        <f t="shared" si="2"/>
        <v>2.8537122766794232</v>
      </c>
      <c r="F11" s="85">
        <v>15</v>
      </c>
      <c r="G11" s="86">
        <v>123153640.91</v>
      </c>
      <c r="H11" s="80">
        <v>12</v>
      </c>
      <c r="I11" s="82">
        <v>27595325.470000003</v>
      </c>
      <c r="J11" s="87">
        <f t="shared" si="3"/>
        <v>0.32154893403660162</v>
      </c>
      <c r="K11" s="80">
        <v>12</v>
      </c>
      <c r="L11" s="82">
        <v>27595325.469999999</v>
      </c>
      <c r="M11" s="88">
        <v>19316727.769999996</v>
      </c>
      <c r="N11" s="87">
        <f t="shared" si="4"/>
        <v>0.32154893403660156</v>
      </c>
      <c r="O11" s="89">
        <v>0</v>
      </c>
      <c r="P11" s="90">
        <v>0</v>
      </c>
      <c r="Q11" s="91">
        <v>0</v>
      </c>
      <c r="R11" s="75">
        <v>477.8</v>
      </c>
      <c r="S11" s="76">
        <v>334.45</v>
      </c>
      <c r="T11" s="92">
        <v>12</v>
      </c>
      <c r="U11" s="82">
        <v>27594847.670000002</v>
      </c>
      <c r="V11" s="82">
        <v>19316393.309999999</v>
      </c>
      <c r="W11" s="87">
        <f t="shared" si="5"/>
        <v>0.32154336656899374</v>
      </c>
      <c r="X11" s="80">
        <v>5</v>
      </c>
      <c r="Y11" s="81">
        <v>5</v>
      </c>
      <c r="Z11" s="82">
        <v>545463.62</v>
      </c>
      <c r="AA11" s="93">
        <f t="shared" si="6"/>
        <v>6.3559042185395874E-3</v>
      </c>
      <c r="AB11" s="80">
        <v>3</v>
      </c>
      <c r="AC11" s="81">
        <v>3</v>
      </c>
      <c r="AD11" s="82">
        <v>386669.05</v>
      </c>
      <c r="AE11" s="87">
        <f t="shared" si="7"/>
        <v>4.5055826932576997E-3</v>
      </c>
      <c r="AF11" s="77">
        <v>7</v>
      </c>
      <c r="AG11" s="83">
        <v>11</v>
      </c>
      <c r="AH11" s="66">
        <v>3731169.05</v>
      </c>
      <c r="AI11" s="66">
        <v>2611818.3199999998</v>
      </c>
      <c r="AJ11" s="94">
        <f t="shared" si="8"/>
        <v>4.3476690718584211E-2</v>
      </c>
      <c r="AK11" s="80">
        <v>3</v>
      </c>
      <c r="AL11" s="82">
        <v>386669.05</v>
      </c>
      <c r="AM11" s="82">
        <f>AL11*70%</f>
        <v>270668.33499999996</v>
      </c>
      <c r="AN11" s="87">
        <f t="shared" si="9"/>
        <v>4.5055826932576997E-3</v>
      </c>
      <c r="AP11" s="283"/>
      <c r="AQ11" s="284"/>
      <c r="AR11" s="284"/>
    </row>
    <row r="12" spans="1:44" s="42" customFormat="1" ht="99.95" customHeight="1" x14ac:dyDescent="0.25">
      <c r="A12" s="64" t="s">
        <v>37</v>
      </c>
      <c r="B12" s="286">
        <v>16813199.999999996</v>
      </c>
      <c r="C12" s="65">
        <v>0</v>
      </c>
      <c r="D12" s="66">
        <v>0</v>
      </c>
      <c r="E12" s="67">
        <f t="shared" si="2"/>
        <v>0</v>
      </c>
      <c r="F12" s="85">
        <v>0</v>
      </c>
      <c r="G12" s="86">
        <v>0</v>
      </c>
      <c r="H12" s="80">
        <v>0</v>
      </c>
      <c r="I12" s="82">
        <v>0</v>
      </c>
      <c r="J12" s="87">
        <f t="shared" si="3"/>
        <v>0</v>
      </c>
      <c r="K12" s="80">
        <v>0</v>
      </c>
      <c r="L12" s="82">
        <v>0</v>
      </c>
      <c r="M12" s="88">
        <v>0</v>
      </c>
      <c r="N12" s="87">
        <f t="shared" si="4"/>
        <v>0</v>
      </c>
      <c r="O12" s="89">
        <v>0</v>
      </c>
      <c r="P12" s="90">
        <v>0</v>
      </c>
      <c r="Q12" s="91">
        <v>0</v>
      </c>
      <c r="R12" s="75">
        <v>0</v>
      </c>
      <c r="S12" s="76">
        <f t="shared" si="10"/>
        <v>0</v>
      </c>
      <c r="T12" s="92">
        <v>0</v>
      </c>
      <c r="U12" s="82">
        <v>0</v>
      </c>
      <c r="V12" s="82">
        <v>0</v>
      </c>
      <c r="W12" s="87">
        <f t="shared" si="5"/>
        <v>0</v>
      </c>
      <c r="X12" s="80">
        <v>0</v>
      </c>
      <c r="Y12" s="81">
        <v>0</v>
      </c>
      <c r="Z12" s="82">
        <v>0</v>
      </c>
      <c r="AA12" s="93">
        <f t="shared" si="6"/>
        <v>0</v>
      </c>
      <c r="AB12" s="80">
        <v>0</v>
      </c>
      <c r="AC12" s="81">
        <v>0</v>
      </c>
      <c r="AD12" s="82">
        <v>0</v>
      </c>
      <c r="AE12" s="87">
        <f t="shared" si="7"/>
        <v>0</v>
      </c>
      <c r="AF12" s="77">
        <v>0</v>
      </c>
      <c r="AG12" s="83">
        <v>0</v>
      </c>
      <c r="AH12" s="66">
        <v>0</v>
      </c>
      <c r="AI12" s="66">
        <v>0</v>
      </c>
      <c r="AJ12" s="94">
        <f t="shared" si="8"/>
        <v>0</v>
      </c>
      <c r="AK12" s="80">
        <v>0</v>
      </c>
      <c r="AL12" s="82">
        <v>0</v>
      </c>
      <c r="AM12" s="82">
        <f t="shared" si="11"/>
        <v>0</v>
      </c>
      <c r="AN12" s="87">
        <f t="shared" si="9"/>
        <v>0</v>
      </c>
      <c r="AP12" s="283"/>
      <c r="AQ12" s="284"/>
      <c r="AR12" s="284"/>
    </row>
    <row r="13" spans="1:44" s="42" customFormat="1" ht="99.95" customHeight="1" x14ac:dyDescent="0.25">
      <c r="A13" s="64" t="s">
        <v>38</v>
      </c>
      <c r="B13" s="286">
        <v>318679451.77723992</v>
      </c>
      <c r="C13" s="65">
        <v>646</v>
      </c>
      <c r="D13" s="66">
        <v>394805209</v>
      </c>
      <c r="E13" s="67">
        <f t="shared" si="2"/>
        <v>1.2388787755163226</v>
      </c>
      <c r="F13" s="85">
        <v>151</v>
      </c>
      <c r="G13" s="86">
        <v>101560190</v>
      </c>
      <c r="H13" s="80">
        <v>472</v>
      </c>
      <c r="I13" s="82">
        <v>262094069</v>
      </c>
      <c r="J13" s="87">
        <f t="shared" si="3"/>
        <v>0.82243793108821572</v>
      </c>
      <c r="K13" s="80">
        <v>472</v>
      </c>
      <c r="L13" s="82">
        <v>262094069</v>
      </c>
      <c r="M13" s="88">
        <v>183465140.30000001</v>
      </c>
      <c r="N13" s="87">
        <f t="shared" si="4"/>
        <v>0.82243793108821572</v>
      </c>
      <c r="O13" s="89">
        <v>10</v>
      </c>
      <c r="P13" s="90">
        <v>5147233</v>
      </c>
      <c r="Q13" s="91">
        <v>3603063.1</v>
      </c>
      <c r="R13" s="75">
        <v>2694000</v>
      </c>
      <c r="S13" s="76">
        <v>1885800</v>
      </c>
      <c r="T13" s="92">
        <v>462</v>
      </c>
      <c r="U13" s="82">
        <v>254252836</v>
      </c>
      <c r="V13" s="82">
        <v>177976985.19999999</v>
      </c>
      <c r="W13" s="87">
        <f t="shared" si="5"/>
        <v>0.79783253856519509</v>
      </c>
      <c r="X13" s="80">
        <v>407</v>
      </c>
      <c r="Y13" s="81">
        <v>407</v>
      </c>
      <c r="Z13" s="82">
        <v>216778566</v>
      </c>
      <c r="AA13" s="93">
        <f t="shared" si="6"/>
        <v>0.68024017485611332</v>
      </c>
      <c r="AB13" s="80">
        <v>400</v>
      </c>
      <c r="AC13" s="81">
        <v>400</v>
      </c>
      <c r="AD13" s="82">
        <v>215051416</v>
      </c>
      <c r="AE13" s="87">
        <f t="shared" si="7"/>
        <v>0.67482046552007713</v>
      </c>
      <c r="AF13" s="77">
        <v>400</v>
      </c>
      <c r="AG13" s="83">
        <v>400</v>
      </c>
      <c r="AH13" s="66">
        <v>215051416</v>
      </c>
      <c r="AI13" s="66">
        <v>150535991.19999999</v>
      </c>
      <c r="AJ13" s="94">
        <f t="shared" si="8"/>
        <v>0.67482046552007713</v>
      </c>
      <c r="AK13" s="80">
        <v>400</v>
      </c>
      <c r="AL13" s="95">
        <v>215051416</v>
      </c>
      <c r="AM13" s="82">
        <v>150535991.19999999</v>
      </c>
      <c r="AN13" s="87">
        <f t="shared" si="9"/>
        <v>0.67482046552007713</v>
      </c>
      <c r="AP13" s="283"/>
      <c r="AQ13" s="284"/>
      <c r="AR13" s="284"/>
    </row>
    <row r="14" spans="1:44" s="42" customFormat="1" ht="99.95" customHeight="1" x14ac:dyDescent="0.25">
      <c r="A14" s="64" t="s">
        <v>39</v>
      </c>
      <c r="B14" s="286">
        <v>82264950.762783378</v>
      </c>
      <c r="C14" s="65">
        <v>940</v>
      </c>
      <c r="D14" s="66">
        <v>62592500</v>
      </c>
      <c r="E14" s="67">
        <f t="shared" si="2"/>
        <v>0.76086473546297695</v>
      </c>
      <c r="F14" s="85">
        <v>67</v>
      </c>
      <c r="G14" s="86">
        <v>4098300</v>
      </c>
      <c r="H14" s="80">
        <v>862</v>
      </c>
      <c r="I14" s="82">
        <v>57525200</v>
      </c>
      <c r="J14" s="87">
        <f t="shared" si="3"/>
        <v>0.69926742150345234</v>
      </c>
      <c r="K14" s="80">
        <v>856</v>
      </c>
      <c r="L14" s="82">
        <v>57126200</v>
      </c>
      <c r="M14" s="88">
        <v>39947750</v>
      </c>
      <c r="N14" s="87">
        <f t="shared" si="4"/>
        <v>0.69441723930191501</v>
      </c>
      <c r="O14" s="89">
        <v>4</v>
      </c>
      <c r="P14" s="90">
        <v>198000</v>
      </c>
      <c r="Q14" s="91">
        <v>138600</v>
      </c>
      <c r="R14" s="75">
        <v>0</v>
      </c>
      <c r="S14" s="76">
        <f t="shared" si="10"/>
        <v>0</v>
      </c>
      <c r="T14" s="92">
        <v>852</v>
      </c>
      <c r="U14" s="82">
        <v>56928200</v>
      </c>
      <c r="V14" s="82">
        <v>39848840</v>
      </c>
      <c r="W14" s="87">
        <f t="shared" si="5"/>
        <v>0.69201038196882125</v>
      </c>
      <c r="X14" s="80">
        <v>850</v>
      </c>
      <c r="Y14" s="81">
        <v>850</v>
      </c>
      <c r="Z14" s="82">
        <v>56755500</v>
      </c>
      <c r="AA14" s="93">
        <f t="shared" si="6"/>
        <v>0.68991106751717834</v>
      </c>
      <c r="AB14" s="80">
        <v>730</v>
      </c>
      <c r="AC14" s="81">
        <v>730</v>
      </c>
      <c r="AD14" s="82">
        <v>48262500</v>
      </c>
      <c r="AE14" s="87">
        <f t="shared" si="7"/>
        <v>0.58667147494159722</v>
      </c>
      <c r="AF14" s="77">
        <v>708</v>
      </c>
      <c r="AG14" s="83">
        <v>708</v>
      </c>
      <c r="AH14" s="66">
        <v>46837500</v>
      </c>
      <c r="AI14" s="66">
        <v>32786250</v>
      </c>
      <c r="AJ14" s="94">
        <f t="shared" si="8"/>
        <v>0.56934939565039233</v>
      </c>
      <c r="AK14" s="80">
        <v>708</v>
      </c>
      <c r="AL14" s="95">
        <v>46837500</v>
      </c>
      <c r="AM14" s="82">
        <v>32786250</v>
      </c>
      <c r="AN14" s="87">
        <f t="shared" si="9"/>
        <v>0.56934939565039233</v>
      </c>
      <c r="AP14" s="283"/>
      <c r="AQ14" s="284"/>
      <c r="AR14" s="284"/>
    </row>
    <row r="15" spans="1:44" s="42" customFormat="1" ht="80.099999999999994" customHeight="1" x14ac:dyDescent="0.25">
      <c r="A15" s="64" t="s">
        <v>40</v>
      </c>
      <c r="B15" s="286">
        <v>335554074.8541342</v>
      </c>
      <c r="C15" s="65">
        <v>49</v>
      </c>
      <c r="D15" s="66">
        <v>50613156.349999994</v>
      </c>
      <c r="E15" s="67">
        <f t="shared" si="2"/>
        <v>0.15083457523798988</v>
      </c>
      <c r="F15" s="85">
        <v>4</v>
      </c>
      <c r="G15" s="86">
        <v>1303219.54</v>
      </c>
      <c r="H15" s="80">
        <v>30</v>
      </c>
      <c r="I15" s="82">
        <v>31053979.079999998</v>
      </c>
      <c r="J15" s="87">
        <f t="shared" si="3"/>
        <v>9.2545379141943676E-2</v>
      </c>
      <c r="K15" s="80">
        <v>30</v>
      </c>
      <c r="L15" s="82">
        <v>31053979.080000002</v>
      </c>
      <c r="M15" s="88">
        <v>21737785.260199998</v>
      </c>
      <c r="N15" s="87">
        <f t="shared" si="4"/>
        <v>9.254537914194369E-2</v>
      </c>
      <c r="O15" s="89">
        <v>1</v>
      </c>
      <c r="P15" s="90">
        <v>333750.77</v>
      </c>
      <c r="Q15" s="91">
        <v>233625.53</v>
      </c>
      <c r="R15" s="75">
        <v>0</v>
      </c>
      <c r="S15" s="76">
        <v>0</v>
      </c>
      <c r="T15" s="92">
        <v>29</v>
      </c>
      <c r="U15" s="82">
        <v>30624844.710000001</v>
      </c>
      <c r="V15" s="82">
        <v>21437391.260199998</v>
      </c>
      <c r="W15" s="87">
        <f t="shared" si="5"/>
        <v>9.1266496237045136E-2</v>
      </c>
      <c r="X15" s="80">
        <v>15</v>
      </c>
      <c r="Y15" s="81">
        <v>23</v>
      </c>
      <c r="Z15" s="82">
        <v>17720865.23</v>
      </c>
      <c r="AA15" s="93">
        <f t="shared" si="6"/>
        <v>5.2810758557181238E-2</v>
      </c>
      <c r="AB15" s="80">
        <v>9</v>
      </c>
      <c r="AC15" s="81">
        <v>16</v>
      </c>
      <c r="AD15" s="82">
        <v>12879312.109999999</v>
      </c>
      <c r="AE15" s="87">
        <f t="shared" si="7"/>
        <v>3.838222532567561E-2</v>
      </c>
      <c r="AF15" s="77">
        <v>12</v>
      </c>
      <c r="AG15" s="83">
        <v>19</v>
      </c>
      <c r="AH15" s="66">
        <v>13081651.109999999</v>
      </c>
      <c r="AI15" s="66">
        <v>9157155.7300000004</v>
      </c>
      <c r="AJ15" s="94">
        <f t="shared" si="8"/>
        <v>3.8985225006391622E-2</v>
      </c>
      <c r="AK15" s="80">
        <v>15</v>
      </c>
      <c r="AL15" s="95">
        <v>12645595.560000002</v>
      </c>
      <c r="AM15" s="82">
        <v>8851916.8499999996</v>
      </c>
      <c r="AN15" s="87">
        <f t="shared" si="9"/>
        <v>3.7685715977363886E-2</v>
      </c>
      <c r="AP15" s="283"/>
      <c r="AQ15" s="284"/>
      <c r="AR15" s="284"/>
    </row>
    <row r="16" spans="1:44" s="42" customFormat="1" ht="80.099999999999994" customHeight="1" x14ac:dyDescent="0.25">
      <c r="A16" s="64" t="s">
        <v>41</v>
      </c>
      <c r="B16" s="286">
        <v>126330192.77226585</v>
      </c>
      <c r="C16" s="65">
        <v>4</v>
      </c>
      <c r="D16" s="66">
        <v>81168773.379999995</v>
      </c>
      <c r="E16" s="67">
        <f t="shared" si="2"/>
        <v>0.64251285934726721</v>
      </c>
      <c r="F16" s="85">
        <v>0</v>
      </c>
      <c r="G16" s="86">
        <v>0</v>
      </c>
      <c r="H16" s="80">
        <v>3</v>
      </c>
      <c r="I16" s="82">
        <v>65985927.68</v>
      </c>
      <c r="J16" s="87">
        <f t="shared" si="3"/>
        <v>0.52232903498336425</v>
      </c>
      <c r="K16" s="80">
        <v>3</v>
      </c>
      <c r="L16" s="82">
        <v>65985927.68</v>
      </c>
      <c r="M16" s="88">
        <v>46190149.370000005</v>
      </c>
      <c r="N16" s="87">
        <f t="shared" si="4"/>
        <v>0.52232903498336425</v>
      </c>
      <c r="O16" s="89">
        <v>0</v>
      </c>
      <c r="P16" s="90">
        <v>0</v>
      </c>
      <c r="Q16" s="91">
        <v>0</v>
      </c>
      <c r="R16" s="75">
        <v>833337.42</v>
      </c>
      <c r="S16" s="76">
        <v>583336.18999999994</v>
      </c>
      <c r="T16" s="92">
        <v>3</v>
      </c>
      <c r="U16" s="82">
        <v>65152590.259999998</v>
      </c>
      <c r="V16" s="82">
        <v>45606813.170000002</v>
      </c>
      <c r="W16" s="87">
        <f t="shared" si="5"/>
        <v>0.51573253258189755</v>
      </c>
      <c r="X16" s="80">
        <v>3</v>
      </c>
      <c r="Y16" s="81">
        <v>4</v>
      </c>
      <c r="Z16" s="82">
        <v>41561710.020000003</v>
      </c>
      <c r="AA16" s="93">
        <f t="shared" si="6"/>
        <v>0.32899269056703551</v>
      </c>
      <c r="AB16" s="80">
        <v>1</v>
      </c>
      <c r="AC16" s="81">
        <v>2</v>
      </c>
      <c r="AD16" s="82">
        <v>26110049.780000001</v>
      </c>
      <c r="AE16" s="87">
        <f t="shared" si="7"/>
        <v>0.20668099372782817</v>
      </c>
      <c r="AF16" s="77">
        <v>3</v>
      </c>
      <c r="AG16" s="83">
        <v>7</v>
      </c>
      <c r="AH16" s="66">
        <v>45846568.270000003</v>
      </c>
      <c r="AI16" s="66">
        <v>32092597.780000001</v>
      </c>
      <c r="AJ16" s="94">
        <f t="shared" si="8"/>
        <v>0.36291061751680492</v>
      </c>
      <c r="AK16" s="80">
        <v>2</v>
      </c>
      <c r="AL16" s="82">
        <v>26110049.780000001</v>
      </c>
      <c r="AM16" s="82">
        <v>18277034.84</v>
      </c>
      <c r="AN16" s="87">
        <f t="shared" si="9"/>
        <v>0.20668099372782817</v>
      </c>
      <c r="AP16" s="283"/>
      <c r="AQ16" s="284"/>
      <c r="AR16" s="284"/>
    </row>
    <row r="17" spans="1:44" s="42" customFormat="1" ht="99.95" customHeight="1" thickBot="1" x14ac:dyDescent="0.3">
      <c r="A17" s="96" t="s">
        <v>42</v>
      </c>
      <c r="B17" s="287">
        <v>155549784.189917</v>
      </c>
      <c r="C17" s="97">
        <v>38</v>
      </c>
      <c r="D17" s="98">
        <v>52635710.460000008</v>
      </c>
      <c r="E17" s="99">
        <f t="shared" si="2"/>
        <v>0.33838497902211778</v>
      </c>
      <c r="F17" s="100">
        <v>2</v>
      </c>
      <c r="G17" s="101">
        <v>45372.17</v>
      </c>
      <c r="H17" s="102">
        <v>36</v>
      </c>
      <c r="I17" s="103">
        <v>52590338.290000007</v>
      </c>
      <c r="J17" s="104">
        <f t="shared" si="3"/>
        <v>0.33809328996426213</v>
      </c>
      <c r="K17" s="102">
        <v>36</v>
      </c>
      <c r="L17" s="103">
        <v>52590338.290200002</v>
      </c>
      <c r="M17" s="105">
        <v>36813236.720399998</v>
      </c>
      <c r="N17" s="104">
        <f t="shared" si="4"/>
        <v>0.33809328996554788</v>
      </c>
      <c r="O17" s="106">
        <v>0</v>
      </c>
      <c r="P17" s="107">
        <v>0</v>
      </c>
      <c r="Q17" s="108">
        <v>0</v>
      </c>
      <c r="R17" s="109">
        <v>40795</v>
      </c>
      <c r="S17" s="110">
        <v>28556.5</v>
      </c>
      <c r="T17" s="111">
        <v>36</v>
      </c>
      <c r="U17" s="103">
        <v>52549543.290200002</v>
      </c>
      <c r="V17" s="103">
        <v>36784680.210399993</v>
      </c>
      <c r="W17" s="104">
        <f t="shared" si="5"/>
        <v>0.33783102666372167</v>
      </c>
      <c r="X17" s="102">
        <v>24</v>
      </c>
      <c r="Y17" s="112">
        <v>24</v>
      </c>
      <c r="Z17" s="103">
        <v>21023502.770000003</v>
      </c>
      <c r="AA17" s="113">
        <f t="shared" si="6"/>
        <v>0.13515610374831225</v>
      </c>
      <c r="AB17" s="102">
        <v>21</v>
      </c>
      <c r="AC17" s="112">
        <v>21</v>
      </c>
      <c r="AD17" s="103">
        <v>14616832.809999999</v>
      </c>
      <c r="AE17" s="104">
        <f t="shared" si="7"/>
        <v>9.3968840176298279E-2</v>
      </c>
      <c r="AF17" s="114">
        <v>26</v>
      </c>
      <c r="AG17" s="115">
        <v>33</v>
      </c>
      <c r="AH17" s="98">
        <v>28891096.879999999</v>
      </c>
      <c r="AI17" s="98">
        <v>20223767.73</v>
      </c>
      <c r="AJ17" s="116">
        <f t="shared" si="8"/>
        <v>0.18573537102903143</v>
      </c>
      <c r="AK17" s="102">
        <v>21</v>
      </c>
      <c r="AL17" s="103">
        <v>14616832.809999999</v>
      </c>
      <c r="AM17" s="103">
        <v>10231782.869999999</v>
      </c>
      <c r="AN17" s="104">
        <f t="shared" si="9"/>
        <v>9.3968840176298279E-2</v>
      </c>
      <c r="AP17" s="283"/>
      <c r="AQ17" s="284"/>
      <c r="AR17" s="284"/>
    </row>
    <row r="18" spans="1:44" s="128" customFormat="1" ht="99.95" customHeight="1" thickBot="1" x14ac:dyDescent="0.3">
      <c r="A18" s="24" t="s">
        <v>43</v>
      </c>
      <c r="B18" s="288">
        <f>SUM(B19:B26)</f>
        <v>1283634085.1863968</v>
      </c>
      <c r="C18" s="117">
        <f>SUM(C19:C26)</f>
        <v>1675</v>
      </c>
      <c r="D18" s="118">
        <f>SUM(D19:D26)</f>
        <v>1443484523.7299991</v>
      </c>
      <c r="E18" s="119">
        <f t="shared" si="2"/>
        <v>1.1245295995084068</v>
      </c>
      <c r="F18" s="28">
        <f>SUM(F19:F26)</f>
        <v>237</v>
      </c>
      <c r="G18" s="29">
        <f>SUM(G19:G26)</f>
        <v>231139739.75</v>
      </c>
      <c r="H18" s="120">
        <f>SUM(H19:H26)</f>
        <v>980</v>
      </c>
      <c r="I18" s="121">
        <f>SUM(I19:I26)</f>
        <v>742400531.57999969</v>
      </c>
      <c r="J18" s="122">
        <f t="shared" si="3"/>
        <v>0.57835838121437511</v>
      </c>
      <c r="K18" s="120">
        <f>SUM(K19:K26)</f>
        <v>969</v>
      </c>
      <c r="L18" s="121">
        <f>SUM(L19:L26)</f>
        <v>732897283.55919993</v>
      </c>
      <c r="M18" s="123">
        <f>SUM(M19:M26)</f>
        <v>516594805.31960016</v>
      </c>
      <c r="N18" s="124">
        <f t="shared" si="4"/>
        <v>0.57095498788720289</v>
      </c>
      <c r="O18" s="34">
        <f t="shared" ref="O18:V18" si="12">SUM(O19:O26)</f>
        <v>13</v>
      </c>
      <c r="P18" s="35">
        <f t="shared" si="12"/>
        <v>5181937.2300000004</v>
      </c>
      <c r="Q18" s="36">
        <f t="shared" si="12"/>
        <v>3627356.01</v>
      </c>
      <c r="R18" s="121">
        <f t="shared" si="12"/>
        <v>4824359.1100000003</v>
      </c>
      <c r="S18" s="121">
        <f t="shared" si="12"/>
        <v>3377050.8499999996</v>
      </c>
      <c r="T18" s="120">
        <f t="shared" si="12"/>
        <v>956</v>
      </c>
      <c r="U18" s="121">
        <f t="shared" si="12"/>
        <v>722887045.06940007</v>
      </c>
      <c r="V18" s="121">
        <f t="shared" si="12"/>
        <v>506076708.0795002</v>
      </c>
      <c r="W18" s="122">
        <f t="shared" si="5"/>
        <v>0.56315662961258106</v>
      </c>
      <c r="X18" s="120">
        <f>SUM(X19:X26)</f>
        <v>742</v>
      </c>
      <c r="Y18" s="125">
        <f>SUM(Y19:Y26)</f>
        <v>1260</v>
      </c>
      <c r="Z18" s="121">
        <f>SUM(Z19:Z26)</f>
        <v>232258498.16</v>
      </c>
      <c r="AA18" s="126">
        <f t="shared" si="6"/>
        <v>0.18093824466048958</v>
      </c>
      <c r="AB18" s="120">
        <f>SUM(AB19:AB26)</f>
        <v>675</v>
      </c>
      <c r="AC18" s="125">
        <f>SUM(AC19:AC26)</f>
        <v>1177</v>
      </c>
      <c r="AD18" s="121">
        <f>SUM(AD19:AD26)</f>
        <v>185259850.85000002</v>
      </c>
      <c r="AE18" s="122">
        <f t="shared" si="7"/>
        <v>0.14432450258836682</v>
      </c>
      <c r="AF18" s="117">
        <v>737</v>
      </c>
      <c r="AG18" s="127">
        <v>1300</v>
      </c>
      <c r="AH18" s="118">
        <v>243341714.31</v>
      </c>
      <c r="AI18" s="118">
        <v>170339194.69</v>
      </c>
      <c r="AJ18" s="122">
        <f t="shared" si="8"/>
        <v>0.18957249353086811</v>
      </c>
      <c r="AK18" s="120">
        <f>SUM(AK19:AK26)</f>
        <v>1158</v>
      </c>
      <c r="AL18" s="121">
        <f>SUM(AL19:AL26)</f>
        <v>183457674.78</v>
      </c>
      <c r="AM18" s="121">
        <f>SUM(AM19:AM26)</f>
        <v>128420367.14</v>
      </c>
      <c r="AN18" s="122">
        <f t="shared" si="9"/>
        <v>0.14292053856871528</v>
      </c>
      <c r="AP18" s="289"/>
      <c r="AQ18" s="290"/>
      <c r="AR18" s="290"/>
    </row>
    <row r="19" spans="1:44" s="42" customFormat="1" ht="80.099999999999994" customHeight="1" x14ac:dyDescent="0.25">
      <c r="A19" s="43" t="s">
        <v>44</v>
      </c>
      <c r="B19" s="285">
        <v>50462241.274989255</v>
      </c>
      <c r="C19" s="44">
        <v>38</v>
      </c>
      <c r="D19" s="45">
        <v>46405305.419999994</v>
      </c>
      <c r="E19" s="46">
        <f t="shared" si="2"/>
        <v>0.91960452503721801</v>
      </c>
      <c r="F19" s="47">
        <v>11</v>
      </c>
      <c r="G19" s="48">
        <v>5602116.7800000003</v>
      </c>
      <c r="H19" s="49">
        <v>14</v>
      </c>
      <c r="I19" s="50">
        <v>35251083.659999996</v>
      </c>
      <c r="J19" s="51">
        <f t="shared" si="3"/>
        <v>0.69856357485000553</v>
      </c>
      <c r="K19" s="49">
        <v>14</v>
      </c>
      <c r="L19" s="50">
        <v>35251083.659900002</v>
      </c>
      <c r="M19" s="52">
        <v>24675758.499900002</v>
      </c>
      <c r="N19" s="51">
        <f t="shared" si="4"/>
        <v>0.698563574848024</v>
      </c>
      <c r="O19" s="129">
        <v>0</v>
      </c>
      <c r="P19" s="130">
        <v>0</v>
      </c>
      <c r="Q19" s="131">
        <v>0</v>
      </c>
      <c r="R19" s="56">
        <v>1.45</v>
      </c>
      <c r="S19" s="57">
        <v>1.01</v>
      </c>
      <c r="T19" s="58">
        <v>14</v>
      </c>
      <c r="U19" s="50">
        <v>35251082.209899999</v>
      </c>
      <c r="V19" s="50">
        <v>24675758.159900002</v>
      </c>
      <c r="W19" s="51">
        <f t="shared" si="5"/>
        <v>0.698563546113668</v>
      </c>
      <c r="X19" s="49">
        <v>8</v>
      </c>
      <c r="Y19" s="59">
        <v>9</v>
      </c>
      <c r="Z19" s="50">
        <v>3913714.36</v>
      </c>
      <c r="AA19" s="60">
        <f t="shared" si="6"/>
        <v>7.7557283646451217E-2</v>
      </c>
      <c r="AB19" s="49">
        <v>3</v>
      </c>
      <c r="AC19" s="59">
        <v>4</v>
      </c>
      <c r="AD19" s="50">
        <v>1788217.57</v>
      </c>
      <c r="AE19" s="51">
        <f t="shared" si="7"/>
        <v>3.5436744877328695E-2</v>
      </c>
      <c r="AF19" s="61">
        <v>9</v>
      </c>
      <c r="AG19" s="62">
        <v>32</v>
      </c>
      <c r="AH19" s="45">
        <v>11673081.720000001</v>
      </c>
      <c r="AI19" s="45">
        <v>8171157.1500000004</v>
      </c>
      <c r="AJ19" s="63">
        <f t="shared" si="8"/>
        <v>0.23132309277324081</v>
      </c>
      <c r="AK19" s="49">
        <v>6</v>
      </c>
      <c r="AL19" s="50">
        <v>1788217.57</v>
      </c>
      <c r="AM19" s="50">
        <v>1251752.28</v>
      </c>
      <c r="AN19" s="51">
        <f t="shared" si="9"/>
        <v>3.5436744877328695E-2</v>
      </c>
      <c r="AP19" s="283"/>
      <c r="AQ19" s="284"/>
      <c r="AR19" s="284"/>
    </row>
    <row r="20" spans="1:44" s="42" customFormat="1" ht="80.099999999999994" customHeight="1" x14ac:dyDescent="0.25">
      <c r="A20" s="64" t="s">
        <v>45</v>
      </c>
      <c r="B20" s="286">
        <v>448811264.74214184</v>
      </c>
      <c r="C20" s="65">
        <v>575</v>
      </c>
      <c r="D20" s="66">
        <v>605940402.99999964</v>
      </c>
      <c r="E20" s="67">
        <f t="shared" si="2"/>
        <v>1.3501007006767847</v>
      </c>
      <c r="F20" s="85">
        <v>131</v>
      </c>
      <c r="G20" s="86">
        <v>141960496.63</v>
      </c>
      <c r="H20" s="80">
        <v>246</v>
      </c>
      <c r="I20" s="82">
        <v>212937122.25999987</v>
      </c>
      <c r="J20" s="87">
        <f t="shared" si="3"/>
        <v>0.47444692009310391</v>
      </c>
      <c r="K20" s="80">
        <v>240</v>
      </c>
      <c r="L20" s="82">
        <v>205809052.43999997</v>
      </c>
      <c r="M20" s="88">
        <v>144066335.63000005</v>
      </c>
      <c r="N20" s="87">
        <f t="shared" si="4"/>
        <v>0.45856481021759704</v>
      </c>
      <c r="O20" s="89">
        <v>2</v>
      </c>
      <c r="P20" s="90">
        <v>392384.23</v>
      </c>
      <c r="Q20" s="91">
        <v>274668.95</v>
      </c>
      <c r="R20" s="75">
        <v>61418.32</v>
      </c>
      <c r="S20" s="76">
        <v>42992.79</v>
      </c>
      <c r="T20" s="92">
        <v>238</v>
      </c>
      <c r="U20" s="82">
        <v>205355249.88999999</v>
      </c>
      <c r="V20" s="82">
        <v>143748673.94000003</v>
      </c>
      <c r="W20" s="87">
        <f t="shared" si="5"/>
        <v>0.45755368909464411</v>
      </c>
      <c r="X20" s="80">
        <v>73</v>
      </c>
      <c r="Y20" s="81">
        <v>75</v>
      </c>
      <c r="Z20" s="82">
        <v>58929766.469999999</v>
      </c>
      <c r="AA20" s="93">
        <f t="shared" si="6"/>
        <v>0.13130188811962476</v>
      </c>
      <c r="AB20" s="80">
        <v>24</v>
      </c>
      <c r="AC20" s="81">
        <v>26</v>
      </c>
      <c r="AD20" s="82">
        <v>32576161.25</v>
      </c>
      <c r="AE20" s="87">
        <f t="shared" si="7"/>
        <v>7.258320770695488E-2</v>
      </c>
      <c r="AF20" s="77">
        <v>81</v>
      </c>
      <c r="AG20" s="83">
        <v>114</v>
      </c>
      <c r="AH20" s="66">
        <v>57334745.799999997</v>
      </c>
      <c r="AI20" s="66">
        <v>40134321.899999999</v>
      </c>
      <c r="AJ20" s="94">
        <f t="shared" si="8"/>
        <v>0.12774800969610436</v>
      </c>
      <c r="AK20" s="80">
        <v>23</v>
      </c>
      <c r="AL20" s="82">
        <v>31028876.899999999</v>
      </c>
      <c r="AM20" s="82">
        <v>21720213.760000002</v>
      </c>
      <c r="AN20" s="87">
        <f t="shared" si="9"/>
        <v>6.9135690963165103E-2</v>
      </c>
      <c r="AP20" s="283"/>
      <c r="AQ20" s="284"/>
      <c r="AR20" s="284"/>
    </row>
    <row r="21" spans="1:44" s="42" customFormat="1" ht="80.099999999999994" customHeight="1" x14ac:dyDescent="0.25">
      <c r="A21" s="64" t="s">
        <v>46</v>
      </c>
      <c r="B21" s="286">
        <v>369838685.74099499</v>
      </c>
      <c r="C21" s="65">
        <v>887</v>
      </c>
      <c r="D21" s="66">
        <v>405615796.58999974</v>
      </c>
      <c r="E21" s="67">
        <f t="shared" si="2"/>
        <v>1.0967370700480483</v>
      </c>
      <c r="F21" s="85">
        <v>69</v>
      </c>
      <c r="G21" s="86">
        <v>24553107.419999998</v>
      </c>
      <c r="H21" s="80">
        <v>651</v>
      </c>
      <c r="I21" s="82">
        <v>357244759.66999978</v>
      </c>
      <c r="J21" s="87">
        <f t="shared" si="3"/>
        <v>0.96594751561545678</v>
      </c>
      <c r="K21" s="80">
        <v>651</v>
      </c>
      <c r="L21" s="82">
        <v>357047396.34939992</v>
      </c>
      <c r="M21" s="88">
        <v>249482686.36990017</v>
      </c>
      <c r="N21" s="87">
        <f t="shared" si="4"/>
        <v>0.9654138685736271</v>
      </c>
      <c r="O21" s="89">
        <v>11</v>
      </c>
      <c r="P21" s="90">
        <v>4789553</v>
      </c>
      <c r="Q21" s="91">
        <v>3352687.0599999996</v>
      </c>
      <c r="R21" s="75">
        <v>3006202.35</v>
      </c>
      <c r="S21" s="76">
        <v>2104341.19</v>
      </c>
      <c r="T21" s="92">
        <v>640</v>
      </c>
      <c r="U21" s="82">
        <v>349247698.84960002</v>
      </c>
      <c r="V21" s="82">
        <v>244473387.77960026</v>
      </c>
      <c r="W21" s="87">
        <f t="shared" si="5"/>
        <v>0.94432441038411208</v>
      </c>
      <c r="X21" s="80">
        <v>632</v>
      </c>
      <c r="Y21" s="81">
        <v>1132</v>
      </c>
      <c r="Z21" s="82">
        <v>121203256.55000001</v>
      </c>
      <c r="AA21" s="93">
        <f t="shared" si="6"/>
        <v>0.32771924956190479</v>
      </c>
      <c r="AB21" s="80">
        <v>627</v>
      </c>
      <c r="AC21" s="81">
        <v>1117</v>
      </c>
      <c r="AD21" s="82">
        <v>118189122.64000002</v>
      </c>
      <c r="AE21" s="87">
        <f t="shared" si="7"/>
        <v>0.31956938848406491</v>
      </c>
      <c r="AF21" s="77">
        <v>623</v>
      </c>
      <c r="AG21" s="83">
        <v>1095</v>
      </c>
      <c r="AH21" s="66">
        <v>117934230.92</v>
      </c>
      <c r="AI21" s="66">
        <v>82553956.659999996</v>
      </c>
      <c r="AJ21" s="94">
        <f t="shared" si="8"/>
        <v>0.3188801914643174</v>
      </c>
      <c r="AK21" s="80">
        <v>1095</v>
      </c>
      <c r="AL21" s="82">
        <v>117934230.92</v>
      </c>
      <c r="AM21" s="82">
        <v>82553956.659999996</v>
      </c>
      <c r="AN21" s="87">
        <f t="shared" si="9"/>
        <v>0.3188801914643174</v>
      </c>
      <c r="AP21" s="283"/>
      <c r="AQ21" s="284"/>
      <c r="AR21" s="284"/>
    </row>
    <row r="22" spans="1:44" s="42" customFormat="1" ht="80.099999999999994" customHeight="1" x14ac:dyDescent="0.25">
      <c r="A22" s="64" t="s">
        <v>47</v>
      </c>
      <c r="B22" s="286">
        <v>99361448.810974464</v>
      </c>
      <c r="C22" s="65">
        <v>30</v>
      </c>
      <c r="D22" s="66">
        <v>43442831.879999995</v>
      </c>
      <c r="E22" s="67">
        <f t="shared" si="2"/>
        <v>0.43722019354453834</v>
      </c>
      <c r="F22" s="85">
        <v>6</v>
      </c>
      <c r="G22" s="86">
        <v>12141481.459999999</v>
      </c>
      <c r="H22" s="80">
        <v>23</v>
      </c>
      <c r="I22" s="82">
        <v>30215747.019999996</v>
      </c>
      <c r="J22" s="87">
        <f t="shared" si="3"/>
        <v>0.30409929989529971</v>
      </c>
      <c r="K22" s="80">
        <v>23</v>
      </c>
      <c r="L22" s="82">
        <v>30215747.019999996</v>
      </c>
      <c r="M22" s="88">
        <v>21150722.839900002</v>
      </c>
      <c r="N22" s="87">
        <f t="shared" si="4"/>
        <v>0.30409929989529971</v>
      </c>
      <c r="O22" s="89">
        <v>0</v>
      </c>
      <c r="P22" s="90">
        <v>0</v>
      </c>
      <c r="Q22" s="91">
        <v>0</v>
      </c>
      <c r="R22" s="75">
        <v>1727008.53</v>
      </c>
      <c r="S22" s="76">
        <v>1208905.96</v>
      </c>
      <c r="T22" s="92">
        <v>23</v>
      </c>
      <c r="U22" s="82">
        <v>28488738.489999998</v>
      </c>
      <c r="V22" s="82">
        <v>19997896.109900001</v>
      </c>
      <c r="W22" s="87">
        <f t="shared" si="5"/>
        <v>0.28671822755118098</v>
      </c>
      <c r="X22" s="80">
        <v>17</v>
      </c>
      <c r="Y22" s="81">
        <v>25</v>
      </c>
      <c r="Z22" s="82">
        <v>19591824.290000003</v>
      </c>
      <c r="AA22" s="93">
        <f t="shared" si="6"/>
        <v>0.19717732102791247</v>
      </c>
      <c r="AB22" s="80">
        <v>12</v>
      </c>
      <c r="AC22" s="81">
        <v>19</v>
      </c>
      <c r="AD22" s="82">
        <v>15313271.649999999</v>
      </c>
      <c r="AE22" s="87">
        <f t="shared" si="7"/>
        <v>0.15411683135913221</v>
      </c>
      <c r="AF22" s="77">
        <v>18</v>
      </c>
      <c r="AG22" s="83">
        <v>28</v>
      </c>
      <c r="AH22" s="66">
        <v>21639584.829999998</v>
      </c>
      <c r="AI22" s="66">
        <v>15147709.289999999</v>
      </c>
      <c r="AJ22" s="94">
        <f t="shared" si="8"/>
        <v>0.21778652675613872</v>
      </c>
      <c r="AK22" s="80">
        <v>19</v>
      </c>
      <c r="AL22" s="82">
        <v>15313271.65</v>
      </c>
      <c r="AM22" s="82">
        <v>10719290.09</v>
      </c>
      <c r="AN22" s="87">
        <f t="shared" si="9"/>
        <v>0.15411683135913223</v>
      </c>
      <c r="AP22" s="283"/>
      <c r="AQ22" s="284"/>
      <c r="AR22" s="284"/>
    </row>
    <row r="23" spans="1:44" s="42" customFormat="1" ht="80.099999999999994" customHeight="1" x14ac:dyDescent="0.25">
      <c r="A23" s="64" t="s">
        <v>48</v>
      </c>
      <c r="B23" s="286">
        <v>65941706.66399999</v>
      </c>
      <c r="C23" s="65">
        <v>74</v>
      </c>
      <c r="D23" s="66">
        <v>88914277.389999986</v>
      </c>
      <c r="E23" s="67">
        <f t="shared" si="2"/>
        <v>1.3483769512223069</v>
      </c>
      <c r="F23" s="85">
        <v>3</v>
      </c>
      <c r="G23" s="86">
        <v>1971997.7999999998</v>
      </c>
      <c r="H23" s="80">
        <v>18</v>
      </c>
      <c r="I23" s="82">
        <v>22405895.949999996</v>
      </c>
      <c r="J23" s="87">
        <f t="shared" si="3"/>
        <v>0.3397833796472271</v>
      </c>
      <c r="K23" s="80">
        <v>16</v>
      </c>
      <c r="L23" s="82">
        <v>20751098.999999996</v>
      </c>
      <c r="M23" s="88">
        <v>14525768.52</v>
      </c>
      <c r="N23" s="87">
        <f t="shared" si="4"/>
        <v>0.31468853400679098</v>
      </c>
      <c r="O23" s="89">
        <v>0</v>
      </c>
      <c r="P23" s="90">
        <v>0</v>
      </c>
      <c r="Q23" s="91">
        <v>0</v>
      </c>
      <c r="R23" s="75">
        <v>0</v>
      </c>
      <c r="S23" s="76">
        <f t="shared" ref="S23:S26" si="13">R23*0.7</f>
        <v>0</v>
      </c>
      <c r="T23" s="92">
        <v>16</v>
      </c>
      <c r="U23" s="82">
        <v>20751098.999999996</v>
      </c>
      <c r="V23" s="82">
        <v>14525768.52</v>
      </c>
      <c r="W23" s="87">
        <f t="shared" si="5"/>
        <v>0.31468853400679098</v>
      </c>
      <c r="X23" s="80">
        <v>1</v>
      </c>
      <c r="Y23" s="81">
        <v>1</v>
      </c>
      <c r="Z23" s="82">
        <v>194579.5</v>
      </c>
      <c r="AA23" s="93">
        <f t="shared" si="6"/>
        <v>2.9507804672308873E-3</v>
      </c>
      <c r="AB23" s="80">
        <v>0</v>
      </c>
      <c r="AC23" s="81">
        <v>0</v>
      </c>
      <c r="AD23" s="82">
        <v>0</v>
      </c>
      <c r="AE23" s="87">
        <f t="shared" si="7"/>
        <v>0</v>
      </c>
      <c r="AF23" s="77">
        <v>6</v>
      </c>
      <c r="AG23" s="83">
        <v>6</v>
      </c>
      <c r="AH23" s="66">
        <v>3326277.03</v>
      </c>
      <c r="AI23" s="66">
        <v>2328393.91</v>
      </c>
      <c r="AJ23" s="94">
        <f t="shared" si="8"/>
        <v>5.0442689433998787E-2</v>
      </c>
      <c r="AK23" s="80">
        <v>0</v>
      </c>
      <c r="AL23" s="82">
        <v>0</v>
      </c>
      <c r="AM23" s="82">
        <f t="shared" ref="AM23:AM26" si="14">AL23*0.7</f>
        <v>0</v>
      </c>
      <c r="AN23" s="87">
        <f t="shared" si="9"/>
        <v>0</v>
      </c>
      <c r="AP23" s="283"/>
      <c r="AQ23" s="284"/>
      <c r="AR23" s="284"/>
    </row>
    <row r="24" spans="1:44" s="42" customFormat="1" ht="80.099999999999994" customHeight="1" x14ac:dyDescent="0.25">
      <c r="A24" s="64" t="s">
        <v>49</v>
      </c>
      <c r="B24" s="286">
        <v>64100324.999999985</v>
      </c>
      <c r="C24" s="65">
        <v>24</v>
      </c>
      <c r="D24" s="66">
        <v>26107956.579999998</v>
      </c>
      <c r="E24" s="67">
        <f t="shared" si="2"/>
        <v>0.40729834957935085</v>
      </c>
      <c r="F24" s="85">
        <v>4</v>
      </c>
      <c r="G24" s="86">
        <v>4391600.5</v>
      </c>
      <c r="H24" s="80">
        <v>10</v>
      </c>
      <c r="I24" s="82">
        <v>7149533.3900000006</v>
      </c>
      <c r="J24" s="87">
        <f t="shared" si="3"/>
        <v>0.11153661685802689</v>
      </c>
      <c r="K24" s="80">
        <v>8</v>
      </c>
      <c r="L24" s="82">
        <v>6826515.46</v>
      </c>
      <c r="M24" s="88">
        <v>4778560.78</v>
      </c>
      <c r="N24" s="87">
        <f t="shared" si="4"/>
        <v>0.10649736112882426</v>
      </c>
      <c r="O24" s="89">
        <v>0</v>
      </c>
      <c r="P24" s="90">
        <v>0</v>
      </c>
      <c r="Q24" s="91">
        <v>0</v>
      </c>
      <c r="R24" s="75">
        <v>0</v>
      </c>
      <c r="S24" s="76">
        <f t="shared" si="13"/>
        <v>0</v>
      </c>
      <c r="T24" s="92">
        <v>8</v>
      </c>
      <c r="U24" s="82">
        <v>6826515.46</v>
      </c>
      <c r="V24" s="82">
        <v>4778560.78</v>
      </c>
      <c r="W24" s="87">
        <f t="shared" si="5"/>
        <v>0.10649736112882426</v>
      </c>
      <c r="X24" s="80">
        <v>0</v>
      </c>
      <c r="Y24" s="81">
        <v>0</v>
      </c>
      <c r="Z24" s="82">
        <v>0</v>
      </c>
      <c r="AA24" s="93">
        <f t="shared" si="6"/>
        <v>0</v>
      </c>
      <c r="AB24" s="80">
        <v>0</v>
      </c>
      <c r="AC24" s="81">
        <v>0</v>
      </c>
      <c r="AD24" s="82">
        <v>0</v>
      </c>
      <c r="AE24" s="87">
        <f t="shared" si="7"/>
        <v>0</v>
      </c>
      <c r="AF24" s="77">
        <v>3</v>
      </c>
      <c r="AG24" s="83">
        <v>3</v>
      </c>
      <c r="AH24" s="66">
        <v>1267028</v>
      </c>
      <c r="AI24" s="66">
        <v>886919.6</v>
      </c>
      <c r="AJ24" s="94">
        <f t="shared" si="8"/>
        <v>1.9766327237810421E-2</v>
      </c>
      <c r="AK24" s="80">
        <v>0</v>
      </c>
      <c r="AL24" s="82">
        <v>0</v>
      </c>
      <c r="AM24" s="82">
        <f t="shared" si="14"/>
        <v>0</v>
      </c>
      <c r="AN24" s="87">
        <f t="shared" si="9"/>
        <v>0</v>
      </c>
      <c r="AP24" s="283"/>
      <c r="AQ24" s="284"/>
      <c r="AR24" s="284"/>
    </row>
    <row r="25" spans="1:44" s="42" customFormat="1" ht="80.099999999999994" customHeight="1" x14ac:dyDescent="0.25">
      <c r="A25" s="64" t="s">
        <v>50</v>
      </c>
      <c r="B25" s="286">
        <v>185118412.95329651</v>
      </c>
      <c r="C25" s="65">
        <v>47</v>
      </c>
      <c r="D25" s="66">
        <v>227057952.86999995</v>
      </c>
      <c r="E25" s="67">
        <f t="shared" si="2"/>
        <v>1.2265552045721371</v>
      </c>
      <c r="F25" s="85">
        <v>13</v>
      </c>
      <c r="G25" s="86">
        <v>40518939.160000004</v>
      </c>
      <c r="H25" s="80">
        <v>18</v>
      </c>
      <c r="I25" s="82">
        <v>77196389.629999995</v>
      </c>
      <c r="J25" s="87">
        <f t="shared" si="3"/>
        <v>0.41701086563158823</v>
      </c>
      <c r="K25" s="80">
        <v>17</v>
      </c>
      <c r="L25" s="82">
        <v>76996389.629900008</v>
      </c>
      <c r="M25" s="88">
        <v>57914972.679899998</v>
      </c>
      <c r="N25" s="87">
        <f t="shared" si="4"/>
        <v>0.41593047607492944</v>
      </c>
      <c r="O25" s="89">
        <v>0</v>
      </c>
      <c r="P25" s="90">
        <v>0</v>
      </c>
      <c r="Q25" s="91">
        <v>0</v>
      </c>
      <c r="R25" s="75">
        <v>29728.46</v>
      </c>
      <c r="S25" s="76">
        <v>20809.900000000001</v>
      </c>
      <c r="T25" s="92">
        <v>17</v>
      </c>
      <c r="U25" s="82">
        <v>76966661.1699</v>
      </c>
      <c r="V25" s="82">
        <v>53876662.790100008</v>
      </c>
      <c r="W25" s="87">
        <f t="shared" si="5"/>
        <v>0.41576988448641194</v>
      </c>
      <c r="X25" s="80">
        <v>11</v>
      </c>
      <c r="Y25" s="81">
        <v>18</v>
      </c>
      <c r="Z25" s="82">
        <v>28425356.990000002</v>
      </c>
      <c r="AA25" s="93">
        <f t="shared" si="6"/>
        <v>0.15355229410470059</v>
      </c>
      <c r="AB25" s="80">
        <v>9</v>
      </c>
      <c r="AC25" s="81">
        <v>11</v>
      </c>
      <c r="AD25" s="82">
        <v>17393077.739999998</v>
      </c>
      <c r="AE25" s="87">
        <f t="shared" si="7"/>
        <v>9.395649769527839E-2</v>
      </c>
      <c r="AF25" s="77">
        <v>14</v>
      </c>
      <c r="AG25" s="83">
        <v>49</v>
      </c>
      <c r="AH25" s="66">
        <v>41926767.789999999</v>
      </c>
      <c r="AI25" s="66">
        <v>29348737.370000001</v>
      </c>
      <c r="AJ25" s="94">
        <f t="shared" si="8"/>
        <v>0.22648621021063797</v>
      </c>
      <c r="AK25" s="80">
        <v>15</v>
      </c>
      <c r="AL25" s="82">
        <v>17393077.739999998</v>
      </c>
      <c r="AM25" s="82">
        <v>12175154.35</v>
      </c>
      <c r="AN25" s="87">
        <f t="shared" si="9"/>
        <v>9.395649769527839E-2</v>
      </c>
      <c r="AP25" s="283"/>
      <c r="AQ25" s="284"/>
      <c r="AR25" s="284"/>
    </row>
    <row r="26" spans="1:44" s="42" customFormat="1" ht="80.099999999999994" customHeight="1" thickBot="1" x14ac:dyDescent="0.3">
      <c r="A26" s="96" t="s">
        <v>51</v>
      </c>
      <c r="B26" s="287">
        <v>0</v>
      </c>
      <c r="C26" s="97">
        <v>0</v>
      </c>
      <c r="D26" s="98">
        <v>0</v>
      </c>
      <c r="E26" s="99">
        <v>0</v>
      </c>
      <c r="F26" s="100">
        <v>0</v>
      </c>
      <c r="G26" s="101">
        <v>0</v>
      </c>
      <c r="H26" s="102">
        <v>0</v>
      </c>
      <c r="I26" s="103">
        <v>0</v>
      </c>
      <c r="J26" s="104">
        <v>0</v>
      </c>
      <c r="K26" s="102">
        <v>0</v>
      </c>
      <c r="L26" s="103">
        <v>0</v>
      </c>
      <c r="M26" s="105">
        <v>0</v>
      </c>
      <c r="N26" s="104">
        <v>0</v>
      </c>
      <c r="O26" s="106">
        <v>0</v>
      </c>
      <c r="P26" s="107">
        <v>0</v>
      </c>
      <c r="Q26" s="108">
        <v>0</v>
      </c>
      <c r="R26" s="109">
        <v>0</v>
      </c>
      <c r="S26" s="110">
        <f t="shared" si="13"/>
        <v>0</v>
      </c>
      <c r="T26" s="111">
        <v>0</v>
      </c>
      <c r="U26" s="103">
        <v>0</v>
      </c>
      <c r="V26" s="103">
        <v>0</v>
      </c>
      <c r="W26" s="104">
        <v>0</v>
      </c>
      <c r="X26" s="102">
        <v>0</v>
      </c>
      <c r="Y26" s="112">
        <v>0</v>
      </c>
      <c r="Z26" s="103">
        <v>0</v>
      </c>
      <c r="AA26" s="113">
        <v>0</v>
      </c>
      <c r="AB26" s="102">
        <v>0</v>
      </c>
      <c r="AC26" s="112">
        <v>0</v>
      </c>
      <c r="AD26" s="103">
        <v>0</v>
      </c>
      <c r="AE26" s="104">
        <v>0</v>
      </c>
      <c r="AF26" s="114">
        <v>0</v>
      </c>
      <c r="AG26" s="115">
        <v>0</v>
      </c>
      <c r="AH26" s="98">
        <v>0</v>
      </c>
      <c r="AI26" s="98">
        <v>0</v>
      </c>
      <c r="AJ26" s="116">
        <v>0</v>
      </c>
      <c r="AK26" s="102">
        <v>0</v>
      </c>
      <c r="AL26" s="103">
        <v>0</v>
      </c>
      <c r="AM26" s="103">
        <f t="shared" si="14"/>
        <v>0</v>
      </c>
      <c r="AN26" s="104">
        <v>0</v>
      </c>
      <c r="AP26" s="283"/>
      <c r="AQ26" s="284"/>
      <c r="AR26" s="284"/>
    </row>
    <row r="27" spans="1:44" s="128" customFormat="1" ht="99.95" customHeight="1" thickBot="1" x14ac:dyDescent="0.3">
      <c r="A27" s="24" t="s">
        <v>52</v>
      </c>
      <c r="B27" s="288">
        <f>SUM(B28:B30)</f>
        <v>281822965.91939259</v>
      </c>
      <c r="C27" s="117">
        <f>SUM(C28:C30)</f>
        <v>78</v>
      </c>
      <c r="D27" s="118">
        <f>SUM(D28:D30)</f>
        <v>51316739.249999993</v>
      </c>
      <c r="E27" s="119">
        <f t="shared" si="2"/>
        <v>0.1820885642963451</v>
      </c>
      <c r="F27" s="28">
        <f>SUM(F28:F30)</f>
        <v>9</v>
      </c>
      <c r="G27" s="29">
        <f>SUM(G28:G30)</f>
        <v>1627625</v>
      </c>
      <c r="H27" s="120">
        <f>SUM(H28:H30)</f>
        <v>44</v>
      </c>
      <c r="I27" s="121">
        <f>SUM(I28:I30)</f>
        <v>42568668.899999991</v>
      </c>
      <c r="J27" s="122">
        <f t="shared" si="3"/>
        <v>0.15104755129209571</v>
      </c>
      <c r="K27" s="120">
        <f>SUM(K28:K30)</f>
        <v>44</v>
      </c>
      <c r="L27" s="121">
        <f>SUM(L28:L30)</f>
        <v>42568668.90079999</v>
      </c>
      <c r="M27" s="123">
        <f>SUM(M28:M30)</f>
        <v>29678068.159699991</v>
      </c>
      <c r="N27" s="124">
        <f t="shared" si="4"/>
        <v>0.15104755129493436</v>
      </c>
      <c r="O27" s="34">
        <f t="shared" ref="O27:V27" si="15">SUM(O28:O30)</f>
        <v>0</v>
      </c>
      <c r="P27" s="35">
        <f t="shared" si="15"/>
        <v>0</v>
      </c>
      <c r="Q27" s="36">
        <f t="shared" si="15"/>
        <v>0</v>
      </c>
      <c r="R27" s="121">
        <f t="shared" si="15"/>
        <v>0</v>
      </c>
      <c r="S27" s="132">
        <f t="shared" si="15"/>
        <v>0</v>
      </c>
      <c r="T27" s="120">
        <f t="shared" si="15"/>
        <v>44</v>
      </c>
      <c r="U27" s="121">
        <f t="shared" si="15"/>
        <v>42568668.90079999</v>
      </c>
      <c r="V27" s="121">
        <f t="shared" si="15"/>
        <v>29798068.159699991</v>
      </c>
      <c r="W27" s="122">
        <f t="shared" si="5"/>
        <v>0.15104755129493436</v>
      </c>
      <c r="X27" s="120">
        <f>SUM(X28:X30)</f>
        <v>44</v>
      </c>
      <c r="Y27" s="125">
        <f>SUM(Y28:Y30)</f>
        <v>44</v>
      </c>
      <c r="Z27" s="121">
        <f>SUM(Z28:Z30)</f>
        <v>13046546.869999999</v>
      </c>
      <c r="AA27" s="126">
        <f t="shared" si="6"/>
        <v>4.6293412701261513E-2</v>
      </c>
      <c r="AB27" s="120">
        <f>SUM(AB28:AB30)</f>
        <v>44</v>
      </c>
      <c r="AC27" s="125">
        <f>SUM(AC28:AC30)</f>
        <v>44</v>
      </c>
      <c r="AD27" s="121">
        <f>SUM(AD28:AD30)</f>
        <v>13046546.869999999</v>
      </c>
      <c r="AE27" s="122">
        <f t="shared" si="7"/>
        <v>4.6293412701261513E-2</v>
      </c>
      <c r="AF27" s="117">
        <v>44</v>
      </c>
      <c r="AG27" s="127">
        <v>47</v>
      </c>
      <c r="AH27" s="118">
        <v>13096546.869999999</v>
      </c>
      <c r="AI27" s="118">
        <v>9167582.6799999997</v>
      </c>
      <c r="AJ27" s="122">
        <f t="shared" si="8"/>
        <v>4.6470829044308236E-2</v>
      </c>
      <c r="AK27" s="120">
        <f>SUM(AK28:AK30)</f>
        <v>44</v>
      </c>
      <c r="AL27" s="121">
        <f>SUM(AL28:AL30)</f>
        <v>13046546.869999997</v>
      </c>
      <c r="AM27" s="121">
        <f>SUM(AM28:AM30)</f>
        <v>9132582.6799999997</v>
      </c>
      <c r="AN27" s="122">
        <f t="shared" si="9"/>
        <v>4.6293412701261506E-2</v>
      </c>
      <c r="AP27" s="289"/>
      <c r="AQ27" s="290"/>
      <c r="AR27" s="290"/>
    </row>
    <row r="28" spans="1:44" s="42" customFormat="1" ht="80.099999999999994" customHeight="1" x14ac:dyDescent="0.25">
      <c r="A28" s="133" t="s">
        <v>53</v>
      </c>
      <c r="B28" s="285">
        <v>238957604.99999994</v>
      </c>
      <c r="C28" s="44">
        <v>25</v>
      </c>
      <c r="D28" s="45">
        <v>7120445.3499999996</v>
      </c>
      <c r="E28" s="46">
        <f t="shared" si="2"/>
        <v>2.979794407464036E-2</v>
      </c>
      <c r="F28" s="47">
        <v>0</v>
      </c>
      <c r="G28" s="48">
        <v>0</v>
      </c>
      <c r="H28" s="44">
        <v>0</v>
      </c>
      <c r="I28" s="45">
        <v>0</v>
      </c>
      <c r="J28" s="51">
        <f t="shared" si="3"/>
        <v>0</v>
      </c>
      <c r="K28" s="44">
        <v>0</v>
      </c>
      <c r="L28" s="45">
        <v>0</v>
      </c>
      <c r="M28" s="134">
        <v>0</v>
      </c>
      <c r="N28" s="51">
        <f t="shared" si="4"/>
        <v>0</v>
      </c>
      <c r="O28" s="135">
        <v>0</v>
      </c>
      <c r="P28" s="136">
        <v>0</v>
      </c>
      <c r="Q28" s="137">
        <v>0</v>
      </c>
      <c r="R28" s="56">
        <v>0</v>
      </c>
      <c r="S28" s="57">
        <v>0</v>
      </c>
      <c r="T28" s="61">
        <v>0</v>
      </c>
      <c r="U28" s="45">
        <v>0</v>
      </c>
      <c r="V28" s="45">
        <v>0</v>
      </c>
      <c r="W28" s="51">
        <f t="shared" si="5"/>
        <v>0</v>
      </c>
      <c r="X28" s="49">
        <v>0</v>
      </c>
      <c r="Y28" s="59">
        <v>0</v>
      </c>
      <c r="Z28" s="45">
        <v>0</v>
      </c>
      <c r="AA28" s="138">
        <f t="shared" si="6"/>
        <v>0</v>
      </c>
      <c r="AB28" s="49">
        <v>0</v>
      </c>
      <c r="AC28" s="59">
        <v>0</v>
      </c>
      <c r="AD28" s="50">
        <v>0</v>
      </c>
      <c r="AE28" s="51">
        <f t="shared" si="7"/>
        <v>0</v>
      </c>
      <c r="AF28" s="44">
        <v>0</v>
      </c>
      <c r="AG28" s="62">
        <v>0</v>
      </c>
      <c r="AH28" s="45">
        <v>0</v>
      </c>
      <c r="AI28" s="45">
        <v>0</v>
      </c>
      <c r="AJ28" s="63">
        <f t="shared" si="8"/>
        <v>0</v>
      </c>
      <c r="AK28" s="44">
        <v>0</v>
      </c>
      <c r="AL28" s="45">
        <v>0</v>
      </c>
      <c r="AM28" s="226">
        <f>AL28*0.7</f>
        <v>0</v>
      </c>
      <c r="AN28" s="227">
        <f t="shared" si="9"/>
        <v>0</v>
      </c>
      <c r="AP28" s="283"/>
      <c r="AQ28" s="284"/>
      <c r="AR28" s="284"/>
    </row>
    <row r="29" spans="1:44" s="42" customFormat="1" ht="80.099999999999994" customHeight="1" x14ac:dyDescent="0.25">
      <c r="A29" s="139" t="s">
        <v>54</v>
      </c>
      <c r="B29" s="286">
        <v>553750.38679096138</v>
      </c>
      <c r="C29" s="65">
        <v>28</v>
      </c>
      <c r="D29" s="66">
        <v>699600</v>
      </c>
      <c r="E29" s="67">
        <f t="shared" si="2"/>
        <v>1.2633851220479531</v>
      </c>
      <c r="F29" s="68">
        <v>8</v>
      </c>
      <c r="G29" s="69">
        <v>200000</v>
      </c>
      <c r="H29" s="65">
        <v>20</v>
      </c>
      <c r="I29" s="66">
        <v>499600</v>
      </c>
      <c r="J29" s="87">
        <f t="shared" si="3"/>
        <v>0.90221155942704034</v>
      </c>
      <c r="K29" s="65">
        <v>20</v>
      </c>
      <c r="L29" s="66">
        <v>499600.00070000003</v>
      </c>
      <c r="M29" s="71">
        <v>349719.99959999998</v>
      </c>
      <c r="N29" s="87">
        <f t="shared" si="4"/>
        <v>0.90221156069114783</v>
      </c>
      <c r="O29" s="72">
        <v>0</v>
      </c>
      <c r="P29" s="73">
        <v>0</v>
      </c>
      <c r="Q29" s="74">
        <v>0</v>
      </c>
      <c r="R29" s="75">
        <v>0</v>
      </c>
      <c r="S29" s="76">
        <v>0</v>
      </c>
      <c r="T29" s="77">
        <v>20</v>
      </c>
      <c r="U29" s="66">
        <v>499600.00070000003</v>
      </c>
      <c r="V29" s="66">
        <v>349719.99959999998</v>
      </c>
      <c r="W29" s="87">
        <f t="shared" si="5"/>
        <v>0.90221156069114783</v>
      </c>
      <c r="X29" s="65">
        <v>20</v>
      </c>
      <c r="Y29" s="78">
        <v>20</v>
      </c>
      <c r="Z29" s="66">
        <v>499600</v>
      </c>
      <c r="AA29" s="140">
        <f t="shared" si="6"/>
        <v>0.90221155942704034</v>
      </c>
      <c r="AB29" s="65">
        <v>20</v>
      </c>
      <c r="AC29" s="78">
        <v>20</v>
      </c>
      <c r="AD29" s="66">
        <v>499600</v>
      </c>
      <c r="AE29" s="87">
        <f t="shared" si="7"/>
        <v>0.90221155942704034</v>
      </c>
      <c r="AF29" s="65">
        <v>20</v>
      </c>
      <c r="AG29" s="83">
        <v>23</v>
      </c>
      <c r="AH29" s="66">
        <v>549600</v>
      </c>
      <c r="AI29" s="66">
        <v>384720</v>
      </c>
      <c r="AJ29" s="94">
        <f t="shared" si="8"/>
        <v>0.99250495008226847</v>
      </c>
      <c r="AK29" s="65">
        <v>20</v>
      </c>
      <c r="AL29" s="66">
        <v>499600</v>
      </c>
      <c r="AM29" s="228">
        <v>349720</v>
      </c>
      <c r="AN29" s="229">
        <f t="shared" si="9"/>
        <v>0.90221155942704034</v>
      </c>
      <c r="AP29" s="283"/>
      <c r="AQ29" s="284"/>
      <c r="AR29" s="284"/>
    </row>
    <row r="30" spans="1:44" s="42" customFormat="1" ht="80.099999999999994" customHeight="1" thickBot="1" x14ac:dyDescent="0.3">
      <c r="A30" s="141" t="s">
        <v>55</v>
      </c>
      <c r="B30" s="287">
        <v>42311610.532601669</v>
      </c>
      <c r="C30" s="97">
        <v>25</v>
      </c>
      <c r="D30" s="98">
        <v>43496693.899999991</v>
      </c>
      <c r="E30" s="99">
        <f t="shared" si="2"/>
        <v>1.0280084674745529</v>
      </c>
      <c r="F30" s="100">
        <v>1</v>
      </c>
      <c r="G30" s="101">
        <v>1427625</v>
      </c>
      <c r="H30" s="97">
        <v>24</v>
      </c>
      <c r="I30" s="98">
        <v>42069068.899999991</v>
      </c>
      <c r="J30" s="104">
        <f t="shared" si="3"/>
        <v>0.99426772865535817</v>
      </c>
      <c r="K30" s="97">
        <v>24</v>
      </c>
      <c r="L30" s="98">
        <v>42069068.900099993</v>
      </c>
      <c r="M30" s="142">
        <v>29328348.160099991</v>
      </c>
      <c r="N30" s="104">
        <f t="shared" si="4"/>
        <v>0.99426772865772162</v>
      </c>
      <c r="O30" s="143">
        <v>0</v>
      </c>
      <c r="P30" s="144">
        <v>0</v>
      </c>
      <c r="Q30" s="145">
        <v>0</v>
      </c>
      <c r="R30" s="109">
        <v>0</v>
      </c>
      <c r="S30" s="110">
        <v>0</v>
      </c>
      <c r="T30" s="114">
        <v>24</v>
      </c>
      <c r="U30" s="98">
        <v>42069068.900099993</v>
      </c>
      <c r="V30" s="98">
        <v>29448348.160099991</v>
      </c>
      <c r="W30" s="104">
        <f t="shared" si="5"/>
        <v>0.99426772865772162</v>
      </c>
      <c r="X30" s="97">
        <v>24</v>
      </c>
      <c r="Y30" s="146">
        <v>24</v>
      </c>
      <c r="Z30" s="98">
        <v>12546946.869999999</v>
      </c>
      <c r="AA30" s="147">
        <f t="shared" si="6"/>
        <v>0.29653673571069594</v>
      </c>
      <c r="AB30" s="97">
        <v>24</v>
      </c>
      <c r="AC30" s="146">
        <v>24</v>
      </c>
      <c r="AD30" s="98">
        <v>12546946.869999999</v>
      </c>
      <c r="AE30" s="104">
        <f t="shared" si="7"/>
        <v>0.29653673571069594</v>
      </c>
      <c r="AF30" s="97">
        <v>24</v>
      </c>
      <c r="AG30" s="115">
        <v>24</v>
      </c>
      <c r="AH30" s="98">
        <v>12546946.869999999</v>
      </c>
      <c r="AI30" s="98">
        <v>8782862.6799999997</v>
      </c>
      <c r="AJ30" s="116">
        <f t="shared" si="8"/>
        <v>0.29653673571069594</v>
      </c>
      <c r="AK30" s="97">
        <v>24</v>
      </c>
      <c r="AL30" s="98">
        <v>12546946.869999997</v>
      </c>
      <c r="AM30" s="230">
        <v>8782862.6799999997</v>
      </c>
      <c r="AN30" s="231">
        <f t="shared" si="9"/>
        <v>0.29653673571069589</v>
      </c>
      <c r="AP30" s="283"/>
      <c r="AQ30" s="284"/>
      <c r="AR30" s="284"/>
    </row>
    <row r="31" spans="1:44" s="128" customFormat="1" ht="99.95" customHeight="1" thickBot="1" x14ac:dyDescent="0.3">
      <c r="A31" s="24" t="s">
        <v>56</v>
      </c>
      <c r="B31" s="288">
        <f>SUM(B32:B33)</f>
        <v>8406600</v>
      </c>
      <c r="C31" s="117">
        <f>SUM(C32:C33)</f>
        <v>13</v>
      </c>
      <c r="D31" s="118">
        <f>SUM(D32:D33)</f>
        <v>5622962.7799999993</v>
      </c>
      <c r="E31" s="119">
        <f t="shared" si="2"/>
        <v>0.66887478647729159</v>
      </c>
      <c r="F31" s="28">
        <f>SUM(F32:F33)</f>
        <v>3</v>
      </c>
      <c r="G31" s="29">
        <f>SUM(G32:G33)</f>
        <v>1311257.6100000001</v>
      </c>
      <c r="H31" s="120">
        <f>SUM(H32:H33)</f>
        <v>8</v>
      </c>
      <c r="I31" s="121">
        <f>SUM(I32:I33)</f>
        <v>3350217.87</v>
      </c>
      <c r="J31" s="122">
        <f t="shared" si="3"/>
        <v>0.39852233602169723</v>
      </c>
      <c r="K31" s="120">
        <f>SUM(K32:K33)</f>
        <v>8</v>
      </c>
      <c r="L31" s="121">
        <f>SUM(L32:L33)</f>
        <v>3350217.87</v>
      </c>
      <c r="M31" s="123">
        <f>SUM(M32:M33)</f>
        <v>2345152.4901999999</v>
      </c>
      <c r="N31" s="124">
        <f t="shared" si="4"/>
        <v>0.39852233602169723</v>
      </c>
      <c r="O31" s="34">
        <f t="shared" ref="O31:V31" si="16">SUM(O32:O33)</f>
        <v>0</v>
      </c>
      <c r="P31" s="35">
        <f t="shared" si="16"/>
        <v>0</v>
      </c>
      <c r="Q31" s="36">
        <f t="shared" si="16"/>
        <v>0</v>
      </c>
      <c r="R31" s="148">
        <f t="shared" si="16"/>
        <v>86894.7</v>
      </c>
      <c r="S31" s="149">
        <f t="shared" si="16"/>
        <v>60826.29</v>
      </c>
      <c r="T31" s="120">
        <f t="shared" si="16"/>
        <v>8</v>
      </c>
      <c r="U31" s="121">
        <f t="shared" si="16"/>
        <v>3263323.17</v>
      </c>
      <c r="V31" s="121">
        <f t="shared" si="16"/>
        <v>2284326.2001999998</v>
      </c>
      <c r="W31" s="122">
        <f t="shared" si="5"/>
        <v>0.3881858504032546</v>
      </c>
      <c r="X31" s="120">
        <f>SUM(X32:X33)</f>
        <v>1</v>
      </c>
      <c r="Y31" s="125">
        <f>SUM(Y32:Y33)</f>
        <v>1</v>
      </c>
      <c r="Z31" s="121">
        <f>SUM(Z32:Z33)</f>
        <v>117526.5</v>
      </c>
      <c r="AA31" s="126">
        <f t="shared" si="6"/>
        <v>1.3980265505674112E-2</v>
      </c>
      <c r="AB31" s="120">
        <f>SUM(AB32:AB33)</f>
        <v>0</v>
      </c>
      <c r="AC31" s="125">
        <f>SUM(AC32:AC33)</f>
        <v>0</v>
      </c>
      <c r="AD31" s="121">
        <f>SUM(AD32:AD33)</f>
        <v>0</v>
      </c>
      <c r="AE31" s="122">
        <f t="shared" si="7"/>
        <v>0</v>
      </c>
      <c r="AF31" s="117">
        <v>0</v>
      </c>
      <c r="AG31" s="127">
        <v>0</v>
      </c>
      <c r="AH31" s="118">
        <v>0</v>
      </c>
      <c r="AI31" s="118">
        <v>0</v>
      </c>
      <c r="AJ31" s="122">
        <f t="shared" si="8"/>
        <v>0</v>
      </c>
      <c r="AK31" s="120">
        <f>SUM(AK32:AK33)</f>
        <v>0</v>
      </c>
      <c r="AL31" s="121">
        <f>SUM(AL32:AL33)</f>
        <v>0</v>
      </c>
      <c r="AM31" s="121">
        <f>SUM(AM32:AM33)</f>
        <v>0</v>
      </c>
      <c r="AN31" s="122">
        <f t="shared" si="9"/>
        <v>0</v>
      </c>
      <c r="AP31" s="289"/>
      <c r="AQ31" s="290"/>
      <c r="AR31" s="290"/>
    </row>
    <row r="32" spans="1:44" s="42" customFormat="1" ht="80.099999999999994" customHeight="1" x14ac:dyDescent="0.25">
      <c r="A32" s="133" t="s">
        <v>57</v>
      </c>
      <c r="B32" s="285">
        <v>5043959.9999999991</v>
      </c>
      <c r="C32" s="44">
        <v>9</v>
      </c>
      <c r="D32" s="45">
        <v>3680943.61</v>
      </c>
      <c r="E32" s="46">
        <f t="shared" si="2"/>
        <v>0.72977256163807813</v>
      </c>
      <c r="F32" s="47">
        <v>2</v>
      </c>
      <c r="G32" s="48">
        <v>811257.6100000001</v>
      </c>
      <c r="H32" s="49">
        <v>5</v>
      </c>
      <c r="I32" s="50">
        <v>1908198.7</v>
      </c>
      <c r="J32" s="51">
        <f t="shared" si="3"/>
        <v>0.37831360676928449</v>
      </c>
      <c r="K32" s="49">
        <v>5</v>
      </c>
      <c r="L32" s="50">
        <v>1908198.7</v>
      </c>
      <c r="M32" s="52">
        <v>1335739.0802</v>
      </c>
      <c r="N32" s="51">
        <f t="shared" si="4"/>
        <v>0.37831360676928449</v>
      </c>
      <c r="O32" s="129">
        <v>0</v>
      </c>
      <c r="P32" s="130">
        <v>0</v>
      </c>
      <c r="Q32" s="57">
        <v>0</v>
      </c>
      <c r="R32" s="130">
        <v>86894.7</v>
      </c>
      <c r="S32" s="131">
        <v>60826.29</v>
      </c>
      <c r="T32" s="49">
        <v>5</v>
      </c>
      <c r="U32" s="50">
        <v>1821304</v>
      </c>
      <c r="V32" s="50">
        <v>1274912.7901999999</v>
      </c>
      <c r="W32" s="51">
        <f t="shared" si="5"/>
        <v>0.36108613073854678</v>
      </c>
      <c r="X32" s="49">
        <v>1</v>
      </c>
      <c r="Y32" s="59">
        <v>1</v>
      </c>
      <c r="Z32" s="50">
        <v>117526.5</v>
      </c>
      <c r="AA32" s="60">
        <f t="shared" si="6"/>
        <v>2.330044250945686E-2</v>
      </c>
      <c r="AB32" s="49">
        <v>0</v>
      </c>
      <c r="AC32" s="59">
        <v>0</v>
      </c>
      <c r="AD32" s="50">
        <v>0</v>
      </c>
      <c r="AE32" s="51">
        <f t="shared" si="7"/>
        <v>0</v>
      </c>
      <c r="AF32" s="61">
        <v>0</v>
      </c>
      <c r="AG32" s="62">
        <v>0</v>
      </c>
      <c r="AH32" s="45">
        <v>0</v>
      </c>
      <c r="AI32" s="45">
        <v>0</v>
      </c>
      <c r="AJ32" s="51">
        <f t="shared" si="8"/>
        <v>0</v>
      </c>
      <c r="AK32" s="49">
        <v>0</v>
      </c>
      <c r="AL32" s="50">
        <v>0</v>
      </c>
      <c r="AM32" s="50">
        <v>0</v>
      </c>
      <c r="AN32" s="51">
        <f t="shared" si="9"/>
        <v>0</v>
      </c>
      <c r="AP32" s="283"/>
      <c r="AQ32" s="284"/>
      <c r="AR32" s="284"/>
    </row>
    <row r="33" spans="1:44" s="42" customFormat="1" ht="80.099999999999994" customHeight="1" thickBot="1" x14ac:dyDescent="0.3">
      <c r="A33" s="141" t="s">
        <v>58</v>
      </c>
      <c r="B33" s="287">
        <v>3362640</v>
      </c>
      <c r="C33" s="97">
        <v>4</v>
      </c>
      <c r="D33" s="98">
        <v>1942019.17</v>
      </c>
      <c r="E33" s="99">
        <f t="shared" si="2"/>
        <v>0.57752812373611206</v>
      </c>
      <c r="F33" s="150">
        <v>1</v>
      </c>
      <c r="G33" s="151">
        <v>500000</v>
      </c>
      <c r="H33" s="102">
        <v>3</v>
      </c>
      <c r="I33" s="103">
        <v>1442019.17</v>
      </c>
      <c r="J33" s="104">
        <f t="shared" si="3"/>
        <v>0.42883542990031642</v>
      </c>
      <c r="K33" s="102">
        <v>3</v>
      </c>
      <c r="L33" s="103">
        <v>1442019.17</v>
      </c>
      <c r="M33" s="105">
        <v>1009413.4099999999</v>
      </c>
      <c r="N33" s="104">
        <f t="shared" si="4"/>
        <v>0.42883542990031642</v>
      </c>
      <c r="O33" s="152">
        <v>0</v>
      </c>
      <c r="P33" s="153">
        <v>0</v>
      </c>
      <c r="Q33" s="154">
        <v>0</v>
      </c>
      <c r="R33" s="153">
        <v>0</v>
      </c>
      <c r="S33" s="155">
        <v>0</v>
      </c>
      <c r="T33" s="102">
        <v>3</v>
      </c>
      <c r="U33" s="103">
        <v>1442019.17</v>
      </c>
      <c r="V33" s="103">
        <v>1009413.4099999999</v>
      </c>
      <c r="W33" s="104">
        <f t="shared" si="5"/>
        <v>0.42883542990031642</v>
      </c>
      <c r="X33" s="102">
        <v>0</v>
      </c>
      <c r="Y33" s="112">
        <v>0</v>
      </c>
      <c r="Z33" s="103">
        <v>0</v>
      </c>
      <c r="AA33" s="113">
        <f t="shared" si="6"/>
        <v>0</v>
      </c>
      <c r="AB33" s="102">
        <v>0</v>
      </c>
      <c r="AC33" s="112">
        <v>0</v>
      </c>
      <c r="AD33" s="103">
        <v>0</v>
      </c>
      <c r="AE33" s="104">
        <f t="shared" si="7"/>
        <v>0</v>
      </c>
      <c r="AF33" s="114">
        <v>0</v>
      </c>
      <c r="AG33" s="115">
        <v>0</v>
      </c>
      <c r="AH33" s="98">
        <v>0</v>
      </c>
      <c r="AI33" s="98">
        <v>0</v>
      </c>
      <c r="AJ33" s="104">
        <f t="shared" si="8"/>
        <v>0</v>
      </c>
      <c r="AK33" s="102">
        <v>0</v>
      </c>
      <c r="AL33" s="103">
        <v>0</v>
      </c>
      <c r="AM33" s="103">
        <v>0</v>
      </c>
      <c r="AN33" s="104">
        <f t="shared" si="9"/>
        <v>0</v>
      </c>
      <c r="AP33" s="283"/>
      <c r="AQ33" s="284"/>
      <c r="AR33" s="284"/>
    </row>
    <row r="34" spans="1:44" s="128" customFormat="1" ht="80.099999999999994" customHeight="1" thickBot="1" x14ac:dyDescent="0.3">
      <c r="A34" s="156" t="s">
        <v>59</v>
      </c>
      <c r="B34" s="291">
        <v>185243328.82424495</v>
      </c>
      <c r="C34" s="117">
        <v>47</v>
      </c>
      <c r="D34" s="118">
        <v>83655832.659999996</v>
      </c>
      <c r="E34" s="119">
        <f t="shared" si="2"/>
        <v>0.45159970505264957</v>
      </c>
      <c r="F34" s="157">
        <v>0</v>
      </c>
      <c r="G34" s="158">
        <v>0</v>
      </c>
      <c r="H34" s="120">
        <v>34</v>
      </c>
      <c r="I34" s="121">
        <v>67148194.560000002</v>
      </c>
      <c r="J34" s="122">
        <f t="shared" si="3"/>
        <v>0.36248643870845587</v>
      </c>
      <c r="K34" s="120">
        <v>34</v>
      </c>
      <c r="L34" s="121">
        <v>67148194.560000002</v>
      </c>
      <c r="M34" s="123">
        <v>47039736.119999997</v>
      </c>
      <c r="N34" s="124">
        <f t="shared" si="4"/>
        <v>0.36248643870845587</v>
      </c>
      <c r="O34" s="30">
        <v>1</v>
      </c>
      <c r="P34" s="31">
        <v>572272.47</v>
      </c>
      <c r="Q34" s="159">
        <v>400590.72</v>
      </c>
      <c r="R34" s="31">
        <v>225503.09</v>
      </c>
      <c r="S34" s="159">
        <v>157852.15</v>
      </c>
      <c r="T34" s="120">
        <v>33</v>
      </c>
      <c r="U34" s="121">
        <v>66350419.000000007</v>
      </c>
      <c r="V34" s="121">
        <v>46445293.240000002</v>
      </c>
      <c r="W34" s="122">
        <f t="shared" si="5"/>
        <v>0.35817980286324869</v>
      </c>
      <c r="X34" s="120">
        <v>28</v>
      </c>
      <c r="Y34" s="125">
        <v>32</v>
      </c>
      <c r="Z34" s="121">
        <v>61902414.909999996</v>
      </c>
      <c r="AA34" s="126">
        <f t="shared" si="6"/>
        <v>0.334168119861049</v>
      </c>
      <c r="AB34" s="120">
        <v>27</v>
      </c>
      <c r="AC34" s="125">
        <v>31</v>
      </c>
      <c r="AD34" s="121">
        <v>61153964</v>
      </c>
      <c r="AE34" s="122">
        <f t="shared" si="7"/>
        <v>0.33012775352369972</v>
      </c>
      <c r="AF34" s="117">
        <v>27</v>
      </c>
      <c r="AG34" s="127">
        <v>41</v>
      </c>
      <c r="AH34" s="118">
        <v>60567438.659999996</v>
      </c>
      <c r="AI34" s="118">
        <v>42397206.93</v>
      </c>
      <c r="AJ34" s="160">
        <f t="shared" si="8"/>
        <v>0.32696151081081648</v>
      </c>
      <c r="AK34" s="120">
        <v>39</v>
      </c>
      <c r="AL34" s="121">
        <v>60567438.659999996</v>
      </c>
      <c r="AM34" s="121">
        <f>AL34*70%</f>
        <v>42397207.061999992</v>
      </c>
      <c r="AN34" s="122">
        <f t="shared" si="9"/>
        <v>0.32696151081081648</v>
      </c>
      <c r="AP34" s="289"/>
      <c r="AQ34" s="290"/>
      <c r="AR34" s="290"/>
    </row>
    <row r="35" spans="1:44" s="42" customFormat="1" ht="80.099999999999994" customHeight="1" thickBot="1" x14ac:dyDescent="0.3">
      <c r="A35" s="161" t="s">
        <v>60</v>
      </c>
      <c r="B35" s="292">
        <f>SUM(B34,B31,B27,B18,B6)</f>
        <v>3082516437.7250471</v>
      </c>
      <c r="C35" s="162">
        <f>SUM(C34,C31,C27,C18,C6)</f>
        <v>4338</v>
      </c>
      <c r="D35" s="163">
        <f>SUM(D34,D31,D27,D18,D6)</f>
        <v>2684056243.749999</v>
      </c>
      <c r="E35" s="164">
        <f t="shared" si="2"/>
        <v>0.8707354195752095</v>
      </c>
      <c r="F35" s="165">
        <f>SUM(F34,F31,F27,F18,F6)</f>
        <v>624</v>
      </c>
      <c r="G35" s="166">
        <f t="shared" ref="G35:I35" si="17">SUM(G34,G31,G27,G18,G6)</f>
        <v>500310939.35000002</v>
      </c>
      <c r="H35" s="167">
        <f t="shared" si="17"/>
        <v>2649</v>
      </c>
      <c r="I35" s="168">
        <f t="shared" si="17"/>
        <v>1375911482.7299998</v>
      </c>
      <c r="J35" s="169">
        <f>I35/B35</f>
        <v>0.44635982014274267</v>
      </c>
      <c r="K35" s="162">
        <f>SUM(K34,K31,K27,K18,K6)</f>
        <v>2630</v>
      </c>
      <c r="L35" s="163">
        <f t="shared" ref="L35:M35" si="18">SUM(L34,L31,L27,L18,L6)</f>
        <v>1365901730.0502999</v>
      </c>
      <c r="M35" s="163">
        <f t="shared" si="18"/>
        <v>959662758.67030025</v>
      </c>
      <c r="N35" s="169">
        <f t="shared" si="4"/>
        <v>0.44311255354030166</v>
      </c>
      <c r="O35" s="170">
        <f>SUM(O34,O31,O27,O18,O6)</f>
        <v>34</v>
      </c>
      <c r="P35" s="163">
        <f t="shared" ref="P35:V35" si="19">SUM(P34,P31,P27,P18,P6)</f>
        <v>11572535.340100002</v>
      </c>
      <c r="Q35" s="171">
        <f t="shared" si="19"/>
        <v>8100774.6502</v>
      </c>
      <c r="R35" s="172">
        <f t="shared" si="19"/>
        <v>8761675.5199999996</v>
      </c>
      <c r="S35" s="173">
        <f t="shared" si="19"/>
        <v>6133172.25</v>
      </c>
      <c r="T35" s="162">
        <f t="shared" si="19"/>
        <v>2596</v>
      </c>
      <c r="U35" s="163">
        <f t="shared" si="19"/>
        <v>1345468193.4203999</v>
      </c>
      <c r="V35" s="163">
        <f t="shared" si="19"/>
        <v>941962263.36000013</v>
      </c>
      <c r="W35" s="174">
        <f t="shared" si="5"/>
        <v>0.43648370433780387</v>
      </c>
      <c r="X35" s="162">
        <f>SUM(X34,X31,X27,X18,X6)</f>
        <v>2175</v>
      </c>
      <c r="Y35" s="175">
        <f t="shared" ref="Y35:Z35" si="20">SUM(Y34,Y31,Y27,Y18,Y6)</f>
        <v>2706</v>
      </c>
      <c r="Z35" s="163">
        <f t="shared" si="20"/>
        <v>667253862.44000006</v>
      </c>
      <c r="AA35" s="176">
        <f t="shared" si="6"/>
        <v>0.21646400787158349</v>
      </c>
      <c r="AB35" s="162">
        <f>SUM(AB34,AB31,AB27,AB18,AB6)</f>
        <v>1934</v>
      </c>
      <c r="AC35" s="175">
        <f t="shared" ref="AC35:AD35" si="21">SUM(AC34,AC31,AC27,AC18,AC6)</f>
        <v>2448</v>
      </c>
      <c r="AD35" s="163">
        <f t="shared" si="21"/>
        <v>578163567.06999993</v>
      </c>
      <c r="AE35" s="169">
        <f t="shared" si="7"/>
        <v>0.18756220080263225</v>
      </c>
      <c r="AF35" s="162">
        <v>2051</v>
      </c>
      <c r="AG35" s="177">
        <v>2677</v>
      </c>
      <c r="AH35" s="163">
        <v>689791841.12999988</v>
      </c>
      <c r="AI35" s="163">
        <v>482854282.82999998</v>
      </c>
      <c r="AJ35" s="169">
        <f t="shared" si="8"/>
        <v>0.22377555969793261</v>
      </c>
      <c r="AK35" s="162">
        <f>SUM(AK34,AK31,AK27,AK18,AK6)</f>
        <v>2412</v>
      </c>
      <c r="AL35" s="163">
        <f t="shared" ref="AL35:AM35" si="22">SUM(AL34,AL31,AL27,AL18,AL6)</f>
        <v>574116149.11000001</v>
      </c>
      <c r="AM35" s="163">
        <f t="shared" si="22"/>
        <v>401881298.83700001</v>
      </c>
      <c r="AN35" s="169">
        <f t="shared" si="9"/>
        <v>0.18624917683608788</v>
      </c>
      <c r="AP35" s="283"/>
      <c r="AQ35" s="284"/>
      <c r="AR35" s="284"/>
    </row>
    <row r="36" spans="1:44" ht="19.5" customHeight="1" x14ac:dyDescent="0.35">
      <c r="A36" s="178"/>
      <c r="B36" s="232"/>
      <c r="C36" s="179"/>
      <c r="D36" s="179"/>
      <c r="E36" s="179"/>
      <c r="F36" s="180"/>
      <c r="G36" s="18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</row>
    <row r="37" spans="1:44" ht="27.75" customHeight="1" x14ac:dyDescent="0.35">
      <c r="A37" s="11" t="s">
        <v>18</v>
      </c>
      <c r="B37" s="7"/>
      <c r="C37" s="243"/>
      <c r="D37" s="244"/>
      <c r="E37" s="182"/>
      <c r="F37"/>
      <c r="G37" s="9"/>
      <c r="I37" s="183"/>
      <c r="J37" s="184"/>
      <c r="K37" s="9"/>
      <c r="L37" s="233"/>
      <c r="M37" s="233"/>
      <c r="N37" s="293"/>
      <c r="O37" s="294"/>
      <c r="P37" s="295"/>
      <c r="Q37" s="295"/>
      <c r="R37" s="296"/>
      <c r="S37" s="296"/>
      <c r="T37" s="297"/>
      <c r="U37" s="296"/>
      <c r="V37" s="296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233"/>
      <c r="AM37" s="233"/>
      <c r="AN37" s="185"/>
    </row>
    <row r="38" spans="1:44" x14ac:dyDescent="0.35">
      <c r="A38" s="12"/>
      <c r="B38" s="7"/>
      <c r="C38" s="12"/>
      <c r="D38" s="12"/>
      <c r="E38" s="186"/>
      <c r="F38" s="12"/>
      <c r="G38" s="187"/>
      <c r="I38" s="12"/>
      <c r="J38" s="188"/>
      <c r="K38" s="9"/>
      <c r="L38" s="233"/>
      <c r="M38" s="233"/>
      <c r="N38" s="293"/>
      <c r="O38" s="293"/>
      <c r="P38" s="293"/>
      <c r="Q38" s="293"/>
      <c r="R38" s="293"/>
      <c r="S38" s="298"/>
      <c r="T38" s="298"/>
      <c r="U38" s="299"/>
      <c r="V38" s="298"/>
      <c r="W38"/>
      <c r="X38"/>
      <c r="Y38" s="9"/>
      <c r="Z38" s="189"/>
      <c r="AB38" s="185"/>
      <c r="AC38"/>
      <c r="AD38"/>
      <c r="AL38" s="190"/>
      <c r="AM38" s="190"/>
    </row>
    <row r="39" spans="1:44" x14ac:dyDescent="0.35">
      <c r="A39"/>
      <c r="B39" s="7"/>
      <c r="C39"/>
      <c r="D39" s="185"/>
      <c r="E39" s="190"/>
      <c r="F39"/>
      <c r="G39" s="9"/>
      <c r="H39"/>
      <c r="J39" s="185"/>
      <c r="K39"/>
      <c r="L39" s="233"/>
      <c r="M39" s="233"/>
      <c r="N39" s="293"/>
      <c r="O39" s="293"/>
      <c r="P39" s="300"/>
      <c r="Q39" s="300"/>
      <c r="R39" s="293"/>
      <c r="S39" s="298"/>
      <c r="T39" s="298"/>
      <c r="U39" s="293"/>
      <c r="V39" s="298"/>
      <c r="W39"/>
      <c r="X39"/>
      <c r="AB39" s="185"/>
      <c r="AC39" s="191"/>
      <c r="AD39" s="191"/>
      <c r="AE39" s="191"/>
      <c r="AF39" s="191"/>
      <c r="AL39" s="233"/>
      <c r="AM39" s="190"/>
    </row>
    <row r="40" spans="1:44" ht="21.75" customHeight="1" x14ac:dyDescent="0.35">
      <c r="A40" s="13"/>
      <c r="B40" s="7"/>
      <c r="C40" s="192"/>
      <c r="D40" s="187"/>
      <c r="E40" s="186"/>
      <c r="F40" s="193"/>
      <c r="G40" s="194"/>
      <c r="H40" s="195"/>
      <c r="I40" s="196"/>
      <c r="J40" s="197"/>
      <c r="K40" s="188"/>
      <c r="L40" s="196"/>
      <c r="M40" s="196"/>
      <c r="AC40" s="191"/>
      <c r="AD40" s="191"/>
      <c r="AE40" s="191"/>
      <c r="AF40" s="191"/>
    </row>
    <row r="41" spans="1:44" ht="26.25" customHeight="1" x14ac:dyDescent="0.35">
      <c r="A41" s="301" t="s">
        <v>19</v>
      </c>
      <c r="B41" s="199"/>
      <c r="C41" s="200"/>
      <c r="D41" s="201"/>
      <c r="E41" s="184"/>
      <c r="H41" s="204"/>
      <c r="I41" s="205"/>
      <c r="L41" s="196"/>
      <c r="M41" s="196"/>
      <c r="P41" s="205"/>
      <c r="Q41" s="205"/>
      <c r="R41" s="207"/>
      <c r="S41" s="208"/>
      <c r="T41" s="208"/>
      <c r="U41" s="208"/>
      <c r="V41" s="208"/>
      <c r="W41" s="209"/>
      <c r="X41" s="209"/>
      <c r="Y41" s="208"/>
      <c r="Z41" s="208"/>
      <c r="AA41" s="208"/>
      <c r="AC41" s="191"/>
      <c r="AD41" s="191"/>
      <c r="AE41" s="191"/>
      <c r="AF41" s="191"/>
    </row>
    <row r="42" spans="1:44" ht="26.25" customHeight="1" x14ac:dyDescent="0.35">
      <c r="A42" s="301" t="s">
        <v>63</v>
      </c>
      <c r="B42" s="7"/>
      <c r="C42" s="192"/>
      <c r="D42" s="187"/>
      <c r="E42" s="12"/>
      <c r="F42" s="193"/>
      <c r="G42" s="194"/>
      <c r="H42" s="195"/>
      <c r="I42" s="196"/>
      <c r="J42" s="197"/>
      <c r="K42" s="12"/>
      <c r="L42" s="12"/>
      <c r="M42" s="12"/>
      <c r="AC42" s="191"/>
      <c r="AD42" s="191"/>
      <c r="AE42" s="191"/>
      <c r="AF42" s="191"/>
    </row>
    <row r="43" spans="1:44" x14ac:dyDescent="0.35">
      <c r="A43" s="301" t="s">
        <v>64</v>
      </c>
      <c r="B43" s="7"/>
      <c r="C43" s="192"/>
      <c r="D43" s="187"/>
      <c r="E43" s="12"/>
      <c r="F43" s="193"/>
      <c r="G43" s="194"/>
      <c r="H43" s="195"/>
      <c r="I43" s="196"/>
      <c r="J43" s="197"/>
      <c r="K43" s="12"/>
      <c r="L43" s="12"/>
      <c r="M43" s="12"/>
    </row>
    <row r="44" spans="1:44" x14ac:dyDescent="0.35">
      <c r="A44" s="302" t="s">
        <v>65</v>
      </c>
      <c r="B44" s="7"/>
      <c r="C44" s="192"/>
      <c r="D44" s="187"/>
      <c r="E44" s="12"/>
      <c r="F44" s="193"/>
      <c r="G44" s="194"/>
      <c r="H44" s="195"/>
      <c r="I44" s="196"/>
      <c r="J44" s="197"/>
      <c r="K44" s="12"/>
      <c r="L44" s="12"/>
      <c r="M44" s="12"/>
      <c r="R44" s="185"/>
    </row>
    <row r="45" spans="1:44" x14ac:dyDescent="0.35">
      <c r="A45" s="210"/>
      <c r="B45" s="7"/>
      <c r="C45" s="211"/>
      <c r="D45" s="211"/>
      <c r="E45" s="211"/>
      <c r="F45" s="193"/>
      <c r="G45" s="194"/>
      <c r="H45" s="195"/>
      <c r="I45" s="196"/>
      <c r="J45" s="197"/>
      <c r="K45" s="12"/>
      <c r="L45" s="12"/>
      <c r="M45" s="12"/>
    </row>
    <row r="46" spans="1:44" x14ac:dyDescent="0.35">
      <c r="A46" s="210"/>
      <c r="C46" s="211"/>
      <c r="D46" s="211"/>
      <c r="E46" s="211"/>
      <c r="H46" s="195"/>
      <c r="I46" s="196"/>
      <c r="N46" s="205"/>
      <c r="O46" s="205"/>
      <c r="P46" s="205"/>
      <c r="Q46" s="205"/>
    </row>
    <row r="47" spans="1:44" x14ac:dyDescent="0.35">
      <c r="B47" s="7"/>
      <c r="C47" s="211"/>
      <c r="D47" s="211"/>
      <c r="E47" s="211"/>
      <c r="H47" s="195"/>
      <c r="I47" s="186"/>
    </row>
    <row r="48" spans="1:44" ht="39" customHeight="1" x14ac:dyDescent="0.35">
      <c r="B48" s="7"/>
      <c r="C48" s="211"/>
      <c r="D48" s="211"/>
      <c r="E48" s="211"/>
      <c r="H48" s="195"/>
      <c r="I48" s="186"/>
      <c r="J48" s="234"/>
      <c r="K48" s="235"/>
      <c r="L48" s="236"/>
      <c r="M48" s="236"/>
    </row>
    <row r="49" spans="2:13" x14ac:dyDescent="0.35">
      <c r="B49" s="7"/>
      <c r="H49" s="195"/>
      <c r="I49" s="186"/>
      <c r="L49" s="205"/>
      <c r="M49" s="205"/>
    </row>
    <row r="50" spans="2:13" x14ac:dyDescent="0.35">
      <c r="B50" s="7"/>
      <c r="L50" s="205"/>
      <c r="M50" s="205"/>
    </row>
    <row r="51" spans="2:13" x14ac:dyDescent="0.35">
      <c r="B51" s="7"/>
      <c r="L51" s="205"/>
      <c r="M51" s="205"/>
    </row>
    <row r="52" spans="2:13" x14ac:dyDescent="0.35">
      <c r="B52" s="7"/>
      <c r="L52" s="205"/>
      <c r="M52" s="205"/>
    </row>
    <row r="53" spans="2:13" x14ac:dyDescent="0.35">
      <c r="B53" s="7"/>
    </row>
    <row r="54" spans="2:13" x14ac:dyDescent="0.35">
      <c r="B54" s="7"/>
    </row>
    <row r="55" spans="2:13" x14ac:dyDescent="0.35">
      <c r="B55" s="7"/>
    </row>
    <row r="56" spans="2:13" x14ac:dyDescent="0.35">
      <c r="B56" s="7"/>
    </row>
    <row r="57" spans="2:13" x14ac:dyDescent="0.35">
      <c r="B57" s="7"/>
    </row>
    <row r="58" spans="2:13" x14ac:dyDescent="0.35">
      <c r="B58" s="7"/>
    </row>
    <row r="59" spans="2:13" x14ac:dyDescent="0.35">
      <c r="B59" s="7"/>
    </row>
    <row r="60" spans="2:13" x14ac:dyDescent="0.35">
      <c r="B60" s="7"/>
    </row>
    <row r="61" spans="2:13" x14ac:dyDescent="0.35">
      <c r="B61" s="7"/>
    </row>
    <row r="62" spans="2:13" x14ac:dyDescent="0.35">
      <c r="B62" s="7"/>
    </row>
    <row r="63" spans="2:13" x14ac:dyDescent="0.35">
      <c r="B63" s="7"/>
    </row>
    <row r="64" spans="2:13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  <row r="102" spans="2:2" x14ac:dyDescent="0.35">
      <c r="B102" s="7"/>
    </row>
    <row r="103" spans="2:2" x14ac:dyDescent="0.35">
      <c r="B103" s="7"/>
    </row>
    <row r="104" spans="2:2" x14ac:dyDescent="0.35">
      <c r="B104" s="7"/>
    </row>
    <row r="105" spans="2:2" x14ac:dyDescent="0.35">
      <c r="B105" s="7"/>
    </row>
    <row r="106" spans="2:2" x14ac:dyDescent="0.35">
      <c r="B106" s="7"/>
    </row>
    <row r="107" spans="2:2" x14ac:dyDescent="0.35">
      <c r="B107" s="7"/>
    </row>
    <row r="108" spans="2:2" x14ac:dyDescent="0.35">
      <c r="B108" s="7"/>
    </row>
    <row r="109" spans="2:2" x14ac:dyDescent="0.35">
      <c r="B109" s="7"/>
    </row>
    <row r="110" spans="2:2" x14ac:dyDescent="0.35">
      <c r="B110" s="7"/>
    </row>
    <row r="111" spans="2:2" x14ac:dyDescent="0.35">
      <c r="B111" s="7"/>
    </row>
    <row r="112" spans="2:2" x14ac:dyDescent="0.35">
      <c r="B112" s="7"/>
    </row>
    <row r="113" spans="2:2" x14ac:dyDescent="0.35">
      <c r="B113" s="7"/>
    </row>
    <row r="114" spans="2:2" x14ac:dyDescent="0.35">
      <c r="B114" s="7"/>
    </row>
    <row r="115" spans="2:2" x14ac:dyDescent="0.35">
      <c r="B115" s="7"/>
    </row>
    <row r="116" spans="2:2" x14ac:dyDescent="0.35">
      <c r="B116" s="7"/>
    </row>
    <row r="117" spans="2:2" x14ac:dyDescent="0.35">
      <c r="B117" s="7"/>
    </row>
    <row r="118" spans="2:2" x14ac:dyDescent="0.35">
      <c r="B118" s="7"/>
    </row>
    <row r="119" spans="2:2" x14ac:dyDescent="0.35">
      <c r="B119" s="7"/>
    </row>
    <row r="120" spans="2:2" x14ac:dyDescent="0.35">
      <c r="B120" s="7"/>
    </row>
    <row r="121" spans="2:2" x14ac:dyDescent="0.35">
      <c r="B121" s="7"/>
    </row>
    <row r="122" spans="2:2" x14ac:dyDescent="0.35">
      <c r="B122" s="7"/>
    </row>
    <row r="123" spans="2:2" x14ac:dyDescent="0.35">
      <c r="B123" s="7"/>
    </row>
    <row r="124" spans="2:2" x14ac:dyDescent="0.35">
      <c r="B124" s="7"/>
    </row>
    <row r="125" spans="2:2" x14ac:dyDescent="0.35">
      <c r="B125" s="7"/>
    </row>
    <row r="126" spans="2:2" x14ac:dyDescent="0.35">
      <c r="B126" s="7"/>
    </row>
    <row r="127" spans="2:2" x14ac:dyDescent="0.35">
      <c r="B127" s="7"/>
    </row>
    <row r="128" spans="2:2" x14ac:dyDescent="0.35">
      <c r="B128" s="7"/>
    </row>
    <row r="129" spans="2:2" x14ac:dyDescent="0.35">
      <c r="B129" s="7"/>
    </row>
    <row r="130" spans="2:2" x14ac:dyDescent="0.35">
      <c r="B130" s="7"/>
    </row>
    <row r="131" spans="2:2" x14ac:dyDescent="0.35">
      <c r="B131" s="7"/>
    </row>
    <row r="132" spans="2:2" x14ac:dyDescent="0.35">
      <c r="B132" s="7"/>
    </row>
    <row r="133" spans="2:2" x14ac:dyDescent="0.35">
      <c r="B133" s="7"/>
    </row>
    <row r="134" spans="2:2" x14ac:dyDescent="0.35">
      <c r="B134" s="7"/>
    </row>
    <row r="135" spans="2:2" x14ac:dyDescent="0.35">
      <c r="B135" s="7"/>
    </row>
    <row r="136" spans="2:2" x14ac:dyDescent="0.35">
      <c r="B136" s="7"/>
    </row>
    <row r="137" spans="2:2" x14ac:dyDescent="0.35">
      <c r="B137" s="7"/>
    </row>
    <row r="138" spans="2:2" x14ac:dyDescent="0.35">
      <c r="B138" s="7"/>
    </row>
    <row r="139" spans="2:2" x14ac:dyDescent="0.35">
      <c r="B139" s="7"/>
    </row>
    <row r="140" spans="2:2" x14ac:dyDescent="0.35">
      <c r="B140" s="7"/>
    </row>
    <row r="141" spans="2:2" x14ac:dyDescent="0.35">
      <c r="B141" s="7"/>
    </row>
    <row r="142" spans="2:2" x14ac:dyDescent="0.35">
      <c r="B142" s="7"/>
    </row>
    <row r="143" spans="2:2" x14ac:dyDescent="0.35">
      <c r="B143" s="7"/>
    </row>
    <row r="144" spans="2:2" x14ac:dyDescent="0.35">
      <c r="B144" s="7"/>
    </row>
    <row r="145" spans="2:2" x14ac:dyDescent="0.35">
      <c r="B145" s="7"/>
    </row>
    <row r="146" spans="2:2" x14ac:dyDescent="0.35">
      <c r="B146" s="7"/>
    </row>
    <row r="147" spans="2:2" x14ac:dyDescent="0.35">
      <c r="B147" s="7"/>
    </row>
    <row r="148" spans="2:2" x14ac:dyDescent="0.35">
      <c r="B148" s="7"/>
    </row>
    <row r="149" spans="2:2" x14ac:dyDescent="0.35">
      <c r="B149" s="7"/>
    </row>
    <row r="150" spans="2:2" x14ac:dyDescent="0.35">
      <c r="B150" s="7"/>
    </row>
    <row r="151" spans="2:2" x14ac:dyDescent="0.35">
      <c r="B151" s="7"/>
    </row>
    <row r="152" spans="2:2" x14ac:dyDescent="0.35">
      <c r="B152" s="7"/>
    </row>
    <row r="153" spans="2:2" x14ac:dyDescent="0.35">
      <c r="B153" s="7"/>
    </row>
    <row r="154" spans="2:2" x14ac:dyDescent="0.35">
      <c r="B154" s="7"/>
    </row>
    <row r="155" spans="2:2" x14ac:dyDescent="0.35">
      <c r="B155" s="7"/>
    </row>
    <row r="156" spans="2:2" x14ac:dyDescent="0.35">
      <c r="B156" s="7"/>
    </row>
    <row r="157" spans="2:2" x14ac:dyDescent="0.35">
      <c r="B157" s="7"/>
    </row>
    <row r="158" spans="2:2" x14ac:dyDescent="0.35">
      <c r="B158" s="7"/>
    </row>
    <row r="159" spans="2:2" x14ac:dyDescent="0.35">
      <c r="B159" s="7"/>
    </row>
    <row r="160" spans="2:2" x14ac:dyDescent="0.35">
      <c r="B160" s="7"/>
    </row>
    <row r="161" spans="2:2" x14ac:dyDescent="0.35">
      <c r="B161" s="7"/>
    </row>
    <row r="162" spans="2:2" x14ac:dyDescent="0.35">
      <c r="B162" s="7"/>
    </row>
    <row r="163" spans="2:2" x14ac:dyDescent="0.35">
      <c r="B163" s="7"/>
    </row>
    <row r="164" spans="2:2" x14ac:dyDescent="0.35">
      <c r="B164" s="7"/>
    </row>
    <row r="165" spans="2:2" x14ac:dyDescent="0.35">
      <c r="B165" s="7"/>
    </row>
    <row r="166" spans="2:2" x14ac:dyDescent="0.35">
      <c r="B166" s="7"/>
    </row>
    <row r="167" spans="2:2" x14ac:dyDescent="0.35">
      <c r="B167" s="7"/>
    </row>
    <row r="168" spans="2:2" x14ac:dyDescent="0.35">
      <c r="B168" s="7"/>
    </row>
    <row r="169" spans="2:2" x14ac:dyDescent="0.35">
      <c r="B169" s="7"/>
    </row>
    <row r="170" spans="2:2" x14ac:dyDescent="0.35">
      <c r="B170" s="7"/>
    </row>
    <row r="171" spans="2:2" x14ac:dyDescent="0.35">
      <c r="B171" s="7"/>
    </row>
    <row r="172" spans="2:2" x14ac:dyDescent="0.35">
      <c r="B172" s="7"/>
    </row>
    <row r="173" spans="2:2" x14ac:dyDescent="0.35">
      <c r="B173" s="7"/>
    </row>
    <row r="174" spans="2:2" x14ac:dyDescent="0.35">
      <c r="B174" s="7"/>
    </row>
    <row r="175" spans="2:2" x14ac:dyDescent="0.35">
      <c r="B175" s="7"/>
    </row>
    <row r="176" spans="2:2" x14ac:dyDescent="0.35">
      <c r="B176" s="7"/>
    </row>
    <row r="177" spans="2:2" x14ac:dyDescent="0.35">
      <c r="B177" s="7"/>
    </row>
    <row r="178" spans="2:2" x14ac:dyDescent="0.35">
      <c r="B178" s="7"/>
    </row>
    <row r="179" spans="2:2" x14ac:dyDescent="0.35">
      <c r="B179" s="7"/>
    </row>
    <row r="180" spans="2:2" x14ac:dyDescent="0.35">
      <c r="B180" s="7"/>
    </row>
    <row r="181" spans="2:2" x14ac:dyDescent="0.35">
      <c r="B181" s="7"/>
    </row>
    <row r="182" spans="2:2" x14ac:dyDescent="0.35">
      <c r="B182" s="7"/>
    </row>
    <row r="183" spans="2:2" x14ac:dyDescent="0.35">
      <c r="B183" s="7"/>
    </row>
    <row r="184" spans="2:2" x14ac:dyDescent="0.35">
      <c r="B184" s="7"/>
    </row>
    <row r="185" spans="2:2" x14ac:dyDescent="0.35">
      <c r="B185" s="7"/>
    </row>
    <row r="186" spans="2:2" x14ac:dyDescent="0.35">
      <c r="B186" s="7"/>
    </row>
    <row r="187" spans="2:2" x14ac:dyDescent="0.35">
      <c r="B187" s="7"/>
    </row>
    <row r="188" spans="2:2" x14ac:dyDescent="0.35">
      <c r="B188" s="7"/>
    </row>
    <row r="189" spans="2:2" x14ac:dyDescent="0.35">
      <c r="B189" s="7"/>
    </row>
    <row r="190" spans="2:2" x14ac:dyDescent="0.35">
      <c r="B190" s="7"/>
    </row>
    <row r="191" spans="2:2" x14ac:dyDescent="0.35">
      <c r="B191" s="7"/>
    </row>
    <row r="192" spans="2:2" x14ac:dyDescent="0.35">
      <c r="B192" s="7"/>
    </row>
    <row r="193" spans="2:2" x14ac:dyDescent="0.35">
      <c r="B193" s="7"/>
    </row>
    <row r="194" spans="2:2" x14ac:dyDescent="0.35">
      <c r="B194" s="7"/>
    </row>
    <row r="195" spans="2:2" x14ac:dyDescent="0.35">
      <c r="B195" s="7"/>
    </row>
    <row r="196" spans="2:2" x14ac:dyDescent="0.35">
      <c r="B196" s="7"/>
    </row>
    <row r="197" spans="2:2" x14ac:dyDescent="0.35">
      <c r="B197" s="7"/>
    </row>
    <row r="198" spans="2:2" x14ac:dyDescent="0.35">
      <c r="B198" s="7"/>
    </row>
    <row r="199" spans="2:2" x14ac:dyDescent="0.35">
      <c r="B199" s="7"/>
    </row>
    <row r="200" spans="2:2" x14ac:dyDescent="0.35">
      <c r="B200" s="7"/>
    </row>
    <row r="201" spans="2:2" x14ac:dyDescent="0.35">
      <c r="B201" s="7"/>
    </row>
    <row r="202" spans="2:2" x14ac:dyDescent="0.35">
      <c r="B202" s="7"/>
    </row>
    <row r="203" spans="2:2" x14ac:dyDescent="0.35">
      <c r="B203" s="7"/>
    </row>
    <row r="204" spans="2:2" x14ac:dyDescent="0.35">
      <c r="B204" s="7"/>
    </row>
    <row r="205" spans="2:2" x14ac:dyDescent="0.35">
      <c r="B205" s="7"/>
    </row>
    <row r="206" spans="2:2" x14ac:dyDescent="0.35">
      <c r="B206" s="7"/>
    </row>
    <row r="207" spans="2:2" x14ac:dyDescent="0.35">
      <c r="B207" s="7"/>
    </row>
    <row r="208" spans="2:2" x14ac:dyDescent="0.35">
      <c r="B208" s="7"/>
    </row>
    <row r="209" spans="2:2" x14ac:dyDescent="0.35">
      <c r="B209" s="7"/>
    </row>
    <row r="210" spans="2:2" x14ac:dyDescent="0.35">
      <c r="B210" s="7"/>
    </row>
    <row r="211" spans="2:2" x14ac:dyDescent="0.35">
      <c r="B211" s="7"/>
    </row>
    <row r="212" spans="2:2" x14ac:dyDescent="0.35">
      <c r="B212" s="7"/>
    </row>
    <row r="213" spans="2:2" x14ac:dyDescent="0.35">
      <c r="B213" s="7"/>
    </row>
    <row r="214" spans="2:2" x14ac:dyDescent="0.35">
      <c r="B214" s="7"/>
    </row>
    <row r="215" spans="2:2" x14ac:dyDescent="0.35">
      <c r="B215" s="7"/>
    </row>
    <row r="216" spans="2:2" x14ac:dyDescent="0.35">
      <c r="B216" s="7"/>
    </row>
    <row r="217" spans="2:2" x14ac:dyDescent="0.35">
      <c r="B217" s="7"/>
    </row>
    <row r="218" spans="2:2" x14ac:dyDescent="0.35">
      <c r="B218" s="7"/>
    </row>
    <row r="219" spans="2:2" x14ac:dyDescent="0.35">
      <c r="B219" s="7"/>
    </row>
    <row r="220" spans="2:2" x14ac:dyDescent="0.35">
      <c r="B220" s="7"/>
    </row>
    <row r="221" spans="2:2" x14ac:dyDescent="0.35">
      <c r="B221" s="7"/>
    </row>
    <row r="222" spans="2:2" x14ac:dyDescent="0.35">
      <c r="B222" s="7"/>
    </row>
    <row r="223" spans="2:2" x14ac:dyDescent="0.35">
      <c r="B223" s="7"/>
    </row>
    <row r="224" spans="2:2" x14ac:dyDescent="0.35">
      <c r="B224" s="7"/>
    </row>
    <row r="225" spans="2:2" x14ac:dyDescent="0.35">
      <c r="B225" s="7"/>
    </row>
    <row r="226" spans="2:2" x14ac:dyDescent="0.35">
      <c r="B226" s="7"/>
    </row>
    <row r="227" spans="2:2" x14ac:dyDescent="0.35">
      <c r="B227" s="7"/>
    </row>
    <row r="228" spans="2:2" x14ac:dyDescent="0.35">
      <c r="B228" s="7"/>
    </row>
    <row r="229" spans="2:2" x14ac:dyDescent="0.35">
      <c r="B229" s="7"/>
    </row>
    <row r="230" spans="2:2" x14ac:dyDescent="0.35">
      <c r="B230" s="7"/>
    </row>
    <row r="231" spans="2:2" x14ac:dyDescent="0.35">
      <c r="B231" s="7"/>
    </row>
    <row r="232" spans="2:2" x14ac:dyDescent="0.35">
      <c r="B232" s="7"/>
    </row>
    <row r="233" spans="2:2" x14ac:dyDescent="0.35">
      <c r="B233" s="7"/>
    </row>
    <row r="234" spans="2:2" x14ac:dyDescent="0.35">
      <c r="B234" s="7"/>
    </row>
    <row r="235" spans="2:2" x14ac:dyDescent="0.35">
      <c r="B235" s="7"/>
    </row>
    <row r="236" spans="2:2" x14ac:dyDescent="0.35">
      <c r="B236" s="7"/>
    </row>
    <row r="237" spans="2:2" x14ac:dyDescent="0.35">
      <c r="B237" s="7"/>
    </row>
    <row r="238" spans="2:2" x14ac:dyDescent="0.35">
      <c r="B238" s="7"/>
    </row>
    <row r="239" spans="2:2" x14ac:dyDescent="0.35">
      <c r="B239" s="7"/>
    </row>
    <row r="240" spans="2:2" x14ac:dyDescent="0.35">
      <c r="B240" s="7"/>
    </row>
    <row r="241" spans="2:2" x14ac:dyDescent="0.35">
      <c r="B241" s="7"/>
    </row>
    <row r="242" spans="2:2" x14ac:dyDescent="0.35">
      <c r="B242" s="7"/>
    </row>
    <row r="243" spans="2:2" x14ac:dyDescent="0.35">
      <c r="B243" s="7"/>
    </row>
    <row r="244" spans="2:2" x14ac:dyDescent="0.35">
      <c r="B244" s="7"/>
    </row>
    <row r="245" spans="2:2" x14ac:dyDescent="0.35">
      <c r="B245" s="7"/>
    </row>
    <row r="246" spans="2:2" x14ac:dyDescent="0.35">
      <c r="B246" s="7"/>
    </row>
    <row r="247" spans="2:2" x14ac:dyDescent="0.35">
      <c r="B247" s="7"/>
    </row>
    <row r="248" spans="2:2" x14ac:dyDescent="0.35">
      <c r="B248" s="7"/>
    </row>
    <row r="249" spans="2:2" x14ac:dyDescent="0.35">
      <c r="B249" s="7"/>
    </row>
    <row r="250" spans="2:2" x14ac:dyDescent="0.35">
      <c r="B250" s="7"/>
    </row>
    <row r="251" spans="2:2" x14ac:dyDescent="0.35">
      <c r="B251" s="7"/>
    </row>
    <row r="252" spans="2:2" x14ac:dyDescent="0.35">
      <c r="B252" s="7"/>
    </row>
    <row r="253" spans="2:2" x14ac:dyDescent="0.35">
      <c r="B253" s="7"/>
    </row>
    <row r="254" spans="2:2" x14ac:dyDescent="0.35">
      <c r="B254" s="7"/>
    </row>
    <row r="255" spans="2:2" x14ac:dyDescent="0.35">
      <c r="B255" s="7"/>
    </row>
    <row r="256" spans="2:2" x14ac:dyDescent="0.35">
      <c r="B256" s="7"/>
    </row>
    <row r="257" spans="2:2" x14ac:dyDescent="0.35">
      <c r="B257" s="7"/>
    </row>
    <row r="258" spans="2:2" x14ac:dyDescent="0.35">
      <c r="B258" s="7"/>
    </row>
    <row r="259" spans="2:2" x14ac:dyDescent="0.35">
      <c r="B259" s="7"/>
    </row>
    <row r="260" spans="2:2" x14ac:dyDescent="0.35">
      <c r="B260" s="7"/>
    </row>
    <row r="261" spans="2:2" x14ac:dyDescent="0.35">
      <c r="B261" s="7"/>
    </row>
    <row r="262" spans="2:2" x14ac:dyDescent="0.35">
      <c r="B262" s="7"/>
    </row>
    <row r="263" spans="2:2" x14ac:dyDescent="0.35">
      <c r="B263" s="7"/>
    </row>
    <row r="264" spans="2:2" x14ac:dyDescent="0.35">
      <c r="B264" s="7"/>
    </row>
    <row r="265" spans="2:2" x14ac:dyDescent="0.35">
      <c r="B265" s="7"/>
    </row>
    <row r="266" spans="2:2" x14ac:dyDescent="0.35">
      <c r="B266" s="7"/>
    </row>
    <row r="267" spans="2:2" x14ac:dyDescent="0.35">
      <c r="B267" s="7"/>
    </row>
    <row r="268" spans="2:2" x14ac:dyDescent="0.35">
      <c r="B268" s="7"/>
    </row>
    <row r="269" spans="2:2" x14ac:dyDescent="0.35">
      <c r="B269" s="7"/>
    </row>
    <row r="270" spans="2:2" x14ac:dyDescent="0.35">
      <c r="B270" s="7"/>
    </row>
    <row r="271" spans="2:2" x14ac:dyDescent="0.35">
      <c r="B271" s="7"/>
    </row>
    <row r="272" spans="2:2" x14ac:dyDescent="0.35">
      <c r="B272" s="7"/>
    </row>
    <row r="273" spans="2:2" x14ac:dyDescent="0.35">
      <c r="B273" s="7"/>
    </row>
    <row r="274" spans="2:2" x14ac:dyDescent="0.35">
      <c r="B274" s="7"/>
    </row>
    <row r="275" spans="2:2" x14ac:dyDescent="0.35">
      <c r="B275" s="7"/>
    </row>
    <row r="276" spans="2:2" x14ac:dyDescent="0.35">
      <c r="B276" s="7"/>
    </row>
    <row r="277" spans="2:2" x14ac:dyDescent="0.35">
      <c r="B277" s="7"/>
    </row>
    <row r="278" spans="2:2" x14ac:dyDescent="0.35">
      <c r="B278" s="7"/>
    </row>
    <row r="279" spans="2:2" x14ac:dyDescent="0.35">
      <c r="B279" s="7"/>
    </row>
    <row r="280" spans="2:2" x14ac:dyDescent="0.35">
      <c r="B280" s="7"/>
    </row>
    <row r="281" spans="2:2" x14ac:dyDescent="0.35">
      <c r="B281" s="7"/>
    </row>
    <row r="282" spans="2:2" x14ac:dyDescent="0.35">
      <c r="B282" s="7"/>
    </row>
    <row r="283" spans="2:2" x14ac:dyDescent="0.35">
      <c r="B283" s="7"/>
    </row>
    <row r="284" spans="2:2" x14ac:dyDescent="0.35">
      <c r="B284" s="7"/>
    </row>
    <row r="285" spans="2:2" x14ac:dyDescent="0.35">
      <c r="B285" s="7"/>
    </row>
    <row r="286" spans="2:2" x14ac:dyDescent="0.35">
      <c r="B286" s="7"/>
    </row>
    <row r="287" spans="2:2" x14ac:dyDescent="0.35">
      <c r="B287" s="7"/>
    </row>
    <row r="288" spans="2:2" x14ac:dyDescent="0.35">
      <c r="B288" s="7"/>
    </row>
    <row r="289" spans="2:2" x14ac:dyDescent="0.35">
      <c r="B289" s="7"/>
    </row>
    <row r="290" spans="2:2" x14ac:dyDescent="0.35">
      <c r="B290" s="7"/>
    </row>
    <row r="291" spans="2:2" x14ac:dyDescent="0.35">
      <c r="B291" s="7"/>
    </row>
    <row r="292" spans="2:2" x14ac:dyDescent="0.35">
      <c r="B292" s="7"/>
    </row>
    <row r="293" spans="2:2" x14ac:dyDescent="0.35">
      <c r="B293" s="7"/>
    </row>
    <row r="294" spans="2:2" x14ac:dyDescent="0.35">
      <c r="B294" s="7"/>
    </row>
    <row r="295" spans="2:2" x14ac:dyDescent="0.35">
      <c r="B295" s="7"/>
    </row>
    <row r="296" spans="2:2" x14ac:dyDescent="0.35">
      <c r="B296" s="7"/>
    </row>
    <row r="297" spans="2:2" x14ac:dyDescent="0.35">
      <c r="B297" s="7"/>
    </row>
    <row r="298" spans="2:2" x14ac:dyDescent="0.35">
      <c r="B298" s="7"/>
    </row>
    <row r="299" spans="2:2" x14ac:dyDescent="0.35">
      <c r="B299" s="7"/>
    </row>
    <row r="300" spans="2:2" x14ac:dyDescent="0.35">
      <c r="B300" s="7"/>
    </row>
    <row r="301" spans="2:2" x14ac:dyDescent="0.35">
      <c r="B301" s="7"/>
    </row>
    <row r="302" spans="2:2" x14ac:dyDescent="0.35">
      <c r="B302" s="7"/>
    </row>
    <row r="303" spans="2:2" x14ac:dyDescent="0.35">
      <c r="B303" s="7"/>
    </row>
    <row r="304" spans="2:2" x14ac:dyDescent="0.35">
      <c r="B304" s="7"/>
    </row>
    <row r="305" spans="2:2" x14ac:dyDescent="0.35">
      <c r="B305" s="7"/>
    </row>
    <row r="306" spans="2:2" x14ac:dyDescent="0.35">
      <c r="B306" s="7"/>
    </row>
    <row r="307" spans="2:2" x14ac:dyDescent="0.35">
      <c r="B307" s="7"/>
    </row>
    <row r="308" spans="2:2" x14ac:dyDescent="0.35">
      <c r="B308" s="7"/>
    </row>
    <row r="309" spans="2:2" x14ac:dyDescent="0.35">
      <c r="B309" s="7"/>
    </row>
    <row r="310" spans="2:2" x14ac:dyDescent="0.35">
      <c r="B310" s="7"/>
    </row>
    <row r="311" spans="2:2" x14ac:dyDescent="0.35">
      <c r="B311" s="7"/>
    </row>
    <row r="312" spans="2:2" x14ac:dyDescent="0.35">
      <c r="B312" s="7"/>
    </row>
    <row r="313" spans="2:2" x14ac:dyDescent="0.35">
      <c r="B313" s="7"/>
    </row>
    <row r="314" spans="2:2" x14ac:dyDescent="0.35">
      <c r="B314" s="7"/>
    </row>
    <row r="315" spans="2:2" x14ac:dyDescent="0.35">
      <c r="B315" s="7"/>
    </row>
    <row r="316" spans="2:2" x14ac:dyDescent="0.35">
      <c r="B316" s="7"/>
    </row>
    <row r="317" spans="2:2" x14ac:dyDescent="0.35">
      <c r="B317" s="7"/>
    </row>
    <row r="318" spans="2:2" x14ac:dyDescent="0.35">
      <c r="B318" s="7"/>
    </row>
    <row r="319" spans="2:2" x14ac:dyDescent="0.35">
      <c r="B319" s="7"/>
    </row>
    <row r="320" spans="2:2" x14ac:dyDescent="0.35">
      <c r="B320" s="7"/>
    </row>
    <row r="321" spans="2:2" x14ac:dyDescent="0.35">
      <c r="B321" s="7"/>
    </row>
    <row r="322" spans="2:2" x14ac:dyDescent="0.35">
      <c r="B322" s="7"/>
    </row>
    <row r="323" spans="2:2" x14ac:dyDescent="0.35">
      <c r="B323" s="7"/>
    </row>
    <row r="324" spans="2:2" x14ac:dyDescent="0.35">
      <c r="B324" s="7"/>
    </row>
    <row r="325" spans="2:2" x14ac:dyDescent="0.35">
      <c r="B325" s="7"/>
    </row>
    <row r="326" spans="2:2" x14ac:dyDescent="0.35">
      <c r="B326" s="7"/>
    </row>
    <row r="327" spans="2:2" x14ac:dyDescent="0.35">
      <c r="B327" s="7"/>
    </row>
    <row r="328" spans="2:2" x14ac:dyDescent="0.35">
      <c r="B328" s="7"/>
    </row>
    <row r="329" spans="2:2" x14ac:dyDescent="0.35">
      <c r="B329" s="7"/>
    </row>
    <row r="330" spans="2:2" x14ac:dyDescent="0.35">
      <c r="B330" s="7"/>
    </row>
    <row r="331" spans="2:2" x14ac:dyDescent="0.35">
      <c r="B331" s="7"/>
    </row>
    <row r="332" spans="2:2" x14ac:dyDescent="0.35">
      <c r="B332" s="7"/>
    </row>
    <row r="333" spans="2:2" x14ac:dyDescent="0.35">
      <c r="B333" s="7"/>
    </row>
    <row r="334" spans="2:2" x14ac:dyDescent="0.35">
      <c r="B334" s="7"/>
    </row>
    <row r="335" spans="2:2" x14ac:dyDescent="0.35">
      <c r="B335" s="7"/>
    </row>
    <row r="336" spans="2:2" x14ac:dyDescent="0.35">
      <c r="B336" s="7"/>
    </row>
    <row r="337" spans="2:2" x14ac:dyDescent="0.35">
      <c r="B337" s="7"/>
    </row>
    <row r="338" spans="2:2" x14ac:dyDescent="0.35">
      <c r="B338" s="7"/>
    </row>
    <row r="339" spans="2:2" x14ac:dyDescent="0.35">
      <c r="B339" s="7"/>
    </row>
    <row r="340" spans="2:2" x14ac:dyDescent="0.35">
      <c r="B340" s="7"/>
    </row>
    <row r="341" spans="2:2" x14ac:dyDescent="0.35">
      <c r="B341" s="7"/>
    </row>
    <row r="342" spans="2:2" x14ac:dyDescent="0.35">
      <c r="B342" s="7"/>
    </row>
    <row r="343" spans="2:2" x14ac:dyDescent="0.35">
      <c r="B343" s="7"/>
    </row>
    <row r="344" spans="2:2" x14ac:dyDescent="0.35">
      <c r="B344" s="7"/>
    </row>
    <row r="345" spans="2:2" x14ac:dyDescent="0.35">
      <c r="B345" s="7"/>
    </row>
    <row r="346" spans="2:2" x14ac:dyDescent="0.35">
      <c r="B346" s="7"/>
    </row>
    <row r="347" spans="2:2" x14ac:dyDescent="0.35">
      <c r="B347" s="7"/>
    </row>
    <row r="348" spans="2:2" x14ac:dyDescent="0.35">
      <c r="B348" s="7"/>
    </row>
    <row r="349" spans="2:2" x14ac:dyDescent="0.35">
      <c r="B349" s="7"/>
    </row>
    <row r="350" spans="2:2" x14ac:dyDescent="0.35">
      <c r="B350" s="7"/>
    </row>
    <row r="351" spans="2:2" x14ac:dyDescent="0.35">
      <c r="B351" s="7"/>
    </row>
    <row r="352" spans="2:2" x14ac:dyDescent="0.35">
      <c r="B352" s="7"/>
    </row>
    <row r="353" spans="2:2" x14ac:dyDescent="0.35">
      <c r="B353" s="7"/>
    </row>
    <row r="354" spans="2:2" x14ac:dyDescent="0.35">
      <c r="B354" s="7"/>
    </row>
    <row r="355" spans="2:2" x14ac:dyDescent="0.35">
      <c r="B355" s="7"/>
    </row>
    <row r="356" spans="2:2" x14ac:dyDescent="0.35">
      <c r="B356" s="7"/>
    </row>
    <row r="357" spans="2:2" x14ac:dyDescent="0.35">
      <c r="B357" s="7"/>
    </row>
    <row r="358" spans="2:2" x14ac:dyDescent="0.35">
      <c r="B358" s="7"/>
    </row>
    <row r="359" spans="2:2" x14ac:dyDescent="0.35">
      <c r="B359" s="7"/>
    </row>
    <row r="360" spans="2:2" x14ac:dyDescent="0.35">
      <c r="B360" s="7"/>
    </row>
    <row r="361" spans="2:2" x14ac:dyDescent="0.35">
      <c r="B361" s="7"/>
    </row>
    <row r="362" spans="2:2" x14ac:dyDescent="0.35">
      <c r="B362" s="7"/>
    </row>
    <row r="363" spans="2:2" x14ac:dyDescent="0.35">
      <c r="B363" s="7"/>
    </row>
    <row r="364" spans="2:2" x14ac:dyDescent="0.35">
      <c r="B364" s="7"/>
    </row>
    <row r="365" spans="2:2" x14ac:dyDescent="0.35">
      <c r="B365" s="7"/>
    </row>
    <row r="366" spans="2:2" x14ac:dyDescent="0.35">
      <c r="B366" s="7"/>
    </row>
    <row r="367" spans="2:2" x14ac:dyDescent="0.35">
      <c r="B367" s="7"/>
    </row>
    <row r="368" spans="2:2" x14ac:dyDescent="0.35">
      <c r="B368" s="7"/>
    </row>
    <row r="369" spans="2:2" x14ac:dyDescent="0.35">
      <c r="B369" s="7"/>
    </row>
    <row r="370" spans="2:2" x14ac:dyDescent="0.35">
      <c r="B370" s="7"/>
    </row>
    <row r="371" spans="2:2" x14ac:dyDescent="0.35">
      <c r="B371" s="7"/>
    </row>
    <row r="372" spans="2:2" x14ac:dyDescent="0.35">
      <c r="B372" s="7"/>
    </row>
    <row r="373" spans="2:2" x14ac:dyDescent="0.35">
      <c r="B373" s="7"/>
    </row>
    <row r="374" spans="2:2" x14ac:dyDescent="0.35">
      <c r="B374" s="7"/>
    </row>
    <row r="375" spans="2:2" x14ac:dyDescent="0.35">
      <c r="B375" s="7"/>
    </row>
    <row r="376" spans="2:2" x14ac:dyDescent="0.35">
      <c r="B376" s="7"/>
    </row>
    <row r="377" spans="2:2" x14ac:dyDescent="0.35">
      <c r="B377" s="7"/>
    </row>
    <row r="378" spans="2:2" x14ac:dyDescent="0.35">
      <c r="B378" s="7"/>
    </row>
    <row r="379" spans="2:2" x14ac:dyDescent="0.35">
      <c r="B379" s="7"/>
    </row>
    <row r="380" spans="2:2" x14ac:dyDescent="0.35">
      <c r="B380" s="7"/>
    </row>
    <row r="381" spans="2:2" x14ac:dyDescent="0.35">
      <c r="B381" s="7"/>
    </row>
    <row r="382" spans="2:2" x14ac:dyDescent="0.35">
      <c r="B382" s="7"/>
    </row>
    <row r="383" spans="2:2" x14ac:dyDescent="0.35">
      <c r="B383" s="7"/>
    </row>
    <row r="384" spans="2:2" x14ac:dyDescent="0.35">
      <c r="B384" s="7"/>
    </row>
    <row r="385" spans="2:2" x14ac:dyDescent="0.35">
      <c r="B385" s="7"/>
    </row>
    <row r="386" spans="2:2" x14ac:dyDescent="0.35">
      <c r="B386" s="7"/>
    </row>
    <row r="387" spans="2:2" x14ac:dyDescent="0.35">
      <c r="B387" s="7"/>
    </row>
    <row r="388" spans="2:2" x14ac:dyDescent="0.35">
      <c r="B388" s="7"/>
    </row>
    <row r="389" spans="2:2" x14ac:dyDescent="0.35">
      <c r="B389" s="7"/>
    </row>
    <row r="390" spans="2:2" x14ac:dyDescent="0.35">
      <c r="B390" s="7"/>
    </row>
    <row r="391" spans="2:2" x14ac:dyDescent="0.35">
      <c r="B391" s="7"/>
    </row>
    <row r="392" spans="2:2" x14ac:dyDescent="0.35">
      <c r="B392" s="7"/>
    </row>
    <row r="393" spans="2:2" x14ac:dyDescent="0.35">
      <c r="B393" s="7"/>
    </row>
    <row r="394" spans="2:2" x14ac:dyDescent="0.35">
      <c r="B394" s="7"/>
    </row>
    <row r="395" spans="2:2" x14ac:dyDescent="0.35">
      <c r="B395" s="7"/>
    </row>
    <row r="396" spans="2:2" x14ac:dyDescent="0.35">
      <c r="B396" s="7"/>
    </row>
    <row r="397" spans="2:2" x14ac:dyDescent="0.35">
      <c r="B397" s="7"/>
    </row>
    <row r="398" spans="2:2" x14ac:dyDescent="0.35">
      <c r="B398" s="7"/>
    </row>
    <row r="399" spans="2:2" x14ac:dyDescent="0.35">
      <c r="B399" s="7"/>
    </row>
    <row r="400" spans="2:2" x14ac:dyDescent="0.35">
      <c r="B400" s="7"/>
    </row>
    <row r="401" spans="2:2" x14ac:dyDescent="0.35">
      <c r="B401" s="7"/>
    </row>
    <row r="402" spans="2:2" x14ac:dyDescent="0.35">
      <c r="B402" s="7"/>
    </row>
    <row r="403" spans="2:2" x14ac:dyDescent="0.35">
      <c r="B403" s="7"/>
    </row>
    <row r="404" spans="2:2" x14ac:dyDescent="0.35">
      <c r="B404" s="7"/>
    </row>
    <row r="405" spans="2:2" x14ac:dyDescent="0.35">
      <c r="B405" s="7"/>
    </row>
    <row r="406" spans="2:2" x14ac:dyDescent="0.35">
      <c r="B406" s="7"/>
    </row>
    <row r="407" spans="2:2" x14ac:dyDescent="0.35">
      <c r="B407" s="7"/>
    </row>
    <row r="408" spans="2:2" x14ac:dyDescent="0.35">
      <c r="B408" s="7"/>
    </row>
    <row r="409" spans="2:2" x14ac:dyDescent="0.35">
      <c r="B409" s="7"/>
    </row>
    <row r="410" spans="2:2" x14ac:dyDescent="0.35">
      <c r="B410" s="7"/>
    </row>
    <row r="411" spans="2:2" x14ac:dyDescent="0.35">
      <c r="B411" s="7"/>
    </row>
    <row r="412" spans="2:2" x14ac:dyDescent="0.35">
      <c r="B412" s="7"/>
    </row>
    <row r="413" spans="2:2" x14ac:dyDescent="0.35">
      <c r="B413" s="7"/>
    </row>
    <row r="414" spans="2:2" x14ac:dyDescent="0.35">
      <c r="B414" s="7"/>
    </row>
    <row r="415" spans="2:2" x14ac:dyDescent="0.35">
      <c r="B415" s="7"/>
    </row>
    <row r="416" spans="2:2" x14ac:dyDescent="0.35">
      <c r="B416" s="7"/>
    </row>
    <row r="417" spans="2:2" x14ac:dyDescent="0.35">
      <c r="B417" s="7"/>
    </row>
    <row r="418" spans="2:2" x14ac:dyDescent="0.35">
      <c r="B418" s="7"/>
    </row>
    <row r="419" spans="2:2" x14ac:dyDescent="0.35">
      <c r="B419" s="7"/>
    </row>
    <row r="420" spans="2:2" x14ac:dyDescent="0.35">
      <c r="B420" s="7"/>
    </row>
    <row r="421" spans="2:2" x14ac:dyDescent="0.35">
      <c r="B421" s="7"/>
    </row>
    <row r="422" spans="2:2" x14ac:dyDescent="0.35">
      <c r="B422" s="7"/>
    </row>
    <row r="423" spans="2:2" x14ac:dyDescent="0.35">
      <c r="B423" s="7"/>
    </row>
    <row r="424" spans="2:2" x14ac:dyDescent="0.35">
      <c r="B424" s="7"/>
    </row>
    <row r="425" spans="2:2" x14ac:dyDescent="0.35">
      <c r="B425" s="7"/>
    </row>
    <row r="426" spans="2:2" x14ac:dyDescent="0.35">
      <c r="B426" s="7"/>
    </row>
    <row r="427" spans="2:2" x14ac:dyDescent="0.35">
      <c r="B427" s="7"/>
    </row>
    <row r="428" spans="2:2" x14ac:dyDescent="0.35">
      <c r="B428" s="7"/>
    </row>
    <row r="429" spans="2:2" x14ac:dyDescent="0.35">
      <c r="B429" s="7"/>
    </row>
    <row r="430" spans="2:2" x14ac:dyDescent="0.35">
      <c r="B430" s="7"/>
    </row>
    <row r="431" spans="2:2" x14ac:dyDescent="0.35">
      <c r="B431" s="7"/>
    </row>
    <row r="432" spans="2:2" x14ac:dyDescent="0.35">
      <c r="B432" s="7"/>
    </row>
    <row r="433" spans="2:2" x14ac:dyDescent="0.35">
      <c r="B433" s="7"/>
    </row>
    <row r="434" spans="2:2" x14ac:dyDescent="0.35">
      <c r="B434" s="7"/>
    </row>
    <row r="435" spans="2:2" x14ac:dyDescent="0.35">
      <c r="B435" s="7"/>
    </row>
    <row r="436" spans="2:2" x14ac:dyDescent="0.35">
      <c r="B436" s="7"/>
    </row>
    <row r="437" spans="2:2" x14ac:dyDescent="0.35">
      <c r="B437" s="7"/>
    </row>
    <row r="438" spans="2:2" x14ac:dyDescent="0.35">
      <c r="B438" s="7"/>
    </row>
    <row r="439" spans="2:2" x14ac:dyDescent="0.35">
      <c r="B439" s="7"/>
    </row>
    <row r="440" spans="2:2" x14ac:dyDescent="0.35">
      <c r="B440" s="7"/>
    </row>
    <row r="441" spans="2:2" x14ac:dyDescent="0.35">
      <c r="B441" s="7"/>
    </row>
    <row r="442" spans="2:2" x14ac:dyDescent="0.35">
      <c r="B442" s="7"/>
    </row>
    <row r="443" spans="2:2" x14ac:dyDescent="0.35">
      <c r="B443" s="7"/>
    </row>
    <row r="444" spans="2:2" x14ac:dyDescent="0.35">
      <c r="B444" s="7"/>
    </row>
    <row r="445" spans="2:2" x14ac:dyDescent="0.35">
      <c r="B445" s="7"/>
    </row>
    <row r="446" spans="2:2" x14ac:dyDescent="0.35">
      <c r="B446" s="7"/>
    </row>
    <row r="447" spans="2:2" x14ac:dyDescent="0.35">
      <c r="B447" s="7"/>
    </row>
    <row r="448" spans="2:2" x14ac:dyDescent="0.35">
      <c r="B448" s="7"/>
    </row>
    <row r="449" spans="2:2" x14ac:dyDescent="0.35">
      <c r="B449" s="7"/>
    </row>
    <row r="450" spans="2:2" x14ac:dyDescent="0.35">
      <c r="B450" s="7"/>
    </row>
    <row r="451" spans="2:2" x14ac:dyDescent="0.35">
      <c r="B451" s="7"/>
    </row>
    <row r="452" spans="2:2" x14ac:dyDescent="0.35">
      <c r="B452" s="7"/>
    </row>
    <row r="453" spans="2:2" x14ac:dyDescent="0.35">
      <c r="B453" s="7"/>
    </row>
    <row r="454" spans="2:2" x14ac:dyDescent="0.35">
      <c r="B454" s="7"/>
    </row>
    <row r="455" spans="2:2" x14ac:dyDescent="0.35">
      <c r="B455" s="7"/>
    </row>
    <row r="456" spans="2:2" x14ac:dyDescent="0.35">
      <c r="B456" s="7"/>
    </row>
    <row r="457" spans="2:2" x14ac:dyDescent="0.35">
      <c r="B457" s="7"/>
    </row>
    <row r="458" spans="2:2" x14ac:dyDescent="0.35">
      <c r="B458" s="7"/>
    </row>
    <row r="459" spans="2:2" x14ac:dyDescent="0.35">
      <c r="B459" s="7"/>
    </row>
    <row r="460" spans="2:2" x14ac:dyDescent="0.35">
      <c r="B460" s="7"/>
    </row>
    <row r="461" spans="2:2" x14ac:dyDescent="0.35">
      <c r="B461" s="7"/>
    </row>
    <row r="462" spans="2:2" x14ac:dyDescent="0.35">
      <c r="B462" s="7"/>
    </row>
    <row r="463" spans="2:2" x14ac:dyDescent="0.35">
      <c r="B463" s="7"/>
    </row>
    <row r="464" spans="2:2" x14ac:dyDescent="0.35">
      <c r="B464" s="7"/>
    </row>
    <row r="465" spans="2:2" x14ac:dyDescent="0.35">
      <c r="B465" s="7"/>
    </row>
    <row r="466" spans="2:2" x14ac:dyDescent="0.35">
      <c r="B466" s="7"/>
    </row>
    <row r="467" spans="2:2" x14ac:dyDescent="0.35">
      <c r="B467" s="7"/>
    </row>
    <row r="468" spans="2:2" x14ac:dyDescent="0.35">
      <c r="B468" s="7"/>
    </row>
    <row r="469" spans="2:2" x14ac:dyDescent="0.35">
      <c r="B469" s="7"/>
    </row>
    <row r="470" spans="2:2" x14ac:dyDescent="0.35">
      <c r="B470" s="7"/>
    </row>
    <row r="471" spans="2:2" x14ac:dyDescent="0.35">
      <c r="B471" s="7"/>
    </row>
    <row r="472" spans="2:2" x14ac:dyDescent="0.35">
      <c r="B472" s="7"/>
    </row>
    <row r="473" spans="2:2" x14ac:dyDescent="0.35">
      <c r="B473" s="7"/>
    </row>
    <row r="474" spans="2:2" x14ac:dyDescent="0.35">
      <c r="B474" s="7"/>
    </row>
    <row r="475" spans="2:2" x14ac:dyDescent="0.35">
      <c r="B475" s="7"/>
    </row>
    <row r="476" spans="2:2" x14ac:dyDescent="0.35">
      <c r="B476" s="7"/>
    </row>
    <row r="477" spans="2:2" x14ac:dyDescent="0.35">
      <c r="B477" s="7"/>
    </row>
    <row r="478" spans="2:2" x14ac:dyDescent="0.35">
      <c r="B478" s="7"/>
    </row>
    <row r="479" spans="2:2" x14ac:dyDescent="0.35">
      <c r="B479" s="7"/>
    </row>
    <row r="480" spans="2:2" x14ac:dyDescent="0.35">
      <c r="B480" s="7"/>
    </row>
    <row r="481" spans="2:2" x14ac:dyDescent="0.35">
      <c r="B481" s="7"/>
    </row>
    <row r="482" spans="2:2" x14ac:dyDescent="0.35">
      <c r="B482" s="7"/>
    </row>
    <row r="483" spans="2:2" x14ac:dyDescent="0.35">
      <c r="B483" s="7"/>
    </row>
    <row r="484" spans="2:2" x14ac:dyDescent="0.35">
      <c r="B484" s="7"/>
    </row>
    <row r="485" spans="2:2" x14ac:dyDescent="0.35">
      <c r="B485" s="7"/>
    </row>
    <row r="486" spans="2:2" x14ac:dyDescent="0.35">
      <c r="B486" s="7"/>
    </row>
    <row r="487" spans="2:2" x14ac:dyDescent="0.35">
      <c r="B487" s="7"/>
    </row>
    <row r="488" spans="2:2" x14ac:dyDescent="0.35">
      <c r="B488" s="7"/>
    </row>
    <row r="489" spans="2:2" x14ac:dyDescent="0.35">
      <c r="B489" s="7"/>
    </row>
    <row r="490" spans="2:2" x14ac:dyDescent="0.35">
      <c r="B490" s="7"/>
    </row>
    <row r="491" spans="2:2" x14ac:dyDescent="0.35">
      <c r="B491" s="7"/>
    </row>
    <row r="492" spans="2:2" x14ac:dyDescent="0.35">
      <c r="B492" s="7"/>
    </row>
    <row r="493" spans="2:2" x14ac:dyDescent="0.35">
      <c r="B493" s="7"/>
    </row>
    <row r="494" spans="2:2" x14ac:dyDescent="0.35">
      <c r="B494" s="7"/>
    </row>
    <row r="495" spans="2:2" x14ac:dyDescent="0.35">
      <c r="B495" s="7"/>
    </row>
    <row r="496" spans="2:2" x14ac:dyDescent="0.35">
      <c r="B496" s="7"/>
    </row>
    <row r="497" spans="2:2" x14ac:dyDescent="0.35">
      <c r="B497" s="7"/>
    </row>
    <row r="498" spans="2:2" x14ac:dyDescent="0.35">
      <c r="B498" s="7"/>
    </row>
    <row r="499" spans="2:2" x14ac:dyDescent="0.35">
      <c r="B499" s="7"/>
    </row>
    <row r="500" spans="2:2" x14ac:dyDescent="0.35">
      <c r="B500" s="7"/>
    </row>
    <row r="501" spans="2:2" x14ac:dyDescent="0.35">
      <c r="B501" s="7"/>
    </row>
    <row r="502" spans="2:2" x14ac:dyDescent="0.35">
      <c r="B502" s="7"/>
    </row>
    <row r="503" spans="2:2" x14ac:dyDescent="0.35">
      <c r="B503" s="7"/>
    </row>
    <row r="504" spans="2:2" x14ac:dyDescent="0.35">
      <c r="B504" s="7"/>
    </row>
    <row r="505" spans="2:2" x14ac:dyDescent="0.35">
      <c r="B505" s="7"/>
    </row>
    <row r="506" spans="2:2" x14ac:dyDescent="0.35">
      <c r="B506" s="7"/>
    </row>
    <row r="507" spans="2:2" x14ac:dyDescent="0.35">
      <c r="B507" s="7"/>
    </row>
    <row r="508" spans="2:2" x14ac:dyDescent="0.35">
      <c r="B508" s="7"/>
    </row>
    <row r="509" spans="2:2" x14ac:dyDescent="0.35">
      <c r="B509" s="7"/>
    </row>
    <row r="510" spans="2:2" x14ac:dyDescent="0.35">
      <c r="B510" s="7"/>
    </row>
    <row r="511" spans="2:2" x14ac:dyDescent="0.35">
      <c r="B511" s="7"/>
    </row>
    <row r="512" spans="2:2" x14ac:dyDescent="0.35">
      <c r="B512" s="7"/>
    </row>
    <row r="513" spans="2:2" x14ac:dyDescent="0.35">
      <c r="B513" s="7"/>
    </row>
    <row r="514" spans="2:2" x14ac:dyDescent="0.35">
      <c r="B514" s="7"/>
    </row>
    <row r="515" spans="2:2" x14ac:dyDescent="0.35">
      <c r="B515" s="7"/>
    </row>
    <row r="516" spans="2:2" x14ac:dyDescent="0.35">
      <c r="B516" s="7"/>
    </row>
    <row r="517" spans="2:2" x14ac:dyDescent="0.35">
      <c r="B517" s="7"/>
    </row>
    <row r="518" spans="2:2" x14ac:dyDescent="0.35">
      <c r="B518" s="7"/>
    </row>
    <row r="519" spans="2:2" x14ac:dyDescent="0.35">
      <c r="B519" s="7"/>
    </row>
    <row r="520" spans="2:2" x14ac:dyDescent="0.35">
      <c r="B520" s="7"/>
    </row>
    <row r="521" spans="2:2" x14ac:dyDescent="0.35">
      <c r="B521" s="7"/>
    </row>
    <row r="522" spans="2:2" x14ac:dyDescent="0.35">
      <c r="B522" s="7"/>
    </row>
    <row r="523" spans="2:2" x14ac:dyDescent="0.35">
      <c r="B523" s="7"/>
    </row>
    <row r="524" spans="2:2" x14ac:dyDescent="0.35">
      <c r="B524" s="7"/>
    </row>
    <row r="525" spans="2:2" x14ac:dyDescent="0.35">
      <c r="B525" s="7"/>
    </row>
    <row r="526" spans="2:2" x14ac:dyDescent="0.35">
      <c r="B526" s="7"/>
    </row>
    <row r="527" spans="2:2" x14ac:dyDescent="0.35">
      <c r="B527" s="7"/>
    </row>
    <row r="528" spans="2:2" x14ac:dyDescent="0.35">
      <c r="B528" s="7"/>
    </row>
    <row r="529" spans="2:2" x14ac:dyDescent="0.35">
      <c r="B529" s="7"/>
    </row>
    <row r="530" spans="2:2" x14ac:dyDescent="0.35">
      <c r="B530" s="7"/>
    </row>
    <row r="531" spans="2:2" x14ac:dyDescent="0.35">
      <c r="B531" s="7"/>
    </row>
    <row r="532" spans="2:2" x14ac:dyDescent="0.35">
      <c r="B532" s="7"/>
    </row>
    <row r="533" spans="2:2" x14ac:dyDescent="0.35">
      <c r="B533" s="7"/>
    </row>
    <row r="534" spans="2:2" x14ac:dyDescent="0.35">
      <c r="B534" s="7"/>
    </row>
    <row r="535" spans="2:2" x14ac:dyDescent="0.35">
      <c r="B535" s="7"/>
    </row>
    <row r="536" spans="2:2" x14ac:dyDescent="0.35">
      <c r="B536" s="7"/>
    </row>
    <row r="537" spans="2:2" x14ac:dyDescent="0.35">
      <c r="B537" s="7"/>
    </row>
    <row r="538" spans="2:2" x14ac:dyDescent="0.35">
      <c r="B538" s="7"/>
    </row>
    <row r="539" spans="2:2" x14ac:dyDescent="0.35">
      <c r="B539" s="7"/>
    </row>
    <row r="540" spans="2:2" x14ac:dyDescent="0.35">
      <c r="B540" s="7"/>
    </row>
    <row r="541" spans="2:2" x14ac:dyDescent="0.35">
      <c r="B541" s="7"/>
    </row>
    <row r="542" spans="2:2" x14ac:dyDescent="0.35">
      <c r="B542" s="7"/>
    </row>
    <row r="543" spans="2:2" x14ac:dyDescent="0.35">
      <c r="B543" s="7"/>
    </row>
    <row r="544" spans="2:2" x14ac:dyDescent="0.35">
      <c r="B544" s="7"/>
    </row>
    <row r="545" spans="2:2" x14ac:dyDescent="0.35">
      <c r="B545" s="7"/>
    </row>
    <row r="546" spans="2:2" x14ac:dyDescent="0.35">
      <c r="B546" s="7"/>
    </row>
    <row r="547" spans="2:2" x14ac:dyDescent="0.35">
      <c r="B547" s="7"/>
    </row>
    <row r="548" spans="2:2" x14ac:dyDescent="0.35">
      <c r="B548" s="7"/>
    </row>
    <row r="549" spans="2:2" x14ac:dyDescent="0.35">
      <c r="B549" s="7"/>
    </row>
    <row r="550" spans="2:2" x14ac:dyDescent="0.35">
      <c r="B550" s="7"/>
    </row>
    <row r="551" spans="2:2" x14ac:dyDescent="0.35">
      <c r="B551" s="7"/>
    </row>
    <row r="552" spans="2:2" x14ac:dyDescent="0.35">
      <c r="B552" s="7"/>
    </row>
    <row r="553" spans="2:2" x14ac:dyDescent="0.35">
      <c r="B553" s="7"/>
    </row>
    <row r="554" spans="2:2" x14ac:dyDescent="0.35">
      <c r="B554" s="7"/>
    </row>
    <row r="555" spans="2:2" x14ac:dyDescent="0.35">
      <c r="B555" s="7"/>
    </row>
    <row r="556" spans="2:2" x14ac:dyDescent="0.35">
      <c r="B556" s="7"/>
    </row>
    <row r="557" spans="2:2" x14ac:dyDescent="0.35">
      <c r="B557" s="7"/>
    </row>
    <row r="558" spans="2:2" x14ac:dyDescent="0.35">
      <c r="B558" s="7"/>
    </row>
    <row r="559" spans="2:2" x14ac:dyDescent="0.35">
      <c r="B559" s="7"/>
    </row>
    <row r="560" spans="2:2" x14ac:dyDescent="0.35">
      <c r="B560" s="7"/>
    </row>
    <row r="561" spans="2:2" x14ac:dyDescent="0.35">
      <c r="B561" s="7"/>
    </row>
    <row r="562" spans="2:2" x14ac:dyDescent="0.35">
      <c r="B562" s="7"/>
    </row>
    <row r="563" spans="2:2" x14ac:dyDescent="0.35">
      <c r="B563" s="7"/>
    </row>
    <row r="564" spans="2:2" x14ac:dyDescent="0.35">
      <c r="B564" s="7"/>
    </row>
    <row r="565" spans="2:2" x14ac:dyDescent="0.35">
      <c r="B565" s="7"/>
    </row>
    <row r="566" spans="2:2" x14ac:dyDescent="0.35">
      <c r="B566" s="7"/>
    </row>
    <row r="567" spans="2:2" x14ac:dyDescent="0.35">
      <c r="B567" s="7"/>
    </row>
    <row r="568" spans="2:2" x14ac:dyDescent="0.35">
      <c r="B568" s="7"/>
    </row>
    <row r="569" spans="2:2" x14ac:dyDescent="0.35">
      <c r="B569" s="7"/>
    </row>
    <row r="570" spans="2:2" x14ac:dyDescent="0.35">
      <c r="B570" s="7"/>
    </row>
    <row r="571" spans="2:2" x14ac:dyDescent="0.35">
      <c r="B571" s="7"/>
    </row>
    <row r="572" spans="2:2" x14ac:dyDescent="0.35">
      <c r="B572" s="7"/>
    </row>
    <row r="573" spans="2:2" x14ac:dyDescent="0.35">
      <c r="B573" s="7"/>
    </row>
    <row r="574" spans="2:2" x14ac:dyDescent="0.35">
      <c r="B574" s="7"/>
    </row>
    <row r="575" spans="2:2" x14ac:dyDescent="0.35">
      <c r="B575" s="7"/>
    </row>
    <row r="576" spans="2:2" x14ac:dyDescent="0.35">
      <c r="B576" s="7"/>
    </row>
    <row r="577" spans="2:2" x14ac:dyDescent="0.35">
      <c r="B577" s="7"/>
    </row>
    <row r="578" spans="2:2" x14ac:dyDescent="0.35">
      <c r="B578" s="7"/>
    </row>
    <row r="579" spans="2:2" x14ac:dyDescent="0.35">
      <c r="B579" s="7"/>
    </row>
    <row r="580" spans="2:2" x14ac:dyDescent="0.35">
      <c r="B580" s="7"/>
    </row>
    <row r="581" spans="2:2" x14ac:dyDescent="0.35">
      <c r="B581" s="7"/>
    </row>
    <row r="582" spans="2:2" x14ac:dyDescent="0.35">
      <c r="B582" s="7"/>
    </row>
    <row r="583" spans="2:2" x14ac:dyDescent="0.35">
      <c r="B583" s="7"/>
    </row>
    <row r="584" spans="2:2" x14ac:dyDescent="0.35">
      <c r="B584" s="7"/>
    </row>
    <row r="585" spans="2:2" x14ac:dyDescent="0.35">
      <c r="B585" s="7"/>
    </row>
    <row r="586" spans="2:2" x14ac:dyDescent="0.35">
      <c r="B586" s="7"/>
    </row>
    <row r="587" spans="2:2" x14ac:dyDescent="0.35">
      <c r="B587" s="7"/>
    </row>
    <row r="588" spans="2:2" x14ac:dyDescent="0.35">
      <c r="B588" s="7"/>
    </row>
    <row r="589" spans="2:2" x14ac:dyDescent="0.35">
      <c r="B589" s="7"/>
    </row>
    <row r="590" spans="2:2" x14ac:dyDescent="0.35">
      <c r="B590" s="7"/>
    </row>
    <row r="591" spans="2:2" x14ac:dyDescent="0.35">
      <c r="B591" s="7"/>
    </row>
    <row r="592" spans="2:2" x14ac:dyDescent="0.35">
      <c r="B592" s="7"/>
    </row>
    <row r="593" spans="2:2" x14ac:dyDescent="0.35">
      <c r="B593" s="7"/>
    </row>
    <row r="594" spans="2:2" x14ac:dyDescent="0.35">
      <c r="B594" s="7"/>
    </row>
    <row r="595" spans="2:2" x14ac:dyDescent="0.35">
      <c r="B595" s="7"/>
    </row>
    <row r="596" spans="2:2" x14ac:dyDescent="0.35">
      <c r="B596" s="7"/>
    </row>
    <row r="597" spans="2:2" x14ac:dyDescent="0.35">
      <c r="B597" s="7"/>
    </row>
    <row r="598" spans="2:2" x14ac:dyDescent="0.35">
      <c r="B598" s="7"/>
    </row>
    <row r="599" spans="2:2" x14ac:dyDescent="0.35">
      <c r="B599" s="7"/>
    </row>
    <row r="600" spans="2:2" x14ac:dyDescent="0.35">
      <c r="B600" s="7"/>
    </row>
    <row r="601" spans="2:2" x14ac:dyDescent="0.35">
      <c r="B601" s="7"/>
    </row>
    <row r="602" spans="2:2" x14ac:dyDescent="0.35">
      <c r="B602" s="7"/>
    </row>
    <row r="603" spans="2:2" x14ac:dyDescent="0.35">
      <c r="B603" s="7"/>
    </row>
    <row r="604" spans="2:2" x14ac:dyDescent="0.35">
      <c r="B604" s="7"/>
    </row>
    <row r="605" spans="2:2" x14ac:dyDescent="0.35">
      <c r="B605" s="7"/>
    </row>
    <row r="606" spans="2:2" x14ac:dyDescent="0.35">
      <c r="B606" s="7"/>
    </row>
    <row r="607" spans="2:2" x14ac:dyDescent="0.35">
      <c r="B607" s="7"/>
    </row>
    <row r="608" spans="2:2" x14ac:dyDescent="0.35">
      <c r="B608" s="7"/>
    </row>
    <row r="609" spans="2:2" x14ac:dyDescent="0.35">
      <c r="B609" s="7"/>
    </row>
    <row r="610" spans="2:2" x14ac:dyDescent="0.35">
      <c r="B610" s="7"/>
    </row>
    <row r="611" spans="2:2" x14ac:dyDescent="0.35">
      <c r="B611" s="7"/>
    </row>
    <row r="612" spans="2:2" x14ac:dyDescent="0.35">
      <c r="B612" s="7"/>
    </row>
    <row r="613" spans="2:2" x14ac:dyDescent="0.35">
      <c r="B613" s="7"/>
    </row>
    <row r="614" spans="2:2" x14ac:dyDescent="0.35">
      <c r="B614" s="7"/>
    </row>
    <row r="615" spans="2:2" x14ac:dyDescent="0.35">
      <c r="B615" s="7"/>
    </row>
    <row r="616" spans="2:2" x14ac:dyDescent="0.35">
      <c r="B616" s="7"/>
    </row>
    <row r="617" spans="2:2" x14ac:dyDescent="0.35">
      <c r="B617" s="7"/>
    </row>
    <row r="618" spans="2:2" x14ac:dyDescent="0.35">
      <c r="B618" s="7"/>
    </row>
    <row r="619" spans="2:2" x14ac:dyDescent="0.35">
      <c r="B619" s="7"/>
    </row>
    <row r="620" spans="2:2" x14ac:dyDescent="0.35">
      <c r="B620" s="7"/>
    </row>
    <row r="621" spans="2:2" x14ac:dyDescent="0.35">
      <c r="B621" s="7"/>
    </row>
    <row r="622" spans="2:2" x14ac:dyDescent="0.35">
      <c r="B622" s="7"/>
    </row>
    <row r="623" spans="2:2" x14ac:dyDescent="0.35">
      <c r="B623" s="7"/>
    </row>
    <row r="624" spans="2:2" x14ac:dyDescent="0.35">
      <c r="B624" s="7"/>
    </row>
    <row r="625" spans="2:2" x14ac:dyDescent="0.35">
      <c r="B625" s="7"/>
    </row>
    <row r="626" spans="2:2" x14ac:dyDescent="0.35">
      <c r="B626" s="7"/>
    </row>
    <row r="627" spans="2:2" x14ac:dyDescent="0.35">
      <c r="B627" s="7"/>
    </row>
    <row r="628" spans="2:2" x14ac:dyDescent="0.35">
      <c r="B628" s="7"/>
    </row>
    <row r="629" spans="2:2" x14ac:dyDescent="0.35">
      <c r="B629" s="7"/>
    </row>
    <row r="630" spans="2:2" x14ac:dyDescent="0.35">
      <c r="B630" s="7"/>
    </row>
    <row r="631" spans="2:2" x14ac:dyDescent="0.35">
      <c r="B631" s="7"/>
    </row>
    <row r="632" spans="2:2" x14ac:dyDescent="0.35">
      <c r="B632" s="7"/>
    </row>
    <row r="633" spans="2:2" x14ac:dyDescent="0.35">
      <c r="B633" s="7"/>
    </row>
    <row r="634" spans="2:2" x14ac:dyDescent="0.35">
      <c r="B634" s="7"/>
    </row>
    <row r="635" spans="2:2" x14ac:dyDescent="0.35">
      <c r="B635" s="7"/>
    </row>
    <row r="636" spans="2:2" x14ac:dyDescent="0.35">
      <c r="B636" s="7"/>
    </row>
    <row r="637" spans="2:2" x14ac:dyDescent="0.35">
      <c r="B637" s="7"/>
    </row>
    <row r="638" spans="2:2" x14ac:dyDescent="0.35">
      <c r="B638" s="7"/>
    </row>
    <row r="639" spans="2:2" x14ac:dyDescent="0.35">
      <c r="B639" s="7"/>
    </row>
    <row r="640" spans="2:2" x14ac:dyDescent="0.35">
      <c r="B640" s="7"/>
    </row>
    <row r="641" spans="2:2" x14ac:dyDescent="0.35">
      <c r="B641" s="7"/>
    </row>
    <row r="642" spans="2:2" x14ac:dyDescent="0.35">
      <c r="B642" s="7"/>
    </row>
    <row r="643" spans="2:2" x14ac:dyDescent="0.35">
      <c r="B643" s="7"/>
    </row>
    <row r="644" spans="2:2" x14ac:dyDescent="0.35">
      <c r="B644" s="7"/>
    </row>
    <row r="645" spans="2:2" x14ac:dyDescent="0.35">
      <c r="B645" s="7"/>
    </row>
    <row r="646" spans="2:2" x14ac:dyDescent="0.35">
      <c r="B646" s="7"/>
    </row>
    <row r="647" spans="2:2" x14ac:dyDescent="0.35">
      <c r="B647" s="7"/>
    </row>
    <row r="648" spans="2:2" x14ac:dyDescent="0.35">
      <c r="B648" s="7"/>
    </row>
    <row r="649" spans="2:2" x14ac:dyDescent="0.35">
      <c r="B649" s="7"/>
    </row>
    <row r="650" spans="2:2" x14ac:dyDescent="0.35">
      <c r="B650" s="7"/>
    </row>
    <row r="651" spans="2:2" x14ac:dyDescent="0.35">
      <c r="B651" s="7"/>
    </row>
    <row r="652" spans="2:2" x14ac:dyDescent="0.35">
      <c r="B652" s="7"/>
    </row>
    <row r="653" spans="2:2" x14ac:dyDescent="0.35">
      <c r="B653" s="7"/>
    </row>
    <row r="654" spans="2:2" x14ac:dyDescent="0.35">
      <c r="B654" s="7"/>
    </row>
    <row r="655" spans="2:2" x14ac:dyDescent="0.35">
      <c r="B655" s="7"/>
    </row>
    <row r="656" spans="2:2" x14ac:dyDescent="0.35">
      <c r="B656" s="7"/>
    </row>
    <row r="657" spans="2:2" x14ac:dyDescent="0.35">
      <c r="B657" s="7"/>
    </row>
    <row r="658" spans="2:2" x14ac:dyDescent="0.35">
      <c r="B658" s="7"/>
    </row>
    <row r="659" spans="2:2" x14ac:dyDescent="0.35">
      <c r="B659" s="7"/>
    </row>
    <row r="660" spans="2:2" x14ac:dyDescent="0.35">
      <c r="B660" s="7"/>
    </row>
    <row r="661" spans="2:2" x14ac:dyDescent="0.35">
      <c r="B661" s="7"/>
    </row>
    <row r="662" spans="2:2" x14ac:dyDescent="0.35">
      <c r="B662" s="7"/>
    </row>
    <row r="663" spans="2:2" x14ac:dyDescent="0.35">
      <c r="B663" s="7"/>
    </row>
    <row r="664" spans="2:2" x14ac:dyDescent="0.35">
      <c r="B664" s="7"/>
    </row>
    <row r="665" spans="2:2" x14ac:dyDescent="0.35">
      <c r="B665" s="7"/>
    </row>
    <row r="666" spans="2:2" x14ac:dyDescent="0.35">
      <c r="B666" s="7"/>
    </row>
    <row r="667" spans="2:2" x14ac:dyDescent="0.35">
      <c r="B667" s="7"/>
    </row>
    <row r="668" spans="2:2" x14ac:dyDescent="0.35">
      <c r="B668" s="7"/>
    </row>
    <row r="669" spans="2:2" x14ac:dyDescent="0.35">
      <c r="B669" s="7"/>
    </row>
    <row r="670" spans="2:2" x14ac:dyDescent="0.35">
      <c r="B670" s="7"/>
    </row>
    <row r="671" spans="2:2" x14ac:dyDescent="0.35">
      <c r="B671" s="7"/>
    </row>
    <row r="672" spans="2:2" x14ac:dyDescent="0.35">
      <c r="B672" s="7"/>
    </row>
    <row r="673" spans="2:2" x14ac:dyDescent="0.35">
      <c r="B673" s="7"/>
    </row>
    <row r="674" spans="2:2" x14ac:dyDescent="0.35">
      <c r="B674" s="7"/>
    </row>
    <row r="675" spans="2:2" x14ac:dyDescent="0.35">
      <c r="B675" s="7"/>
    </row>
    <row r="676" spans="2:2" x14ac:dyDescent="0.35">
      <c r="B676" s="7"/>
    </row>
    <row r="677" spans="2:2" x14ac:dyDescent="0.35">
      <c r="B677" s="7"/>
    </row>
    <row r="678" spans="2:2" x14ac:dyDescent="0.35">
      <c r="B678" s="7"/>
    </row>
    <row r="679" spans="2:2" x14ac:dyDescent="0.35">
      <c r="B679" s="7"/>
    </row>
    <row r="680" spans="2:2" x14ac:dyDescent="0.35">
      <c r="B680" s="7"/>
    </row>
    <row r="681" spans="2:2" x14ac:dyDescent="0.35">
      <c r="B681" s="7"/>
    </row>
    <row r="682" spans="2:2" x14ac:dyDescent="0.35">
      <c r="B682" s="7"/>
    </row>
    <row r="683" spans="2:2" x14ac:dyDescent="0.35">
      <c r="B683" s="7"/>
    </row>
    <row r="684" spans="2:2" x14ac:dyDescent="0.35">
      <c r="B684" s="7"/>
    </row>
    <row r="685" spans="2:2" x14ac:dyDescent="0.35">
      <c r="B685" s="7"/>
    </row>
    <row r="686" spans="2:2" x14ac:dyDescent="0.35">
      <c r="B686" s="7"/>
    </row>
    <row r="687" spans="2:2" x14ac:dyDescent="0.35">
      <c r="B687" s="7"/>
    </row>
    <row r="688" spans="2:2" x14ac:dyDescent="0.35">
      <c r="B688" s="7"/>
    </row>
    <row r="689" spans="2:2" x14ac:dyDescent="0.35">
      <c r="B689" s="7"/>
    </row>
    <row r="690" spans="2:2" x14ac:dyDescent="0.35">
      <c r="B690" s="7"/>
    </row>
    <row r="691" spans="2:2" x14ac:dyDescent="0.35">
      <c r="B691" s="7"/>
    </row>
    <row r="692" spans="2:2" x14ac:dyDescent="0.35">
      <c r="B692" s="7"/>
    </row>
    <row r="693" spans="2:2" x14ac:dyDescent="0.35">
      <c r="B693" s="7"/>
    </row>
    <row r="694" spans="2:2" x14ac:dyDescent="0.35">
      <c r="B694" s="7"/>
    </row>
    <row r="695" spans="2:2" x14ac:dyDescent="0.35">
      <c r="B695" s="7"/>
    </row>
    <row r="696" spans="2:2" x14ac:dyDescent="0.35">
      <c r="B696" s="7"/>
    </row>
    <row r="697" spans="2:2" x14ac:dyDescent="0.35">
      <c r="B697" s="7"/>
    </row>
    <row r="698" spans="2:2" x14ac:dyDescent="0.35">
      <c r="B698" s="7"/>
    </row>
    <row r="699" spans="2:2" x14ac:dyDescent="0.35">
      <c r="B699" s="7"/>
    </row>
    <row r="700" spans="2:2" x14ac:dyDescent="0.35">
      <c r="B700" s="7"/>
    </row>
    <row r="701" spans="2:2" x14ac:dyDescent="0.35">
      <c r="B701" s="7"/>
    </row>
    <row r="702" spans="2:2" x14ac:dyDescent="0.35">
      <c r="B702" s="7"/>
    </row>
    <row r="703" spans="2:2" x14ac:dyDescent="0.35">
      <c r="B703" s="7"/>
    </row>
    <row r="704" spans="2:2" x14ac:dyDescent="0.35">
      <c r="B704" s="7"/>
    </row>
    <row r="705" spans="2:2" x14ac:dyDescent="0.35">
      <c r="B705" s="7"/>
    </row>
    <row r="706" spans="2:2" x14ac:dyDescent="0.35">
      <c r="B706" s="7"/>
    </row>
    <row r="707" spans="2:2" x14ac:dyDescent="0.35">
      <c r="B707" s="7"/>
    </row>
    <row r="708" spans="2:2" x14ac:dyDescent="0.35">
      <c r="B708" s="7"/>
    </row>
    <row r="709" spans="2:2" x14ac:dyDescent="0.35">
      <c r="B709" s="7"/>
    </row>
    <row r="710" spans="2:2" x14ac:dyDescent="0.35">
      <c r="B710" s="7"/>
    </row>
    <row r="711" spans="2:2" x14ac:dyDescent="0.35">
      <c r="B711" s="7"/>
    </row>
    <row r="712" spans="2:2" x14ac:dyDescent="0.35">
      <c r="B712" s="7"/>
    </row>
    <row r="713" spans="2:2" x14ac:dyDescent="0.35">
      <c r="B713" s="7"/>
    </row>
    <row r="714" spans="2:2" x14ac:dyDescent="0.35">
      <c r="B714" s="7"/>
    </row>
    <row r="715" spans="2:2" x14ac:dyDescent="0.35">
      <c r="B715" s="7"/>
    </row>
    <row r="716" spans="2:2" x14ac:dyDescent="0.35">
      <c r="B716" s="7"/>
    </row>
    <row r="717" spans="2:2" x14ac:dyDescent="0.35">
      <c r="B717" s="7"/>
    </row>
    <row r="718" spans="2:2" x14ac:dyDescent="0.35">
      <c r="B718" s="7"/>
    </row>
    <row r="719" spans="2:2" x14ac:dyDescent="0.35">
      <c r="B719" s="7"/>
    </row>
    <row r="720" spans="2:2" x14ac:dyDescent="0.35">
      <c r="B720" s="7"/>
    </row>
    <row r="721" spans="2:2" x14ac:dyDescent="0.35">
      <c r="B721" s="7"/>
    </row>
    <row r="722" spans="2:2" x14ac:dyDescent="0.35">
      <c r="B722" s="7"/>
    </row>
    <row r="723" spans="2:2" x14ac:dyDescent="0.35">
      <c r="B723" s="7"/>
    </row>
    <row r="724" spans="2:2" x14ac:dyDescent="0.35">
      <c r="B724" s="7"/>
    </row>
    <row r="725" spans="2:2" x14ac:dyDescent="0.35">
      <c r="B725" s="7"/>
    </row>
    <row r="726" spans="2:2" x14ac:dyDescent="0.35">
      <c r="B726" s="7"/>
    </row>
    <row r="727" spans="2:2" x14ac:dyDescent="0.35">
      <c r="B727" s="7"/>
    </row>
    <row r="728" spans="2:2" x14ac:dyDescent="0.35">
      <c r="B728" s="7"/>
    </row>
    <row r="729" spans="2:2" x14ac:dyDescent="0.35">
      <c r="B729" s="7"/>
    </row>
    <row r="730" spans="2:2" x14ac:dyDescent="0.35">
      <c r="B730" s="7"/>
    </row>
    <row r="731" spans="2:2" x14ac:dyDescent="0.35">
      <c r="B731" s="7"/>
    </row>
    <row r="732" spans="2:2" x14ac:dyDescent="0.35">
      <c r="B732" s="7"/>
    </row>
    <row r="733" spans="2:2" x14ac:dyDescent="0.35">
      <c r="B733" s="7"/>
    </row>
    <row r="734" spans="2:2" x14ac:dyDescent="0.35">
      <c r="B734" s="7"/>
    </row>
    <row r="735" spans="2:2" x14ac:dyDescent="0.35">
      <c r="B735" s="7"/>
    </row>
    <row r="736" spans="2:2" x14ac:dyDescent="0.35">
      <c r="B736" s="7"/>
    </row>
    <row r="737" spans="2:2" x14ac:dyDescent="0.35">
      <c r="B737" s="7"/>
    </row>
    <row r="738" spans="2:2" x14ac:dyDescent="0.35">
      <c r="B738" s="7"/>
    </row>
    <row r="739" spans="2:2" x14ac:dyDescent="0.35">
      <c r="B739" s="7"/>
    </row>
    <row r="740" spans="2:2" x14ac:dyDescent="0.35">
      <c r="B740" s="7"/>
    </row>
    <row r="741" spans="2:2" x14ac:dyDescent="0.35">
      <c r="B741" s="7"/>
    </row>
    <row r="742" spans="2:2" x14ac:dyDescent="0.35">
      <c r="B742" s="7"/>
    </row>
    <row r="743" spans="2:2" x14ac:dyDescent="0.35">
      <c r="B743" s="7"/>
    </row>
    <row r="744" spans="2:2" x14ac:dyDescent="0.35">
      <c r="B744" s="7"/>
    </row>
    <row r="745" spans="2:2" x14ac:dyDescent="0.35">
      <c r="B745" s="7"/>
    </row>
    <row r="746" spans="2:2" x14ac:dyDescent="0.35">
      <c r="B746" s="7"/>
    </row>
    <row r="747" spans="2:2" x14ac:dyDescent="0.35">
      <c r="B747" s="7"/>
    </row>
    <row r="748" spans="2:2" x14ac:dyDescent="0.35">
      <c r="B748" s="7"/>
    </row>
    <row r="749" spans="2:2" x14ac:dyDescent="0.35">
      <c r="B749" s="7"/>
    </row>
    <row r="750" spans="2:2" x14ac:dyDescent="0.35">
      <c r="B750" s="7"/>
    </row>
    <row r="751" spans="2:2" x14ac:dyDescent="0.35">
      <c r="B751" s="7"/>
    </row>
    <row r="752" spans="2:2" x14ac:dyDescent="0.35">
      <c r="B752" s="7"/>
    </row>
    <row r="753" spans="2:2" x14ac:dyDescent="0.35">
      <c r="B753" s="7"/>
    </row>
    <row r="754" spans="2:2" x14ac:dyDescent="0.35">
      <c r="B754" s="7"/>
    </row>
    <row r="755" spans="2:2" x14ac:dyDescent="0.35">
      <c r="B755" s="7"/>
    </row>
    <row r="756" spans="2:2" x14ac:dyDescent="0.35">
      <c r="B756" s="7"/>
    </row>
    <row r="757" spans="2:2" x14ac:dyDescent="0.35">
      <c r="B757" s="7"/>
    </row>
    <row r="758" spans="2:2" x14ac:dyDescent="0.35">
      <c r="B758" s="7"/>
    </row>
    <row r="759" spans="2:2" x14ac:dyDescent="0.35">
      <c r="B759" s="7"/>
    </row>
    <row r="760" spans="2:2" x14ac:dyDescent="0.35">
      <c r="B760" s="7"/>
    </row>
    <row r="761" spans="2:2" x14ac:dyDescent="0.35">
      <c r="B761" s="7"/>
    </row>
    <row r="762" spans="2:2" x14ac:dyDescent="0.35">
      <c r="B762" s="7"/>
    </row>
    <row r="763" spans="2:2" x14ac:dyDescent="0.35">
      <c r="B763" s="7"/>
    </row>
    <row r="764" spans="2:2" x14ac:dyDescent="0.35">
      <c r="B764" s="7"/>
    </row>
    <row r="765" spans="2:2" x14ac:dyDescent="0.35">
      <c r="B765" s="7"/>
    </row>
    <row r="766" spans="2:2" x14ac:dyDescent="0.35">
      <c r="B766" s="7"/>
    </row>
    <row r="767" spans="2:2" x14ac:dyDescent="0.35">
      <c r="B767" s="7"/>
    </row>
    <row r="768" spans="2:2" x14ac:dyDescent="0.35">
      <c r="B768" s="7"/>
    </row>
    <row r="769" spans="2:2" x14ac:dyDescent="0.35">
      <c r="B769" s="7"/>
    </row>
    <row r="770" spans="2:2" x14ac:dyDescent="0.35">
      <c r="B770" s="7"/>
    </row>
    <row r="771" spans="2:2" x14ac:dyDescent="0.35">
      <c r="B771" s="7"/>
    </row>
    <row r="772" spans="2:2" x14ac:dyDescent="0.35">
      <c r="B772" s="7"/>
    </row>
    <row r="773" spans="2:2" x14ac:dyDescent="0.35">
      <c r="B773" s="7"/>
    </row>
    <row r="774" spans="2:2" x14ac:dyDescent="0.35">
      <c r="B774" s="7"/>
    </row>
    <row r="775" spans="2:2" x14ac:dyDescent="0.35">
      <c r="B775" s="7"/>
    </row>
    <row r="776" spans="2:2" x14ac:dyDescent="0.35">
      <c r="B776" s="7"/>
    </row>
    <row r="777" spans="2:2" x14ac:dyDescent="0.35">
      <c r="B777" s="7"/>
    </row>
    <row r="778" spans="2:2" x14ac:dyDescent="0.35">
      <c r="B778" s="7"/>
    </row>
    <row r="779" spans="2:2" x14ac:dyDescent="0.35">
      <c r="B779" s="7"/>
    </row>
    <row r="780" spans="2:2" x14ac:dyDescent="0.35">
      <c r="B780" s="7"/>
    </row>
    <row r="781" spans="2:2" x14ac:dyDescent="0.35">
      <c r="B781" s="7"/>
    </row>
    <row r="782" spans="2:2" x14ac:dyDescent="0.35">
      <c r="B782" s="7"/>
    </row>
    <row r="783" spans="2:2" x14ac:dyDescent="0.35">
      <c r="B783" s="7"/>
    </row>
    <row r="784" spans="2:2" x14ac:dyDescent="0.35">
      <c r="B784" s="7"/>
    </row>
    <row r="785" spans="2:2" x14ac:dyDescent="0.35">
      <c r="B785" s="7"/>
    </row>
    <row r="786" spans="2:2" x14ac:dyDescent="0.35">
      <c r="B786" s="7"/>
    </row>
    <row r="787" spans="2:2" x14ac:dyDescent="0.35">
      <c r="B787" s="7"/>
    </row>
    <row r="788" spans="2:2" x14ac:dyDescent="0.35">
      <c r="B788" s="7"/>
    </row>
    <row r="789" spans="2:2" x14ac:dyDescent="0.35">
      <c r="B789" s="7"/>
    </row>
    <row r="790" spans="2:2" x14ac:dyDescent="0.35">
      <c r="B790" s="7"/>
    </row>
    <row r="791" spans="2:2" x14ac:dyDescent="0.35">
      <c r="B791" s="7"/>
    </row>
    <row r="792" spans="2:2" x14ac:dyDescent="0.35">
      <c r="B792" s="7"/>
    </row>
    <row r="793" spans="2:2" x14ac:dyDescent="0.35">
      <c r="B793" s="7"/>
    </row>
    <row r="794" spans="2:2" x14ac:dyDescent="0.35">
      <c r="B794" s="7"/>
    </row>
    <row r="795" spans="2:2" x14ac:dyDescent="0.35">
      <c r="B795" s="7"/>
    </row>
    <row r="796" spans="2:2" x14ac:dyDescent="0.35">
      <c r="B796" s="7"/>
    </row>
    <row r="797" spans="2:2" x14ac:dyDescent="0.35">
      <c r="B797" s="7"/>
    </row>
    <row r="798" spans="2:2" x14ac:dyDescent="0.35">
      <c r="B798" s="7"/>
    </row>
    <row r="799" spans="2:2" x14ac:dyDescent="0.35">
      <c r="B799" s="7"/>
    </row>
    <row r="800" spans="2:2" x14ac:dyDescent="0.35">
      <c r="B800" s="7"/>
    </row>
    <row r="801" spans="2:2" x14ac:dyDescent="0.35">
      <c r="B801" s="7"/>
    </row>
    <row r="802" spans="2:2" x14ac:dyDescent="0.35">
      <c r="B802" s="7"/>
    </row>
    <row r="803" spans="2:2" x14ac:dyDescent="0.35">
      <c r="B803" s="7"/>
    </row>
    <row r="804" spans="2:2" x14ac:dyDescent="0.35">
      <c r="B804" s="7"/>
    </row>
    <row r="805" spans="2:2" x14ac:dyDescent="0.35">
      <c r="B805" s="7"/>
    </row>
    <row r="806" spans="2:2" x14ac:dyDescent="0.35">
      <c r="B806" s="7"/>
    </row>
    <row r="807" spans="2:2" x14ac:dyDescent="0.35">
      <c r="B807" s="7"/>
    </row>
    <row r="808" spans="2:2" x14ac:dyDescent="0.35">
      <c r="B808" s="7"/>
    </row>
    <row r="809" spans="2:2" x14ac:dyDescent="0.35">
      <c r="B809" s="7"/>
    </row>
    <row r="810" spans="2:2" x14ac:dyDescent="0.35">
      <c r="B810" s="7"/>
    </row>
    <row r="811" spans="2:2" x14ac:dyDescent="0.35">
      <c r="B811" s="7"/>
    </row>
    <row r="812" spans="2:2" x14ac:dyDescent="0.35">
      <c r="B812" s="7"/>
    </row>
    <row r="813" spans="2:2" x14ac:dyDescent="0.35">
      <c r="B813" s="7"/>
    </row>
    <row r="814" spans="2:2" x14ac:dyDescent="0.35">
      <c r="B814" s="7"/>
    </row>
    <row r="815" spans="2:2" x14ac:dyDescent="0.35">
      <c r="B815" s="7"/>
    </row>
    <row r="816" spans="2:2" x14ac:dyDescent="0.35">
      <c r="B816" s="7"/>
    </row>
    <row r="817" spans="2:2" x14ac:dyDescent="0.35">
      <c r="B817" s="7"/>
    </row>
    <row r="818" spans="2:2" x14ac:dyDescent="0.35">
      <c r="B818" s="7"/>
    </row>
    <row r="819" spans="2:2" x14ac:dyDescent="0.35">
      <c r="B819" s="7"/>
    </row>
    <row r="820" spans="2:2" x14ac:dyDescent="0.35">
      <c r="B820" s="7"/>
    </row>
    <row r="821" spans="2:2" x14ac:dyDescent="0.35">
      <c r="B821" s="7"/>
    </row>
    <row r="822" spans="2:2" x14ac:dyDescent="0.35">
      <c r="B822" s="7"/>
    </row>
    <row r="823" spans="2:2" x14ac:dyDescent="0.35">
      <c r="B823" s="7"/>
    </row>
    <row r="824" spans="2:2" x14ac:dyDescent="0.35">
      <c r="B824" s="7"/>
    </row>
    <row r="825" spans="2:2" x14ac:dyDescent="0.35">
      <c r="B825" s="7"/>
    </row>
    <row r="826" spans="2:2" x14ac:dyDescent="0.35">
      <c r="B826" s="7"/>
    </row>
    <row r="827" spans="2:2" x14ac:dyDescent="0.35">
      <c r="B827" s="7"/>
    </row>
    <row r="828" spans="2:2" x14ac:dyDescent="0.35">
      <c r="B828" s="7"/>
    </row>
    <row r="829" spans="2:2" x14ac:dyDescent="0.35">
      <c r="B829" s="7"/>
    </row>
    <row r="830" spans="2:2" x14ac:dyDescent="0.35">
      <c r="B830" s="7"/>
    </row>
    <row r="831" spans="2:2" x14ac:dyDescent="0.35">
      <c r="B831" s="7"/>
    </row>
    <row r="832" spans="2:2" x14ac:dyDescent="0.35">
      <c r="B832" s="7"/>
    </row>
    <row r="833" spans="2:2" x14ac:dyDescent="0.35">
      <c r="B833" s="7"/>
    </row>
    <row r="834" spans="2:2" x14ac:dyDescent="0.35">
      <c r="B834" s="7"/>
    </row>
    <row r="835" spans="2:2" x14ac:dyDescent="0.35">
      <c r="B835" s="7"/>
    </row>
    <row r="836" spans="2:2" x14ac:dyDescent="0.35">
      <c r="B836" s="7"/>
    </row>
    <row r="837" spans="2:2" x14ac:dyDescent="0.35">
      <c r="B837" s="7"/>
    </row>
    <row r="838" spans="2:2" x14ac:dyDescent="0.35">
      <c r="B838" s="7"/>
    </row>
    <row r="839" spans="2:2" x14ac:dyDescent="0.35">
      <c r="B839" s="7"/>
    </row>
    <row r="840" spans="2:2" x14ac:dyDescent="0.35">
      <c r="B840" s="7"/>
    </row>
    <row r="841" spans="2:2" x14ac:dyDescent="0.35">
      <c r="B841" s="7"/>
    </row>
    <row r="842" spans="2:2" x14ac:dyDescent="0.35">
      <c r="B842" s="7"/>
    </row>
    <row r="843" spans="2:2" x14ac:dyDescent="0.35">
      <c r="B843" s="7"/>
    </row>
    <row r="844" spans="2:2" x14ac:dyDescent="0.35">
      <c r="B844" s="7"/>
    </row>
    <row r="845" spans="2:2" x14ac:dyDescent="0.35">
      <c r="B845" s="7"/>
    </row>
    <row r="846" spans="2:2" x14ac:dyDescent="0.35">
      <c r="B846" s="7"/>
    </row>
    <row r="847" spans="2:2" x14ac:dyDescent="0.35">
      <c r="B847" s="7"/>
    </row>
    <row r="848" spans="2:2" x14ac:dyDescent="0.35">
      <c r="B848" s="7"/>
    </row>
    <row r="849" spans="2:2" x14ac:dyDescent="0.35">
      <c r="B849" s="7"/>
    </row>
    <row r="850" spans="2:2" x14ac:dyDescent="0.35">
      <c r="B850" s="7"/>
    </row>
    <row r="851" spans="2:2" x14ac:dyDescent="0.35">
      <c r="B851" s="7"/>
    </row>
    <row r="852" spans="2:2" x14ac:dyDescent="0.35">
      <c r="B852" s="7"/>
    </row>
    <row r="853" spans="2:2" x14ac:dyDescent="0.35">
      <c r="B853" s="7"/>
    </row>
    <row r="854" spans="2:2" x14ac:dyDescent="0.35">
      <c r="B854" s="7"/>
    </row>
    <row r="855" spans="2:2" x14ac:dyDescent="0.35">
      <c r="B855" s="7"/>
    </row>
    <row r="856" spans="2:2" x14ac:dyDescent="0.35">
      <c r="B856" s="7"/>
    </row>
    <row r="857" spans="2:2" x14ac:dyDescent="0.35">
      <c r="B857" s="7"/>
    </row>
    <row r="858" spans="2:2" x14ac:dyDescent="0.35">
      <c r="B858" s="7"/>
    </row>
    <row r="859" spans="2:2" x14ac:dyDescent="0.35">
      <c r="B859" s="7"/>
    </row>
    <row r="860" spans="2:2" x14ac:dyDescent="0.35">
      <c r="B860" s="7"/>
    </row>
    <row r="861" spans="2:2" x14ac:dyDescent="0.35">
      <c r="B861" s="7"/>
    </row>
    <row r="862" spans="2:2" x14ac:dyDescent="0.35">
      <c r="B862" s="7"/>
    </row>
    <row r="863" spans="2:2" x14ac:dyDescent="0.35">
      <c r="B863" s="7"/>
    </row>
    <row r="864" spans="2:2" x14ac:dyDescent="0.35">
      <c r="B864" s="7"/>
    </row>
    <row r="865" spans="2:2" x14ac:dyDescent="0.35">
      <c r="B865" s="7"/>
    </row>
    <row r="866" spans="2:2" x14ac:dyDescent="0.35">
      <c r="B866" s="7"/>
    </row>
    <row r="867" spans="2:2" x14ac:dyDescent="0.35">
      <c r="B867" s="7"/>
    </row>
    <row r="868" spans="2:2" x14ac:dyDescent="0.35">
      <c r="B868" s="7"/>
    </row>
    <row r="869" spans="2:2" x14ac:dyDescent="0.35">
      <c r="B869" s="7"/>
    </row>
    <row r="870" spans="2:2" x14ac:dyDescent="0.35">
      <c r="B870" s="7"/>
    </row>
    <row r="871" spans="2:2" x14ac:dyDescent="0.35">
      <c r="B871" s="7"/>
    </row>
    <row r="872" spans="2:2" x14ac:dyDescent="0.35">
      <c r="B872" s="7"/>
    </row>
    <row r="873" spans="2:2" x14ac:dyDescent="0.35">
      <c r="B873" s="7"/>
    </row>
    <row r="874" spans="2:2" x14ac:dyDescent="0.35">
      <c r="B874" s="7"/>
    </row>
    <row r="875" spans="2:2" x14ac:dyDescent="0.35">
      <c r="B875" s="7"/>
    </row>
    <row r="876" spans="2:2" x14ac:dyDescent="0.35">
      <c r="B876" s="7"/>
    </row>
    <row r="877" spans="2:2" x14ac:dyDescent="0.35">
      <c r="B877" s="7"/>
    </row>
    <row r="878" spans="2:2" x14ac:dyDescent="0.35">
      <c r="B878" s="7"/>
    </row>
    <row r="879" spans="2:2" x14ac:dyDescent="0.35">
      <c r="B879" s="7"/>
    </row>
    <row r="880" spans="2:2" x14ac:dyDescent="0.35">
      <c r="B880" s="7"/>
    </row>
    <row r="881" spans="2:2" x14ac:dyDescent="0.35">
      <c r="B881" s="7"/>
    </row>
    <row r="882" spans="2:2" x14ac:dyDescent="0.35">
      <c r="B882" s="7"/>
    </row>
    <row r="883" spans="2:2" x14ac:dyDescent="0.35">
      <c r="B883" s="7"/>
    </row>
    <row r="884" spans="2:2" x14ac:dyDescent="0.35">
      <c r="B884" s="7"/>
    </row>
    <row r="885" spans="2:2" x14ac:dyDescent="0.35">
      <c r="B885" s="7"/>
    </row>
    <row r="886" spans="2:2" x14ac:dyDescent="0.35">
      <c r="B886" s="7"/>
    </row>
    <row r="887" spans="2:2" x14ac:dyDescent="0.35">
      <c r="B887" s="7"/>
    </row>
    <row r="888" spans="2:2" x14ac:dyDescent="0.35">
      <c r="B888" s="7"/>
    </row>
    <row r="889" spans="2:2" x14ac:dyDescent="0.35">
      <c r="B889" s="7"/>
    </row>
    <row r="890" spans="2:2" x14ac:dyDescent="0.35">
      <c r="B890" s="7"/>
    </row>
    <row r="891" spans="2:2" x14ac:dyDescent="0.35">
      <c r="B891" s="7"/>
    </row>
    <row r="892" spans="2:2" x14ac:dyDescent="0.35">
      <c r="B892" s="7"/>
    </row>
    <row r="893" spans="2:2" x14ac:dyDescent="0.35">
      <c r="B893" s="7"/>
    </row>
    <row r="894" spans="2:2" x14ac:dyDescent="0.35">
      <c r="B894" s="7"/>
    </row>
    <row r="895" spans="2:2" x14ac:dyDescent="0.35">
      <c r="B895" s="7"/>
    </row>
    <row r="896" spans="2:2" x14ac:dyDescent="0.35">
      <c r="B896" s="7"/>
    </row>
    <row r="897" spans="2:2" x14ac:dyDescent="0.35">
      <c r="B897" s="7"/>
    </row>
    <row r="898" spans="2:2" x14ac:dyDescent="0.35">
      <c r="B898" s="7"/>
    </row>
    <row r="899" spans="2:2" x14ac:dyDescent="0.35">
      <c r="B899" s="7"/>
    </row>
    <row r="900" spans="2:2" x14ac:dyDescent="0.35">
      <c r="B900" s="7"/>
    </row>
    <row r="901" spans="2:2" x14ac:dyDescent="0.35">
      <c r="B901" s="7"/>
    </row>
    <row r="902" spans="2:2" x14ac:dyDescent="0.35">
      <c r="B902" s="7"/>
    </row>
    <row r="903" spans="2:2" x14ac:dyDescent="0.35">
      <c r="B903" s="7"/>
    </row>
    <row r="904" spans="2:2" x14ac:dyDescent="0.35">
      <c r="B904" s="7"/>
    </row>
    <row r="905" spans="2:2" x14ac:dyDescent="0.35">
      <c r="B905" s="7"/>
    </row>
    <row r="906" spans="2:2" x14ac:dyDescent="0.35">
      <c r="B906" s="7"/>
    </row>
    <row r="907" spans="2:2" x14ac:dyDescent="0.35">
      <c r="B907" s="7"/>
    </row>
    <row r="908" spans="2:2" x14ac:dyDescent="0.35">
      <c r="B908" s="7"/>
    </row>
    <row r="909" spans="2:2" x14ac:dyDescent="0.35">
      <c r="B909" s="7"/>
    </row>
    <row r="910" spans="2:2" x14ac:dyDescent="0.35">
      <c r="B910" s="7"/>
    </row>
    <row r="911" spans="2:2" x14ac:dyDescent="0.35">
      <c r="B911" s="7"/>
    </row>
    <row r="912" spans="2:2" x14ac:dyDescent="0.35">
      <c r="B912" s="7"/>
    </row>
    <row r="913" spans="2:2" x14ac:dyDescent="0.35">
      <c r="B913" s="7"/>
    </row>
    <row r="914" spans="2:2" x14ac:dyDescent="0.35">
      <c r="B914" s="7"/>
    </row>
    <row r="915" spans="2:2" x14ac:dyDescent="0.35">
      <c r="B915" s="7"/>
    </row>
    <row r="916" spans="2:2" x14ac:dyDescent="0.35">
      <c r="B916" s="7"/>
    </row>
    <row r="917" spans="2:2" x14ac:dyDescent="0.35">
      <c r="B917" s="7"/>
    </row>
    <row r="918" spans="2:2" x14ac:dyDescent="0.35">
      <c r="B918" s="7"/>
    </row>
    <row r="919" spans="2:2" x14ac:dyDescent="0.35">
      <c r="B919" s="7"/>
    </row>
    <row r="920" spans="2:2" x14ac:dyDescent="0.35">
      <c r="B920" s="7"/>
    </row>
    <row r="921" spans="2:2" x14ac:dyDescent="0.35">
      <c r="B921" s="7"/>
    </row>
    <row r="922" spans="2:2" x14ac:dyDescent="0.35">
      <c r="B922" s="7"/>
    </row>
    <row r="923" spans="2:2" x14ac:dyDescent="0.35">
      <c r="B923" s="7"/>
    </row>
    <row r="924" spans="2:2" x14ac:dyDescent="0.35">
      <c r="B924" s="7"/>
    </row>
    <row r="925" spans="2:2" x14ac:dyDescent="0.35">
      <c r="B925" s="7"/>
    </row>
    <row r="926" spans="2:2" x14ac:dyDescent="0.35">
      <c r="B926" s="7"/>
    </row>
    <row r="927" spans="2:2" x14ac:dyDescent="0.35">
      <c r="B927" s="7"/>
    </row>
    <row r="928" spans="2:2" x14ac:dyDescent="0.35">
      <c r="B928" s="7"/>
    </row>
    <row r="929" spans="2:2" x14ac:dyDescent="0.35">
      <c r="B929" s="7"/>
    </row>
    <row r="930" spans="2:2" x14ac:dyDescent="0.35">
      <c r="B930" s="7"/>
    </row>
    <row r="931" spans="2:2" x14ac:dyDescent="0.35">
      <c r="B931" s="7"/>
    </row>
    <row r="932" spans="2:2" x14ac:dyDescent="0.35">
      <c r="B932" s="7"/>
    </row>
    <row r="933" spans="2:2" x14ac:dyDescent="0.35">
      <c r="B933" s="7"/>
    </row>
    <row r="934" spans="2:2" x14ac:dyDescent="0.35">
      <c r="B934" s="7"/>
    </row>
    <row r="935" spans="2:2" x14ac:dyDescent="0.35">
      <c r="B935" s="7"/>
    </row>
    <row r="936" spans="2:2" x14ac:dyDescent="0.35">
      <c r="B936" s="7"/>
    </row>
    <row r="937" spans="2:2" x14ac:dyDescent="0.35">
      <c r="B937" s="7"/>
    </row>
    <row r="938" spans="2:2" x14ac:dyDescent="0.35">
      <c r="B938" s="7"/>
    </row>
    <row r="939" spans="2:2" x14ac:dyDescent="0.35">
      <c r="B939" s="7"/>
    </row>
    <row r="940" spans="2:2" x14ac:dyDescent="0.35">
      <c r="B940" s="7"/>
    </row>
    <row r="941" spans="2:2" x14ac:dyDescent="0.35">
      <c r="B941" s="7"/>
    </row>
    <row r="942" spans="2:2" x14ac:dyDescent="0.35">
      <c r="B942" s="7"/>
    </row>
    <row r="943" spans="2:2" x14ac:dyDescent="0.35">
      <c r="B943" s="7"/>
    </row>
    <row r="944" spans="2:2" x14ac:dyDescent="0.35">
      <c r="B944" s="7"/>
    </row>
    <row r="945" spans="2:2" x14ac:dyDescent="0.35">
      <c r="B945" s="7"/>
    </row>
    <row r="946" spans="2:2" x14ac:dyDescent="0.35">
      <c r="B946" s="7"/>
    </row>
    <row r="947" spans="2:2" x14ac:dyDescent="0.35">
      <c r="B947" s="7"/>
    </row>
    <row r="948" spans="2:2" x14ac:dyDescent="0.35">
      <c r="B948" s="7"/>
    </row>
    <row r="949" spans="2:2" x14ac:dyDescent="0.35">
      <c r="B949" s="7"/>
    </row>
    <row r="950" spans="2:2" x14ac:dyDescent="0.35">
      <c r="B950" s="7"/>
    </row>
    <row r="951" spans="2:2" x14ac:dyDescent="0.35">
      <c r="B951" s="7"/>
    </row>
    <row r="952" spans="2:2" x14ac:dyDescent="0.35">
      <c r="B952" s="7"/>
    </row>
    <row r="953" spans="2:2" x14ac:dyDescent="0.35">
      <c r="B953" s="7"/>
    </row>
    <row r="954" spans="2:2" x14ac:dyDescent="0.35">
      <c r="B954" s="7"/>
    </row>
    <row r="955" spans="2:2" x14ac:dyDescent="0.35">
      <c r="B955" s="7"/>
    </row>
    <row r="956" spans="2:2" x14ac:dyDescent="0.35">
      <c r="B956" s="7"/>
    </row>
    <row r="957" spans="2:2" x14ac:dyDescent="0.35">
      <c r="B957" s="7"/>
    </row>
    <row r="958" spans="2:2" x14ac:dyDescent="0.35">
      <c r="B958" s="7"/>
    </row>
    <row r="959" spans="2:2" x14ac:dyDescent="0.35">
      <c r="B959" s="7"/>
    </row>
    <row r="960" spans="2:2" x14ac:dyDescent="0.35">
      <c r="B960" s="7"/>
    </row>
    <row r="961" spans="2:2" x14ac:dyDescent="0.35">
      <c r="B961" s="7"/>
    </row>
    <row r="962" spans="2:2" x14ac:dyDescent="0.35">
      <c r="B962" s="7"/>
    </row>
    <row r="963" spans="2:2" x14ac:dyDescent="0.35">
      <c r="B963" s="7"/>
    </row>
    <row r="964" spans="2:2" x14ac:dyDescent="0.35">
      <c r="B964" s="7"/>
    </row>
    <row r="965" spans="2:2" x14ac:dyDescent="0.35">
      <c r="B965" s="7"/>
    </row>
    <row r="966" spans="2:2" x14ac:dyDescent="0.35">
      <c r="B966" s="7"/>
    </row>
    <row r="967" spans="2:2" x14ac:dyDescent="0.35">
      <c r="B967" s="7"/>
    </row>
    <row r="968" spans="2:2" x14ac:dyDescent="0.35">
      <c r="B968" s="7"/>
    </row>
    <row r="969" spans="2:2" x14ac:dyDescent="0.35">
      <c r="B969" s="7"/>
    </row>
    <row r="970" spans="2:2" x14ac:dyDescent="0.35">
      <c r="B970" s="7"/>
    </row>
    <row r="971" spans="2:2" x14ac:dyDescent="0.35">
      <c r="B971" s="7"/>
    </row>
    <row r="972" spans="2:2" x14ac:dyDescent="0.35">
      <c r="B972" s="7"/>
    </row>
    <row r="973" spans="2:2" x14ac:dyDescent="0.35">
      <c r="B973" s="7"/>
    </row>
    <row r="974" spans="2:2" x14ac:dyDescent="0.35">
      <c r="B974" s="7"/>
    </row>
    <row r="975" spans="2:2" x14ac:dyDescent="0.35">
      <c r="B975" s="7"/>
    </row>
    <row r="976" spans="2:2" x14ac:dyDescent="0.35">
      <c r="B976" s="7"/>
    </row>
    <row r="977" spans="2:2" x14ac:dyDescent="0.35">
      <c r="B977" s="7"/>
    </row>
    <row r="978" spans="2:2" x14ac:dyDescent="0.35">
      <c r="B978" s="7"/>
    </row>
    <row r="979" spans="2:2" x14ac:dyDescent="0.35">
      <c r="B979" s="7"/>
    </row>
    <row r="980" spans="2:2" x14ac:dyDescent="0.35">
      <c r="B980" s="7"/>
    </row>
    <row r="981" spans="2:2" x14ac:dyDescent="0.35">
      <c r="B981" s="7"/>
    </row>
    <row r="982" spans="2:2" x14ac:dyDescent="0.35">
      <c r="B982" s="7"/>
    </row>
    <row r="983" spans="2:2" x14ac:dyDescent="0.35">
      <c r="B983" s="7"/>
    </row>
    <row r="984" spans="2:2" x14ac:dyDescent="0.35">
      <c r="B984" s="7"/>
    </row>
    <row r="985" spans="2:2" x14ac:dyDescent="0.35">
      <c r="B985" s="7"/>
    </row>
    <row r="986" spans="2:2" x14ac:dyDescent="0.35">
      <c r="B986" s="7"/>
    </row>
    <row r="987" spans="2:2" x14ac:dyDescent="0.35">
      <c r="B987" s="7"/>
    </row>
    <row r="988" spans="2:2" x14ac:dyDescent="0.35">
      <c r="B988" s="7"/>
    </row>
    <row r="989" spans="2:2" x14ac:dyDescent="0.35">
      <c r="B989" s="7"/>
    </row>
    <row r="990" spans="2:2" x14ac:dyDescent="0.35">
      <c r="B990" s="7"/>
    </row>
    <row r="991" spans="2:2" x14ac:dyDescent="0.35">
      <c r="B991" s="7"/>
    </row>
    <row r="992" spans="2:2" x14ac:dyDescent="0.35">
      <c r="B992" s="7"/>
    </row>
    <row r="993" spans="2:2" x14ac:dyDescent="0.35">
      <c r="B993" s="7"/>
    </row>
    <row r="994" spans="2:2" x14ac:dyDescent="0.35">
      <c r="B994" s="7"/>
    </row>
    <row r="995" spans="2:2" x14ac:dyDescent="0.35">
      <c r="B995" s="7"/>
    </row>
    <row r="996" spans="2:2" x14ac:dyDescent="0.35">
      <c r="B996" s="7"/>
    </row>
    <row r="997" spans="2:2" x14ac:dyDescent="0.35">
      <c r="B997" s="7"/>
    </row>
    <row r="998" spans="2:2" x14ac:dyDescent="0.35">
      <c r="B998" s="7"/>
    </row>
    <row r="999" spans="2:2" x14ac:dyDescent="0.35">
      <c r="B999" s="7"/>
    </row>
    <row r="1000" spans="2:2" x14ac:dyDescent="0.35">
      <c r="B1000" s="7"/>
    </row>
    <row r="1001" spans="2:2" x14ac:dyDescent="0.35">
      <c r="B1001" s="7"/>
    </row>
    <row r="1002" spans="2:2" x14ac:dyDescent="0.35">
      <c r="B1002" s="7"/>
    </row>
    <row r="1003" spans="2:2" x14ac:dyDescent="0.35">
      <c r="B1003" s="7"/>
    </row>
    <row r="1004" spans="2:2" x14ac:dyDescent="0.35">
      <c r="B1004" s="7"/>
    </row>
    <row r="1005" spans="2:2" x14ac:dyDescent="0.35">
      <c r="B1005" s="7"/>
    </row>
    <row r="1006" spans="2:2" x14ac:dyDescent="0.35">
      <c r="B1006" s="7"/>
    </row>
    <row r="1007" spans="2:2" x14ac:dyDescent="0.35">
      <c r="B1007" s="7"/>
    </row>
    <row r="1008" spans="2:2" x14ac:dyDescent="0.35">
      <c r="B1008" s="7"/>
    </row>
    <row r="1009" spans="2:2" x14ac:dyDescent="0.35">
      <c r="B1009" s="7"/>
    </row>
    <row r="1010" spans="2:2" x14ac:dyDescent="0.35">
      <c r="B1010" s="7"/>
    </row>
    <row r="1011" spans="2:2" x14ac:dyDescent="0.35">
      <c r="B1011" s="7"/>
    </row>
    <row r="1012" spans="2:2" x14ac:dyDescent="0.35">
      <c r="B1012" s="7"/>
    </row>
    <row r="1013" spans="2:2" x14ac:dyDescent="0.35">
      <c r="B1013" s="7"/>
    </row>
    <row r="1014" spans="2:2" x14ac:dyDescent="0.35">
      <c r="B1014" s="7"/>
    </row>
    <row r="1015" spans="2:2" x14ac:dyDescent="0.35">
      <c r="B1015" s="7"/>
    </row>
    <row r="1016" spans="2:2" x14ac:dyDescent="0.35">
      <c r="B1016" s="7"/>
    </row>
    <row r="1017" spans="2:2" x14ac:dyDescent="0.35">
      <c r="B1017" s="7"/>
    </row>
    <row r="1018" spans="2:2" x14ac:dyDescent="0.35">
      <c r="B1018" s="7"/>
    </row>
    <row r="1019" spans="2:2" x14ac:dyDescent="0.35">
      <c r="B1019" s="7"/>
    </row>
    <row r="1020" spans="2:2" x14ac:dyDescent="0.35">
      <c r="B1020" s="7"/>
    </row>
    <row r="1021" spans="2:2" x14ac:dyDescent="0.35">
      <c r="B1021" s="7"/>
    </row>
    <row r="1022" spans="2:2" x14ac:dyDescent="0.35">
      <c r="B1022" s="7"/>
    </row>
    <row r="1023" spans="2:2" x14ac:dyDescent="0.35">
      <c r="B1023" s="7"/>
    </row>
    <row r="1024" spans="2:2" x14ac:dyDescent="0.35">
      <c r="B1024" s="7"/>
    </row>
    <row r="1025" spans="2:2" x14ac:dyDescent="0.35">
      <c r="B1025" s="7"/>
    </row>
    <row r="1026" spans="2:2" x14ac:dyDescent="0.35">
      <c r="B1026" s="7"/>
    </row>
    <row r="1027" spans="2:2" x14ac:dyDescent="0.35">
      <c r="B1027" s="7"/>
    </row>
    <row r="1028" spans="2:2" x14ac:dyDescent="0.35">
      <c r="B1028" s="7"/>
    </row>
    <row r="1029" spans="2:2" x14ac:dyDescent="0.35">
      <c r="B1029" s="7"/>
    </row>
    <row r="1030" spans="2:2" x14ac:dyDescent="0.35">
      <c r="B1030" s="7"/>
    </row>
    <row r="1031" spans="2:2" x14ac:dyDescent="0.35">
      <c r="B1031" s="7"/>
    </row>
    <row r="1032" spans="2:2" x14ac:dyDescent="0.35">
      <c r="B1032" s="7"/>
    </row>
    <row r="1033" spans="2:2" x14ac:dyDescent="0.35">
      <c r="B1033" s="7"/>
    </row>
    <row r="1034" spans="2:2" x14ac:dyDescent="0.35">
      <c r="B1034" s="7"/>
    </row>
    <row r="1035" spans="2:2" x14ac:dyDescent="0.35">
      <c r="B1035" s="7"/>
    </row>
    <row r="1036" spans="2:2" x14ac:dyDescent="0.35">
      <c r="B1036" s="7"/>
    </row>
    <row r="1037" spans="2:2" x14ac:dyDescent="0.35">
      <c r="B1037" s="7"/>
    </row>
    <row r="1038" spans="2:2" x14ac:dyDescent="0.35">
      <c r="B1038" s="7"/>
    </row>
    <row r="1039" spans="2:2" x14ac:dyDescent="0.35">
      <c r="B1039" s="7"/>
    </row>
    <row r="1040" spans="2:2" x14ac:dyDescent="0.35">
      <c r="B1040" s="7"/>
    </row>
    <row r="1041" spans="2:2" x14ac:dyDescent="0.35">
      <c r="B1041" s="7"/>
    </row>
    <row r="1042" spans="2:2" x14ac:dyDescent="0.35">
      <c r="B1042" s="7"/>
    </row>
    <row r="1043" spans="2:2" x14ac:dyDescent="0.35">
      <c r="B1043" s="7"/>
    </row>
    <row r="1044" spans="2:2" x14ac:dyDescent="0.35">
      <c r="B1044" s="7"/>
    </row>
    <row r="1045" spans="2:2" x14ac:dyDescent="0.35">
      <c r="B1045" s="7"/>
    </row>
    <row r="1046" spans="2:2" x14ac:dyDescent="0.35">
      <c r="B1046" s="7"/>
    </row>
    <row r="1047" spans="2:2" x14ac:dyDescent="0.35">
      <c r="B1047" s="7"/>
    </row>
    <row r="1048" spans="2:2" x14ac:dyDescent="0.35">
      <c r="B1048" s="7"/>
    </row>
    <row r="1049" spans="2:2" x14ac:dyDescent="0.35">
      <c r="B1049" s="7"/>
    </row>
    <row r="1050" spans="2:2" x14ac:dyDescent="0.35">
      <c r="B1050" s="7"/>
    </row>
    <row r="1051" spans="2:2" x14ac:dyDescent="0.35">
      <c r="B1051" s="7"/>
    </row>
    <row r="1052" spans="2:2" x14ac:dyDescent="0.35">
      <c r="B1052" s="7"/>
    </row>
    <row r="1053" spans="2:2" x14ac:dyDescent="0.35">
      <c r="B1053" s="7"/>
    </row>
    <row r="1054" spans="2:2" x14ac:dyDescent="0.35">
      <c r="B1054" s="7"/>
    </row>
    <row r="1055" spans="2:2" x14ac:dyDescent="0.35">
      <c r="B1055" s="7"/>
    </row>
    <row r="1056" spans="2:2" x14ac:dyDescent="0.35">
      <c r="B1056" s="7"/>
    </row>
    <row r="1057" spans="2:2" x14ac:dyDescent="0.35">
      <c r="B1057" s="7"/>
    </row>
    <row r="1058" spans="2:2" x14ac:dyDescent="0.35">
      <c r="B1058" s="7"/>
    </row>
    <row r="1059" spans="2:2" x14ac:dyDescent="0.35">
      <c r="B1059" s="7"/>
    </row>
    <row r="1060" spans="2:2" x14ac:dyDescent="0.35">
      <c r="B1060" s="7"/>
    </row>
    <row r="1061" spans="2:2" x14ac:dyDescent="0.35">
      <c r="B1061" s="7"/>
    </row>
    <row r="1062" spans="2:2" x14ac:dyDescent="0.35">
      <c r="B1062" s="7"/>
    </row>
    <row r="1063" spans="2:2" x14ac:dyDescent="0.35">
      <c r="B1063" s="7"/>
    </row>
    <row r="1064" spans="2:2" x14ac:dyDescent="0.35">
      <c r="B1064" s="7"/>
    </row>
    <row r="1065" spans="2:2" x14ac:dyDescent="0.35">
      <c r="B1065" s="7"/>
    </row>
    <row r="1066" spans="2:2" x14ac:dyDescent="0.35">
      <c r="B1066" s="7"/>
    </row>
    <row r="1067" spans="2:2" x14ac:dyDescent="0.35">
      <c r="B1067" s="7"/>
    </row>
    <row r="1068" spans="2:2" x14ac:dyDescent="0.35">
      <c r="B1068" s="7"/>
    </row>
    <row r="1069" spans="2:2" x14ac:dyDescent="0.35">
      <c r="B1069" s="7"/>
    </row>
    <row r="1070" spans="2:2" x14ac:dyDescent="0.35">
      <c r="B1070" s="7"/>
    </row>
    <row r="1071" spans="2:2" x14ac:dyDescent="0.35">
      <c r="B1071" s="7"/>
    </row>
    <row r="1072" spans="2:2" x14ac:dyDescent="0.35">
      <c r="B1072" s="7"/>
    </row>
    <row r="1073" spans="2:2" x14ac:dyDescent="0.35">
      <c r="B1073" s="7"/>
    </row>
    <row r="1074" spans="2:2" x14ac:dyDescent="0.35">
      <c r="B1074" s="7"/>
    </row>
    <row r="1075" spans="2:2" x14ac:dyDescent="0.35">
      <c r="B1075" s="7"/>
    </row>
    <row r="1076" spans="2:2" x14ac:dyDescent="0.35">
      <c r="B1076" s="7"/>
    </row>
    <row r="1077" spans="2:2" x14ac:dyDescent="0.35">
      <c r="B1077" s="7"/>
    </row>
    <row r="1078" spans="2:2" x14ac:dyDescent="0.35">
      <c r="B1078" s="7"/>
    </row>
    <row r="1079" spans="2:2" x14ac:dyDescent="0.35">
      <c r="B1079" s="7"/>
    </row>
    <row r="1080" spans="2:2" x14ac:dyDescent="0.35">
      <c r="B1080" s="7"/>
    </row>
    <row r="1081" spans="2:2" x14ac:dyDescent="0.35">
      <c r="B1081" s="7"/>
    </row>
    <row r="1082" spans="2:2" x14ac:dyDescent="0.35">
      <c r="B1082" s="7"/>
    </row>
    <row r="1083" spans="2:2" x14ac:dyDescent="0.35">
      <c r="B1083" s="7"/>
    </row>
    <row r="1084" spans="2:2" x14ac:dyDescent="0.35">
      <c r="B1084" s="7"/>
    </row>
    <row r="1085" spans="2:2" x14ac:dyDescent="0.35">
      <c r="B1085" s="7"/>
    </row>
    <row r="1086" spans="2:2" x14ac:dyDescent="0.35">
      <c r="B1086" s="7"/>
    </row>
    <row r="1087" spans="2:2" x14ac:dyDescent="0.35">
      <c r="B1087" s="7"/>
    </row>
    <row r="1088" spans="2:2" x14ac:dyDescent="0.35">
      <c r="B1088" s="7"/>
    </row>
    <row r="1089" spans="2:2" x14ac:dyDescent="0.35">
      <c r="B1089" s="7"/>
    </row>
    <row r="1090" spans="2:2" x14ac:dyDescent="0.35">
      <c r="B1090" s="7"/>
    </row>
    <row r="1091" spans="2:2" x14ac:dyDescent="0.35">
      <c r="B1091" s="7"/>
    </row>
    <row r="1092" spans="2:2" x14ac:dyDescent="0.35">
      <c r="B1092" s="7"/>
    </row>
    <row r="1093" spans="2:2" x14ac:dyDescent="0.35">
      <c r="B1093" s="7"/>
    </row>
    <row r="1094" spans="2:2" x14ac:dyDescent="0.35">
      <c r="B1094" s="7"/>
    </row>
    <row r="1095" spans="2:2" x14ac:dyDescent="0.35">
      <c r="B1095" s="7"/>
    </row>
    <row r="1096" spans="2:2" x14ac:dyDescent="0.35">
      <c r="B1096" s="7"/>
    </row>
    <row r="1097" spans="2:2" x14ac:dyDescent="0.35">
      <c r="B1097" s="7"/>
    </row>
    <row r="1098" spans="2:2" x14ac:dyDescent="0.35">
      <c r="B1098" s="7"/>
    </row>
    <row r="1099" spans="2:2" x14ac:dyDescent="0.35">
      <c r="B1099" s="7"/>
    </row>
    <row r="1100" spans="2:2" x14ac:dyDescent="0.35">
      <c r="B1100" s="7"/>
    </row>
    <row r="1101" spans="2:2" x14ac:dyDescent="0.35">
      <c r="B1101" s="7"/>
    </row>
    <row r="1102" spans="2:2" x14ac:dyDescent="0.35">
      <c r="B1102" s="7"/>
    </row>
    <row r="1103" spans="2:2" x14ac:dyDescent="0.35">
      <c r="B1103" s="7"/>
    </row>
    <row r="1104" spans="2:2" x14ac:dyDescent="0.35">
      <c r="B1104" s="7"/>
    </row>
    <row r="1105" spans="2:2" x14ac:dyDescent="0.35">
      <c r="B1105" s="7"/>
    </row>
    <row r="1106" spans="2:2" x14ac:dyDescent="0.35">
      <c r="B1106" s="7"/>
    </row>
    <row r="1107" spans="2:2" x14ac:dyDescent="0.35">
      <c r="B1107" s="7"/>
    </row>
    <row r="1108" spans="2:2" x14ac:dyDescent="0.35">
      <c r="B1108" s="7"/>
    </row>
    <row r="1109" spans="2:2" x14ac:dyDescent="0.35">
      <c r="B1109" s="7"/>
    </row>
    <row r="1110" spans="2:2" x14ac:dyDescent="0.35">
      <c r="B1110" s="7"/>
    </row>
    <row r="1111" spans="2:2" x14ac:dyDescent="0.35">
      <c r="B1111" s="7"/>
    </row>
    <row r="1112" spans="2:2" x14ac:dyDescent="0.35">
      <c r="B1112" s="7"/>
    </row>
    <row r="1113" spans="2:2" x14ac:dyDescent="0.35">
      <c r="B1113" s="7"/>
    </row>
    <row r="1114" spans="2:2" x14ac:dyDescent="0.35">
      <c r="B1114" s="7"/>
    </row>
    <row r="1115" spans="2:2" x14ac:dyDescent="0.35">
      <c r="B1115" s="7"/>
    </row>
    <row r="1116" spans="2:2" x14ac:dyDescent="0.35">
      <c r="B1116" s="7"/>
    </row>
    <row r="1117" spans="2:2" x14ac:dyDescent="0.35">
      <c r="B1117" s="7"/>
    </row>
    <row r="1118" spans="2:2" x14ac:dyDescent="0.35">
      <c r="B1118" s="7"/>
    </row>
    <row r="1119" spans="2:2" x14ac:dyDescent="0.35">
      <c r="B1119" s="7"/>
    </row>
    <row r="1120" spans="2:2" x14ac:dyDescent="0.35">
      <c r="B1120" s="7"/>
    </row>
    <row r="1121" spans="2:2" x14ac:dyDescent="0.35">
      <c r="B1121" s="7"/>
    </row>
    <row r="1122" spans="2:2" x14ac:dyDescent="0.35">
      <c r="B1122" s="7"/>
    </row>
    <row r="1123" spans="2:2" x14ac:dyDescent="0.35">
      <c r="B1123" s="7"/>
    </row>
    <row r="1124" spans="2:2" x14ac:dyDescent="0.35">
      <c r="B1124" s="7"/>
    </row>
    <row r="1125" spans="2:2" x14ac:dyDescent="0.35">
      <c r="B1125" s="7"/>
    </row>
    <row r="1126" spans="2:2" x14ac:dyDescent="0.35">
      <c r="B1126" s="7"/>
    </row>
    <row r="1127" spans="2:2" x14ac:dyDescent="0.35">
      <c r="B1127" s="7"/>
    </row>
    <row r="1128" spans="2:2" x14ac:dyDescent="0.35">
      <c r="B1128" s="7"/>
    </row>
    <row r="1129" spans="2:2" x14ac:dyDescent="0.35">
      <c r="B1129" s="7"/>
    </row>
    <row r="1130" spans="2:2" x14ac:dyDescent="0.35">
      <c r="B1130" s="7"/>
    </row>
    <row r="1131" spans="2:2" x14ac:dyDescent="0.35">
      <c r="B1131" s="7"/>
    </row>
    <row r="1132" spans="2:2" x14ac:dyDescent="0.35">
      <c r="B1132" s="7"/>
    </row>
    <row r="1133" spans="2:2" x14ac:dyDescent="0.35">
      <c r="B1133" s="7"/>
    </row>
    <row r="1134" spans="2:2" x14ac:dyDescent="0.35">
      <c r="B1134" s="7"/>
    </row>
    <row r="1135" spans="2:2" x14ac:dyDescent="0.35">
      <c r="B1135" s="7"/>
    </row>
    <row r="1136" spans="2:2" x14ac:dyDescent="0.35">
      <c r="B1136" s="7"/>
    </row>
    <row r="1137" spans="2:2" x14ac:dyDescent="0.35">
      <c r="B1137" s="7"/>
    </row>
    <row r="1138" spans="2:2" x14ac:dyDescent="0.35">
      <c r="B1138" s="7"/>
    </row>
    <row r="1139" spans="2:2" x14ac:dyDescent="0.35">
      <c r="B1139" s="7"/>
    </row>
    <row r="1140" spans="2:2" x14ac:dyDescent="0.35">
      <c r="B1140" s="7"/>
    </row>
    <row r="1141" spans="2:2" x14ac:dyDescent="0.35">
      <c r="B1141" s="7"/>
    </row>
    <row r="1142" spans="2:2" x14ac:dyDescent="0.35">
      <c r="B1142" s="7"/>
    </row>
    <row r="1143" spans="2:2" x14ac:dyDescent="0.35">
      <c r="B1143" s="7"/>
    </row>
    <row r="1144" spans="2:2" x14ac:dyDescent="0.35">
      <c r="B1144" s="7"/>
    </row>
    <row r="1145" spans="2:2" x14ac:dyDescent="0.35">
      <c r="B1145" s="7"/>
    </row>
    <row r="1146" spans="2:2" x14ac:dyDescent="0.35">
      <c r="B1146" s="7"/>
    </row>
    <row r="1147" spans="2:2" x14ac:dyDescent="0.35">
      <c r="B1147" s="7"/>
    </row>
    <row r="1148" spans="2:2" x14ac:dyDescent="0.35">
      <c r="B1148" s="7"/>
    </row>
    <row r="1149" spans="2:2" x14ac:dyDescent="0.35">
      <c r="B1149" s="7"/>
    </row>
    <row r="1150" spans="2:2" x14ac:dyDescent="0.35">
      <c r="B1150" s="7"/>
    </row>
    <row r="1151" spans="2:2" x14ac:dyDescent="0.35">
      <c r="B1151" s="7"/>
    </row>
    <row r="1152" spans="2:2" x14ac:dyDescent="0.35">
      <c r="B1152" s="7"/>
    </row>
    <row r="1153" spans="2:2" x14ac:dyDescent="0.35">
      <c r="B1153" s="7"/>
    </row>
    <row r="1154" spans="2:2" x14ac:dyDescent="0.35">
      <c r="B1154" s="7"/>
    </row>
    <row r="1155" spans="2:2" x14ac:dyDescent="0.35">
      <c r="B1155" s="7"/>
    </row>
    <row r="1156" spans="2:2" x14ac:dyDescent="0.35">
      <c r="B1156" s="7"/>
    </row>
    <row r="1157" spans="2:2" x14ac:dyDescent="0.35">
      <c r="B1157" s="7"/>
    </row>
    <row r="1158" spans="2:2" x14ac:dyDescent="0.35">
      <c r="B1158" s="7"/>
    </row>
    <row r="1159" spans="2:2" x14ac:dyDescent="0.35">
      <c r="B1159" s="7"/>
    </row>
    <row r="1160" spans="2:2" x14ac:dyDescent="0.35">
      <c r="B1160" s="7"/>
    </row>
    <row r="1161" spans="2:2" x14ac:dyDescent="0.35">
      <c r="B1161" s="7"/>
    </row>
    <row r="1162" spans="2:2" x14ac:dyDescent="0.35">
      <c r="B1162" s="7"/>
    </row>
    <row r="1163" spans="2:2" x14ac:dyDescent="0.35">
      <c r="B1163" s="7"/>
    </row>
    <row r="1164" spans="2:2" x14ac:dyDescent="0.35">
      <c r="B1164" s="7"/>
    </row>
    <row r="1165" spans="2:2" x14ac:dyDescent="0.35">
      <c r="B1165" s="7"/>
    </row>
    <row r="1166" spans="2:2" x14ac:dyDescent="0.35">
      <c r="B1166" s="7"/>
    </row>
    <row r="1167" spans="2:2" x14ac:dyDescent="0.35">
      <c r="B1167" s="7"/>
    </row>
    <row r="1168" spans="2:2" x14ac:dyDescent="0.35">
      <c r="B1168" s="7"/>
    </row>
    <row r="1169" spans="2:2" x14ac:dyDescent="0.35">
      <c r="B1169" s="7"/>
    </row>
    <row r="1170" spans="2:2" x14ac:dyDescent="0.35">
      <c r="B1170" s="7"/>
    </row>
    <row r="1171" spans="2:2" x14ac:dyDescent="0.35">
      <c r="B1171" s="7"/>
    </row>
    <row r="1172" spans="2:2" x14ac:dyDescent="0.35">
      <c r="B1172" s="7"/>
    </row>
    <row r="1173" spans="2:2" x14ac:dyDescent="0.35">
      <c r="B1173" s="7"/>
    </row>
    <row r="1174" spans="2:2" x14ac:dyDescent="0.35">
      <c r="B1174" s="7"/>
    </row>
    <row r="1175" spans="2:2" x14ac:dyDescent="0.35">
      <c r="B1175" s="7"/>
    </row>
    <row r="1176" spans="2:2" x14ac:dyDescent="0.35">
      <c r="B1176" s="7"/>
    </row>
    <row r="1177" spans="2:2" x14ac:dyDescent="0.35">
      <c r="B1177" s="7"/>
    </row>
    <row r="1178" spans="2:2" x14ac:dyDescent="0.35">
      <c r="B1178" s="7"/>
    </row>
    <row r="1179" spans="2:2" x14ac:dyDescent="0.35">
      <c r="B1179" s="7"/>
    </row>
    <row r="1180" spans="2:2" x14ac:dyDescent="0.35">
      <c r="B1180" s="7"/>
    </row>
    <row r="1181" spans="2:2" x14ac:dyDescent="0.35">
      <c r="B1181" s="7"/>
    </row>
    <row r="1182" spans="2:2" x14ac:dyDescent="0.35">
      <c r="B1182" s="7"/>
    </row>
    <row r="1183" spans="2:2" x14ac:dyDescent="0.35">
      <c r="B1183" s="7"/>
    </row>
    <row r="1184" spans="2:2" x14ac:dyDescent="0.35">
      <c r="B1184" s="7"/>
    </row>
    <row r="1185" spans="2:2" x14ac:dyDescent="0.35">
      <c r="B1185" s="7"/>
    </row>
    <row r="1186" spans="2:2" x14ac:dyDescent="0.35">
      <c r="B1186" s="7"/>
    </row>
    <row r="1187" spans="2:2" x14ac:dyDescent="0.35">
      <c r="B1187" s="7"/>
    </row>
    <row r="1188" spans="2:2" x14ac:dyDescent="0.35">
      <c r="B1188" s="7"/>
    </row>
    <row r="1189" spans="2:2" x14ac:dyDescent="0.35">
      <c r="B1189" s="7"/>
    </row>
    <row r="1190" spans="2:2" x14ac:dyDescent="0.35">
      <c r="B1190" s="7"/>
    </row>
    <row r="1191" spans="2:2" x14ac:dyDescent="0.35">
      <c r="B1191" s="7"/>
    </row>
    <row r="1192" spans="2:2" x14ac:dyDescent="0.35">
      <c r="B1192" s="7"/>
    </row>
    <row r="1193" spans="2:2" x14ac:dyDescent="0.35">
      <c r="B1193" s="7"/>
    </row>
    <row r="1194" spans="2:2" x14ac:dyDescent="0.35">
      <c r="B1194" s="7"/>
    </row>
    <row r="1195" spans="2:2" x14ac:dyDescent="0.35">
      <c r="B1195" s="7"/>
    </row>
    <row r="1196" spans="2:2" x14ac:dyDescent="0.35">
      <c r="B1196" s="7"/>
    </row>
    <row r="1197" spans="2:2" x14ac:dyDescent="0.35">
      <c r="B1197" s="7"/>
    </row>
    <row r="1198" spans="2:2" x14ac:dyDescent="0.35">
      <c r="B1198" s="7"/>
    </row>
    <row r="1199" spans="2:2" x14ac:dyDescent="0.35">
      <c r="B1199" s="7"/>
    </row>
    <row r="1200" spans="2:2" x14ac:dyDescent="0.35">
      <c r="B1200" s="7"/>
    </row>
    <row r="1201" spans="2:2" x14ac:dyDescent="0.35">
      <c r="B1201" s="7"/>
    </row>
    <row r="1202" spans="2:2" x14ac:dyDescent="0.35">
      <c r="B1202" s="7"/>
    </row>
    <row r="1203" spans="2:2" x14ac:dyDescent="0.35">
      <c r="B1203" s="7"/>
    </row>
    <row r="1204" spans="2:2" x14ac:dyDescent="0.35">
      <c r="B1204" s="7"/>
    </row>
    <row r="1205" spans="2:2" x14ac:dyDescent="0.35">
      <c r="B1205" s="7"/>
    </row>
    <row r="1206" spans="2:2" x14ac:dyDescent="0.35">
      <c r="B1206" s="7"/>
    </row>
    <row r="1207" spans="2:2" x14ac:dyDescent="0.35">
      <c r="B1207" s="7"/>
    </row>
    <row r="1208" spans="2:2" x14ac:dyDescent="0.35">
      <c r="B1208" s="7"/>
    </row>
    <row r="1209" spans="2:2" x14ac:dyDescent="0.35">
      <c r="B1209" s="7"/>
    </row>
    <row r="1210" spans="2:2" x14ac:dyDescent="0.35">
      <c r="B1210" s="7"/>
    </row>
    <row r="1211" spans="2:2" x14ac:dyDescent="0.35">
      <c r="B1211" s="7"/>
    </row>
    <row r="1212" spans="2:2" x14ac:dyDescent="0.35">
      <c r="B1212" s="7"/>
    </row>
    <row r="1213" spans="2:2" x14ac:dyDescent="0.35">
      <c r="B1213" s="7"/>
    </row>
    <row r="1214" spans="2:2" x14ac:dyDescent="0.35">
      <c r="B1214" s="7"/>
    </row>
    <row r="1215" spans="2:2" x14ac:dyDescent="0.35">
      <c r="B1215" s="7"/>
    </row>
    <row r="1216" spans="2:2" x14ac:dyDescent="0.35">
      <c r="B1216" s="7"/>
    </row>
    <row r="1217" spans="2:2" x14ac:dyDescent="0.35">
      <c r="B1217" s="7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A338A1-CAF0-4BE5-8661-9EA841C707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2026-02-24T09:10:55Z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