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I_2022" sheetId="75" r:id="rId14"/>
    <sheet name="Eksport I-XI_2022" sheetId="74" r:id="rId15"/>
    <sheet name="Import I-X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3" sheetId="36" r:id="rId28"/>
    <sheet name="Baza_cen sprzedaży_2017-2023" sheetId="50" r:id="rId29"/>
  </sheets>
  <definedNames>
    <definedName name="_xlnm._FilterDatabase" localSheetId="14" hidden="1">'Eksport I-XI_2022'!$P$6:$S$63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I-XI_2022'!$A$7:$D$26</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F563" i="36" l="1"/>
  <c r="D563" i="36"/>
  <c r="M562" i="36"/>
  <c r="Z561" i="36"/>
  <c r="F561"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R563" i="36" s="1"/>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M560" i="36" s="1"/>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<sst xmlns="http://schemas.openxmlformats.org/spreadsheetml/2006/main" count="6967" uniqueCount="527">
  <si>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</si>
  <si>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</si>
  <si>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</si>
  <si>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</si>
  <si>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</si>
  <si>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</si>
  <si>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</si>
  <si>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</si>
  <si>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</si>
  <si>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</si>
  <si>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</si>
  <si>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</si>
  <si>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</si>
  <si>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</si>
  <si>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</si>
  <si>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</si>
  <si>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</si>
  <si>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</si>
  <si>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</si>
  <si>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</si>
  <si>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</si>
  <si>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</si>
  <si>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</si>
  <si>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</si>
  <si>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</si>
  <si>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</si>
  <si>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</si>
  <si>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</si>
  <si>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</si>
  <si>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</si>
  <si>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</si>
  <si>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</si>
  <si>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</si>
  <si>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</si>
  <si>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</si>
  <si>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</si>
  <si>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</si>
  <si>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</si>
  <si>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</si>
  <si>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</si>
  <si>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</si>
  <si>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</si>
  <si>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</si>
  <si>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</si>
  <si>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</si>
  <si>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</si>
  <si>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</si>
  <si>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</si>
  <si>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</si>
  <si>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</si>
  <si>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</si>
  <si>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</si>
  <si>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</si>
  <si>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</si>
  <si>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</si>
  <si>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</si>
  <si>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</si>
  <si>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</si>
  <si>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</si>
  <si>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</si>
  <si>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</si>
  <si>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</si>
  <si>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</si>
  <si>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</si>
  <si>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</si>
  <si>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</si>
  <si>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</si>
  <si>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</si>
  <si>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</si>
  <si>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</si>
  <si>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</si>
  <si>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</si>
  <si>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</si>
  <si>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</si>
  <si>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</si>
  <si>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</si>
  <si>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</si>
  <si>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</si>
  <si>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</si>
  <si>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</si>
  <si>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</si>
  <si>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</si>
  <si>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</si>
  <si>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</si>
  <si>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</si>
  <si>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</si>
  <si>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</si>
  <si>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</si>
  <si>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</si>
  <si>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</si>
  <si>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</si>
  <si>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</si>
  <si>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</si>
  <si>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</si>
  <si>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</si>
  <si>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</si>
  <si>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</si>
  <si>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</si>
  <si>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</si>
  <si>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</si>
  <si>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</si>
  <si>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</si>
  <si>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</si>
  <si>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</si>
  <si>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</si>
  <si>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</si>
  <si>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</si>
  <si>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</si>
  <si>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</si>
  <si>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</si>
  <si>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</si>
  <si>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</si>
  <si>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</si>
  <si>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</si>
  <si>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</si>
  <si>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</si>
  <si>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</si>
  <si>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</si>
  <si>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</si>
  <si>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</si>
  <si>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</si>
  <si>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</si>
  <si>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</si>
  <si>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</si>
  <si>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</si>
  <si>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</si>
  <si>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</si>
  <si>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</si>
  <si>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</si>
  <si>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</si>
  <si>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</si>
  <si>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</si>
  <si>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</si>
  <si>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</si>
  <si>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</si>
  <si>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</si>
  <si>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</si>
  <si>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</si>
  <si>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</si>
  <si>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</si>
  <si>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</si>
  <si>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</si>
  <si>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</si>
  <si>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</si>
  <si>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</si>
  <si>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</si>
  <si>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</si>
  <si>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</si>
  <si>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</si>
  <si>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</si>
  <si>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</si>
  <si>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</si>
  <si>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</si>
  <si>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</si>
  <si>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</si>
  <si>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</si>
  <si>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</si>
  <si>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</si>
  <si>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</si>
  <si>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</si>
  <si>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</si>
  <si>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</si>
  <si>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</si>
  <si>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</si>
  <si>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</si>
  <si>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</si>
  <si>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</si>
  <si>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</si>
  <si>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</si>
  <si>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</si>
  <si>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</si>
  <si>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</si>
  <si>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</si>
  <si>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</si>
  <si>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</si>
  <si>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</si>
  <si>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</si>
  <si>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</si>
  <si>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</si>
  <si>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</si>
  <si>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</si>
  <si>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</si>
  <si>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</si>
  <si>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</si>
  <si>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</si>
  <si>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</si>
  <si>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</si>
  <si>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</si>
  <si>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</si>
  <si>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</si>
  <si>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</si>
  <si>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</si>
  <si>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</si>
  <si>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</si>
  <si>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</si>
  <si>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</si>
  <si>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</si>
  <si>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</si>
  <si>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</si>
  <si>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</si>
  <si>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</si>
  <si>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</si>
  <si>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</si>
  <si>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</si>
  <si>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</si>
  <si>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</si>
  <si>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</si>
  <si>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</si>
  <si>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</si>
  <si>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</si>
  <si>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</si>
  <si>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</si>
  <si>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</si>
  <si>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</si>
  <si>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</si>
  <si>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</si>
  <si>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</si>
  <si>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</si>
  <si>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</si>
  <si>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</si>
  <si>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</si>
  <si>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</si>
  <si>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</si>
  <si>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</si>
  <si>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</si>
  <si>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</si>
  <si>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</si>
  <si>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</si>
  <si>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</si>
  <si>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</si>
  <si>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</si>
  <si>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</si>
  <si>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</si>
  <si>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</si>
  <si>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</si>
  <si>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</si>
  <si>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</si>
  <si>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</si>
  <si>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</si>
  <si>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</si>
  <si>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</si>
  <si>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</si>
  <si>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</si>
  <si>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</si>
  <si>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</si>
  <si>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</si>
  <si>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</si>
  <si>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</si>
  <si>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</si>
  <si>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</si>
  <si>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</si>
  <si>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</si>
  <si>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</si>
  <si>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</si>
  <si>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</si>
  <si>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</si>
  <si>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</si>
  <si>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</si>
  <si>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</si>
  <si>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</si>
  <si>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</si>
  <si>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</si>
  <si>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</si>
  <si>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</si>
  <si>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</si>
  <si>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</si>
  <si>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</si>
  <si>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</si>
  <si>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</si>
  <si>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</si>
  <si>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</si>
  <si>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</si>
  <si>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</si>
  <si>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</si>
  <si>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</si>
  <si>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</si>
  <si>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</si>
  <si>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</si>
  <si>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</si>
  <si>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</si>
  <si>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</si>
  <si>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</si>
  <si>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</si>
  <si>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</si>
  <si>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</si>
  <si>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</si>
  <si>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</si>
  <si>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</si>
  <si>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</si>
  <si>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</si>
  <si>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</si>
  <si>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</si>
  <si>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</si>
  <si>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</si>
  <si>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</si>
  <si>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</si>
  <si>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</si>
  <si>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</si>
  <si>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</si>
  <si>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</si>
  <si>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</si>
  <si>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</si>
  <si>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</si>
  <si>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</si>
  <si>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</si>
  <si>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</si>
  <si>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</si>
  <si>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</si>
  <si>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</si>
  <si>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</si>
  <si>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</si>
  <si>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</si>
  <si>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</si>
  <si>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</si>
  <si>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</si>
  <si>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</si>
  <si>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</si>
  <si>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</si>
  <si>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</si>
  <si>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</si>
  <si>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</si>
  <si>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</si>
  <si>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</si>
  <si>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</si>
  <si>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</si>
  <si>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</si>
  <si>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</si>
  <si>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</si>
  <si>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</si>
  <si>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</si>
  <si>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</si>
  <si>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</si>
  <si>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</si>
  <si>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</si>
  <si>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</si>
  <si>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</si>
  <si>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</si>
  <si>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</si>
  <si>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</si>
  <si>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</si>
  <si>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</si>
  <si>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</si>
  <si>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</si>
  <si>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</si>
  <si>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</si>
  <si>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</si>
  <si>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</si>
  <si>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</si>
  <si>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</si>
  <si>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</si>
  <si>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</si>
  <si>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</si>
  <si>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</si>
  <si>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</si>
  <si>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</si>
  <si>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</si>
  <si>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</si>
  <si>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</si>
  <si>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</si>
  <si>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</si>
  <si>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</si>
  <si>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</si>
  <si>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</si>
  <si>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</si>
  <si>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</si>
  <si>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</si>
  <si>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</si>
  <si>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</si>
  <si>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</si>
  <si>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</si>
  <si>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</si>
  <si>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</si>
  <si>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</si>
  <si>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</si>
  <si>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</si>
  <si>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</si>
  <si>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</si>
  <si>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</si>
  <si>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</si>
  <si>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</si>
  <si>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</si>
  <si>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</si>
  <si>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</si>
  <si>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</si>
  <si>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</si>
  <si>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</si>
  <si>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</si>
  <si>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</si>
  <si>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</si>
  <si>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</si>
  <si>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</si>
  <si>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</si>
  <si>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</si>
  <si>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</si>
  <si>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</si>
  <si>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</si>
  <si>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</si>
  <si>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</si>
  <si>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</si>
  <si>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</si>
  <si>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</si>
  <si>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</si>
  <si>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</si>
  <si>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</si>
  <si>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</si>
  <si>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</si>
  <si>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</si>
  <si>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</si>
  <si>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</si>
  <si>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</si>
  <si>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</si>
  <si>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</si>
  <si>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</si>
  <si>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</si>
  <si>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</si>
  <si>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</si>
  <si>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</si>
  <si>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</si>
  <si>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</si>
  <si>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</si>
  <si>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</si>
  <si>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</si>
  <si>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</si>
  <si>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</si>
  <si>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</si>
  <si>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</si>
  <si>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</si>
  <si>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</si>
  <si>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</si>
  <si>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</si>
  <si>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</si>
  <si>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</si>
  <si>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</si>
  <si>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</si>
  <si>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</si>
  <si>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</si>
  <si>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</si>
  <si>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</si>
  <si>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</si>
  <si>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</si>
  <si>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</si>
  <si>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</si>
  <si>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</si>
  <si>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</si>
  <si>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</si>
  <si>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</si>
  <si>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</si>
  <si>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</si>
  <si>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</si>
  <si>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</si>
  <si>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</si>
  <si>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</si>
  <si>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</si>
  <si>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</si>
  <si>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</si>
  <si>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</si>
  <si>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</si>
  <si>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</si>
  <si>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</si>
  <si>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</si>
  <si>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</si>
  <si>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</si>
  <si>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</si>
  <si>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</si>
  <si>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</si>
  <si>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</si>
  <si>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</si>
  <si>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</si>
  <si>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</si>
  <si>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</si>
  <si>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</si>
  <si>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</si>
  <si>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</si>
  <si>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</si>
  <si>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</si>
  <si>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</si>
  <si>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</si>
  <si>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</si>
  <si>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</si>
  <si>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</si>
  <si>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</si>
  <si>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</si>
  <si>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</si>
  <si>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</si>
  <si>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</si>
  <si>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</si>
  <si>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</si>
  <si>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</si>
  <si>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</si>
  <si>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</si>
  <si>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</si>
  <si>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</si>
  <si>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</si>
  <si>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</si>
  <si>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</si>
  <si>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</si>
  <si>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</si>
  <si>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</si>
  <si>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</si>
  <si>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</si>
  <si>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</si>
  <si>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</si>
  <si>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</si>
  <si>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 2022 r.</t>
    </r>
    <r>
      <rPr>
        <b/>
        <sz val="14"/>
        <color indexed="8"/>
        <rFont val="Calibri"/>
        <family val="2"/>
        <charset val="238"/>
        <scheme val="minor"/>
      </rPr>
      <t xml:space="preserve"> (dane wstępne)</t>
    </r>
  </si>
  <si>
    <t>OKRES: I - XI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</si>
  <si>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 2022 r. (dane wstępne) </t>
    </r>
    <r>
      <rPr>
        <b/>
        <sz val="11"/>
        <rFont val="Calibri"/>
        <family val="2"/>
        <charset val="238"/>
        <scheme val="minor"/>
      </rPr>
      <t xml:space="preserve">w porównaniu do I -XI 2022 r. </t>
    </r>
    <r>
      <rPr>
        <i/>
        <sz val="11"/>
        <rFont val="Calibri"/>
        <family val="2"/>
        <charset val="238"/>
        <scheme val="minor"/>
      </rPr>
      <t>(wg wstępnych danych Min. Finansów).</t>
    </r>
  </si>
  <si>
    <t>I - XI 2022 r. (wstępne)</t>
  </si>
  <si>
    <t>I - XI 2021 r.</t>
  </si>
  <si>
    <t>zm. w stos. do  I-XI 2021r. (%)</t>
  </si>
  <si>
    <t>Katar</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</si>
  <si>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 2022 r. (dane wstępne)  </t>
    </r>
    <r>
      <rPr>
        <b/>
        <sz val="11"/>
        <rFont val="Calibri"/>
        <family val="2"/>
        <charset val="238"/>
        <scheme val="minor"/>
      </rPr>
      <t>w porównaniu do I - XI 2021 r.  (</t>
    </r>
    <r>
      <rPr>
        <i/>
        <sz val="11"/>
        <rFont val="Calibri"/>
        <family val="2"/>
        <charset val="238"/>
        <scheme val="minor"/>
      </rPr>
      <t>wg wstępnych danych Min. Finansów</t>
    </r>
    <r>
      <rPr>
        <b/>
        <sz val="11"/>
        <rFont val="Calibri"/>
        <family val="2"/>
        <charset val="238"/>
        <scheme val="minor"/>
      </rPr>
      <t>).</t>
    </r>
  </si>
  <si>
    <t>zm. w stos. do I-XI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</si>
  <si>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 2022 r.</t>
    </r>
    <r>
      <rPr>
        <b/>
        <sz val="14"/>
        <color indexed="8"/>
        <rFont val="Calibri"/>
        <family val="2"/>
        <charset val="238"/>
        <scheme val="minor"/>
      </rPr>
      <t xml:space="preserve"> (dane wstępne)</t>
    </r>
  </si>
  <si>
    <t>29.01.2023</t>
  </si>
  <si>
    <t>nld</t>
  </si>
  <si>
    <t>NR 05/2023</t>
  </si>
  <si>
    <t>09 lutego 2023r.</t>
  </si>
  <si>
    <t>30 stycznia - 05 lutego 2023 r.</t>
  </si>
  <si>
    <t>05.02.2023</t>
  </si>
  <si>
    <t>30.01.2023 - 05.02.2023</t>
  </si>
  <si>
    <r>
      <t>Tablica 6. Średnie ceny sprzedaży netto (bez VAT) elementów mięsa wołowego (kraj) wg makroregionów:</t>
    </r>
    <r>
      <rPr>
        <b/>
        <sz val="14"/>
        <color rgb="FF0000FF"/>
        <rFont val="Calibri"/>
        <family val="2"/>
        <charset val="238"/>
        <scheme val="minor"/>
      </rPr>
      <t xml:space="preserve"> 30.01 - 05.02.2023 r.</t>
    </r>
  </si>
  <si>
    <r>
      <t>Tablica 5. Ceny sprzedaży netto (bez VAT) ćwierci wołowych (zagranica):</t>
    </r>
    <r>
      <rPr>
        <b/>
        <sz val="14"/>
        <color rgb="FF0000FF"/>
        <rFont val="Calibri"/>
        <family val="2"/>
        <charset val="238"/>
        <scheme val="minor"/>
      </rPr>
      <t xml:space="preserve"> 30.01 - 05.02.2023 r.</t>
    </r>
  </si>
  <si>
    <r>
      <t>Tablica 7. Średnie ceny sprzedaży netto (bez VAT) elementów mięsa wołowego (zagranica):</t>
    </r>
    <r>
      <rPr>
        <b/>
        <sz val="14"/>
        <color rgb="FF0000FF"/>
        <rFont val="Calibri"/>
        <family val="2"/>
        <charset val="238"/>
        <scheme val="minor"/>
      </rPr>
      <t xml:space="preserve"> 30.01 - 05.02.2023 r.</t>
    </r>
  </si>
  <si>
    <r>
      <t>Tablica 9. Średnie ceny zakupu mięsa wołowego płacone przez podmioty handlu detalicznego w okresie:</t>
    </r>
    <r>
      <rPr>
        <b/>
        <sz val="16"/>
        <color rgb="FF0000FF"/>
        <rFont val="Calibri"/>
        <family val="2"/>
        <charset val="238"/>
        <scheme val="minor"/>
      </rPr>
      <t xml:space="preserve"> 30.01 - 05.02.2023 r.</t>
    </r>
  </si>
  <si>
    <t>02.02.2023</t>
  </si>
  <si>
    <t>Prices not received - Same prices as last week : EL</t>
  </si>
  <si>
    <t>Week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</si>
</sst>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1">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5" fillId="0" borderId="11" xfId="0" applyFont="1" applyBorder="1"/>
    <xf numFmtId="0" fontId="5" fillId="0" borderId="11" xfId="0" applyFont="1" applyBorder="1" applyAlignment="1">
      <alignment horizontal="left"/>
    </xf>
    <xf numFmtId="0" fontId="242" fillId="0" borderId="2" xfId="0" applyFont="1" applyBorder="1" applyAlignment="1">
      <alignment horizontal="centerContinuous"/>
    </xf>
    <xf numFmtId="0" fontId="243" fillId="0" borderId="3" xfId="0" applyFont="1" applyBorder="1" applyAlignment="1">
      <alignment horizontal="centerContinuous"/>
    </xf>
    <xf numFmtId="0" fontId="243" fillId="0" borderId="4" xfId="0" applyFont="1" applyBorder="1" applyAlignment="1">
      <alignment horizontal="centerContinuous"/>
    </xf>
    <xf numFmtId="0" fontId="244" fillId="0" borderId="5" xfId="0" applyFont="1" applyBorder="1" applyAlignment="1">
      <alignment horizontal="center" vertical="center" wrapText="1"/>
    </xf>
    <xf numFmtId="0" fontId="244" fillId="0" borderId="6" xfId="0" applyFont="1" applyBorder="1" applyAlignment="1">
      <alignment horizontal="center" vertical="center" wrapText="1"/>
    </xf>
    <xf numFmtId="0" fontId="244" fillId="0" borderId="1" xfId="0" applyFont="1" applyBorder="1" applyAlignment="1">
      <alignment horizontal="centerContinuous" vertical="center"/>
    </xf>
    <xf numFmtId="0" fontId="244" fillId="0" borderId="7" xfId="0" applyFont="1" applyFill="1" applyBorder="1" applyAlignment="1">
      <alignment horizontal="centerContinuous" vertical="center" wrapText="1"/>
    </xf>
    <xf numFmtId="0" fontId="244" fillId="0" borderId="8" xfId="0" applyFont="1" applyFill="1" applyBorder="1" applyAlignment="1">
      <alignment horizontal="centerContinuous" vertical="center"/>
    </xf>
    <xf numFmtId="0" fontId="244" fillId="0" borderId="8" xfId="0" applyFont="1" applyFill="1" applyBorder="1" applyAlignment="1">
      <alignment horizontal="centerContinuous" vertical="center" wrapText="1"/>
    </xf>
    <xf numFmtId="0" fontId="244" fillId="0" borderId="9" xfId="0" applyFont="1" applyFill="1" applyBorder="1" applyAlignment="1">
      <alignment horizontal="centerContinuous" vertical="center" wrapText="1"/>
    </xf>
    <xf numFmtId="0" fontId="245" fillId="0" borderId="10" xfId="0" applyFont="1" applyBorder="1" applyAlignment="1">
      <alignment horizontal="center" vertical="center" wrapText="1"/>
    </xf>
    <xf numFmtId="0" fontId="245" fillId="0" borderId="11" xfId="0" applyFont="1" applyBorder="1" applyAlignment="1">
      <alignment horizontal="center" vertical="center" wrapText="1"/>
    </xf>
    <xf numFmtId="0" fontId="244" fillId="0" borderId="12" xfId="0" applyFont="1" applyBorder="1" applyAlignment="1">
      <alignment horizontal="centerContinuous" vertical="center"/>
    </xf>
    <xf numFmtId="0" fontId="244" fillId="2" borderId="52" xfId="0" applyFont="1" applyFill="1" applyBorder="1" applyAlignment="1">
      <alignment horizontal="centerContinuous" vertical="center"/>
    </xf>
    <xf numFmtId="0" fontId="244" fillId="2" borderId="12" xfId="0" applyFont="1" applyFill="1" applyBorder="1" applyAlignment="1">
      <alignment horizontal="centerContinuous" vertical="center"/>
    </xf>
    <xf numFmtId="0" fontId="244" fillId="0" borderId="0" xfId="0" applyFont="1" applyFill="1" applyBorder="1" applyAlignment="1">
      <alignment horizontal="center" vertical="center" wrapText="1"/>
    </xf>
    <xf numFmtId="0" fontId="244" fillId="0" borderId="52" xfId="0" applyFont="1" applyFill="1" applyBorder="1" applyAlignment="1">
      <alignment horizontal="centerContinuous" vertical="center"/>
    </xf>
    <xf numFmtId="0" fontId="244" fillId="0" borderId="54" xfId="0" applyFont="1" applyFill="1" applyBorder="1" applyAlignment="1">
      <alignment horizontal="centerContinuous" vertical="center" wrapText="1"/>
    </xf>
    <xf numFmtId="0" fontId="244" fillId="0" borderId="13" xfId="0" applyFont="1" applyFill="1" applyBorder="1" applyAlignment="1">
      <alignment horizontal="centerContinuous" vertical="center" wrapText="1"/>
    </xf>
    <xf numFmtId="0" fontId="245" fillId="0" borderId="14" xfId="0" applyFont="1" applyBorder="1" applyAlignment="1">
      <alignment horizontal="center" vertical="center"/>
    </xf>
    <xf numFmtId="0" fontId="245" fillId="0" borderId="15" xfId="0" applyFont="1" applyBorder="1" applyAlignment="1">
      <alignment horizontal="center" vertical="center"/>
    </xf>
    <xf numFmtId="14" fontId="244" fillId="0" borderId="46" xfId="0" applyNumberFormat="1" applyFont="1" applyBorder="1" applyAlignment="1">
      <alignment horizontal="center" vertical="center" wrapText="1"/>
    </xf>
    <xf numFmtId="14" fontId="244" fillId="0" borderId="47" xfId="0" applyNumberFormat="1" applyFont="1" applyBorder="1" applyAlignment="1">
      <alignment horizontal="center" vertical="center" wrapText="1"/>
    </xf>
    <xf numFmtId="14" fontId="244" fillId="2" borderId="51" xfId="0" applyNumberFormat="1" applyFont="1" applyFill="1" applyBorder="1" applyAlignment="1">
      <alignment horizontal="center" vertical="center" wrapText="1"/>
    </xf>
    <xf numFmtId="14" fontId="244" fillId="2" borderId="21" xfId="0" applyNumberFormat="1" applyFont="1" applyFill="1" applyBorder="1" applyAlignment="1">
      <alignment horizontal="center" vertical="center" wrapText="1"/>
    </xf>
    <xf numFmtId="0" fontId="244" fillId="0" borderId="13" xfId="0" applyFont="1" applyFill="1" applyBorder="1" applyAlignment="1">
      <alignment horizontal="center" vertical="center" wrapText="1"/>
    </xf>
    <xf numFmtId="0" fontId="244" fillId="0" borderId="53" xfId="0" applyFont="1" applyFill="1" applyBorder="1" applyAlignment="1">
      <alignment horizontal="center" vertical="center" wrapText="1"/>
    </xf>
    <xf numFmtId="0" fontId="244" fillId="0" borderId="12" xfId="0" applyFont="1" applyFill="1" applyBorder="1" applyAlignment="1">
      <alignment horizontal="center" vertical="center" wrapText="1"/>
    </xf>
    <xf numFmtId="14" fontId="244" fillId="0" borderId="12" xfId="0" applyNumberFormat="1" applyFont="1" applyFill="1" applyBorder="1" applyAlignment="1">
      <alignment horizontal="center" vertical="center" wrapText="1"/>
    </xf>
    <xf numFmtId="14" fontId="244" fillId="0" borderId="46" xfId="0" applyNumberFormat="1" applyFont="1" applyFill="1" applyBorder="1" applyAlignment="1">
      <alignment horizontal="center" vertical="center" wrapText="1"/>
    </xf>
    <xf numFmtId="14" fontId="244" fillId="0" borderId="29" xfId="0" applyNumberFormat="1" applyFont="1" applyFill="1" applyBorder="1" applyAlignment="1">
      <alignment horizontal="center" vertical="center" wrapText="1"/>
    </xf>
    <xf numFmtId="0" fontId="246" fillId="0" borderId="16" xfId="0" applyFont="1" applyBorder="1"/>
    <xf numFmtId="0" fontId="246" fillId="0" borderId="17" xfId="0" applyFont="1" applyBorder="1" applyAlignment="1">
      <alignment horizontal="center"/>
    </xf>
    <xf numFmtId="3" fontId="244" fillId="0" borderId="55" xfId="0" applyNumberFormat="1" applyFont="1" applyBorder="1"/>
    <xf numFmtId="3" fontId="244" fillId="2" borderId="43" xfId="0" applyNumberFormat="1" applyFont="1" applyFill="1" applyBorder="1"/>
    <xf numFmtId="3" fontId="244" fillId="2" borderId="55" xfId="0" applyNumberFormat="1" applyFont="1" applyFill="1" applyBorder="1"/>
    <xf numFmtId="2" fontId="244" fillId="0" borderId="4" xfId="0" applyNumberFormat="1" applyFont="1" applyFill="1" applyBorder="1"/>
    <xf numFmtId="165" fontId="244" fillId="0" borderId="56" xfId="0" applyNumberFormat="1" applyFont="1" applyFill="1" applyBorder="1"/>
    <xf numFmtId="165" fontId="244" fillId="0" borderId="3" xfId="0" applyNumberFormat="1" applyFont="1" applyFill="1" applyBorder="1"/>
    <xf numFmtId="165" fontId="244" fillId="0" borderId="27" xfId="0" applyNumberFormat="1" applyFont="1" applyFill="1" applyBorder="1"/>
    <xf numFmtId="0" fontId="246" fillId="0" borderId="2" xfId="0" applyFont="1" applyFill="1" applyBorder="1"/>
    <xf numFmtId="0" fontId="246" fillId="0" borderId="3" xfId="0" applyFont="1" applyFill="1" applyBorder="1" applyAlignment="1">
      <alignment horizontal="center"/>
    </xf>
    <xf numFmtId="3" fontId="244" fillId="0" borderId="3" xfId="0" applyNumberFormat="1" applyFont="1" applyFill="1" applyBorder="1"/>
    <xf numFmtId="2" fontId="244" fillId="0" borderId="3" xfId="0" applyNumberFormat="1" applyFont="1" applyFill="1" applyBorder="1"/>
    <xf numFmtId="165" fontId="244"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47" fillId="0" borderId="1" xfId="0" applyNumberFormat="1" applyFont="1" applyBorder="1"/>
    <xf numFmtId="3" fontId="247" fillId="2" borderId="1" xfId="0" applyNumberFormat="1" applyFont="1" applyFill="1" applyBorder="1"/>
    <xf numFmtId="2" fontId="247" fillId="0" borderId="35" xfId="0" applyNumberFormat="1" applyFont="1" applyFill="1" applyBorder="1"/>
    <xf numFmtId="165" fontId="247" fillId="0" borderId="57" xfId="0" applyNumberFormat="1" applyFont="1" applyFill="1" applyBorder="1"/>
    <xf numFmtId="165" fontId="247"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47" fillId="0" borderId="12" xfId="0" applyNumberFormat="1" applyFont="1" applyBorder="1"/>
    <xf numFmtId="3" fontId="247" fillId="2" borderId="12" xfId="0" applyNumberFormat="1" applyFont="1" applyFill="1" applyBorder="1"/>
    <xf numFmtId="2" fontId="247" fillId="0" borderId="13" xfId="0" applyNumberFormat="1" applyFont="1" applyFill="1" applyBorder="1"/>
    <xf numFmtId="165" fontId="247" fillId="0" borderId="53" xfId="0" applyNumberFormat="1" applyFont="1" applyFill="1" applyBorder="1"/>
    <xf numFmtId="165" fontId="247"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47" fillId="0" borderId="46" xfId="0" applyNumberFormat="1" applyFont="1" applyBorder="1"/>
    <xf numFmtId="3" fontId="247" fillId="2" borderId="46" xfId="0" applyNumberFormat="1" applyFont="1" applyFill="1" applyBorder="1"/>
    <xf numFmtId="2" fontId="247" fillId="0" borderId="58" xfId="0" applyNumberFormat="1" applyFont="1" applyFill="1" applyBorder="1"/>
    <xf numFmtId="165" fontId="247" fillId="0" borderId="47" xfId="0" applyNumberFormat="1" applyFont="1" applyFill="1" applyBorder="1"/>
    <xf numFmtId="165" fontId="247" fillId="0" borderId="29" xfId="0" applyNumberFormat="1" applyFont="1" applyFill="1" applyBorder="1"/>
    <xf numFmtId="0" fontId="241" fillId="0" borderId="22" xfId="0" applyFont="1" applyBorder="1"/>
    <xf numFmtId="0" fontId="241" fillId="0" borderId="23" xfId="0" applyFont="1" applyBorder="1" applyAlignment="1">
      <alignment horizontal="center"/>
    </xf>
    <xf numFmtId="3" fontId="247" fillId="0" borderId="51" xfId="0" applyNumberFormat="1" applyFont="1" applyBorder="1"/>
    <xf numFmtId="3" fontId="247" fillId="2" borderId="51" xfId="0" applyNumberFormat="1" applyFont="1" applyFill="1" applyBorder="1"/>
    <xf numFmtId="2" fontId="247" fillId="0" borderId="59" xfId="0" applyNumberFormat="1" applyFont="1" applyFill="1" applyBorder="1"/>
    <xf numFmtId="165" fontId="247" fillId="0" borderId="60" xfId="0" applyNumberFormat="1" applyFont="1" applyFill="1" applyBorder="1"/>
    <xf numFmtId="165" fontId="247" fillId="0" borderId="30" xfId="0" applyNumberFormat="1" applyFont="1" applyFill="1" applyBorder="1"/>
    <xf numFmtId="0" fontId="246" fillId="0" borderId="3" xfId="0" applyFont="1" applyFill="1" applyBorder="1"/>
    <xf numFmtId="0" fontId="246" fillId="0" borderId="14" xfId="0" applyFont="1" applyBorder="1"/>
    <xf numFmtId="0" fontId="246" fillId="0" borderId="15" xfId="0" applyFont="1" applyBorder="1"/>
    <xf numFmtId="3" fontId="244" fillId="0" borderId="12" xfId="0" applyNumberFormat="1" applyFont="1" applyBorder="1"/>
    <xf numFmtId="3" fontId="244" fillId="2" borderId="12" xfId="0" applyNumberFormat="1" applyFont="1" applyFill="1" applyBorder="1"/>
    <xf numFmtId="2" fontId="244" fillId="0" borderId="13" xfId="0" applyNumberFormat="1" applyFont="1" applyFill="1" applyBorder="1"/>
    <xf numFmtId="165" fontId="244" fillId="0" borderId="53" xfId="0" applyNumberFormat="1" applyFont="1" applyFill="1" applyBorder="1"/>
    <xf numFmtId="165" fontId="244" fillId="0" borderId="49" xfId="0" applyNumberFormat="1" applyFont="1" applyFill="1" applyBorder="1"/>
    <xf numFmtId="165" fontId="244" fillId="0" borderId="37" xfId="0" applyNumberFormat="1" applyFont="1" applyFill="1" applyBorder="1"/>
    <xf numFmtId="0" fontId="241" fillId="0" borderId="21" xfId="0" applyFont="1" applyBorder="1"/>
    <xf numFmtId="165" fontId="247" fillId="0" borderId="61" xfId="0" applyNumberFormat="1" applyFont="1" applyFill="1" applyBorder="1"/>
    <xf numFmtId="165" fontId="247" fillId="0" borderId="62" xfId="0" applyNumberFormat="1" applyFont="1" applyFill="1" applyBorder="1"/>
    <xf numFmtId="0" fontId="246" fillId="0" borderId="21" xfId="0" applyFont="1" applyBorder="1"/>
    <xf numFmtId="3" fontId="244" fillId="0" borderId="46" xfId="0" applyNumberFormat="1" applyFont="1" applyBorder="1"/>
    <xf numFmtId="3" fontId="244" fillId="2" borderId="46" xfId="0" applyNumberFormat="1" applyFont="1" applyFill="1" applyBorder="1"/>
    <xf numFmtId="2" fontId="244" fillId="0" borderId="58" xfId="0" applyNumberFormat="1" applyFont="1" applyFill="1" applyBorder="1"/>
    <xf numFmtId="165" fontId="244" fillId="0" borderId="47" xfId="0" applyNumberFormat="1" applyFont="1" applyFill="1" applyBorder="1"/>
    <xf numFmtId="165" fontId="244" fillId="0" borderId="61" xfId="0" applyNumberFormat="1" applyFont="1" applyFill="1" applyBorder="1"/>
    <xf numFmtId="165" fontId="244" fillId="0" borderId="62" xfId="0" applyNumberFormat="1" applyFont="1" applyFill="1" applyBorder="1"/>
    <xf numFmtId="0" fontId="241" fillId="0" borderId="10" xfId="0" applyFont="1" applyBorder="1"/>
    <xf numFmtId="0" fontId="241" fillId="0" borderId="24" xfId="0" applyFont="1" applyBorder="1"/>
    <xf numFmtId="3" fontId="247" fillId="0" borderId="48" xfId="0" applyNumberFormat="1" applyFont="1" applyBorder="1"/>
    <xf numFmtId="3" fontId="247" fillId="2" borderId="48" xfId="0" applyNumberFormat="1" applyFont="1" applyFill="1" applyBorder="1"/>
    <xf numFmtId="2" fontId="247" fillId="0" borderId="63" xfId="0" applyNumberFormat="1" applyFont="1" applyFill="1" applyBorder="1"/>
    <xf numFmtId="0" fontId="241" fillId="0" borderId="2" xfId="0" applyFont="1" applyFill="1" applyBorder="1"/>
    <xf numFmtId="0" fontId="241" fillId="0" borderId="3" xfId="0" applyFont="1" applyFill="1" applyBorder="1"/>
    <xf numFmtId="3" fontId="247" fillId="0" borderId="3" xfId="0" applyNumberFormat="1" applyFont="1" applyFill="1" applyBorder="1"/>
    <xf numFmtId="2" fontId="247" fillId="0" borderId="3" xfId="0" applyNumberFormat="1" applyFont="1" applyFill="1" applyBorder="1"/>
    <xf numFmtId="165" fontId="247" fillId="0" borderId="3" xfId="0" applyNumberFormat="1" applyFont="1" applyFill="1" applyBorder="1"/>
    <xf numFmtId="165" fontId="247" fillId="0" borderId="4" xfId="0" applyNumberFormat="1" applyFont="1" applyFill="1" applyBorder="1"/>
    <xf numFmtId="0" fontId="241" fillId="0" borderId="11" xfId="0" applyFont="1" applyBorder="1"/>
    <xf numFmtId="3" fontId="247" fillId="0" borderId="52" xfId="0" applyNumberFormat="1" applyFont="1" applyBorder="1"/>
    <xf numFmtId="3" fontId="247" fillId="2" borderId="52" xfId="0" applyNumberFormat="1" applyFont="1" applyFill="1" applyBorder="1"/>
    <xf numFmtId="2" fontId="247" fillId="0" borderId="64" xfId="0" applyNumberFormat="1" applyFont="1" applyFill="1" applyBorder="1"/>
    <xf numFmtId="165" fontId="247" fillId="0" borderId="49" xfId="0" applyNumberFormat="1" applyFont="1" applyFill="1" applyBorder="1"/>
    <xf numFmtId="165" fontId="247" fillId="0" borderId="37" xfId="0" applyNumberFormat="1" applyFont="1" applyFill="1" applyBorder="1"/>
    <xf numFmtId="0" fontId="246" fillId="0" borderId="20" xfId="0" applyFont="1" applyBorder="1"/>
    <xf numFmtId="0" fontId="241" fillId="0" borderId="25" xfId="0" applyFont="1" applyBorder="1"/>
    <xf numFmtId="3" fontId="248" fillId="0" borderId="46" xfId="0" applyNumberFormat="1" applyFont="1" applyBorder="1"/>
    <xf numFmtId="3" fontId="248" fillId="2" borderId="46" xfId="0" applyNumberFormat="1" applyFont="1" applyFill="1" applyBorder="1"/>
    <xf numFmtId="2" fontId="248" fillId="0" borderId="58" xfId="0" applyNumberFormat="1" applyFont="1" applyFill="1" applyBorder="1"/>
    <xf numFmtId="165" fontId="248" fillId="0" borderId="47" xfId="0" applyNumberFormat="1" applyFont="1" applyFill="1" applyBorder="1"/>
    <xf numFmtId="165" fontId="248" fillId="0" borderId="61" xfId="0" applyNumberFormat="1" applyFont="1" applyFill="1" applyBorder="1"/>
    <xf numFmtId="165" fontId="248" fillId="0" borderId="62" xfId="0" applyNumberFormat="1" applyFont="1" applyFill="1" applyBorder="1"/>
    <xf numFmtId="0" fontId="241" fillId="0" borderId="26" xfId="0" applyFont="1" applyBorder="1"/>
    <xf numFmtId="0" fontId="241" fillId="0" borderId="23" xfId="0" applyFont="1" applyBorder="1"/>
    <xf numFmtId="0" fontId="247" fillId="0" borderId="0" xfId="0" applyFont="1"/>
    <xf numFmtId="4" fontId="247" fillId="0" borderId="0" xfId="0" applyNumberFormat="1" applyFont="1"/>
    <xf numFmtId="0" fontId="247" fillId="0" borderId="0" xfId="0" applyFont="1" applyFill="1"/>
    <xf numFmtId="0" fontId="0" fillId="0" borderId="0" xfId="0" applyFill="1"/>
    <xf numFmtId="0" fontId="0" fillId="0" borderId="41" xfId="0" applyFill="1" applyBorder="1"/>
    <xf numFmtId="0" fontId="243" fillId="0" borderId="3" xfId="0" applyFont="1" applyFill="1" applyBorder="1" applyAlignment="1">
      <alignment horizontal="centerContinuous"/>
    </xf>
    <xf numFmtId="0" fontId="243" fillId="0" borderId="4" xfId="0" applyFont="1" applyFill="1" applyBorder="1" applyAlignment="1">
      <alignment horizontal="centerContinuous"/>
    </xf>
    <xf numFmtId="0" fontId="0" fillId="0" borderId="0" xfId="0" applyFill="1" applyBorder="1"/>
    <xf numFmtId="0" fontId="249" fillId="0" borderId="0" xfId="0" applyFont="1" applyAlignment="1">
      <alignment vertical="center"/>
    </xf>
    <xf numFmtId="0" fontId="0" fillId="0" borderId="0" xfId="0"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2" fontId="179" fillId="0" borderId="7" xfId="188" applyNumberFormat="1" applyFont="1" applyFill="1" applyBorder="1" applyAlignment="1">
      <alignment horizontal="right"/>
    </xf>
    <xf numFmtId="2" fontId="179" fillId="0" borderId="62" xfId="188" applyNumberFormat="1" applyFont="1" applyFill="1" applyBorder="1" applyAlignment="1">
      <alignment horizontal="right"/>
    </xf>
    <xf numFmtId="2" fontId="177" fillId="0" borderId="27" xfId="188" applyNumberFormat="1" applyFont="1" applyFill="1" applyBorder="1" applyAlignment="1">
      <alignment horizontal="right"/>
    </xf>
    <xf numFmtId="165" fontId="240" fillId="0" borderId="59" xfId="234" quotePrefix="1" applyNumberFormat="1" applyFont="1" applyBorder="1" applyAlignment="1">
      <alignment horizontal="right"/>
    </xf>
    <xf numFmtId="2" fontId="247" fillId="0" borderId="58" xfId="0" quotePrefix="1" applyNumberFormat="1" applyFont="1" applyFill="1" applyBorder="1"/>
    <xf numFmtId="0" fontId="0" fillId="0" borderId="0" xfId="0" applyFill="1" applyAlignment="1">
      <alignment vertical="center"/>
    </xf>
    <xf numFmtId="0" fontId="165" fillId="0" borderId="0" xfId="0" applyFont="1" applyFill="1" applyAlignment="1">
      <alignment horizontal="right"/>
    </xf>
    <xf numFmtId="179" fontId="151" fillId="0" borderId="0" xfId="0" applyNumberFormat="1" applyFont="1" applyFill="1" applyAlignment="1">
      <alignment horizontal="right"/>
    </xf>
    <xf numFmtId="0" fontId="165" fillId="0" borderId="0" xfId="0" applyFont="1" applyFill="1" applyAlignment="1">
      <alignment horizontal="right" vertical="top"/>
    </xf>
    <xf numFmtId="179" fontId="151" fillId="0" borderId="0" xfId="0" applyNumberFormat="1" applyFont="1" applyFill="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Border="1" applyAlignment="1">
      <alignment horizontal="center" vertical="center"/>
    </xf>
    <xf numFmtId="0" fontId="128" fillId="59" borderId="0" xfId="0" applyFont="1" applyFill="1" applyBorder="1" applyAlignment="1">
      <alignment vertical="center"/>
    </xf>
    <xf numFmtId="0" fontId="130" fillId="59" borderId="0" xfId="0" applyFont="1" applyFill="1" applyBorder="1" applyAlignment="1">
      <alignment vertical="center"/>
    </xf>
    <xf numFmtId="0" fontId="129" fillId="62" borderId="0" xfId="0" quotePrefix="1" applyFont="1" applyFill="1" applyBorder="1" applyAlignment="1">
      <alignment horizontal="center" vertical="center"/>
    </xf>
    <xf numFmtId="0" fontId="132" fillId="62" borderId="0" xfId="0" applyFont="1" applyFill="1" applyBorder="1" applyAlignment="1" applyProtection="1">
      <alignment horizontal="center"/>
      <protection locked="0"/>
    </xf>
    <xf numFmtId="0" fontId="133" fillId="62" borderId="0" xfId="0" applyFont="1" applyFill="1" applyBorder="1" applyAlignment="1" applyProtection="1">
      <alignment horizontal="center"/>
      <protection locked="0"/>
    </xf>
    <xf numFmtId="0" fontId="132" fillId="62" borderId="0" xfId="0" applyFont="1" applyFill="1" applyBorder="1" applyAlignment="1">
      <alignment horizontal="center"/>
    </xf>
    <xf numFmtId="0" fontId="129" fillId="62" borderId="0" xfId="0" applyFont="1" applyFill="1" applyBorder="1" applyAlignment="1" applyProtection="1">
      <alignment horizontal="center"/>
      <protection locked="0"/>
    </xf>
    <xf numFmtId="0" fontId="132" fillId="62" borderId="0" xfId="0" applyFont="1" applyFill="1" applyBorder="1" applyAlignment="1" applyProtection="1">
      <alignment horizontal="center" vertical="top"/>
      <protection locked="0"/>
    </xf>
    <xf numFmtId="0" fontId="133" fillId="62" borderId="0" xfId="0" applyFont="1" applyFill="1" applyBorder="1" applyAlignment="1" applyProtection="1">
      <alignment horizontal="center" vertical="top"/>
      <protection locked="0"/>
    </xf>
    <xf numFmtId="0" fontId="132" fillId="59" borderId="0" xfId="0" applyFont="1" applyFill="1" applyBorder="1" applyAlignment="1" applyProtection="1">
      <alignment horizontal="center" vertical="center"/>
      <protection locked="0"/>
    </xf>
    <xf numFmtId="0" fontId="132" fillId="62" borderId="0" xfId="0" applyFont="1" applyFill="1" applyBorder="1" applyAlignment="1">
      <alignment horizontal="center" vertical="top"/>
    </xf>
    <xf numFmtId="0" fontId="129" fillId="62" borderId="0" xfId="0" applyFont="1" applyFill="1" applyBorder="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Border="1" applyAlignment="1" applyProtection="1">
      <alignment horizontal="center" vertical="center"/>
      <protection locked="0"/>
    </xf>
    <xf numFmtId="0" fontId="128" fillId="59" borderId="0" xfId="0" applyFont="1" applyFill="1" applyAlignment="1">
      <alignment vertical="center"/>
    </xf>
    <xf numFmtId="2" fontId="131" fillId="59" borderId="0" xfId="0" applyNumberFormat="1" applyFont="1" applyFill="1" applyBorder="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Border="1" applyAlignment="1">
      <alignment horizontal="center" vertical="center"/>
    </xf>
    <xf numFmtId="169" fontId="128" fillId="59" borderId="0" xfId="0" applyNumberFormat="1" applyFont="1" applyFill="1" applyBorder="1" applyAlignment="1">
      <alignment horizontal="center" vertical="center"/>
    </xf>
    <xf numFmtId="0" fontId="132" fillId="62" borderId="0" xfId="0" applyFont="1" applyFill="1" applyBorder="1" applyAlignment="1" applyProtection="1">
      <alignment horizontal="center" vertical="center"/>
      <protection locked="0"/>
    </xf>
    <xf numFmtId="0" fontId="128" fillId="62" borderId="0" xfId="0" applyFont="1" applyFill="1" applyBorder="1" applyAlignment="1">
      <alignment horizontal="center" vertical="center"/>
    </xf>
    <xf numFmtId="0" fontId="132" fillId="62" borderId="0" xfId="0" applyFont="1" applyFill="1" applyBorder="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Border="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Border="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Fill="1" applyBorder="1" applyAlignment="1" applyProtection="1">
      <alignment horizontal="left" vertical="center"/>
      <protection locked="0"/>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44" fillId="0" borderId="32" xfId="0" applyFont="1" applyFill="1" applyBorder="1" applyAlignment="1">
      <alignment horizontal="center" vertical="center" wrapText="1"/>
    </xf>
    <xf numFmtId="0" fontId="244" fillId="0" borderId="6" xfId="0" applyFont="1" applyFill="1" applyBorder="1" applyAlignment="1">
      <alignment horizontal="center" vertical="center" wrapText="1"/>
    </xf>
    <xf numFmtId="0" fontId="244" fillId="0" borderId="66" xfId="0" applyFont="1" applyFill="1" applyBorder="1" applyAlignment="1">
      <alignment horizontal="center" vertical="center" wrapText="1"/>
    </xf>
    <xf numFmtId="0" fontId="244"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0" fontId="132" fillId="62" borderId="0" xfId="0" applyFont="1" applyFill="1" applyBorder="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Border="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1" fillId="0" borderId="0" xfId="0" applyNumberFormat="1" applyFont="1" applyFill="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66675</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0"/>
          <a:ext cx="6645216" cy="3619500"/>
        </a:xfrm>
        <a:prstGeom prst="rect">
          <a:avLst/>
        </a:prstGeom>
      </xdr:spPr>
    </xdr:pic>
    <xdr:clientData/>
  </xdr:twoCellAnchor>
  <xdr:twoCellAnchor editAs="oneCell">
    <xdr:from>
      <xdr:col>1</xdr:col>
      <xdr:colOff>0</xdr:colOff>
      <xdr:row>23</xdr:row>
      <xdr:rowOff>0</xdr:rowOff>
    </xdr:from>
    <xdr:to>
      <xdr:col>11</xdr:col>
      <xdr:colOff>549910</xdr:colOff>
      <xdr:row>44</xdr:row>
      <xdr:rowOff>75565</xdr:rowOff>
    </xdr:to>
    <xdr:pic>
      <xdr:nvPicPr>
        <xdr:cNvPr id="10" name="Obraz 9"/>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3705225"/>
          <a:ext cx="6645910" cy="3647440"/>
        </a:xfrm>
        <a:prstGeom prst="rect">
          <a:avLst/>
        </a:prstGeom>
        <a:noFill/>
        <a:ln>
          <a:noFill/>
        </a:ln>
      </xdr:spPr>
    </xdr:pic>
    <xdr:clientData/>
  </xdr:twoCellAnchor>
  <xdr:twoCellAnchor editAs="oneCell">
    <xdr:from>
      <xdr:col>12</xdr:col>
      <xdr:colOff>0</xdr:colOff>
      <xdr:row>23</xdr:row>
      <xdr:rowOff>0</xdr:rowOff>
    </xdr:from>
    <xdr:to>
      <xdr:col>22</xdr:col>
      <xdr:colOff>549910</xdr:colOff>
      <xdr:row>44</xdr:row>
      <xdr:rowOff>74930</xdr:rowOff>
    </xdr:to>
    <xdr:pic>
      <xdr:nvPicPr>
        <xdr:cNvPr id="12" name="Obraz 1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15200" y="3705225"/>
          <a:ext cx="6645910" cy="36468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I21" sqref="I21"/>
    </sheetView>
  </sheetViews>
  <sheetFormatPr defaultRowHeight="12.75"/>
  <cols>
    <col min="1" max="1" width="7.85546875" style="1084" customWidth="1"/>
    <col min="2" max="2" width="19.28515625" style="1084" customWidth="1"/>
    <col min="3" max="3" width="19.85546875" style="1084" customWidth="1"/>
    <col min="4" max="4" width="21" style="1084" customWidth="1"/>
    <col min="5" max="5" width="14.7109375" style="1084" customWidth="1"/>
    <col min="6" max="6" width="13.42578125" style="1084" customWidth="1"/>
    <col min="7" max="10" width="9.140625" style="1084"/>
    <col min="11" max="11" width="17.85546875" style="1084" customWidth="1"/>
    <col min="12" max="16384" width="9.140625" style="1084"/>
  </cols>
  <sheetData>
    <row r="1" spans="2:36" ht="15" customHeight="1">
      <c r="B1"/>
      <c r="C1"/>
      <c r="D1"/>
      <c r="E1"/>
      <c r="F1"/>
      <c r="G1" s="1085"/>
      <c r="L1" s="1086"/>
      <c r="M1" s="1086"/>
      <c r="N1" s="1086"/>
      <c r="O1" s="1086"/>
      <c r="P1" s="1086"/>
      <c r="Q1" s="1086"/>
      <c r="R1" s="1086"/>
      <c r="S1" s="1086"/>
      <c r="T1" s="1086"/>
    </row>
    <row r="2" spans="2:36">
      <c r="B2" s="1307"/>
      <c r="C2" s="1307"/>
      <c r="D2" s="1307"/>
      <c r="E2" s="1308"/>
      <c r="F2" s="1308"/>
      <c r="G2" s="1085"/>
      <c r="L2" s="1086"/>
      <c r="M2" s="1086"/>
      <c r="N2" s="1086"/>
      <c r="O2" s="1086"/>
      <c r="P2" s="1086"/>
      <c r="Q2" s="1086"/>
      <c r="R2" s="1086"/>
      <c r="S2" s="1086"/>
      <c r="T2" s="1086"/>
      <c r="AI2" s="1087"/>
      <c r="AJ2" s="1087"/>
    </row>
    <row r="3" spans="2:36" ht="19.5" customHeight="1">
      <c r="B3" s="1307"/>
      <c r="C3" s="1307"/>
      <c r="D3" s="1309" t="s">
        <v>429</v>
      </c>
      <c r="E3" s="1308"/>
      <c r="F3" s="1308"/>
      <c r="G3" s="1088"/>
      <c r="H3" s="1086"/>
      <c r="I3" s="1086"/>
      <c r="J3" s="1086"/>
      <c r="K3" s="1086"/>
      <c r="L3" s="1086"/>
      <c r="M3" s="1086"/>
      <c r="N3" s="1086"/>
      <c r="O3" s="1086"/>
      <c r="P3" s="1086"/>
      <c r="Q3" s="1086"/>
      <c r="R3" s="1086"/>
      <c r="S3" s="1086"/>
      <c r="T3" s="1086"/>
      <c r="AI3" s="1087"/>
      <c r="AJ3" s="1087"/>
    </row>
    <row r="4" spans="2:36" ht="15.75">
      <c r="B4" s="1307"/>
      <c r="C4" s="1307"/>
      <c r="D4" s="1309" t="s">
        <v>498</v>
      </c>
      <c r="E4" s="1308"/>
      <c r="F4" s="1308"/>
      <c r="G4" s="1088"/>
      <c r="H4" s="1089"/>
      <c r="I4" s="1086"/>
      <c r="J4" s="1086"/>
      <c r="K4" s="1086"/>
      <c r="L4" s="1086"/>
      <c r="M4" s="1086"/>
      <c r="N4" s="1086"/>
      <c r="O4" s="1086"/>
      <c r="P4" s="1086"/>
      <c r="Q4" s="1086"/>
      <c r="R4" s="1086"/>
      <c r="S4" s="1086"/>
      <c r="T4" s="1086"/>
    </row>
    <row r="5" spans="2:36" ht="17.25">
      <c r="B5" s="1307"/>
      <c r="C5" s="1307"/>
      <c r="D5" s="1310" t="s">
        <v>482</v>
      </c>
      <c r="E5" s="1307"/>
      <c r="F5" s="1308"/>
      <c r="G5" s="1088"/>
      <c r="H5" s="1089"/>
      <c r="I5" s="1086"/>
      <c r="J5" s="1086"/>
      <c r="K5" s="1086"/>
      <c r="L5" s="1086"/>
      <c r="M5" s="1086"/>
      <c r="N5" s="1086"/>
      <c r="O5" s="1086"/>
      <c r="P5" s="1086"/>
      <c r="Q5" s="1086"/>
      <c r="R5" s="1086"/>
      <c r="S5" s="1086"/>
      <c r="T5" s="1086"/>
    </row>
    <row r="6" spans="2:36" ht="18" customHeight="1">
      <c r="B6" s="1308"/>
      <c r="C6" s="1308"/>
      <c r="D6" s="1308"/>
      <c r="E6" s="1308"/>
      <c r="F6" s="1308"/>
      <c r="G6" s="1088"/>
      <c r="H6" s="1089"/>
      <c r="I6" s="1086"/>
      <c r="J6" s="1086"/>
      <c r="K6" s="1086"/>
      <c r="L6" s="1086"/>
      <c r="M6" s="1086"/>
      <c r="N6" s="1086"/>
      <c r="O6" s="1086"/>
      <c r="P6" s="1086"/>
      <c r="Q6" s="1086"/>
      <c r="R6" s="1086"/>
      <c r="S6" s="1086"/>
      <c r="T6" s="1086"/>
    </row>
    <row r="7" spans="2:36" ht="16.5" customHeight="1">
      <c r="B7" s="1312" t="s">
        <v>0</v>
      </c>
      <c r="C7" s="1116"/>
      <c r="D7" s="1116"/>
      <c r="E7" s="1086"/>
      <c r="F7" s="1086"/>
      <c r="G7" s="1088"/>
      <c r="H7" s="1086"/>
      <c r="I7" s="1086"/>
      <c r="J7" s="1086"/>
      <c r="K7" s="1086"/>
      <c r="L7" s="1086"/>
      <c r="M7" s="1086"/>
      <c r="N7" s="1086"/>
      <c r="O7" s="1086"/>
      <c r="P7" s="1086"/>
      <c r="Q7" s="1086"/>
      <c r="R7" s="1086"/>
      <c r="S7" s="1086"/>
      <c r="T7" s="1086"/>
    </row>
    <row r="8" spans="2:36" ht="23.25" customHeight="1">
      <c r="B8" s="1311"/>
      <c r="C8" s="1116"/>
      <c r="D8" s="1116"/>
      <c r="E8" s="1086"/>
      <c r="F8" s="1086"/>
      <c r="G8" s="1088"/>
      <c r="H8" s="1086"/>
      <c r="I8" s="1086"/>
      <c r="J8" s="1086"/>
      <c r="K8" s="1086"/>
      <c r="L8" s="1086"/>
      <c r="M8" s="1086"/>
      <c r="N8" s="1086"/>
      <c r="O8" s="1086"/>
      <c r="P8" s="1086"/>
      <c r="Q8" s="1086"/>
      <c r="R8" s="1086"/>
      <c r="S8" s="1086"/>
      <c r="T8" s="1086"/>
    </row>
    <row r="9" spans="2:36" s="1085" customFormat="1" ht="33" customHeight="1">
      <c r="B9" s="1090" t="s">
        <v>48</v>
      </c>
      <c r="C9" s="1091"/>
      <c r="D9" s="1091"/>
      <c r="E9" s="1091"/>
      <c r="F9" s="1088"/>
      <c r="G9" s="1088"/>
      <c r="H9" s="1088"/>
      <c r="I9" s="1088"/>
      <c r="J9" s="1088"/>
      <c r="K9" s="1088"/>
      <c r="L9" s="1088"/>
      <c r="M9" s="1088"/>
      <c r="N9" s="1088"/>
      <c r="O9" s="1088"/>
      <c r="P9" s="1088"/>
      <c r="Q9" s="1088"/>
      <c r="R9" s="1088"/>
      <c r="S9" s="1088"/>
      <c r="T9" s="1088"/>
    </row>
    <row r="10" spans="2:36" s="1085" customFormat="1" ht="23.25" customHeight="1">
      <c r="B10" s="1092"/>
      <c r="C10" s="1088"/>
      <c r="D10" s="1088"/>
      <c r="E10" s="1088"/>
      <c r="F10" s="1088"/>
      <c r="G10" s="1088"/>
      <c r="H10" s="1088"/>
      <c r="I10" s="1088"/>
      <c r="J10" s="1088"/>
      <c r="K10" s="1088"/>
      <c r="L10" s="1088"/>
      <c r="M10" s="1088"/>
      <c r="N10" s="1088"/>
      <c r="O10" s="1088"/>
      <c r="P10" s="1088"/>
      <c r="Q10" s="1088"/>
      <c r="R10" s="1088"/>
      <c r="S10" s="1088"/>
      <c r="T10" s="1088"/>
    </row>
    <row r="11" spans="2:36">
      <c r="B11" s="1086"/>
      <c r="C11" s="1086"/>
      <c r="D11" s="1086"/>
      <c r="E11" s="1086"/>
      <c r="F11" s="1086"/>
      <c r="G11" s="1088"/>
      <c r="H11" s="1086"/>
      <c r="I11" s="1086"/>
      <c r="J11" s="1086"/>
      <c r="K11" s="1086"/>
      <c r="L11" s="1086"/>
      <c r="M11" s="1086"/>
      <c r="N11" s="1086"/>
      <c r="O11" s="1086"/>
      <c r="P11" s="1086"/>
      <c r="Q11" s="1086"/>
      <c r="R11" s="1086"/>
      <c r="S11" s="1086"/>
      <c r="T11" s="1086"/>
    </row>
    <row r="12" spans="2:36" ht="23.25">
      <c r="B12" s="1093" t="s">
        <v>515</v>
      </c>
      <c r="C12" s="1094"/>
      <c r="D12" s="1095"/>
      <c r="E12" s="1096" t="s">
        <v>516</v>
      </c>
      <c r="F12" s="1097"/>
      <c r="G12" s="1098"/>
      <c r="Q12" s="1086"/>
      <c r="R12" s="1086"/>
      <c r="S12" s="1086"/>
      <c r="T12" s="1086"/>
    </row>
    <row r="13" spans="2:36">
      <c r="B13" s="1086"/>
      <c r="C13" s="1086"/>
      <c r="D13" s="1086"/>
      <c r="E13" s="1086"/>
      <c r="F13" s="1086"/>
      <c r="G13" s="1088"/>
      <c r="H13" s="1086"/>
      <c r="I13" s="1086"/>
      <c r="J13" s="1086"/>
      <c r="K13" s="1086"/>
      <c r="L13" s="1086"/>
      <c r="M13" s="1086"/>
      <c r="N13" s="1086"/>
      <c r="O13" s="1086"/>
      <c r="P13" s="1086"/>
      <c r="Q13" s="1086"/>
      <c r="R13" s="1086"/>
      <c r="S13" s="1086"/>
      <c r="T13" s="1086"/>
    </row>
    <row r="14" spans="2:36">
      <c r="B14" s="1086"/>
      <c r="C14" s="1086"/>
      <c r="D14" s="1086"/>
      <c r="E14" s="1086"/>
      <c r="F14" s="1086"/>
      <c r="G14" s="1088"/>
      <c r="H14" s="1086"/>
      <c r="I14" s="1086"/>
      <c r="J14" s="1086"/>
      <c r="K14" s="1086"/>
      <c r="L14" s="1086"/>
      <c r="M14" s="1086"/>
      <c r="N14" s="1086"/>
      <c r="O14" s="1086"/>
      <c r="P14" s="1086"/>
      <c r="Q14" s="1086"/>
      <c r="R14" s="1086"/>
      <c r="S14" s="1086"/>
      <c r="T14" s="1086"/>
    </row>
    <row r="15" spans="2:36" ht="18.75">
      <c r="B15" s="1313" t="s">
        <v>483</v>
      </c>
      <c r="C15" s="1314"/>
      <c r="D15" s="1316" t="s">
        <v>517</v>
      </c>
      <c r="E15" s="1317"/>
      <c r="F15" s="1314"/>
      <c r="G15" s="1315"/>
      <c r="H15" s="1086"/>
      <c r="I15" s="1086"/>
      <c r="J15" s="1086"/>
      <c r="K15" s="1086"/>
      <c r="L15" s="1086"/>
      <c r="M15" s="1086"/>
      <c r="N15" s="1086"/>
      <c r="O15" s="1086"/>
      <c r="P15" s="1086"/>
      <c r="Q15" s="1086"/>
      <c r="R15" s="1086"/>
      <c r="S15" s="1086"/>
      <c r="T15" s="1086"/>
    </row>
    <row r="16" spans="2:36" ht="15">
      <c r="B16" s="1099"/>
      <c r="C16" s="1099"/>
      <c r="D16" s="1099"/>
      <c r="E16" s="1099"/>
      <c r="F16" s="1099"/>
      <c r="G16" s="1088"/>
      <c r="H16" s="1086"/>
      <c r="I16" s="1086"/>
      <c r="J16" s="1086"/>
      <c r="K16" s="1086"/>
      <c r="L16" s="1086"/>
      <c r="M16" s="1086"/>
      <c r="N16" s="1086"/>
      <c r="O16" s="1086"/>
      <c r="P16" s="1086"/>
      <c r="Q16" s="1086"/>
      <c r="R16" s="1086"/>
      <c r="S16" s="1086"/>
      <c r="T16" s="1086"/>
    </row>
    <row r="17" spans="2:20" ht="15">
      <c r="B17" s="1086" t="s">
        <v>499</v>
      </c>
      <c r="C17" s="1086"/>
      <c r="D17" s="1086"/>
      <c r="E17" s="1086"/>
      <c r="F17" s="1099"/>
      <c r="G17" s="1086"/>
      <c r="H17" s="1086"/>
      <c r="I17" s="1086"/>
      <c r="J17" s="1086"/>
      <c r="K17" s="1086"/>
      <c r="L17" s="1086"/>
      <c r="M17" s="1086"/>
      <c r="N17" s="1086"/>
      <c r="O17" s="1086"/>
      <c r="P17" s="1086"/>
      <c r="Q17" s="1086"/>
      <c r="R17" s="1086"/>
      <c r="S17" s="1086"/>
      <c r="T17" s="1086"/>
    </row>
    <row r="18" spans="2:20" ht="15">
      <c r="B18" s="1086" t="s">
        <v>1</v>
      </c>
      <c r="C18" s="1086"/>
      <c r="D18" s="1086"/>
      <c r="E18" s="1086"/>
      <c r="F18" s="1099"/>
      <c r="G18" s="1086"/>
      <c r="H18" s="1086"/>
      <c r="I18" s="1086"/>
      <c r="J18" s="1086"/>
      <c r="K18" s="1086"/>
      <c r="L18" s="1086"/>
      <c r="M18" s="1086"/>
      <c r="N18" s="1086"/>
      <c r="O18" s="1086"/>
      <c r="P18" s="1086"/>
      <c r="Q18" s="1086"/>
      <c r="R18" s="1086"/>
      <c r="S18" s="1086"/>
      <c r="T18" s="1086"/>
    </row>
    <row r="19" spans="2:20" ht="15">
      <c r="B19" s="1101" t="s">
        <v>496</v>
      </c>
      <c r="C19" s="1101"/>
      <c r="D19" s="1101"/>
      <c r="E19" s="1101"/>
      <c r="F19" s="1100"/>
      <c r="G19" s="1101"/>
      <c r="H19" s="1101"/>
      <c r="I19" s="1101"/>
      <c r="J19" s="1101"/>
      <c r="K19" s="1086"/>
      <c r="L19" s="1086"/>
      <c r="M19" s="1086"/>
      <c r="N19" s="1086"/>
      <c r="O19" s="1086"/>
      <c r="P19" s="1086"/>
      <c r="Q19" s="1086"/>
      <c r="R19" s="1086"/>
      <c r="S19" s="1086"/>
      <c r="T19" s="1086"/>
    </row>
    <row r="20" spans="2:20" ht="15">
      <c r="B20" s="1101" t="s">
        <v>497</v>
      </c>
      <c r="C20" s="1101"/>
      <c r="D20" s="1101"/>
      <c r="E20" s="1101"/>
      <c r="F20" s="1099"/>
      <c r="G20" s="1086"/>
      <c r="H20" s="1086"/>
      <c r="I20" s="1086"/>
      <c r="J20" s="1086"/>
      <c r="K20" s="1086"/>
      <c r="L20" s="1086"/>
      <c r="M20" s="1086"/>
      <c r="N20" s="1086"/>
      <c r="O20" s="1086"/>
      <c r="P20" s="1086"/>
      <c r="Q20" s="1086"/>
      <c r="R20" s="1086"/>
      <c r="S20" s="1086"/>
      <c r="T20" s="1086"/>
    </row>
    <row r="21" spans="2:20" ht="15">
      <c r="B21" s="1086" t="s">
        <v>2</v>
      </c>
      <c r="C21" s="1086"/>
      <c r="D21" s="1086"/>
      <c r="E21" s="1086"/>
      <c r="F21" s="1099"/>
      <c r="G21" s="1086"/>
      <c r="H21" s="1086"/>
      <c r="I21" s="1086"/>
      <c r="J21" s="1086"/>
      <c r="K21" s="1086"/>
      <c r="L21" s="1086"/>
      <c r="M21" s="1086"/>
      <c r="N21" s="1086"/>
      <c r="O21" s="1086"/>
      <c r="P21" s="1086"/>
      <c r="Q21" s="1086"/>
      <c r="R21" s="1086"/>
      <c r="S21" s="1086"/>
      <c r="T21" s="1086"/>
    </row>
    <row r="22" spans="2:20" ht="15">
      <c r="B22" s="1086" t="s">
        <v>3</v>
      </c>
      <c r="C22" s="1086"/>
      <c r="D22" s="1086"/>
      <c r="E22" s="1086"/>
      <c r="F22" s="1099"/>
      <c r="G22" s="1086"/>
      <c r="H22" s="1086"/>
      <c r="I22" s="1086"/>
      <c r="J22" s="1086"/>
      <c r="K22" s="1086"/>
      <c r="L22" s="1086"/>
      <c r="M22" s="1086"/>
      <c r="N22" s="1086"/>
      <c r="O22" s="1086"/>
      <c r="P22" s="1086"/>
      <c r="Q22" s="1086"/>
      <c r="R22" s="1086"/>
      <c r="S22" s="1086"/>
      <c r="T22" s="1086"/>
    </row>
    <row r="23" spans="2:20" ht="15">
      <c r="B23" s="1099"/>
      <c r="C23" s="1099"/>
      <c r="D23" s="1099"/>
      <c r="E23" s="1099"/>
      <c r="F23" s="1099"/>
      <c r="G23" s="1086"/>
      <c r="H23" s="1086"/>
      <c r="I23" s="1086"/>
      <c r="J23" s="1086"/>
      <c r="K23" s="1086"/>
      <c r="L23" s="1086"/>
      <c r="M23" s="1086"/>
      <c r="N23" s="1086"/>
      <c r="O23" s="1086"/>
      <c r="P23" s="1086"/>
      <c r="Q23" s="1086"/>
      <c r="R23" s="1086"/>
      <c r="S23" s="1086"/>
      <c r="T23" s="1086"/>
    </row>
    <row r="24" spans="2:20" ht="15">
      <c r="B24" s="1099"/>
      <c r="C24" s="1102"/>
      <c r="D24" s="1099"/>
      <c r="E24" s="1099"/>
      <c r="F24" s="1099"/>
      <c r="G24" s="1086"/>
      <c r="H24" s="1086"/>
      <c r="I24" s="1086"/>
      <c r="J24" s="1086"/>
      <c r="K24" s="1086"/>
      <c r="L24" s="1086"/>
      <c r="M24" s="1086"/>
      <c r="N24" s="1086"/>
      <c r="O24" s="1086"/>
      <c r="P24" s="1086"/>
      <c r="Q24" s="1086"/>
      <c r="R24" s="1086"/>
      <c r="S24" s="1086"/>
      <c r="T24" s="1086"/>
    </row>
    <row r="25" spans="2:20" ht="15">
      <c r="B25" s="1099"/>
      <c r="C25" s="1102"/>
      <c r="D25" s="1099"/>
      <c r="E25" s="1099"/>
      <c r="F25" s="1099"/>
      <c r="G25" s="1086"/>
      <c r="H25" s="1086"/>
      <c r="I25" s="1086"/>
      <c r="J25" s="1086"/>
      <c r="K25" s="1086"/>
      <c r="L25" s="1086"/>
      <c r="M25" s="1086"/>
      <c r="N25" s="1086"/>
      <c r="O25" s="1086"/>
      <c r="P25" s="1086"/>
      <c r="Q25" s="1086"/>
      <c r="R25" s="1086"/>
      <c r="S25" s="1086"/>
      <c r="T25" s="1086"/>
    </row>
    <row r="26" spans="2:20" ht="15">
      <c r="B26" s="1100" t="s">
        <v>484</v>
      </c>
      <c r="C26" s="1099"/>
      <c r="D26" s="1099"/>
      <c r="E26" s="1099"/>
      <c r="F26" s="1099"/>
      <c r="G26" s="1086"/>
      <c r="H26" s="1086"/>
      <c r="I26" s="1086"/>
      <c r="J26" s="1086"/>
      <c r="K26" s="1086"/>
      <c r="L26" s="1086"/>
      <c r="M26" s="1086"/>
      <c r="N26" s="1086"/>
      <c r="O26" s="1086"/>
      <c r="P26" s="1086"/>
      <c r="Q26" s="1086"/>
      <c r="R26" s="1086"/>
      <c r="S26" s="1086"/>
      <c r="T26" s="1086"/>
    </row>
    <row r="27" spans="2:20" ht="15">
      <c r="B27" s="1100" t="s">
        <v>489</v>
      </c>
      <c r="C27" s="1100"/>
      <c r="D27" s="1100"/>
      <c r="E27" s="1100"/>
      <c r="F27" s="1100"/>
      <c r="G27" s="1101"/>
      <c r="H27" s="1101"/>
      <c r="I27" s="1101"/>
      <c r="J27" s="1101"/>
      <c r="K27" s="1086"/>
      <c r="L27" s="1086"/>
      <c r="M27" s="1086"/>
      <c r="N27" s="1086"/>
      <c r="O27" s="1086"/>
      <c r="P27" s="1086"/>
      <c r="Q27" s="1086"/>
      <c r="R27" s="1086"/>
      <c r="S27" s="1086"/>
      <c r="T27" s="1086"/>
    </row>
    <row r="28" spans="2:20" ht="15">
      <c r="B28" s="1099" t="s">
        <v>485</v>
      </c>
      <c r="C28" s="1110" t="s">
        <v>490</v>
      </c>
      <c r="D28" s="1099"/>
      <c r="E28" s="1099"/>
      <c r="F28" s="1099"/>
      <c r="G28" s="1086"/>
      <c r="H28" s="1086"/>
      <c r="I28" s="1086"/>
      <c r="J28" s="1086"/>
      <c r="K28" s="1086"/>
      <c r="L28" s="1086"/>
      <c r="M28" s="1086"/>
      <c r="N28" s="1086"/>
      <c r="O28" s="1086"/>
      <c r="P28" s="1086"/>
      <c r="Q28" s="1086"/>
      <c r="R28" s="1086"/>
      <c r="S28" s="1086"/>
      <c r="T28" s="1086"/>
    </row>
    <row r="29" spans="2:20" ht="15">
      <c r="B29" s="1099" t="s">
        <v>500</v>
      </c>
      <c r="C29" s="1099"/>
      <c r="D29" s="1099"/>
      <c r="E29" s="1099"/>
      <c r="F29" s="1099"/>
      <c r="G29" s="1086"/>
      <c r="H29" s="1086"/>
      <c r="I29" s="1086"/>
      <c r="J29" s="1086"/>
      <c r="K29" s="1086"/>
      <c r="L29" s="1086"/>
      <c r="M29" s="1086"/>
      <c r="N29" s="1086"/>
      <c r="O29" s="1086"/>
      <c r="P29" s="1086"/>
      <c r="Q29" s="1086"/>
      <c r="R29" s="1086"/>
      <c r="S29" s="1086"/>
      <c r="T29" s="1086"/>
    </row>
    <row r="30" spans="2:20" ht="15">
      <c r="B30" s="1099"/>
      <c r="C30" s="1099"/>
      <c r="D30" s="1099"/>
      <c r="E30" s="1099"/>
      <c r="F30" s="1099"/>
      <c r="G30" s="1086"/>
      <c r="H30" s="1086"/>
      <c r="I30" s="1086"/>
      <c r="J30" s="1086"/>
      <c r="K30" s="1086"/>
      <c r="L30" s="1086"/>
      <c r="M30" s="1086"/>
      <c r="N30" s="1086"/>
      <c r="O30" s="1086"/>
      <c r="P30" s="1086"/>
      <c r="Q30" s="1086"/>
      <c r="R30" s="1086"/>
      <c r="S30" s="1086"/>
      <c r="T30" s="1086"/>
    </row>
    <row r="31" spans="2:20" ht="15">
      <c r="B31" s="1103" t="s">
        <v>486</v>
      </c>
      <c r="C31" s="1104"/>
      <c r="D31" s="1104"/>
      <c r="E31" s="1104"/>
      <c r="F31" s="1104"/>
      <c r="G31" s="1105"/>
      <c r="H31" s="1105"/>
      <c r="I31" s="1105"/>
      <c r="J31" s="1105"/>
      <c r="K31" s="1105"/>
      <c r="L31" s="1105"/>
      <c r="M31" s="1105"/>
      <c r="N31" s="1105"/>
      <c r="O31" s="1105"/>
      <c r="P31" s="1105"/>
      <c r="Q31" s="1086"/>
      <c r="R31" s="1086"/>
      <c r="S31" s="1086"/>
      <c r="T31" s="1086"/>
    </row>
    <row r="32" spans="2:20" ht="15">
      <c r="B32" s="1106" t="s">
        <v>487</v>
      </c>
      <c r="C32" s="1104"/>
      <c r="D32" s="1104"/>
      <c r="E32" s="1104"/>
      <c r="F32" s="1104"/>
      <c r="G32" s="1105"/>
      <c r="H32" s="1105"/>
      <c r="I32" s="1105"/>
      <c r="J32" s="1105"/>
      <c r="K32" s="1105"/>
      <c r="L32" s="1105"/>
      <c r="M32" s="1105"/>
      <c r="N32" s="1105"/>
      <c r="O32" s="1105"/>
      <c r="P32" s="1105"/>
      <c r="Q32" s="1086"/>
      <c r="R32" s="1086"/>
      <c r="S32" s="1086"/>
      <c r="T32" s="1086"/>
    </row>
    <row r="33" spans="2:20" ht="15.75">
      <c r="B33" s="1106" t="s">
        <v>488</v>
      </c>
      <c r="C33" s="1099"/>
      <c r="D33" s="1099"/>
      <c r="E33" s="1099"/>
      <c r="F33" s="1099"/>
      <c r="G33" s="1086"/>
      <c r="H33" s="1086"/>
      <c r="I33" s="1086"/>
      <c r="J33" s="1086"/>
      <c r="K33" s="1086"/>
      <c r="L33" s="1086"/>
      <c r="M33" s="1086"/>
      <c r="N33" s="1107"/>
      <c r="O33" s="1086"/>
      <c r="P33" s="1086"/>
      <c r="Q33" s="1086"/>
      <c r="R33" s="1086"/>
      <c r="S33" s="1086"/>
      <c r="T33" s="1086"/>
    </row>
    <row r="34" spans="2:20" ht="15.75">
      <c r="B34" s="1099"/>
      <c r="C34" s="1099"/>
      <c r="D34" s="1099"/>
      <c r="E34" s="1099"/>
      <c r="F34" s="1099"/>
      <c r="G34" s="1086"/>
      <c r="H34" s="1086"/>
      <c r="I34" s="1086"/>
      <c r="J34" s="1086"/>
      <c r="K34" s="1086"/>
      <c r="L34" s="1086"/>
      <c r="M34" s="1086"/>
      <c r="N34" s="1107"/>
      <c r="O34" s="1086"/>
      <c r="P34" s="1086"/>
      <c r="Q34" s="1086"/>
      <c r="R34" s="1086"/>
      <c r="S34" s="1086"/>
      <c r="T34" s="1086"/>
    </row>
    <row r="35" spans="2:20" ht="15.75">
      <c r="B35" s="1086"/>
      <c r="C35" s="1086"/>
      <c r="D35" s="1086"/>
      <c r="E35" s="1086"/>
      <c r="F35" s="1086"/>
      <c r="G35" s="1086"/>
      <c r="H35" s="1086"/>
      <c r="I35" s="1086"/>
      <c r="J35" s="1086"/>
      <c r="K35" s="1086"/>
      <c r="L35" s="1086"/>
      <c r="M35" s="1086"/>
      <c r="N35" s="1107"/>
      <c r="O35" s="1086"/>
      <c r="P35" s="1086"/>
      <c r="Q35" s="1086"/>
      <c r="R35" s="1086"/>
      <c r="S35" s="1086"/>
      <c r="T35" s="1086"/>
    </row>
    <row r="36" spans="2:20" ht="15.75">
      <c r="B36" s="1086"/>
      <c r="C36" s="1086"/>
      <c r="D36" s="1086"/>
      <c r="E36" s="1086"/>
      <c r="F36" s="1086"/>
      <c r="G36" s="1086"/>
      <c r="H36" s="1086"/>
      <c r="I36" s="1086"/>
      <c r="J36" s="1086"/>
      <c r="K36" s="1086"/>
      <c r="L36" s="1086"/>
      <c r="M36" s="1086"/>
      <c r="N36" s="1107"/>
      <c r="O36" s="1086"/>
      <c r="P36" s="1086"/>
      <c r="Q36" s="1086"/>
      <c r="R36" s="1086"/>
      <c r="S36" s="1086"/>
      <c r="T36" s="1086"/>
    </row>
    <row r="37" spans="2:20" ht="15.75">
      <c r="B37" s="1108"/>
      <c r="C37" s="1108"/>
      <c r="D37" s="1108"/>
      <c r="E37" s="1108"/>
      <c r="F37" s="1108"/>
      <c r="G37" s="1108"/>
      <c r="H37" s="1108"/>
      <c r="I37" s="1108"/>
      <c r="J37" s="1108"/>
      <c r="K37" s="1108"/>
      <c r="N37" s="1109"/>
    </row>
    <row r="38" spans="2:20" ht="15.75">
      <c r="B38" s="1108"/>
      <c r="C38" s="1108"/>
      <c r="D38" s="1108"/>
      <c r="E38" s="1108"/>
      <c r="F38" s="1108"/>
      <c r="G38" s="1108"/>
      <c r="H38" s="1108"/>
      <c r="I38" s="1108"/>
      <c r="J38" s="1108"/>
      <c r="K38" s="1108"/>
      <c r="N38" s="1109"/>
    </row>
    <row r="39" spans="2:20">
      <c r="B39" s="1108"/>
      <c r="C39" s="1108"/>
      <c r="D39" s="1108"/>
      <c r="E39" s="1108"/>
      <c r="F39" s="1108"/>
      <c r="G39" s="1108"/>
      <c r="H39" s="1108"/>
      <c r="I39" s="1108"/>
      <c r="J39" s="1108"/>
      <c r="K39" s="1108"/>
    </row>
    <row r="40" spans="2:20">
      <c r="B40" s="1108"/>
      <c r="C40" s="1108"/>
      <c r="D40" s="1108"/>
      <c r="E40" s="1108"/>
      <c r="F40" s="1108"/>
      <c r="G40" s="1108"/>
      <c r="H40" s="1108"/>
      <c r="I40" s="1108"/>
      <c r="J40" s="1108"/>
      <c r="K40" s="1108"/>
    </row>
    <row r="41" spans="2:20">
      <c r="B41" s="1108"/>
      <c r="C41" s="1108"/>
      <c r="D41" s="1108"/>
      <c r="E41" s="1108"/>
      <c r="F41" s="1108"/>
      <c r="G41" s="1108"/>
      <c r="H41" s="1108"/>
      <c r="I41" s="1108"/>
      <c r="J41" s="1108"/>
      <c r="K41" s="1108"/>
    </row>
    <row r="42" spans="2:20">
      <c r="B42" s="1108"/>
      <c r="C42" s="1108"/>
      <c r="D42" s="1108"/>
      <c r="E42" s="1108"/>
      <c r="F42" s="1108"/>
      <c r="G42" s="1108"/>
      <c r="H42" s="1108"/>
      <c r="I42" s="1108"/>
      <c r="J42" s="1108"/>
      <c r="K42" s="1108"/>
    </row>
    <row r="43" spans="2:20">
      <c r="B43" s="1108"/>
      <c r="C43" s="1108"/>
      <c r="D43" s="1108"/>
      <c r="E43" s="1108"/>
      <c r="F43" s="1108"/>
      <c r="G43" s="1108"/>
      <c r="H43" s="1108"/>
      <c r="I43" s="1108"/>
      <c r="J43" s="1108"/>
      <c r="K43" s="110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5" t="s">
        <v>435</v>
      </c>
      <c r="B1" s="1635"/>
      <c r="C1" s="1635"/>
      <c r="D1" s="1635"/>
      <c r="E1" s="1635"/>
      <c r="F1" s="1635"/>
      <c r="G1" s="471"/>
      <c r="H1" s="471"/>
    </row>
    <row r="2" spans="1:8" ht="18.75" customHeight="1" thickBot="1">
      <c r="A2" s="1144"/>
      <c r="B2" s="1143"/>
      <c r="C2" s="1143"/>
      <c r="D2" s="1143"/>
      <c r="E2" s="1143"/>
      <c r="F2" s="1143"/>
    </row>
    <row r="3" spans="1:8" ht="27" customHeight="1">
      <c r="A3" s="1631" t="s">
        <v>53</v>
      </c>
      <c r="B3" s="1631" t="s">
        <v>90</v>
      </c>
      <c r="C3" s="1636" t="s">
        <v>59</v>
      </c>
      <c r="D3" s="1637"/>
      <c r="E3" s="1638"/>
      <c r="F3" s="1633" t="s">
        <v>91</v>
      </c>
      <c r="G3" s="1634"/>
      <c r="H3" s="3"/>
    </row>
    <row r="4" spans="1:8" ht="32.25" customHeight="1" thickBot="1">
      <c r="A4" s="1632"/>
      <c r="B4" s="1632"/>
      <c r="C4" s="909">
        <v>44962</v>
      </c>
      <c r="D4" s="910">
        <v>44955</v>
      </c>
      <c r="E4" s="911">
        <v>44598</v>
      </c>
      <c r="F4" s="912" t="s">
        <v>277</v>
      </c>
      <c r="G4" s="913" t="s">
        <v>92</v>
      </c>
      <c r="H4" s="3"/>
    </row>
    <row r="5" spans="1:8" ht="29.25" customHeight="1">
      <c r="A5" s="914" t="s">
        <v>96</v>
      </c>
      <c r="B5" s="915" t="s">
        <v>261</v>
      </c>
      <c r="C5" s="916" t="s">
        <v>200</v>
      </c>
      <c r="D5" s="917">
        <v>779.88</v>
      </c>
      <c r="E5" s="918">
        <v>718.18</v>
      </c>
      <c r="F5" s="1112" t="s">
        <v>73</v>
      </c>
      <c r="G5" s="1236" t="s">
        <v>73</v>
      </c>
      <c r="H5" s="3"/>
    </row>
    <row r="6" spans="1:8" ht="28.5" customHeight="1" thickBot="1">
      <c r="A6" s="919" t="s">
        <v>97</v>
      </c>
      <c r="B6" s="920" t="s">
        <v>261</v>
      </c>
      <c r="C6" s="921" t="s">
        <v>200</v>
      </c>
      <c r="D6" s="922">
        <v>1197.3</v>
      </c>
      <c r="E6" s="923">
        <v>1009.28</v>
      </c>
      <c r="F6" s="1113" t="s">
        <v>73</v>
      </c>
      <c r="G6" s="1114" t="s">
        <v>73</v>
      </c>
      <c r="H6" s="3"/>
    </row>
    <row r="7" spans="1:8" ht="32.25" customHeight="1" thickBot="1">
      <c r="A7" s="924" t="s">
        <v>93</v>
      </c>
      <c r="B7" s="925" t="s">
        <v>94</v>
      </c>
      <c r="C7" s="921" t="s">
        <v>200</v>
      </c>
      <c r="D7" s="926" t="s">
        <v>200</v>
      </c>
      <c r="E7" s="927" t="s">
        <v>200</v>
      </c>
      <c r="F7" s="1113" t="s">
        <v>73</v>
      </c>
      <c r="G7" s="1114" t="s">
        <v>73</v>
      </c>
      <c r="H7" s="3"/>
    </row>
    <row r="8" spans="1:8" s="3" customFormat="1" ht="15.75">
      <c r="A8" s="601"/>
      <c r="B8" s="602"/>
      <c r="D8" s="580"/>
      <c r="E8" s="581"/>
      <c r="F8" s="582"/>
      <c r="G8" s="582"/>
    </row>
    <row r="9" spans="1:8" ht="19.5" customHeight="1">
      <c r="A9" s="1296" t="s">
        <v>38</v>
      </c>
      <c r="B9" s="1116"/>
      <c r="C9" s="3"/>
      <c r="E9" s="3"/>
      <c r="F9" s="3"/>
      <c r="G9" s="3"/>
      <c r="H9" s="3"/>
    </row>
    <row r="10" spans="1:8">
      <c r="A10" s="1297" t="s">
        <v>495</v>
      </c>
      <c r="B10" s="1116"/>
      <c r="C10" s="3"/>
      <c r="E10" s="3"/>
      <c r="F10" s="3"/>
      <c r="G10" s="3"/>
      <c r="H10" s="3"/>
    </row>
    <row r="11" spans="1:8" ht="15">
      <c r="A11" s="1298"/>
      <c r="B11" s="111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116" customWidth="1"/>
    <col min="2" max="2" width="38.85546875" style="1116" bestFit="1" customWidth="1"/>
    <col min="3" max="3" width="16" style="1116" bestFit="1" customWidth="1"/>
    <col min="4" max="4" width="15.7109375" style="1116" customWidth="1"/>
    <col min="5" max="5" width="11.42578125" style="1116" customWidth="1"/>
    <col min="6" max="6" width="26.7109375" style="1116" customWidth="1"/>
    <col min="7" max="8" width="10.28515625" style="1116" bestFit="1" customWidth="1"/>
    <col min="9" max="9" width="11.28515625" style="1116" bestFit="1" customWidth="1"/>
    <col min="10" max="16384" width="9.140625" style="1116"/>
  </cols>
  <sheetData>
    <row r="1" spans="1:14" ht="27.75" customHeight="1">
      <c r="A1" s="1135" t="s">
        <v>523</v>
      </c>
      <c r="B1" s="1136"/>
      <c r="C1" s="1136"/>
      <c r="D1" s="1136"/>
      <c r="E1" s="1136"/>
      <c r="F1" s="1137"/>
      <c r="G1" s="1137"/>
      <c r="H1" s="1137"/>
      <c r="I1" s="1137"/>
      <c r="J1" s="1137"/>
      <c r="K1" s="1137"/>
      <c r="L1" s="1137"/>
      <c r="M1" s="1137"/>
      <c r="N1" s="1137"/>
    </row>
    <row r="2" spans="1:14" ht="21">
      <c r="A2" s="1138" t="s">
        <v>430</v>
      </c>
      <c r="B2" s="1136"/>
      <c r="C2" s="1136"/>
      <c r="D2" s="1136"/>
      <c r="E2" s="1136"/>
      <c r="F2" s="1137"/>
      <c r="G2" s="1137"/>
      <c r="H2" s="1137"/>
      <c r="I2" s="1137"/>
      <c r="J2" s="1137"/>
      <c r="K2" s="1137"/>
      <c r="L2" s="1137"/>
      <c r="M2" s="1137"/>
      <c r="N2" s="1137"/>
    </row>
    <row r="3" spans="1:14" ht="25.5" customHeight="1">
      <c r="A3" s="1265"/>
      <c r="B3" s="1139"/>
      <c r="C3" s="1140"/>
      <c r="D3" s="1140"/>
      <c r="E3" s="1140"/>
      <c r="F3" s="1140"/>
      <c r="G3" s="1140"/>
      <c r="H3" s="1140"/>
    </row>
    <row r="4" spans="1:14" ht="34.5" customHeight="1" thickBot="1">
      <c r="A4" s="1119"/>
      <c r="B4" s="1144"/>
    </row>
    <row r="5" spans="1:14" ht="24.95" customHeight="1">
      <c r="B5" s="1639" t="s">
        <v>95</v>
      </c>
      <c r="C5" s="1641" t="s">
        <v>431</v>
      </c>
      <c r="D5" s="1642"/>
      <c r="E5" s="1643" t="s">
        <v>432</v>
      </c>
      <c r="F5" s="1141"/>
    </row>
    <row r="6" spans="1:14" ht="24.95" customHeight="1" thickBot="1">
      <c r="B6" s="1640"/>
      <c r="C6" s="928">
        <v>44962</v>
      </c>
      <c r="D6" s="929">
        <v>44955</v>
      </c>
      <c r="E6" s="1644"/>
    </row>
    <row r="7" spans="1:14" ht="24.95" customHeight="1">
      <c r="B7" s="1645" t="s">
        <v>448</v>
      </c>
      <c r="C7" s="1646"/>
      <c r="D7" s="1646"/>
      <c r="E7" s="1647"/>
    </row>
    <row r="8" spans="1:14" ht="24.95" customHeight="1">
      <c r="B8" s="930" t="s">
        <v>478</v>
      </c>
      <c r="C8" s="931" t="s">
        <v>200</v>
      </c>
      <c r="D8" s="932" t="s">
        <v>200</v>
      </c>
      <c r="E8" s="1237" t="s">
        <v>73</v>
      </c>
    </row>
    <row r="9" spans="1:14" ht="24.95" customHeight="1" thickBot="1">
      <c r="B9" s="930" t="s">
        <v>449</v>
      </c>
      <c r="C9" s="931">
        <v>35.04</v>
      </c>
      <c r="D9" s="932">
        <v>35.229999999999997</v>
      </c>
      <c r="E9" s="1526">
        <v>-0.53931308543853995</v>
      </c>
    </row>
    <row r="10" spans="1:14" ht="24.95" customHeight="1" thickBot="1">
      <c r="B10" s="933" t="s">
        <v>450</v>
      </c>
      <c r="C10" s="934">
        <v>24.03</v>
      </c>
      <c r="D10" s="935">
        <v>24.22</v>
      </c>
      <c r="E10" s="1526">
        <v>-0.78447563996696001</v>
      </c>
    </row>
    <row r="11" spans="1:14" ht="25.5" customHeight="1">
      <c r="B11" s="1645" t="s">
        <v>451</v>
      </c>
      <c r="C11" s="1646"/>
      <c r="D11" s="1646"/>
      <c r="E11" s="1647"/>
    </row>
    <row r="12" spans="1:14" ht="20.25" customHeight="1" thickBot="1">
      <c r="B12" s="936" t="s">
        <v>449</v>
      </c>
      <c r="C12" s="937">
        <v>34.92</v>
      </c>
      <c r="D12" s="938">
        <v>35.130000000000003</v>
      </c>
      <c r="E12" s="1526">
        <v>-0.59777967549103572</v>
      </c>
    </row>
    <row r="13" spans="1:14" ht="15.75">
      <c r="B13" s="1142"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27" sqref="AF27"/>
    </sheetView>
  </sheetViews>
  <sheetFormatPr defaultColWidth="9.42578125" defaultRowHeight="12.75"/>
  <cols>
    <col min="1" max="1" width="17.42578125" style="751" customWidth="1"/>
    <col min="2" max="2" width="1" style="751" customWidth="1"/>
    <col min="3" max="7" width="7.42578125" style="751" customWidth="1"/>
    <col min="8" max="8" width="7.7109375" style="751" customWidth="1"/>
    <col min="9" max="9" width="0.5703125" style="751" customWidth="1"/>
    <col min="10" max="15" width="7.42578125" style="751" customWidth="1"/>
    <col min="16" max="16" width="0.5703125" style="751" customWidth="1"/>
    <col min="17" max="22" width="7.42578125" style="751" customWidth="1"/>
    <col min="23" max="23" width="0.5703125" style="751" customWidth="1"/>
    <col min="24" max="24" width="7" style="751" customWidth="1"/>
    <col min="25" max="26" width="7.42578125" style="751" customWidth="1"/>
    <col min="27" max="27" width="9.42578125" style="751" customWidth="1"/>
    <col min="28" max="29" width="2.5703125" style="751" customWidth="1"/>
    <col min="30" max="31" width="9.42578125" style="751" customWidth="1"/>
    <col min="32" max="33" width="9.42578125" style="751"/>
    <col min="34" max="34" width="3.42578125" style="751" customWidth="1"/>
    <col min="35" max="16384" width="9.42578125" style="751"/>
  </cols>
  <sheetData>
    <row r="1" spans="1:35" s="739" customFormat="1" ht="56.1" customHeight="1">
      <c r="A1" s="824" t="s">
        <v>418</v>
      </c>
      <c r="B1" s="825"/>
      <c r="C1" s="825"/>
      <c r="D1" s="826"/>
      <c r="E1" s="826"/>
      <c r="F1" s="825"/>
      <c r="G1" s="825"/>
      <c r="H1" s="825"/>
      <c r="I1" s="825"/>
      <c r="J1" s="825"/>
      <c r="K1" s="825"/>
      <c r="L1" s="825"/>
      <c r="M1" s="825"/>
      <c r="N1" s="825"/>
      <c r="O1" s="825"/>
      <c r="P1" s="825"/>
      <c r="Q1" s="825"/>
      <c r="R1" s="825"/>
      <c r="S1" s="825"/>
      <c r="T1" s="825"/>
      <c r="U1" s="825"/>
      <c r="V1" s="825"/>
      <c r="W1" s="825"/>
      <c r="X1" s="825"/>
      <c r="Y1" s="825"/>
      <c r="Z1" s="827"/>
      <c r="AA1" s="827" t="s">
        <v>423</v>
      </c>
      <c r="AD1" s="740">
        <v>1</v>
      </c>
      <c r="AE1" s="740"/>
      <c r="AF1" s="740"/>
      <c r="AG1" s="740">
        <v>0</v>
      </c>
      <c r="AH1" s="740">
        <v>0</v>
      </c>
      <c r="AI1" s="740">
        <v>0</v>
      </c>
    </row>
    <row r="2" spans="1:35" s="742" customFormat="1" ht="18" customHeight="1">
      <c r="A2" s="828"/>
      <c r="B2" s="829"/>
      <c r="C2" s="829"/>
      <c r="D2" s="830"/>
      <c r="E2" s="830"/>
      <c r="F2" s="829"/>
      <c r="G2" s="829"/>
      <c r="H2" s="829"/>
      <c r="I2" s="829"/>
      <c r="J2" s="829"/>
      <c r="K2" s="829"/>
      <c r="L2" s="829"/>
      <c r="M2" s="829"/>
      <c r="N2" s="829"/>
      <c r="O2" s="829"/>
      <c r="P2" s="829"/>
      <c r="Q2" s="829"/>
      <c r="R2" s="829"/>
      <c r="S2" s="829"/>
      <c r="T2" s="829"/>
      <c r="U2" s="829"/>
      <c r="V2" s="829"/>
      <c r="W2" s="829"/>
      <c r="X2" s="829"/>
      <c r="Y2" s="829"/>
      <c r="Z2" s="741"/>
      <c r="AA2" s="831" t="s">
        <v>524</v>
      </c>
      <c r="AD2" s="743"/>
      <c r="AF2" s="744"/>
    </row>
    <row r="3" spans="1:35" s="739" customFormat="1" ht="15" customHeight="1">
      <c r="A3" s="745"/>
      <c r="B3" s="746"/>
      <c r="C3" s="747"/>
      <c r="D3" s="748"/>
      <c r="E3" s="748"/>
      <c r="F3" s="747"/>
      <c r="G3" s="747"/>
      <c r="H3" s="747"/>
      <c r="I3" s="747"/>
      <c r="J3" s="747"/>
      <c r="K3" s="747"/>
      <c r="L3" s="747"/>
      <c r="M3" s="747"/>
      <c r="N3" s="749"/>
      <c r="Y3" s="750"/>
      <c r="Z3" s="751"/>
      <c r="AA3" s="752"/>
    </row>
    <row r="4" spans="1:35" ht="15">
      <c r="A4" s="745"/>
      <c r="Y4" s="1653">
        <v>4</v>
      </c>
      <c r="Z4" s="1653"/>
      <c r="AA4" s="1653"/>
    </row>
    <row r="5" spans="1:35" s="755" customFormat="1" ht="15.75">
      <c r="A5" s="753" t="s">
        <v>525</v>
      </c>
      <c r="B5" s="754"/>
      <c r="C5" s="754"/>
      <c r="D5" s="754"/>
      <c r="E5" s="754"/>
      <c r="F5" s="754"/>
      <c r="G5" s="754"/>
      <c r="H5" s="754"/>
      <c r="I5" s="754"/>
      <c r="J5" s="754"/>
      <c r="Y5" s="1528"/>
      <c r="Z5" s="1529" t="s">
        <v>424</v>
      </c>
      <c r="AA5" s="1530">
        <v>44949</v>
      </c>
      <c r="AE5" s="1513"/>
      <c r="AF5" s="1513"/>
      <c r="AG5" s="1513"/>
      <c r="AH5" s="1513"/>
      <c r="AI5" s="1513"/>
    </row>
    <row r="6" spans="1:35">
      <c r="Y6" s="1528"/>
      <c r="Z6" s="1531" t="s">
        <v>425</v>
      </c>
      <c r="AA6" s="1532">
        <v>44955</v>
      </c>
      <c r="AE6" s="3"/>
      <c r="AF6" s="3"/>
      <c r="AG6" s="3"/>
      <c r="AH6" s="3"/>
      <c r="AI6" s="3"/>
    </row>
    <row r="7" spans="1:35" s="756" customFormat="1" ht="15.75">
      <c r="A7" s="1654" t="s">
        <v>426</v>
      </c>
      <c r="B7" s="1654"/>
      <c r="C7" s="1654"/>
      <c r="D7" s="1654"/>
      <c r="E7" s="1654"/>
      <c r="F7" s="1654"/>
      <c r="G7" s="1654"/>
      <c r="H7" s="1654"/>
      <c r="I7" s="1654"/>
      <c r="J7" s="1654"/>
      <c r="K7" s="1654"/>
      <c r="L7" s="1654"/>
      <c r="M7" s="1654"/>
      <c r="N7" s="1654"/>
      <c r="O7" s="1654"/>
      <c r="P7" s="1654"/>
      <c r="Q7" s="1654"/>
      <c r="R7" s="1654"/>
      <c r="S7" s="1654"/>
      <c r="T7" s="1654"/>
      <c r="U7" s="1654"/>
      <c r="V7" s="1654"/>
      <c r="W7" s="1654"/>
      <c r="X7" s="1654"/>
      <c r="Y7" s="1654"/>
      <c r="Z7" s="1654"/>
      <c r="AA7" s="1533"/>
      <c r="AB7" s="1534"/>
      <c r="AC7" s="1534"/>
      <c r="AD7" s="1534"/>
      <c r="AE7" s="3"/>
      <c r="AF7" s="3"/>
      <c r="AG7" s="3"/>
      <c r="AH7" s="3"/>
      <c r="AI7" s="3"/>
    </row>
    <row r="8" spans="1:35" s="756" customFormat="1" ht="15.75">
      <c r="A8" s="1654" t="s">
        <v>427</v>
      </c>
      <c r="B8" s="1654"/>
      <c r="C8" s="1654"/>
      <c r="D8" s="1654"/>
      <c r="E8" s="1654"/>
      <c r="F8" s="1654"/>
      <c r="G8" s="1654"/>
      <c r="H8" s="1654"/>
      <c r="I8" s="1654"/>
      <c r="J8" s="1654"/>
      <c r="K8" s="1654"/>
      <c r="L8" s="1654"/>
      <c r="M8" s="1654"/>
      <c r="N8" s="1654"/>
      <c r="O8" s="1654"/>
      <c r="P8" s="1654"/>
      <c r="Q8" s="1654"/>
      <c r="R8" s="1654"/>
      <c r="S8" s="1654"/>
      <c r="T8" s="1654"/>
      <c r="U8" s="1654"/>
      <c r="V8" s="1654"/>
      <c r="W8" s="1654"/>
      <c r="X8" s="1654"/>
      <c r="Y8" s="1654"/>
      <c r="Z8" s="1654"/>
      <c r="AA8" s="1533"/>
      <c r="AB8" s="1534"/>
      <c r="AC8" s="1534"/>
      <c r="AD8" s="1534"/>
      <c r="AE8" s="3"/>
      <c r="AF8" s="3"/>
      <c r="AG8" s="3"/>
      <c r="AH8" s="3"/>
      <c r="AI8" s="3"/>
    </row>
    <row r="9" spans="1:35" s="756" customFormat="1" ht="13.5" thickBot="1">
      <c r="A9" s="1535"/>
      <c r="B9" s="1535"/>
      <c r="C9" s="1536"/>
      <c r="D9" s="1536"/>
      <c r="E9" s="1536"/>
      <c r="F9" s="1536"/>
      <c r="G9" s="1536"/>
      <c r="H9" s="1537"/>
      <c r="I9" s="1536"/>
      <c r="J9" s="1536"/>
      <c r="K9" s="1536"/>
      <c r="L9" s="1536"/>
      <c r="M9" s="1536"/>
      <c r="N9" s="1536"/>
      <c r="O9" s="1536"/>
      <c r="P9" s="1536"/>
      <c r="Q9" s="1536"/>
      <c r="R9" s="1536"/>
      <c r="S9" s="1536"/>
      <c r="T9" s="1536"/>
      <c r="U9" s="1536"/>
      <c r="V9" s="1536"/>
      <c r="W9" s="1536"/>
      <c r="X9" s="1536"/>
      <c r="Y9" s="1536"/>
      <c r="Z9" s="1535"/>
      <c r="AA9" s="1535"/>
      <c r="AB9" s="1534"/>
      <c r="AC9" s="1534"/>
      <c r="AD9" s="1534"/>
      <c r="AE9" s="3"/>
      <c r="AF9" s="3"/>
      <c r="AG9" s="3"/>
      <c r="AH9" s="3"/>
      <c r="AI9" s="3"/>
    </row>
    <row r="10" spans="1:35" s="756" customFormat="1" ht="13.5" thickBot="1">
      <c r="A10" s="1538" t="s">
        <v>310</v>
      </c>
      <c r="B10" s="1535"/>
      <c r="C10" s="1655" t="s">
        <v>363</v>
      </c>
      <c r="D10" s="1656"/>
      <c r="E10" s="1656"/>
      <c r="F10" s="1656"/>
      <c r="G10" s="1656"/>
      <c r="H10" s="1657"/>
      <c r="I10" s="1536"/>
      <c r="J10" s="1655" t="s">
        <v>364</v>
      </c>
      <c r="K10" s="1656"/>
      <c r="L10" s="1656"/>
      <c r="M10" s="1656"/>
      <c r="N10" s="1656"/>
      <c r="O10" s="1657"/>
      <c r="P10" s="1536"/>
      <c r="Q10" s="1655" t="s">
        <v>365</v>
      </c>
      <c r="R10" s="1656"/>
      <c r="S10" s="1656"/>
      <c r="T10" s="1656"/>
      <c r="U10" s="1656"/>
      <c r="V10" s="1657"/>
      <c r="W10" s="1536"/>
      <c r="X10" s="1658" t="s">
        <v>366</v>
      </c>
      <c r="Y10" s="1659"/>
      <c r="Z10" s="1659"/>
      <c r="AA10" s="1660"/>
      <c r="AB10" s="1534"/>
      <c r="AC10" s="1534"/>
      <c r="AD10" s="1534"/>
      <c r="AE10" s="3"/>
      <c r="AF10" s="3"/>
      <c r="AG10" s="3"/>
      <c r="AH10" s="3"/>
      <c r="AI10" s="3"/>
    </row>
    <row r="11" spans="1:35" s="756" customFormat="1" ht="12" customHeight="1">
      <c r="A11" s="1535"/>
      <c r="B11" s="1535"/>
      <c r="C11" s="1648" t="s">
        <v>311</v>
      </c>
      <c r="D11" s="1648" t="s">
        <v>312</v>
      </c>
      <c r="E11" s="1648" t="s">
        <v>313</v>
      </c>
      <c r="F11" s="1648" t="s">
        <v>314</v>
      </c>
      <c r="G11" s="1539" t="s">
        <v>358</v>
      </c>
      <c r="H11" s="1540"/>
      <c r="I11" s="1536"/>
      <c r="J11" s="1652" t="s">
        <v>315</v>
      </c>
      <c r="K11" s="1652" t="s">
        <v>316</v>
      </c>
      <c r="L11" s="1652" t="s">
        <v>317</v>
      </c>
      <c r="M11" s="1652" t="s">
        <v>314</v>
      </c>
      <c r="N11" s="1539" t="s">
        <v>358</v>
      </c>
      <c r="O11" s="1539"/>
      <c r="P11" s="1536"/>
      <c r="Q11" s="1648" t="s">
        <v>311</v>
      </c>
      <c r="R11" s="1648" t="s">
        <v>312</v>
      </c>
      <c r="S11" s="1648" t="s">
        <v>313</v>
      </c>
      <c r="T11" s="1648" t="s">
        <v>314</v>
      </c>
      <c r="U11" s="1539" t="s">
        <v>358</v>
      </c>
      <c r="V11" s="1540"/>
      <c r="W11" s="1536"/>
      <c r="X11" s="1650" t="s">
        <v>318</v>
      </c>
      <c r="Y11" s="1541" t="s">
        <v>319</v>
      </c>
      <c r="Z11" s="1539" t="s">
        <v>358</v>
      </c>
      <c r="AA11" s="1539"/>
      <c r="AB11" s="1534"/>
      <c r="AC11" s="1534"/>
      <c r="AD11" s="1534"/>
      <c r="AE11" s="3"/>
      <c r="AF11" s="3"/>
      <c r="AG11" s="3"/>
      <c r="AH11" s="3"/>
      <c r="AI11" s="3"/>
    </row>
    <row r="12" spans="1:35" s="756" customFormat="1" ht="12" customHeight="1" thickBot="1">
      <c r="A12" s="1542" t="s">
        <v>359</v>
      </c>
      <c r="B12" s="1535"/>
      <c r="C12" s="1649"/>
      <c r="D12" s="1649"/>
      <c r="E12" s="1649"/>
      <c r="F12" s="1649"/>
      <c r="G12" s="1543" t="s">
        <v>360</v>
      </c>
      <c r="H12" s="1544" t="s">
        <v>320</v>
      </c>
      <c r="I12" s="1545"/>
      <c r="J12" s="1649"/>
      <c r="K12" s="1649"/>
      <c r="L12" s="1649"/>
      <c r="M12" s="1649"/>
      <c r="N12" s="1543" t="s">
        <v>360</v>
      </c>
      <c r="O12" s="1544" t="s">
        <v>320</v>
      </c>
      <c r="P12" s="1535"/>
      <c r="Q12" s="1649"/>
      <c r="R12" s="1649"/>
      <c r="S12" s="1649"/>
      <c r="T12" s="1649"/>
      <c r="U12" s="1543" t="s">
        <v>360</v>
      </c>
      <c r="V12" s="1544" t="s">
        <v>320</v>
      </c>
      <c r="W12" s="1535"/>
      <c r="X12" s="1651"/>
      <c r="Y12" s="1546" t="s">
        <v>321</v>
      </c>
      <c r="Z12" s="1543" t="s">
        <v>360</v>
      </c>
      <c r="AA12" s="1543" t="s">
        <v>320</v>
      </c>
      <c r="AB12" s="1534"/>
      <c r="AC12" s="1534"/>
      <c r="AD12" s="1534"/>
      <c r="AE12" s="1534"/>
    </row>
    <row r="13" spans="1:35" s="756" customFormat="1" ht="15.75" thickBot="1">
      <c r="A13" s="1547" t="s">
        <v>361</v>
      </c>
      <c r="B13" s="1535"/>
      <c r="C13" s="1548">
        <v>513.71199999999999</v>
      </c>
      <c r="D13" s="1549">
        <v>506.85700000000003</v>
      </c>
      <c r="E13" s="1550"/>
      <c r="F13" s="1551">
        <v>504.601</v>
      </c>
      <c r="G13" s="757">
        <v>-4.3009999999999877</v>
      </c>
      <c r="H13" s="758">
        <v>-8.4515289780743297E-3</v>
      </c>
      <c r="I13" s="1545"/>
      <c r="J13" s="1548">
        <v>407.755</v>
      </c>
      <c r="K13" s="1549">
        <v>527.53300000000002</v>
      </c>
      <c r="L13" s="1550">
        <v>546.60500000000002</v>
      </c>
      <c r="M13" s="1551">
        <v>535.63699999999994</v>
      </c>
      <c r="N13" s="757">
        <v>4.6879999999999882</v>
      </c>
      <c r="O13" s="758">
        <v>8.8294732639104812E-3</v>
      </c>
      <c r="P13" s="1535"/>
      <c r="Q13" s="1548">
        <v>522.74400000000003</v>
      </c>
      <c r="R13" s="1549">
        <v>520.18399999999997</v>
      </c>
      <c r="S13" s="1550"/>
      <c r="T13" s="1551">
        <v>504.875</v>
      </c>
      <c r="U13" s="757">
        <v>-2.1329999999999814</v>
      </c>
      <c r="V13" s="758">
        <v>-4.2070342085331891E-3</v>
      </c>
      <c r="W13" s="1535"/>
      <c r="X13" s="1552">
        <v>508.58199999999999</v>
      </c>
      <c r="Y13" s="789">
        <v>228.67895683453239</v>
      </c>
      <c r="Z13" s="757">
        <v>-2.7642000000000166</v>
      </c>
      <c r="AA13" s="758">
        <v>-5.4057309900806816E-3</v>
      </c>
      <c r="AB13" s="1534"/>
      <c r="AC13" s="1534"/>
      <c r="AD13" s="1534"/>
      <c r="AE13" s="1534"/>
      <c r="AF13" s="759"/>
    </row>
    <row r="14" spans="1:35" s="756" customFormat="1" ht="2.1" customHeight="1">
      <c r="A14" s="1553"/>
      <c r="B14" s="1535"/>
      <c r="C14" s="1553"/>
      <c r="D14" s="1554"/>
      <c r="E14" s="1554"/>
      <c r="F14" s="1554"/>
      <c r="G14" s="1554"/>
      <c r="H14" s="760"/>
      <c r="I14" s="1554"/>
      <c r="J14" s="1554"/>
      <c r="K14" s="1554"/>
      <c r="L14" s="1554"/>
      <c r="M14" s="1554"/>
      <c r="N14" s="1554"/>
      <c r="O14" s="761"/>
      <c r="P14" s="1535"/>
      <c r="Q14" s="1553"/>
      <c r="R14" s="1554"/>
      <c r="S14" s="1554"/>
      <c r="T14" s="1554"/>
      <c r="U14" s="1554"/>
      <c r="V14" s="760"/>
      <c r="W14" s="1535"/>
      <c r="X14" s="1555"/>
      <c r="Y14" s="1556"/>
      <c r="Z14" s="1553"/>
      <c r="AA14" s="1553"/>
      <c r="AB14" s="1534"/>
      <c r="AC14" s="1534"/>
      <c r="AD14" s="1534"/>
      <c r="AE14" s="1534"/>
    </row>
    <row r="15" spans="1:35" s="756" customFormat="1" ht="2.85" customHeight="1">
      <c r="A15" s="1557"/>
      <c r="B15" s="1535"/>
      <c r="C15" s="1557"/>
      <c r="D15" s="1557"/>
      <c r="E15" s="1557"/>
      <c r="F15" s="1557"/>
      <c r="G15" s="762"/>
      <c r="H15" s="763"/>
      <c r="I15" s="1557"/>
      <c r="J15" s="1557"/>
      <c r="K15" s="1557"/>
      <c r="L15" s="1557"/>
      <c r="M15" s="1557"/>
      <c r="N15" s="1557"/>
      <c r="O15" s="764"/>
      <c r="P15" s="1557"/>
      <c r="Q15" s="1557"/>
      <c r="R15" s="1557"/>
      <c r="S15" s="1557"/>
      <c r="T15" s="1557"/>
      <c r="U15" s="762"/>
      <c r="V15" s="763"/>
      <c r="W15" s="1557"/>
      <c r="X15" s="1557"/>
      <c r="Y15" s="1557"/>
      <c r="Z15" s="1558"/>
      <c r="AA15" s="1558"/>
      <c r="AB15" s="1534"/>
      <c r="AC15" s="1534"/>
      <c r="AD15" s="1534"/>
      <c r="AE15" s="1534"/>
    </row>
    <row r="16" spans="1:35" s="756" customFormat="1" ht="13.5" thickBot="1">
      <c r="A16" s="1557"/>
      <c r="B16" s="1535"/>
      <c r="C16" s="1559" t="s">
        <v>322</v>
      </c>
      <c r="D16" s="1559" t="s">
        <v>323</v>
      </c>
      <c r="E16" s="1559" t="s">
        <v>324</v>
      </c>
      <c r="F16" s="1559" t="s">
        <v>325</v>
      </c>
      <c r="G16" s="1559"/>
      <c r="H16" s="765"/>
      <c r="I16" s="1536"/>
      <c r="J16" s="1559" t="s">
        <v>322</v>
      </c>
      <c r="K16" s="1559" t="s">
        <v>323</v>
      </c>
      <c r="L16" s="1559" t="s">
        <v>324</v>
      </c>
      <c r="M16" s="1559" t="s">
        <v>325</v>
      </c>
      <c r="N16" s="1560"/>
      <c r="O16" s="766"/>
      <c r="P16" s="1536"/>
      <c r="Q16" s="1559" t="s">
        <v>322</v>
      </c>
      <c r="R16" s="1559" t="s">
        <v>323</v>
      </c>
      <c r="S16" s="1559" t="s">
        <v>324</v>
      </c>
      <c r="T16" s="1559" t="s">
        <v>325</v>
      </c>
      <c r="U16" s="1559"/>
      <c r="V16" s="765"/>
      <c r="W16" s="1535"/>
      <c r="X16" s="1561" t="s">
        <v>318</v>
      </c>
      <c r="Y16" s="1536"/>
      <c r="Z16" s="1558"/>
      <c r="AA16" s="1558"/>
      <c r="AB16" s="1534"/>
      <c r="AC16" s="1534"/>
      <c r="AD16" s="1534"/>
      <c r="AE16" s="1534"/>
    </row>
    <row r="17" spans="1:31" s="756" customFormat="1">
      <c r="A17" s="1562" t="s">
        <v>326</v>
      </c>
      <c r="B17" s="1535"/>
      <c r="C17" s="1563">
        <v>510.49529999999999</v>
      </c>
      <c r="D17" s="1564">
        <v>473.65629999999999</v>
      </c>
      <c r="E17" s="1564" t="s">
        <v>374</v>
      </c>
      <c r="F17" s="1565">
        <v>505.74709999999999</v>
      </c>
      <c r="G17" s="767">
        <v>0.59679999999997335</v>
      </c>
      <c r="H17" s="768">
        <v>1.1814305564106231E-3</v>
      </c>
      <c r="I17" s="1566"/>
      <c r="J17" s="1563" t="s">
        <v>374</v>
      </c>
      <c r="K17" s="1564" t="s">
        <v>374</v>
      </c>
      <c r="L17" s="1564" t="s">
        <v>374</v>
      </c>
      <c r="M17" s="1565" t="s">
        <v>374</v>
      </c>
      <c r="N17" s="767"/>
      <c r="O17" s="768"/>
      <c r="P17" s="1535"/>
      <c r="Q17" s="1563" t="s">
        <v>374</v>
      </c>
      <c r="R17" s="1564" t="s">
        <v>374</v>
      </c>
      <c r="S17" s="1564" t="s">
        <v>374</v>
      </c>
      <c r="T17" s="1565" t="s">
        <v>374</v>
      </c>
      <c r="U17" s="767" t="s">
        <v>374</v>
      </c>
      <c r="V17" s="769" t="s">
        <v>374</v>
      </c>
      <c r="W17" s="1535"/>
      <c r="X17" s="1567">
        <v>505.74709999999999</v>
      </c>
      <c r="Y17" s="1568"/>
      <c r="Z17" s="770">
        <v>0.59679999999997335</v>
      </c>
      <c r="AA17" s="769">
        <v>1.1814305564106231E-3</v>
      </c>
      <c r="AB17" s="1569"/>
      <c r="AC17" s="1569"/>
      <c r="AD17" s="1569"/>
      <c r="AE17" s="1569"/>
    </row>
    <row r="18" spans="1:31" s="756" customFormat="1">
      <c r="A18" s="1570" t="s">
        <v>327</v>
      </c>
      <c r="B18" s="1535"/>
      <c r="C18" s="1571" t="s">
        <v>374</v>
      </c>
      <c r="D18" s="1572">
        <v>511.29969999999997</v>
      </c>
      <c r="E18" s="1572" t="s">
        <v>374</v>
      </c>
      <c r="F18" s="1573">
        <v>511.29969999999997</v>
      </c>
      <c r="G18" s="771"/>
      <c r="H18" s="772">
        <v>0</v>
      </c>
      <c r="I18" s="1566"/>
      <c r="J18" s="1571" t="s">
        <v>374</v>
      </c>
      <c r="K18" s="1572" t="s">
        <v>374</v>
      </c>
      <c r="L18" s="1572" t="s">
        <v>374</v>
      </c>
      <c r="M18" s="1573" t="s">
        <v>374</v>
      </c>
      <c r="N18" s="771" t="s">
        <v>374</v>
      </c>
      <c r="O18" s="773" t="s">
        <v>374</v>
      </c>
      <c r="P18" s="1535"/>
      <c r="Q18" s="1571" t="s">
        <v>374</v>
      </c>
      <c r="R18" s="1572" t="s">
        <v>374</v>
      </c>
      <c r="S18" s="1572" t="s">
        <v>374</v>
      </c>
      <c r="T18" s="1573" t="s">
        <v>374</v>
      </c>
      <c r="U18" s="771" t="s">
        <v>374</v>
      </c>
      <c r="V18" s="773" t="s">
        <v>374</v>
      </c>
      <c r="W18" s="1535"/>
      <c r="X18" s="1574">
        <v>511.29969999999997</v>
      </c>
      <c r="Y18" s="1554"/>
      <c r="Z18" s="774" t="s">
        <v>374</v>
      </c>
      <c r="AA18" s="773" t="s">
        <v>374</v>
      </c>
      <c r="AB18" s="1569"/>
      <c r="AC18" s="1569"/>
      <c r="AD18" s="1569"/>
      <c r="AE18" s="1569"/>
    </row>
    <row r="19" spans="1:31" s="756" customFormat="1">
      <c r="A19" s="1570" t="s">
        <v>328</v>
      </c>
      <c r="B19" s="1535"/>
      <c r="C19" s="1571">
        <v>458.42809999999997</v>
      </c>
      <c r="D19" s="1572" t="s">
        <v>332</v>
      </c>
      <c r="E19" s="1572">
        <v>455.23759999999999</v>
      </c>
      <c r="F19" s="1573" t="s">
        <v>332</v>
      </c>
      <c r="G19" s="771" t="s">
        <v>374</v>
      </c>
      <c r="H19" s="772" t="s">
        <v>374</v>
      </c>
      <c r="I19" s="1566"/>
      <c r="J19" s="1571" t="s">
        <v>374</v>
      </c>
      <c r="K19" s="1572" t="s">
        <v>374</v>
      </c>
      <c r="L19" s="1572" t="s">
        <v>374</v>
      </c>
      <c r="M19" s="1573" t="s">
        <v>374</v>
      </c>
      <c r="N19" s="771" t="s">
        <v>374</v>
      </c>
      <c r="O19" s="773" t="s">
        <v>374</v>
      </c>
      <c r="P19" s="1535"/>
      <c r="Q19" s="1571" t="s">
        <v>374</v>
      </c>
      <c r="R19" s="1572" t="s">
        <v>332</v>
      </c>
      <c r="S19" s="1572" t="s">
        <v>332</v>
      </c>
      <c r="T19" s="1573" t="s">
        <v>332</v>
      </c>
      <c r="U19" s="771" t="s">
        <v>374</v>
      </c>
      <c r="V19" s="773" t="s">
        <v>374</v>
      </c>
      <c r="W19" s="1535"/>
      <c r="X19" s="1574" t="s">
        <v>332</v>
      </c>
      <c r="Y19" s="1554"/>
      <c r="Z19" s="774" t="s">
        <v>374</v>
      </c>
      <c r="AA19" s="773" t="s">
        <v>374</v>
      </c>
      <c r="AB19" s="1569"/>
      <c r="AC19" s="1569"/>
      <c r="AD19" s="1569"/>
      <c r="AE19" s="1569"/>
    </row>
    <row r="20" spans="1:31" s="756" customFormat="1">
      <c r="A20" s="1570" t="s">
        <v>329</v>
      </c>
      <c r="B20" s="1535"/>
      <c r="C20" s="1571" t="s">
        <v>374</v>
      </c>
      <c r="D20" s="1572">
        <v>445.03699999999998</v>
      </c>
      <c r="E20" s="1572">
        <v>433.964</v>
      </c>
      <c r="F20" s="1573">
        <v>438.0684</v>
      </c>
      <c r="G20" s="771">
        <v>-5.1709000000000174</v>
      </c>
      <c r="H20" s="772">
        <v>-1.166615866417986E-2</v>
      </c>
      <c r="I20" s="1566"/>
      <c r="J20" s="1571" t="s">
        <v>374</v>
      </c>
      <c r="K20" s="1572" t="s">
        <v>374</v>
      </c>
      <c r="L20" s="1572" t="s">
        <v>374</v>
      </c>
      <c r="M20" s="1573" t="s">
        <v>374</v>
      </c>
      <c r="N20" s="771" t="s">
        <v>374</v>
      </c>
      <c r="O20" s="773" t="s">
        <v>374</v>
      </c>
      <c r="P20" s="1535"/>
      <c r="Q20" s="1571" t="s">
        <v>374</v>
      </c>
      <c r="R20" s="1572">
        <v>470.73430000000002</v>
      </c>
      <c r="S20" s="1572">
        <v>485.12169999999998</v>
      </c>
      <c r="T20" s="1573">
        <v>481.59660000000002</v>
      </c>
      <c r="U20" s="771">
        <v>-5.6389999999999532</v>
      </c>
      <c r="V20" s="773">
        <v>-1.1573456455152176E-2</v>
      </c>
      <c r="W20" s="1535"/>
      <c r="X20" s="1575">
        <v>468.0718</v>
      </c>
      <c r="Y20" s="1535"/>
      <c r="Z20" s="774">
        <v>-5.4934999999999832</v>
      </c>
      <c r="AA20" s="773">
        <v>-1.1600300951104314E-2</v>
      </c>
      <c r="AB20" s="1569"/>
      <c r="AC20" s="1569"/>
      <c r="AD20" s="1569"/>
      <c r="AE20" s="1569"/>
    </row>
    <row r="21" spans="1:31" s="756" customFormat="1">
      <c r="A21" s="1570" t="s">
        <v>330</v>
      </c>
      <c r="B21" s="1535"/>
      <c r="C21" s="1571">
        <v>503.32650000000001</v>
      </c>
      <c r="D21" s="1572">
        <v>515.04229999999995</v>
      </c>
      <c r="E21" s="1572" t="s">
        <v>374</v>
      </c>
      <c r="F21" s="1573">
        <v>508.96300000000002</v>
      </c>
      <c r="G21" s="771">
        <v>-9.1963999999999828</v>
      </c>
      <c r="H21" s="772">
        <v>-1.7748206439948788E-2</v>
      </c>
      <c r="I21" s="1566"/>
      <c r="J21" s="1571" t="s">
        <v>374</v>
      </c>
      <c r="K21" s="1572" t="s">
        <v>374</v>
      </c>
      <c r="L21" s="1572" t="s">
        <v>374</v>
      </c>
      <c r="M21" s="1573" t="s">
        <v>374</v>
      </c>
      <c r="N21" s="771" t="s">
        <v>374</v>
      </c>
      <c r="O21" s="773" t="s">
        <v>374</v>
      </c>
      <c r="P21" s="1535"/>
      <c r="Q21" s="1571" t="s">
        <v>374</v>
      </c>
      <c r="R21" s="1572">
        <v>256.90640000000002</v>
      </c>
      <c r="S21" s="1572" t="s">
        <v>374</v>
      </c>
      <c r="T21" s="1573">
        <v>256.90640000000002</v>
      </c>
      <c r="U21" s="771" t="s">
        <v>374</v>
      </c>
      <c r="V21" s="773" t="s">
        <v>374</v>
      </c>
      <c r="W21" s="1535"/>
      <c r="X21" s="1575">
        <v>505.43950000000001</v>
      </c>
      <c r="Y21" s="1554"/>
      <c r="Z21" s="774">
        <v>-9.067799999999977</v>
      </c>
      <c r="AA21" s="773">
        <v>-1.7624239733819103E-2</v>
      </c>
      <c r="AB21" s="1569"/>
      <c r="AC21" s="1569"/>
      <c r="AD21" s="1569"/>
      <c r="AE21" s="1569"/>
    </row>
    <row r="22" spans="1:31" s="756" customFormat="1">
      <c r="A22" s="1570" t="s">
        <v>331</v>
      </c>
      <c r="B22" s="1535"/>
      <c r="C22" s="1571" t="s">
        <v>374</v>
      </c>
      <c r="D22" s="1572" t="s">
        <v>332</v>
      </c>
      <c r="E22" s="1572" t="s">
        <v>374</v>
      </c>
      <c r="F22" s="1573" t="s">
        <v>332</v>
      </c>
      <c r="G22" s="785" t="s">
        <v>374</v>
      </c>
      <c r="H22" s="786" t="s">
        <v>374</v>
      </c>
      <c r="I22" s="1566"/>
      <c r="J22" s="1571" t="s">
        <v>374</v>
      </c>
      <c r="K22" s="1572" t="s">
        <v>374</v>
      </c>
      <c r="L22" s="1572" t="s">
        <v>374</v>
      </c>
      <c r="M22" s="1573" t="s">
        <v>374</v>
      </c>
      <c r="N22" s="771" t="s">
        <v>374</v>
      </c>
      <c r="O22" s="773" t="s">
        <v>374</v>
      </c>
      <c r="P22" s="1535"/>
      <c r="Q22" s="1571" t="s">
        <v>374</v>
      </c>
      <c r="R22" s="1572" t="s">
        <v>374</v>
      </c>
      <c r="S22" s="1572" t="s">
        <v>374</v>
      </c>
      <c r="T22" s="1573" t="s">
        <v>374</v>
      </c>
      <c r="U22" s="771" t="s">
        <v>374</v>
      </c>
      <c r="V22" s="773" t="s">
        <v>374</v>
      </c>
      <c r="W22" s="1535"/>
      <c r="X22" s="1575" t="s">
        <v>332</v>
      </c>
      <c r="Y22" s="1554"/>
      <c r="Z22" s="774"/>
      <c r="AA22" s="773"/>
      <c r="AB22" s="1569"/>
      <c r="AC22" s="1569"/>
      <c r="AD22" s="1569"/>
      <c r="AE22" s="1569"/>
    </row>
    <row r="23" spans="1:31" s="756" customFormat="1">
      <c r="A23" s="1570" t="s">
        <v>333</v>
      </c>
      <c r="B23" s="1535"/>
      <c r="C23" s="1576" t="s">
        <v>374</v>
      </c>
      <c r="D23" s="1577" t="s">
        <v>374</v>
      </c>
      <c r="E23" s="1577" t="s">
        <v>374</v>
      </c>
      <c r="F23" s="1578" t="s">
        <v>374</v>
      </c>
      <c r="G23" s="771"/>
      <c r="H23" s="772"/>
      <c r="I23" s="1579"/>
      <c r="J23" s="1576">
        <v>508.85899999999998</v>
      </c>
      <c r="K23" s="1577">
        <v>527.08920000000001</v>
      </c>
      <c r="L23" s="1577">
        <v>551.40020000000004</v>
      </c>
      <c r="M23" s="1578">
        <v>537.91290000000004</v>
      </c>
      <c r="N23" s="771">
        <v>5.6958000000000766</v>
      </c>
      <c r="O23" s="773">
        <v>1.0702023666657956E-2</v>
      </c>
      <c r="P23" s="1535"/>
      <c r="Q23" s="1576" t="s">
        <v>374</v>
      </c>
      <c r="R23" s="1577" t="s">
        <v>374</v>
      </c>
      <c r="S23" s="1577" t="s">
        <v>374</v>
      </c>
      <c r="T23" s="1578" t="s">
        <v>374</v>
      </c>
      <c r="U23" s="771" t="s">
        <v>374</v>
      </c>
      <c r="V23" s="773" t="s">
        <v>374</v>
      </c>
      <c r="W23" s="1535"/>
      <c r="X23" s="1575">
        <v>537.91290000000004</v>
      </c>
      <c r="Y23" s="1568"/>
      <c r="Z23" s="774">
        <v>5.6958000000000766</v>
      </c>
      <c r="AA23" s="773">
        <v>1.0702023666657956E-2</v>
      </c>
      <c r="AB23" s="1569"/>
      <c r="AC23" s="1569"/>
      <c r="AD23" s="1569"/>
      <c r="AE23" s="1569"/>
    </row>
    <row r="24" spans="1:31" s="756" customFormat="1">
      <c r="A24" s="1570" t="s">
        <v>334</v>
      </c>
      <c r="B24" s="1535"/>
      <c r="C24" s="1571" t="s">
        <v>374</v>
      </c>
      <c r="D24" s="1572">
        <v>425.65179999999998</v>
      </c>
      <c r="E24" s="1572">
        <v>453.14429999999999</v>
      </c>
      <c r="F24" s="1573">
        <v>443.99110000000002</v>
      </c>
      <c r="G24" s="771">
        <v>0</v>
      </c>
      <c r="H24" s="772">
        <v>0</v>
      </c>
      <c r="I24" s="1566"/>
      <c r="J24" s="1571" t="s">
        <v>374</v>
      </c>
      <c r="K24" s="1572" t="s">
        <v>374</v>
      </c>
      <c r="L24" s="1572" t="s">
        <v>374</v>
      </c>
      <c r="M24" s="1573" t="s">
        <v>374</v>
      </c>
      <c r="N24" s="771" t="s">
        <v>374</v>
      </c>
      <c r="O24" s="773" t="s">
        <v>374</v>
      </c>
      <c r="P24" s="1535"/>
      <c r="Q24" s="1571" t="s">
        <v>374</v>
      </c>
      <c r="R24" s="1572" t="s">
        <v>374</v>
      </c>
      <c r="S24" s="1572">
        <v>468.16269999999997</v>
      </c>
      <c r="T24" s="1573">
        <v>468.1567</v>
      </c>
      <c r="U24" s="771" t="s">
        <v>374</v>
      </c>
      <c r="V24" s="773" t="s">
        <v>374</v>
      </c>
      <c r="W24" s="1535"/>
      <c r="X24" s="1575">
        <v>456.63150000000002</v>
      </c>
      <c r="Y24" s="1568"/>
      <c r="Z24" s="774" t="s">
        <v>374</v>
      </c>
      <c r="AA24" s="773" t="s">
        <v>374</v>
      </c>
      <c r="AB24" s="1569"/>
      <c r="AC24" s="1569"/>
      <c r="AD24" s="1569"/>
      <c r="AE24" s="1569"/>
    </row>
    <row r="25" spans="1:31" s="756" customFormat="1">
      <c r="A25" s="1570" t="s">
        <v>335</v>
      </c>
      <c r="B25" s="1535"/>
      <c r="C25" s="1571">
        <v>519.54340000000002</v>
      </c>
      <c r="D25" s="1572">
        <v>534.52750000000003</v>
      </c>
      <c r="E25" s="1572" t="s">
        <v>374</v>
      </c>
      <c r="F25" s="1573">
        <v>525.18449999999996</v>
      </c>
      <c r="G25" s="771">
        <v>5.5428999999999178</v>
      </c>
      <c r="H25" s="772">
        <v>1.0666774946424429E-2</v>
      </c>
      <c r="I25" s="1566"/>
      <c r="J25" s="1571" t="s">
        <v>374</v>
      </c>
      <c r="K25" s="1572" t="s">
        <v>374</v>
      </c>
      <c r="L25" s="1572" t="s">
        <v>374</v>
      </c>
      <c r="M25" s="1573" t="s">
        <v>374</v>
      </c>
      <c r="N25" s="771" t="s">
        <v>374</v>
      </c>
      <c r="O25" s="773" t="s">
        <v>374</v>
      </c>
      <c r="P25" s="1535"/>
      <c r="Q25" s="1571">
        <v>522.77200000000005</v>
      </c>
      <c r="R25" s="1572">
        <v>535.16330000000005</v>
      </c>
      <c r="S25" s="1572">
        <v>468.16269999999997</v>
      </c>
      <c r="T25" s="1573">
        <v>530.38559999999995</v>
      </c>
      <c r="U25" s="771">
        <v>0.47870000000000346</v>
      </c>
      <c r="V25" s="773">
        <v>9.0336623282327722E-4</v>
      </c>
      <c r="W25" s="1535"/>
      <c r="X25" s="1575">
        <v>528.04449999999997</v>
      </c>
      <c r="Y25" s="1568"/>
      <c r="Z25" s="774">
        <v>2.758199999999988</v>
      </c>
      <c r="AA25" s="773">
        <v>5.250850821732822E-3</v>
      </c>
      <c r="AB25" s="1569"/>
      <c r="AC25" s="1569"/>
      <c r="AD25" s="1569"/>
      <c r="AE25" s="1569"/>
    </row>
    <row r="26" spans="1:31" s="756" customFormat="1">
      <c r="A26" s="1570" t="s">
        <v>336</v>
      </c>
      <c r="B26" s="1535"/>
      <c r="C26" s="1576">
        <v>527.87670000000003</v>
      </c>
      <c r="D26" s="1577">
        <v>533.29769999999996</v>
      </c>
      <c r="E26" s="1577">
        <v>529.58989999999994</v>
      </c>
      <c r="F26" s="1578">
        <v>529.61649999999997</v>
      </c>
      <c r="G26" s="771">
        <v>-0.70400000000006457</v>
      </c>
      <c r="H26" s="772">
        <v>-1.3274991255288748E-3</v>
      </c>
      <c r="I26" s="1566"/>
      <c r="J26" s="1576" t="s">
        <v>374</v>
      </c>
      <c r="K26" s="1577">
        <v>532</v>
      </c>
      <c r="L26" s="1577" t="s">
        <v>95</v>
      </c>
      <c r="M26" s="1578">
        <v>525.05200000000002</v>
      </c>
      <c r="N26" s="771" t="s">
        <v>374</v>
      </c>
      <c r="O26" s="773" t="s">
        <v>374</v>
      </c>
      <c r="P26" s="1535"/>
      <c r="Q26" s="1576" t="s">
        <v>374</v>
      </c>
      <c r="R26" s="1577" t="s">
        <v>374</v>
      </c>
      <c r="S26" s="1577" t="s">
        <v>374</v>
      </c>
      <c r="T26" s="1578" t="s">
        <v>374</v>
      </c>
      <c r="U26" s="771" t="s">
        <v>374</v>
      </c>
      <c r="V26" s="773" t="s">
        <v>374</v>
      </c>
      <c r="W26" s="1535"/>
      <c r="X26" s="1575">
        <v>528.90570000000002</v>
      </c>
      <c r="Y26" s="1554"/>
      <c r="Z26" s="774">
        <v>-0.59439999999995052</v>
      </c>
      <c r="AA26" s="773">
        <v>-1.1225682488066324E-3</v>
      </c>
      <c r="AB26" s="1569"/>
      <c r="AC26" s="1569"/>
      <c r="AD26" s="1569"/>
      <c r="AE26" s="1569"/>
    </row>
    <row r="27" spans="1:31" s="756" customFormat="1">
      <c r="A27" s="1570" t="s">
        <v>337</v>
      </c>
      <c r="B27" s="1535"/>
      <c r="C27" s="1576">
        <v>471.13290000000001</v>
      </c>
      <c r="D27" s="1577">
        <v>492.71010000000001</v>
      </c>
      <c r="E27" s="1577" t="s">
        <v>374</v>
      </c>
      <c r="F27" s="1578">
        <v>487.35969999999998</v>
      </c>
      <c r="G27" s="771">
        <v>0.53579999999999472</v>
      </c>
      <c r="H27" s="772">
        <v>1.1006033187770381E-3</v>
      </c>
      <c r="I27" s="1566"/>
      <c r="J27" s="1576" t="s">
        <v>374</v>
      </c>
      <c r="K27" s="1577" t="s">
        <v>374</v>
      </c>
      <c r="L27" s="1577" t="s">
        <v>374</v>
      </c>
      <c r="M27" s="1578" t="s">
        <v>374</v>
      </c>
      <c r="N27" s="771" t="s">
        <v>374</v>
      </c>
      <c r="O27" s="773" t="s">
        <v>374</v>
      </c>
      <c r="P27" s="1535"/>
      <c r="Q27" s="1576" t="s">
        <v>374</v>
      </c>
      <c r="R27" s="1577">
        <v>504.34550000000002</v>
      </c>
      <c r="S27" s="1577">
        <v>504.34550000000002</v>
      </c>
      <c r="T27" s="1578">
        <v>550.96469999999999</v>
      </c>
      <c r="U27" s="771">
        <v>59.113099999999974</v>
      </c>
      <c r="V27" s="773">
        <v>0.12018482810668907</v>
      </c>
      <c r="W27" s="1535"/>
      <c r="X27" s="1575">
        <v>489.89229999999998</v>
      </c>
      <c r="Y27" s="1554"/>
      <c r="Z27" s="774">
        <v>2.8682000000000016</v>
      </c>
      <c r="AA27" s="773">
        <v>5.8892362821469924E-3</v>
      </c>
      <c r="AB27" s="1569"/>
      <c r="AC27" s="1569"/>
      <c r="AD27" s="1569"/>
      <c r="AE27" s="1569"/>
    </row>
    <row r="28" spans="1:31" s="756" customFormat="1">
      <c r="A28" s="1570" t="s">
        <v>338</v>
      </c>
      <c r="B28" s="1535"/>
      <c r="C28" s="1571">
        <v>527.28539999999998</v>
      </c>
      <c r="D28" s="1572">
        <v>495.4631</v>
      </c>
      <c r="E28" s="1572">
        <v>433.94580000000002</v>
      </c>
      <c r="F28" s="1573">
        <v>520.89840000000004</v>
      </c>
      <c r="G28" s="775">
        <v>-15.300399999999968</v>
      </c>
      <c r="H28" s="772">
        <v>-2.8534938906987439E-2</v>
      </c>
      <c r="I28" s="1566"/>
      <c r="J28" s="1571" t="s">
        <v>374</v>
      </c>
      <c r="K28" s="1572" t="s">
        <v>374</v>
      </c>
      <c r="L28" s="1572" t="s">
        <v>374</v>
      </c>
      <c r="M28" s="1573" t="s">
        <v>374</v>
      </c>
      <c r="N28" s="771" t="s">
        <v>374</v>
      </c>
      <c r="O28" s="773" t="s">
        <v>374</v>
      </c>
      <c r="P28" s="1535"/>
      <c r="Q28" s="1571">
        <v>533.66229999999996</v>
      </c>
      <c r="R28" s="1572">
        <v>537.04579999999999</v>
      </c>
      <c r="S28" s="1572">
        <v>390.72469999999998</v>
      </c>
      <c r="T28" s="1573">
        <v>506.99169999999998</v>
      </c>
      <c r="U28" s="771">
        <v>-46.003899999999987</v>
      </c>
      <c r="V28" s="773">
        <v>-8.3190354498299812E-2</v>
      </c>
      <c r="W28" s="1535"/>
      <c r="X28" s="1575">
        <v>520.20159999999998</v>
      </c>
      <c r="Y28" s="1554"/>
      <c r="Z28" s="774">
        <v>-16.838799999999992</v>
      </c>
      <c r="AA28" s="773">
        <v>-3.1354810550565659E-2</v>
      </c>
      <c r="AB28" s="1569"/>
      <c r="AC28" s="1569"/>
      <c r="AD28" s="1569"/>
      <c r="AE28" s="1569"/>
    </row>
    <row r="29" spans="1:31" s="756" customFormat="1">
      <c r="A29" s="1570" t="s">
        <v>339</v>
      </c>
      <c r="B29" s="1535"/>
      <c r="C29" s="1571" t="s">
        <v>374</v>
      </c>
      <c r="D29" s="1572" t="s">
        <v>374</v>
      </c>
      <c r="E29" s="1572" t="s">
        <v>374</v>
      </c>
      <c r="F29" s="1573" t="s">
        <v>374</v>
      </c>
      <c r="G29" s="771">
        <v>0</v>
      </c>
      <c r="H29" s="772">
        <v>0</v>
      </c>
      <c r="I29" s="1566"/>
      <c r="J29" s="1571" t="s">
        <v>374</v>
      </c>
      <c r="K29" s="1572" t="s">
        <v>374</v>
      </c>
      <c r="L29" s="1572" t="s">
        <v>374</v>
      </c>
      <c r="M29" s="1573" t="s">
        <v>374</v>
      </c>
      <c r="N29" s="771" t="s">
        <v>374</v>
      </c>
      <c r="O29" s="773" t="s">
        <v>374</v>
      </c>
      <c r="P29" s="1535"/>
      <c r="Q29" s="1571" t="s">
        <v>374</v>
      </c>
      <c r="R29" s="1572" t="s">
        <v>374</v>
      </c>
      <c r="S29" s="1572" t="s">
        <v>374</v>
      </c>
      <c r="T29" s="1573" t="s">
        <v>374</v>
      </c>
      <c r="U29" s="771" t="s">
        <v>374</v>
      </c>
      <c r="V29" s="773" t="s">
        <v>374</v>
      </c>
      <c r="W29" s="1535"/>
      <c r="X29" s="1575" t="s">
        <v>374</v>
      </c>
      <c r="Y29" s="1568"/>
      <c r="Z29" s="774" t="s">
        <v>374</v>
      </c>
      <c r="AA29" s="773" t="s">
        <v>374</v>
      </c>
      <c r="AB29" s="1569"/>
      <c r="AC29" s="1569"/>
      <c r="AD29" s="1569"/>
      <c r="AE29" s="1569"/>
    </row>
    <row r="30" spans="1:31" s="756" customFormat="1">
      <c r="A30" s="1570" t="s">
        <v>340</v>
      </c>
      <c r="B30" s="1535"/>
      <c r="C30" s="1571" t="s">
        <v>374</v>
      </c>
      <c r="D30" s="1572">
        <v>391.80599999999998</v>
      </c>
      <c r="E30" s="1572" t="s">
        <v>374</v>
      </c>
      <c r="F30" s="1573">
        <v>391.80599999999998</v>
      </c>
      <c r="G30" s="771">
        <v>-60.329400000000021</v>
      </c>
      <c r="H30" s="772">
        <v>-0.13343215328859459</v>
      </c>
      <c r="I30" s="1566"/>
      <c r="J30" s="1571" t="s">
        <v>374</v>
      </c>
      <c r="K30" s="1572" t="s">
        <v>374</v>
      </c>
      <c r="L30" s="1572" t="s">
        <v>374</v>
      </c>
      <c r="M30" s="1573" t="s">
        <v>374</v>
      </c>
      <c r="N30" s="771" t="s">
        <v>374</v>
      </c>
      <c r="O30" s="773" t="s">
        <v>374</v>
      </c>
      <c r="P30" s="1535"/>
      <c r="Q30" s="1571" t="s">
        <v>374</v>
      </c>
      <c r="R30" s="1572">
        <v>370.6397</v>
      </c>
      <c r="S30" s="1572" t="s">
        <v>374</v>
      </c>
      <c r="T30" s="1573">
        <v>370.6397</v>
      </c>
      <c r="U30" s="771">
        <v>91.26460000000003</v>
      </c>
      <c r="V30" s="773">
        <v>0.32667406651487574</v>
      </c>
      <c r="W30" s="1535"/>
      <c r="X30" s="1575">
        <v>387.33760000000001</v>
      </c>
      <c r="Y30" s="1568"/>
      <c r="Z30" s="774">
        <v>-28.326799999999992</v>
      </c>
      <c r="AA30" s="773">
        <v>-6.8148246518104472E-2</v>
      </c>
      <c r="AB30" s="1569"/>
      <c r="AC30" s="1569"/>
      <c r="AD30" s="1569"/>
      <c r="AE30" s="1569"/>
    </row>
    <row r="31" spans="1:31" s="756" customFormat="1">
      <c r="A31" s="1570" t="s">
        <v>341</v>
      </c>
      <c r="B31" s="1535"/>
      <c r="C31" s="1571" t="s">
        <v>374</v>
      </c>
      <c r="D31" s="1572">
        <v>407.565</v>
      </c>
      <c r="E31" s="1572">
        <v>419.8664</v>
      </c>
      <c r="F31" s="1573">
        <v>416.32729999999998</v>
      </c>
      <c r="G31" s="771">
        <v>-4.0326000000000022</v>
      </c>
      <c r="H31" s="772">
        <v>-9.5932081057208407E-3</v>
      </c>
      <c r="I31" s="1566"/>
      <c r="J31" s="1571" t="s">
        <v>374</v>
      </c>
      <c r="K31" s="1572" t="s">
        <v>374</v>
      </c>
      <c r="L31" s="1572" t="s">
        <v>374</v>
      </c>
      <c r="M31" s="1573" t="s">
        <v>374</v>
      </c>
      <c r="N31" s="771" t="s">
        <v>374</v>
      </c>
      <c r="O31" s="773" t="s">
        <v>374</v>
      </c>
      <c r="P31" s="1535"/>
      <c r="Q31" s="1571" t="s">
        <v>374</v>
      </c>
      <c r="R31" s="1572" t="s">
        <v>332</v>
      </c>
      <c r="S31" s="1572" t="s">
        <v>374</v>
      </c>
      <c r="T31" s="1573" t="s">
        <v>332</v>
      </c>
      <c r="U31" s="771" t="s">
        <v>374</v>
      </c>
      <c r="V31" s="773" t="s">
        <v>374</v>
      </c>
      <c r="W31" s="1535"/>
      <c r="X31" s="1575" t="s">
        <v>332</v>
      </c>
      <c r="Y31" s="1568"/>
      <c r="Z31" s="774" t="s">
        <v>374</v>
      </c>
      <c r="AA31" s="773" t="s">
        <v>374</v>
      </c>
      <c r="AB31" s="1569"/>
      <c r="AC31" s="1569"/>
      <c r="AD31" s="1569"/>
      <c r="AE31" s="1569"/>
    </row>
    <row r="32" spans="1:31" s="756" customFormat="1">
      <c r="A32" s="1570" t="s">
        <v>342</v>
      </c>
      <c r="B32" s="1535"/>
      <c r="C32" s="1571" t="s">
        <v>332</v>
      </c>
      <c r="D32" s="1577">
        <v>536.11929999999995</v>
      </c>
      <c r="E32" s="1577" t="s">
        <v>374</v>
      </c>
      <c r="F32" s="1578" t="s">
        <v>332</v>
      </c>
      <c r="G32" s="771" t="s">
        <v>374</v>
      </c>
      <c r="H32" s="772" t="s">
        <v>374</v>
      </c>
      <c r="I32" s="1566"/>
      <c r="J32" s="1571" t="s">
        <v>374</v>
      </c>
      <c r="K32" s="1577" t="s">
        <v>374</v>
      </c>
      <c r="L32" s="1577" t="s">
        <v>374</v>
      </c>
      <c r="M32" s="1578" t="s">
        <v>374</v>
      </c>
      <c r="N32" s="771" t="s">
        <v>374</v>
      </c>
      <c r="O32" s="773" t="s">
        <v>374</v>
      </c>
      <c r="P32" s="1535"/>
      <c r="Q32" s="1571" t="s">
        <v>374</v>
      </c>
      <c r="R32" s="1577" t="s">
        <v>374</v>
      </c>
      <c r="S32" s="1577" t="s">
        <v>374</v>
      </c>
      <c r="T32" s="1578" t="s">
        <v>374</v>
      </c>
      <c r="U32" s="771" t="s">
        <v>374</v>
      </c>
      <c r="V32" s="773" t="s">
        <v>374</v>
      </c>
      <c r="W32" s="1535"/>
      <c r="X32" s="1575" t="s">
        <v>332</v>
      </c>
      <c r="Y32" s="1568"/>
      <c r="Z32" s="774" t="s">
        <v>374</v>
      </c>
      <c r="AA32" s="773" t="s">
        <v>374</v>
      </c>
      <c r="AB32" s="1569"/>
      <c r="AC32" s="1569"/>
      <c r="AD32" s="1569"/>
      <c r="AE32" s="1569"/>
    </row>
    <row r="33" spans="1:31" s="756" customFormat="1">
      <c r="A33" s="1570" t="s">
        <v>343</v>
      </c>
      <c r="B33" s="1535"/>
      <c r="C33" s="1571" t="s">
        <v>374</v>
      </c>
      <c r="D33" s="1577">
        <v>215.17959999999999</v>
      </c>
      <c r="E33" s="1577" t="s">
        <v>374</v>
      </c>
      <c r="F33" s="1578">
        <v>215.17959999999999</v>
      </c>
      <c r="G33" s="771">
        <v>-105.25490000000002</v>
      </c>
      <c r="H33" s="772">
        <v>-0.32847555428644548</v>
      </c>
      <c r="I33" s="1566"/>
      <c r="J33" s="1571" t="s">
        <v>374</v>
      </c>
      <c r="K33" s="1577" t="s">
        <v>374</v>
      </c>
      <c r="L33" s="1577" t="s">
        <v>374</v>
      </c>
      <c r="M33" s="1578" t="s">
        <v>374</v>
      </c>
      <c r="N33" s="771" t="s">
        <v>374</v>
      </c>
      <c r="O33" s="773" t="s">
        <v>374</v>
      </c>
      <c r="P33" s="1535"/>
      <c r="Q33" s="1571" t="s">
        <v>374</v>
      </c>
      <c r="R33" s="1577" t="s">
        <v>374</v>
      </c>
      <c r="S33" s="1577" t="s">
        <v>374</v>
      </c>
      <c r="T33" s="1578" t="s">
        <v>374</v>
      </c>
      <c r="U33" s="771" t="s">
        <v>374</v>
      </c>
      <c r="V33" s="773" t="s">
        <v>374</v>
      </c>
      <c r="W33" s="1535"/>
      <c r="X33" s="1575">
        <v>215.17959999999999</v>
      </c>
      <c r="Y33" s="1568"/>
      <c r="Z33" s="774">
        <v>-105.25490000000002</v>
      </c>
      <c r="AA33" s="773">
        <v>-0.32847555428644548</v>
      </c>
      <c r="AB33" s="1569"/>
      <c r="AC33" s="1569"/>
      <c r="AD33" s="1569"/>
      <c r="AE33" s="1569"/>
    </row>
    <row r="34" spans="1:31" s="756" customFormat="1">
      <c r="A34" s="1570" t="s">
        <v>344</v>
      </c>
      <c r="B34" s="1535"/>
      <c r="C34" s="1571" t="s">
        <v>374</v>
      </c>
      <c r="D34" s="1577" t="s">
        <v>374</v>
      </c>
      <c r="E34" s="1577" t="s">
        <v>374</v>
      </c>
      <c r="F34" s="1578" t="s">
        <v>374</v>
      </c>
      <c r="G34" s="771"/>
      <c r="H34" s="772" t="s">
        <v>374</v>
      </c>
      <c r="I34" s="1566"/>
      <c r="J34" s="1571" t="s">
        <v>374</v>
      </c>
      <c r="K34" s="1577" t="s">
        <v>374</v>
      </c>
      <c r="L34" s="1577" t="s">
        <v>374</v>
      </c>
      <c r="M34" s="1578" t="s">
        <v>374</v>
      </c>
      <c r="N34" s="771" t="s">
        <v>374</v>
      </c>
      <c r="O34" s="773" t="s">
        <v>374</v>
      </c>
      <c r="P34" s="1535"/>
      <c r="Q34" s="1571" t="s">
        <v>374</v>
      </c>
      <c r="R34" s="1577" t="s">
        <v>374</v>
      </c>
      <c r="S34" s="1577" t="s">
        <v>374</v>
      </c>
      <c r="T34" s="1578" t="s">
        <v>374</v>
      </c>
      <c r="U34" s="771" t="s">
        <v>374</v>
      </c>
      <c r="V34" s="773" t="s">
        <v>374</v>
      </c>
      <c r="W34" s="1535"/>
      <c r="X34" s="1575" t="s">
        <v>374</v>
      </c>
      <c r="Y34" s="1568"/>
      <c r="Z34" s="774" t="s">
        <v>374</v>
      </c>
      <c r="AA34" s="773" t="s">
        <v>374</v>
      </c>
      <c r="AB34" s="1569"/>
      <c r="AC34" s="1569"/>
      <c r="AD34" s="1569"/>
      <c r="AE34" s="1569"/>
    </row>
    <row r="35" spans="1:31" s="756" customFormat="1">
      <c r="A35" s="1570" t="s">
        <v>345</v>
      </c>
      <c r="B35" s="1535"/>
      <c r="C35" s="1571" t="s">
        <v>374</v>
      </c>
      <c r="D35" s="1572">
        <v>213.23689999999999</v>
      </c>
      <c r="E35" s="1572">
        <v>345.00459999999998</v>
      </c>
      <c r="F35" s="1573">
        <v>279.56270000000001</v>
      </c>
      <c r="G35" s="771">
        <v>12.945699999999988</v>
      </c>
      <c r="H35" s="772">
        <v>4.855541844668565E-2</v>
      </c>
      <c r="I35" s="1566"/>
      <c r="J35" s="1571" t="s">
        <v>374</v>
      </c>
      <c r="K35" s="1572" t="s">
        <v>374</v>
      </c>
      <c r="L35" s="1572" t="s">
        <v>374</v>
      </c>
      <c r="M35" s="1573" t="s">
        <v>374</v>
      </c>
      <c r="N35" s="771" t="s">
        <v>374</v>
      </c>
      <c r="O35" s="773" t="s">
        <v>374</v>
      </c>
      <c r="P35" s="1535"/>
      <c r="Q35" s="1571" t="s">
        <v>374</v>
      </c>
      <c r="R35" s="1572">
        <v>484.19990000000001</v>
      </c>
      <c r="S35" s="1572">
        <v>474.70639999999997</v>
      </c>
      <c r="T35" s="1573">
        <v>476.15350000000001</v>
      </c>
      <c r="U35" s="771" t="s">
        <v>374</v>
      </c>
      <c r="V35" s="773" t="s">
        <v>374</v>
      </c>
      <c r="W35" s="1535"/>
      <c r="X35" s="1575">
        <v>435.84440000000001</v>
      </c>
      <c r="Y35" s="1554"/>
      <c r="Z35" s="774">
        <v>2.6544000000000096</v>
      </c>
      <c r="AA35" s="773">
        <v>6.1275652715897522E-3</v>
      </c>
      <c r="AB35" s="1569"/>
      <c r="AC35" s="1569"/>
      <c r="AD35" s="1569"/>
      <c r="AE35" s="1569"/>
    </row>
    <row r="36" spans="1:31" s="756" customFormat="1">
      <c r="A36" s="1570" t="s">
        <v>346</v>
      </c>
      <c r="B36" s="1535"/>
      <c r="C36" s="1571">
        <v>487.4855</v>
      </c>
      <c r="D36" s="1572">
        <v>493.94709999999998</v>
      </c>
      <c r="E36" s="1572" t="s">
        <v>374</v>
      </c>
      <c r="F36" s="1573">
        <v>489.61349999999999</v>
      </c>
      <c r="G36" s="771">
        <v>-1.686300000000017</v>
      </c>
      <c r="H36" s="772">
        <v>-3.4323238071743978E-3</v>
      </c>
      <c r="I36" s="1566"/>
      <c r="J36" s="1571" t="s">
        <v>374</v>
      </c>
      <c r="K36" s="1572" t="s">
        <v>374</v>
      </c>
      <c r="L36" s="1572" t="s">
        <v>374</v>
      </c>
      <c r="M36" s="1573" t="s">
        <v>374</v>
      </c>
      <c r="N36" s="771" t="s">
        <v>374</v>
      </c>
      <c r="O36" s="773" t="s">
        <v>374</v>
      </c>
      <c r="P36" s="1535"/>
      <c r="Q36" s="1571">
        <v>534.44380000000001</v>
      </c>
      <c r="R36" s="1572">
        <v>528.55330000000004</v>
      </c>
      <c r="S36" s="1572" t="s">
        <v>374</v>
      </c>
      <c r="T36" s="1573">
        <v>532.08140000000003</v>
      </c>
      <c r="U36" s="771">
        <v>-0.64279999999996562</v>
      </c>
      <c r="V36" s="773">
        <v>-1.2066281201416063E-3</v>
      </c>
      <c r="W36" s="1535"/>
      <c r="X36" s="1575">
        <v>491.7792</v>
      </c>
      <c r="Y36" s="1554"/>
      <c r="Z36" s="774">
        <v>-1.6329999999999814</v>
      </c>
      <c r="AA36" s="773">
        <v>-3.3096060454118614E-3</v>
      </c>
      <c r="AB36" s="1569"/>
      <c r="AC36" s="1569"/>
      <c r="AD36" s="1569"/>
      <c r="AE36" s="1569"/>
    </row>
    <row r="37" spans="1:31" s="756" customFormat="1">
      <c r="A37" s="1570" t="s">
        <v>347</v>
      </c>
      <c r="B37" s="1535"/>
      <c r="C37" s="1571" t="s">
        <v>374</v>
      </c>
      <c r="D37" s="1572">
        <v>474.005</v>
      </c>
      <c r="E37" s="1572">
        <v>480.35430000000002</v>
      </c>
      <c r="F37" s="1573">
        <v>478.25790000000001</v>
      </c>
      <c r="G37" s="771">
        <v>-1.1213000000000193</v>
      </c>
      <c r="H37" s="772">
        <v>-2.3390668598053388E-3</v>
      </c>
      <c r="I37" s="1566"/>
      <c r="J37" s="1571" t="s">
        <v>374</v>
      </c>
      <c r="K37" s="1572" t="s">
        <v>374</v>
      </c>
      <c r="L37" s="1572" t="s">
        <v>374</v>
      </c>
      <c r="M37" s="1573" t="s">
        <v>374</v>
      </c>
      <c r="N37" s="771" t="s">
        <v>374</v>
      </c>
      <c r="O37" s="773" t="s">
        <v>374</v>
      </c>
      <c r="P37" s="1535"/>
      <c r="Q37" s="1571" t="s">
        <v>374</v>
      </c>
      <c r="R37" s="1572">
        <v>492.39929999999998</v>
      </c>
      <c r="S37" s="1572">
        <v>448.13839999999999</v>
      </c>
      <c r="T37" s="1573">
        <v>458.71730000000002</v>
      </c>
      <c r="U37" s="771">
        <v>-6.1390999999999849</v>
      </c>
      <c r="V37" s="773">
        <v>-1.3206443968502901E-2</v>
      </c>
      <c r="W37" s="1535"/>
      <c r="X37" s="1575">
        <v>478.10660000000001</v>
      </c>
      <c r="Y37" s="1554"/>
      <c r="Z37" s="774">
        <v>-1.1600999999999999</v>
      </c>
      <c r="AA37" s="773">
        <v>-2.4205729294357603E-3</v>
      </c>
      <c r="AB37" s="1569"/>
      <c r="AC37" s="1569"/>
      <c r="AD37" s="1569"/>
      <c r="AE37" s="1569"/>
    </row>
    <row r="38" spans="1:31" s="756" customFormat="1">
      <c r="A38" s="1570" t="s">
        <v>348</v>
      </c>
      <c r="B38" s="1535"/>
      <c r="C38" s="1571">
        <v>499.10649999999998</v>
      </c>
      <c r="D38" s="1572">
        <v>482.11709999999999</v>
      </c>
      <c r="E38" s="1572" t="s">
        <v>374</v>
      </c>
      <c r="F38" s="1573">
        <v>491.52600000000001</v>
      </c>
      <c r="G38" s="771">
        <v>-7.8199999999981173E-2</v>
      </c>
      <c r="H38" s="772">
        <v>-1.590710575702925E-4</v>
      </c>
      <c r="I38" s="1566"/>
      <c r="J38" s="1571" t="s">
        <v>374</v>
      </c>
      <c r="K38" s="1572" t="s">
        <v>374</v>
      </c>
      <c r="L38" s="1572" t="s">
        <v>374</v>
      </c>
      <c r="M38" s="1573" t="s">
        <v>374</v>
      </c>
      <c r="N38" s="771" t="s">
        <v>374</v>
      </c>
      <c r="O38" s="773" t="s">
        <v>374</v>
      </c>
      <c r="P38" s="1535"/>
      <c r="Q38" s="1571">
        <v>486.791</v>
      </c>
      <c r="R38" s="1572">
        <v>450.95960000000002</v>
      </c>
      <c r="S38" s="1572" t="s">
        <v>374</v>
      </c>
      <c r="T38" s="1573">
        <v>456.32589999999999</v>
      </c>
      <c r="U38" s="771">
        <v>-8.1211000000000126</v>
      </c>
      <c r="V38" s="773">
        <v>-1.748552579734608E-2</v>
      </c>
      <c r="W38" s="1535"/>
      <c r="X38" s="1575">
        <v>475.03030000000001</v>
      </c>
      <c r="Y38" s="1554"/>
      <c r="Z38" s="774">
        <v>-3.8472999999999615</v>
      </c>
      <c r="AA38" s="773">
        <v>-8.0339944904500582E-3</v>
      </c>
      <c r="AB38" s="1534"/>
      <c r="AC38" s="1534"/>
      <c r="AD38" s="1534"/>
      <c r="AE38" s="1534"/>
    </row>
    <row r="39" spans="1:31" s="756" customFormat="1">
      <c r="A39" s="1570" t="s">
        <v>349</v>
      </c>
      <c r="B39" s="1535"/>
      <c r="C39" s="1571">
        <v>386.86380000000003</v>
      </c>
      <c r="D39" s="1572">
        <v>385.45049999999998</v>
      </c>
      <c r="E39" s="1572">
        <v>448.12939999999998</v>
      </c>
      <c r="F39" s="1573">
        <v>429.80700000000002</v>
      </c>
      <c r="G39" s="771">
        <v>-13.571100000000001</v>
      </c>
      <c r="H39" s="772">
        <v>-3.0608413000100865E-2</v>
      </c>
      <c r="I39" s="1566"/>
      <c r="J39" s="1571" t="s">
        <v>374</v>
      </c>
      <c r="K39" s="1572" t="s">
        <v>374</v>
      </c>
      <c r="L39" s="1572" t="s">
        <v>374</v>
      </c>
      <c r="M39" s="1573" t="s">
        <v>374</v>
      </c>
      <c r="N39" s="771" t="s">
        <v>374</v>
      </c>
      <c r="O39" s="773" t="s">
        <v>374</v>
      </c>
      <c r="P39" s="1535"/>
      <c r="Q39" s="1571" t="s">
        <v>374</v>
      </c>
      <c r="R39" s="1572">
        <v>412.6918</v>
      </c>
      <c r="S39" s="1572">
        <v>412.69330000000002</v>
      </c>
      <c r="T39" s="1573">
        <v>412.69959999999998</v>
      </c>
      <c r="U39" s="771">
        <v>3.3062999999999647</v>
      </c>
      <c r="V39" s="773">
        <v>8.0760969952364814E-3</v>
      </c>
      <c r="W39" s="1535"/>
      <c r="X39" s="1575">
        <v>417.7115</v>
      </c>
      <c r="Y39" s="1554"/>
      <c r="Z39" s="774">
        <v>-1.6381000000000085</v>
      </c>
      <c r="AA39" s="773">
        <v>-3.9062872600809095E-3</v>
      </c>
      <c r="AB39" s="1569"/>
      <c r="AC39" s="1569"/>
      <c r="AD39" s="1569"/>
      <c r="AE39" s="1569"/>
    </row>
    <row r="40" spans="1:31" s="756" customFormat="1">
      <c r="A40" s="1570" t="s">
        <v>350</v>
      </c>
      <c r="B40" s="1535"/>
      <c r="C40" s="1571">
        <v>470.21620000000001</v>
      </c>
      <c r="D40" s="1572">
        <v>479.2835</v>
      </c>
      <c r="E40" s="1572">
        <v>472.43720000000002</v>
      </c>
      <c r="F40" s="1573">
        <v>475.38869999999997</v>
      </c>
      <c r="G40" s="771">
        <v>3.9325999999999794</v>
      </c>
      <c r="H40" s="772">
        <v>8.3413917011572192E-3</v>
      </c>
      <c r="I40" s="1566"/>
      <c r="J40" s="1571" t="s">
        <v>374</v>
      </c>
      <c r="K40" s="1572" t="s">
        <v>374</v>
      </c>
      <c r="L40" s="1572" t="s">
        <v>374</v>
      </c>
      <c r="M40" s="1573" t="s">
        <v>374</v>
      </c>
      <c r="N40" s="771" t="s">
        <v>374</v>
      </c>
      <c r="O40" s="773" t="s">
        <v>374</v>
      </c>
      <c r="P40" s="1535"/>
      <c r="Q40" s="1571">
        <v>415.57659999999998</v>
      </c>
      <c r="R40" s="1572">
        <v>455.1087</v>
      </c>
      <c r="S40" s="1572">
        <v>356.38080000000002</v>
      </c>
      <c r="T40" s="1573">
        <v>427.21429999999998</v>
      </c>
      <c r="U40" s="771">
        <v>-16.718900000000019</v>
      </c>
      <c r="V40" s="773">
        <v>-3.7660846271466153E-2</v>
      </c>
      <c r="W40" s="1535"/>
      <c r="X40" s="1575">
        <v>471.80500000000001</v>
      </c>
      <c r="Y40" s="1554"/>
      <c r="Z40" s="774">
        <v>2.3962999999999965</v>
      </c>
      <c r="AA40" s="773">
        <v>5.1049330785730707E-3</v>
      </c>
      <c r="AB40" s="1569"/>
      <c r="AC40" s="1569"/>
      <c r="AD40" s="1569"/>
      <c r="AE40" s="1569"/>
    </row>
    <row r="41" spans="1:31" s="756" customFormat="1">
      <c r="A41" s="1570" t="s">
        <v>351</v>
      </c>
      <c r="B41" s="1535"/>
      <c r="C41" s="1571" t="s">
        <v>374</v>
      </c>
      <c r="D41" s="1572">
        <v>454.3075</v>
      </c>
      <c r="E41" s="1572" t="s">
        <v>332</v>
      </c>
      <c r="F41" s="1573" t="s">
        <v>332</v>
      </c>
      <c r="G41" s="771" t="s">
        <v>374</v>
      </c>
      <c r="H41" s="772" t="s">
        <v>374</v>
      </c>
      <c r="I41" s="1566"/>
      <c r="J41" s="1571" t="s">
        <v>374</v>
      </c>
      <c r="K41" s="1572" t="s">
        <v>374</v>
      </c>
      <c r="L41" s="1572" t="s">
        <v>374</v>
      </c>
      <c r="M41" s="1573" t="s">
        <v>374</v>
      </c>
      <c r="N41" s="771" t="s">
        <v>374</v>
      </c>
      <c r="O41" s="773" t="s">
        <v>374</v>
      </c>
      <c r="P41" s="1535"/>
      <c r="Q41" s="1571" t="s">
        <v>374</v>
      </c>
      <c r="R41" s="1572" t="s">
        <v>332</v>
      </c>
      <c r="S41" s="1572" t="s">
        <v>332</v>
      </c>
      <c r="T41" s="1573" t="s">
        <v>332</v>
      </c>
      <c r="U41" s="771" t="s">
        <v>374</v>
      </c>
      <c r="V41" s="773" t="s">
        <v>374</v>
      </c>
      <c r="W41" s="1535"/>
      <c r="X41" s="1575" t="s">
        <v>332</v>
      </c>
      <c r="Y41" s="1554"/>
      <c r="Z41" s="774" t="s">
        <v>374</v>
      </c>
      <c r="AA41" s="773" t="s">
        <v>374</v>
      </c>
      <c r="AB41" s="1569"/>
      <c r="AC41" s="1569"/>
      <c r="AD41" s="1569"/>
      <c r="AE41" s="1569"/>
    </row>
    <row r="42" spans="1:31" s="756" customFormat="1">
      <c r="A42" s="1570" t="s">
        <v>352</v>
      </c>
      <c r="B42" s="1535"/>
      <c r="C42" s="1571" t="s">
        <v>374</v>
      </c>
      <c r="D42" s="1572">
        <v>494.52359999999999</v>
      </c>
      <c r="E42" s="1572">
        <v>490.1121</v>
      </c>
      <c r="F42" s="1573">
        <v>490.98840000000001</v>
      </c>
      <c r="G42" s="771">
        <v>8.7563999999999851</v>
      </c>
      <c r="H42" s="772">
        <v>1.8158064997760404E-2</v>
      </c>
      <c r="I42" s="1566"/>
      <c r="J42" s="1571" t="s">
        <v>374</v>
      </c>
      <c r="K42" s="1572" t="s">
        <v>374</v>
      </c>
      <c r="L42" s="1572" t="s">
        <v>374</v>
      </c>
      <c r="M42" s="1573" t="s">
        <v>374</v>
      </c>
      <c r="N42" s="771" t="s">
        <v>374</v>
      </c>
      <c r="O42" s="773" t="s">
        <v>374</v>
      </c>
      <c r="P42" s="1535"/>
      <c r="Q42" s="1571" t="s">
        <v>374</v>
      </c>
      <c r="R42" s="1572" t="s">
        <v>374</v>
      </c>
      <c r="S42" s="1572" t="s">
        <v>374</v>
      </c>
      <c r="T42" s="1573" t="s">
        <v>374</v>
      </c>
      <c r="U42" s="771" t="s">
        <v>374</v>
      </c>
      <c r="V42" s="773" t="s">
        <v>374</v>
      </c>
      <c r="W42" s="1535"/>
      <c r="X42" s="1575">
        <v>490.98840000000001</v>
      </c>
      <c r="Y42" s="1554"/>
      <c r="Z42" s="774">
        <v>8.7563999999999851</v>
      </c>
      <c r="AA42" s="773">
        <v>1.8158064997760404E-2</v>
      </c>
      <c r="AB42" s="1569"/>
      <c r="AC42" s="1569"/>
      <c r="AD42" s="1569"/>
      <c r="AE42" s="1569"/>
    </row>
    <row r="43" spans="1:31" s="756" customFormat="1" ht="13.5" thickBot="1">
      <c r="A43" s="1580" t="s">
        <v>353</v>
      </c>
      <c r="B43" s="1535"/>
      <c r="C43" s="1581" t="s">
        <v>374</v>
      </c>
      <c r="D43" s="1582">
        <v>507.6798</v>
      </c>
      <c r="E43" s="1582">
        <v>526.95569999999998</v>
      </c>
      <c r="F43" s="1583">
        <v>518.91970000000003</v>
      </c>
      <c r="G43" s="776">
        <v>0.76750000000004093</v>
      </c>
      <c r="H43" s="777">
        <v>1.4812250145808115E-3</v>
      </c>
      <c r="I43" s="1566"/>
      <c r="J43" s="1581" t="s">
        <v>374</v>
      </c>
      <c r="K43" s="1582" t="s">
        <v>374</v>
      </c>
      <c r="L43" s="1582" t="s">
        <v>374</v>
      </c>
      <c r="M43" s="1583" t="s">
        <v>374</v>
      </c>
      <c r="N43" s="776" t="s">
        <v>374</v>
      </c>
      <c r="O43" s="778" t="s">
        <v>374</v>
      </c>
      <c r="P43" s="1535"/>
      <c r="Q43" s="1581" t="s">
        <v>374</v>
      </c>
      <c r="R43" s="1582">
        <v>542.52530000000002</v>
      </c>
      <c r="S43" s="1582" t="s">
        <v>374</v>
      </c>
      <c r="T43" s="1583">
        <v>542.52530000000002</v>
      </c>
      <c r="U43" s="776">
        <v>-29.033500000000004</v>
      </c>
      <c r="V43" s="778">
        <v>-5.0797048352680396E-2</v>
      </c>
      <c r="W43" s="1535"/>
      <c r="X43" s="1584">
        <v>520.43650000000002</v>
      </c>
      <c r="Y43" s="1554"/>
      <c r="Z43" s="779">
        <v>-1.1473999999999478</v>
      </c>
      <c r="AA43" s="778">
        <v>-2.1998378400865937E-3</v>
      </c>
      <c r="AB43" s="1534"/>
      <c r="AC43" s="1534"/>
      <c r="AD43" s="1534"/>
      <c r="AE43" s="1534"/>
    </row>
    <row r="44" spans="1:31">
      <c r="A44" s="1585" t="s">
        <v>403</v>
      </c>
    </row>
    <row r="55" spans="3:5" ht="15">
      <c r="D55" s="1534"/>
      <c r="E55" s="759"/>
    </row>
    <row r="59" spans="3:5" ht="20.85" customHeight="1">
      <c r="C59" s="739"/>
      <c r="D59" s="780" t="s">
        <v>428</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22" sqref="U22:V22"/>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24" t="s">
        <v>418</v>
      </c>
      <c r="D1" s="825"/>
      <c r="E1" s="825"/>
      <c r="F1" s="826"/>
      <c r="G1" s="826"/>
      <c r="H1" s="825"/>
      <c r="I1" s="825"/>
      <c r="J1" s="825"/>
      <c r="K1" s="825"/>
      <c r="L1" s="825"/>
      <c r="M1" s="825"/>
      <c r="N1" s="825"/>
      <c r="O1" s="825"/>
      <c r="P1" s="825"/>
      <c r="Q1" s="825"/>
      <c r="R1" s="825"/>
      <c r="S1" s="827" t="s">
        <v>419</v>
      </c>
      <c r="U1" s="710">
        <v>0</v>
      </c>
      <c r="AE1" s="3">
        <v>0</v>
      </c>
    </row>
    <row r="2" spans="1:31" s="659" customFormat="1" ht="20.85" customHeight="1">
      <c r="A2" s="885"/>
      <c r="B2" s="885"/>
      <c r="C2" s="828"/>
      <c r="D2" s="829"/>
      <c r="E2" s="829"/>
      <c r="F2" s="830"/>
      <c r="G2" s="830"/>
      <c r="H2" s="829"/>
      <c r="I2" s="829"/>
      <c r="J2" s="829"/>
      <c r="K2" s="829"/>
      <c r="L2" s="829"/>
      <c r="M2" s="829"/>
      <c r="N2" s="829"/>
      <c r="O2" s="829"/>
      <c r="P2" s="829"/>
      <c r="Q2" s="829"/>
      <c r="R2" s="829"/>
      <c r="S2" s="831" t="s">
        <v>524</v>
      </c>
      <c r="U2" s="885"/>
    </row>
    <row r="3" spans="1:31" s="711" customFormat="1">
      <c r="C3" s="886"/>
      <c r="Q3" s="887" t="s">
        <v>526</v>
      </c>
      <c r="R3" s="888" t="s">
        <v>420</v>
      </c>
      <c r="S3" s="889">
        <v>44949</v>
      </c>
    </row>
    <row r="4" spans="1:31" s="711" customFormat="1">
      <c r="C4" s="886"/>
      <c r="D4" s="890"/>
      <c r="E4" s="890"/>
      <c r="F4" s="890"/>
      <c r="R4" s="888" t="s">
        <v>421</v>
      </c>
      <c r="S4" s="889">
        <v>44955</v>
      </c>
    </row>
    <row r="5" spans="1:31" ht="6.6" customHeight="1">
      <c r="C5" s="832"/>
    </row>
    <row r="6" spans="1:31" ht="28.35" customHeight="1">
      <c r="C6" s="1661" t="s">
        <v>422</v>
      </c>
      <c r="D6" s="1661"/>
      <c r="E6" s="1661"/>
      <c r="F6" s="1661"/>
      <c r="G6" s="1661"/>
      <c r="H6" s="1661"/>
      <c r="I6" s="1661"/>
      <c r="J6" s="1661"/>
      <c r="K6" s="1661"/>
      <c r="L6" s="1661"/>
      <c r="M6" s="1661"/>
      <c r="N6" s="1661"/>
      <c r="O6" s="1661"/>
      <c r="P6" s="1661"/>
      <c r="Q6" s="1661"/>
      <c r="R6" s="1661"/>
      <c r="S6" s="1661"/>
    </row>
    <row r="7" spans="1:31" ht="5.85" customHeight="1">
      <c r="C7" s="833"/>
      <c r="D7" s="833"/>
      <c r="E7" s="833"/>
      <c r="F7" s="833"/>
      <c r="G7" s="833"/>
      <c r="H7" s="833"/>
      <c r="I7" s="833"/>
      <c r="J7" s="833"/>
      <c r="K7" s="833"/>
      <c r="L7" s="833"/>
      <c r="M7" s="833"/>
      <c r="N7" s="833"/>
      <c r="O7" s="833"/>
      <c r="P7" s="833"/>
      <c r="Q7" s="834"/>
      <c r="R7" s="833"/>
      <c r="S7" s="833"/>
    </row>
    <row r="8" spans="1:31" ht="13.5" thickBot="1">
      <c r="A8" s="891"/>
      <c r="B8" s="891"/>
      <c r="C8" s="833"/>
      <c r="D8" s="833"/>
      <c r="E8" s="833"/>
      <c r="F8" s="833"/>
      <c r="G8" s="833"/>
      <c r="H8" s="833"/>
      <c r="I8" s="833"/>
      <c r="J8" s="833"/>
      <c r="K8" s="833"/>
      <c r="L8" s="833"/>
      <c r="M8" s="833"/>
      <c r="N8" s="833"/>
      <c r="O8" s="833"/>
      <c r="P8" s="833"/>
      <c r="Q8" s="833"/>
      <c r="R8" s="833"/>
      <c r="S8" s="833"/>
    </row>
    <row r="9" spans="1:31" ht="18.75" thickBot="1">
      <c r="A9" s="891"/>
      <c r="B9" s="891"/>
      <c r="C9" s="835" t="s">
        <v>378</v>
      </c>
      <c r="D9" s="836"/>
      <c r="E9" s="836"/>
      <c r="F9" s="836"/>
      <c r="G9" s="836"/>
      <c r="H9" s="836"/>
      <c r="I9" s="836"/>
      <c r="J9" s="836"/>
      <c r="K9" s="836"/>
      <c r="L9" s="836"/>
      <c r="M9" s="836"/>
      <c r="N9" s="836"/>
      <c r="O9" s="836"/>
      <c r="P9" s="836"/>
      <c r="Q9" s="836"/>
      <c r="R9" s="837"/>
      <c r="S9" s="833"/>
    </row>
    <row r="10" spans="1:31" ht="13.5" thickBot="1">
      <c r="A10" s="710" t="s">
        <v>380</v>
      </c>
      <c r="B10" s="710" t="s">
        <v>381</v>
      </c>
      <c r="C10" s="838"/>
      <c r="D10" s="839" t="s">
        <v>326</v>
      </c>
      <c r="E10" s="840" t="s">
        <v>329</v>
      </c>
      <c r="F10" s="840" t="s">
        <v>330</v>
      </c>
      <c r="G10" s="840" t="s">
        <v>333</v>
      </c>
      <c r="H10" s="840" t="s">
        <v>335</v>
      </c>
      <c r="I10" s="840" t="s">
        <v>336</v>
      </c>
      <c r="J10" s="840" t="s">
        <v>338</v>
      </c>
      <c r="K10" s="840" t="s">
        <v>345</v>
      </c>
      <c r="L10" s="840" t="s">
        <v>346</v>
      </c>
      <c r="M10" s="840" t="s">
        <v>347</v>
      </c>
      <c r="N10" s="840" t="s">
        <v>348</v>
      </c>
      <c r="O10" s="840" t="s">
        <v>349</v>
      </c>
      <c r="P10" s="841" t="s">
        <v>350</v>
      </c>
      <c r="Q10" s="841" t="s">
        <v>353</v>
      </c>
      <c r="R10" s="842" t="s">
        <v>379</v>
      </c>
      <c r="S10" s="833"/>
    </row>
    <row r="11" spans="1:31" ht="14.25">
      <c r="C11" s="843" t="s">
        <v>382</v>
      </c>
      <c r="D11" s="844"/>
      <c r="E11" s="845"/>
      <c r="F11" s="845"/>
      <c r="G11" s="845"/>
      <c r="H11" s="845"/>
      <c r="I11" s="845"/>
      <c r="J11" s="845"/>
      <c r="K11" s="845"/>
      <c r="L11" s="845"/>
      <c r="M11" s="845"/>
      <c r="N11" s="845"/>
      <c r="O11" s="845"/>
      <c r="P11" s="845"/>
      <c r="Q11" s="845"/>
      <c r="R11" s="846"/>
      <c r="S11" s="833"/>
    </row>
    <row r="12" spans="1:31">
      <c r="C12" s="847" t="s">
        <v>383</v>
      </c>
      <c r="D12" s="892">
        <v>59.75</v>
      </c>
      <c r="E12" s="893">
        <v>87.381900000000002</v>
      </c>
      <c r="F12" s="893">
        <v>100.8</v>
      </c>
      <c r="G12" s="893">
        <v>74.92</v>
      </c>
      <c r="H12" s="893">
        <v>128.9</v>
      </c>
      <c r="I12" s="893">
        <v>74</v>
      </c>
      <c r="J12" s="893">
        <v>125.93</v>
      </c>
      <c r="K12" s="893">
        <v>95</v>
      </c>
      <c r="L12" s="893">
        <v>146.24</v>
      </c>
      <c r="M12" s="893">
        <v>165.49629999999999</v>
      </c>
      <c r="N12" s="893" t="e">
        <v>#N/A</v>
      </c>
      <c r="O12" s="893">
        <v>40.076099999999997</v>
      </c>
      <c r="P12" s="894" t="e">
        <v>#N/A</v>
      </c>
      <c r="Q12" s="894" t="e">
        <v>#N/A</v>
      </c>
      <c r="R12" s="895">
        <v>100.37309999999999</v>
      </c>
      <c r="S12" s="833"/>
    </row>
    <row r="13" spans="1:31">
      <c r="A13" s="896"/>
      <c r="B13" s="896"/>
      <c r="C13" s="848" t="s">
        <v>384</v>
      </c>
      <c r="D13" s="897">
        <v>53.08</v>
      </c>
      <c r="E13" s="898">
        <v>87.375</v>
      </c>
      <c r="F13" s="898">
        <v>101.03</v>
      </c>
      <c r="G13" s="898">
        <v>94.75</v>
      </c>
      <c r="H13" s="898">
        <v>122.93</v>
      </c>
      <c r="I13" s="898">
        <v>67</v>
      </c>
      <c r="J13" s="898">
        <v>125.53</v>
      </c>
      <c r="K13" s="898">
        <v>85</v>
      </c>
      <c r="L13" s="898">
        <v>146.24</v>
      </c>
      <c r="M13" s="898">
        <v>166.4289</v>
      </c>
      <c r="N13" s="898" t="e">
        <v>#N/A</v>
      </c>
      <c r="O13" s="898">
        <v>44.024099999999997</v>
      </c>
      <c r="P13" s="899" t="e">
        <v>#N/A</v>
      </c>
      <c r="Q13" s="899" t="e">
        <v>#N/A</v>
      </c>
      <c r="R13" s="900">
        <v>99.745400000000004</v>
      </c>
      <c r="S13" s="833"/>
    </row>
    <row r="14" spans="1:31">
      <c r="A14" s="896"/>
      <c r="B14" s="896"/>
      <c r="C14" s="849" t="s">
        <v>385</v>
      </c>
      <c r="D14" s="901">
        <v>-6.6700000000000017</v>
      </c>
      <c r="E14" s="902">
        <v>6.9000000000016826E-3</v>
      </c>
      <c r="F14" s="902">
        <v>-0.23000000000000398</v>
      </c>
      <c r="G14" s="902">
        <v>-19.829999999999998</v>
      </c>
      <c r="H14" s="902">
        <v>5.9699999999999989</v>
      </c>
      <c r="I14" s="902">
        <v>7</v>
      </c>
      <c r="J14" s="902">
        <v>0.40000000000000568</v>
      </c>
      <c r="K14" s="902">
        <v>10</v>
      </c>
      <c r="L14" s="902">
        <v>0</v>
      </c>
      <c r="M14" s="902">
        <v>-0.93260000000000787</v>
      </c>
      <c r="N14" s="903" t="e">
        <v>#N/A</v>
      </c>
      <c r="O14" s="902">
        <v>-3.9480000000000004</v>
      </c>
      <c r="P14" s="904"/>
      <c r="Q14" s="905"/>
      <c r="R14" s="906">
        <v>0.62769999999999015</v>
      </c>
      <c r="S14" s="833"/>
    </row>
    <row r="15" spans="1:31">
      <c r="A15" s="907"/>
      <c r="B15" s="907"/>
      <c r="C15" s="849" t="s">
        <v>386</v>
      </c>
      <c r="D15" s="850">
        <v>59.527901399877059</v>
      </c>
      <c r="E15" s="851">
        <v>87.057089997220388</v>
      </c>
      <c r="F15" s="851">
        <v>100.42531315661267</v>
      </c>
      <c r="G15" s="851">
        <v>74.641512516799821</v>
      </c>
      <c r="H15" s="851">
        <v>128.4208617647557</v>
      </c>
      <c r="I15" s="851">
        <v>73.724932277672011</v>
      </c>
      <c r="J15" s="851">
        <v>125.46190164496267</v>
      </c>
      <c r="K15" s="851">
        <v>94.646872518632989</v>
      </c>
      <c r="L15" s="851">
        <v>145.69640670657776</v>
      </c>
      <c r="M15" s="851">
        <v>164.88112850953092</v>
      </c>
      <c r="N15" s="851"/>
      <c r="O15" s="851">
        <v>39.927131870989335</v>
      </c>
      <c r="P15" s="852"/>
      <c r="Q15" s="852"/>
      <c r="R15" s="853"/>
      <c r="S15" s="833"/>
    </row>
    <row r="16" spans="1:31">
      <c r="A16" s="710" t="s">
        <v>380</v>
      </c>
      <c r="B16" s="710" t="s">
        <v>388</v>
      </c>
      <c r="C16" s="854" t="s">
        <v>387</v>
      </c>
      <c r="D16" s="855">
        <v>3.05</v>
      </c>
      <c r="E16" s="856">
        <v>3.17</v>
      </c>
      <c r="F16" s="856">
        <v>21.77</v>
      </c>
      <c r="G16" s="856">
        <v>8.5500000000000007</v>
      </c>
      <c r="H16" s="856">
        <v>4.59</v>
      </c>
      <c r="I16" s="856">
        <v>18.87</v>
      </c>
      <c r="J16" s="856">
        <v>10.48</v>
      </c>
      <c r="K16" s="856">
        <v>8.83</v>
      </c>
      <c r="L16" s="856">
        <v>2.99</v>
      </c>
      <c r="M16" s="856">
        <v>11.56</v>
      </c>
      <c r="N16" s="856">
        <v>0</v>
      </c>
      <c r="O16" s="856">
        <v>6.14</v>
      </c>
      <c r="P16" s="857"/>
      <c r="Q16" s="858"/>
      <c r="R16" s="859">
        <v>100</v>
      </c>
      <c r="S16" s="833"/>
    </row>
    <row r="17" spans="1:19" ht="14.25">
      <c r="C17" s="843" t="s">
        <v>389</v>
      </c>
      <c r="D17" s="860"/>
      <c r="E17" s="861"/>
      <c r="F17" s="861"/>
      <c r="G17" s="861"/>
      <c r="H17" s="861"/>
      <c r="I17" s="861"/>
      <c r="J17" s="861"/>
      <c r="K17" s="861"/>
      <c r="L17" s="861"/>
      <c r="M17" s="861"/>
      <c r="N17" s="861"/>
      <c r="O17" s="861"/>
      <c r="P17" s="861"/>
      <c r="Q17" s="861"/>
      <c r="R17" s="862"/>
      <c r="S17" s="833"/>
    </row>
    <row r="18" spans="1:19">
      <c r="C18" s="847" t="s">
        <v>383</v>
      </c>
      <c r="D18" s="892">
        <v>328.89</v>
      </c>
      <c r="E18" s="893">
        <v>164.60220000000001</v>
      </c>
      <c r="F18" s="893">
        <v>231.6</v>
      </c>
      <c r="G18" s="893">
        <v>238.97</v>
      </c>
      <c r="H18" s="893">
        <v>253.88</v>
      </c>
      <c r="I18" s="893">
        <v>208</v>
      </c>
      <c r="J18" s="893">
        <v>256.45999999999998</v>
      </c>
      <c r="K18" s="893">
        <v>214</v>
      </c>
      <c r="L18" s="893">
        <v>279.10000000000002</v>
      </c>
      <c r="M18" s="893">
        <v>254.07589999999999</v>
      </c>
      <c r="N18" s="893" t="e">
        <v>#N/A</v>
      </c>
      <c r="O18" s="893">
        <v>330.00979999999998</v>
      </c>
      <c r="P18" s="894"/>
      <c r="Q18" s="894"/>
      <c r="R18" s="895">
        <v>240.24680000000001</v>
      </c>
      <c r="S18" s="833"/>
    </row>
    <row r="19" spans="1:19">
      <c r="A19" s="896"/>
      <c r="B19" s="896"/>
      <c r="C19" s="848" t="s">
        <v>384</v>
      </c>
      <c r="D19" s="897">
        <v>336.67</v>
      </c>
      <c r="E19" s="898">
        <v>164.60220000000001</v>
      </c>
      <c r="F19" s="898">
        <v>246.9</v>
      </c>
      <c r="G19" s="898">
        <v>261.48</v>
      </c>
      <c r="H19" s="898">
        <v>258.43</v>
      </c>
      <c r="I19" s="898">
        <v>198</v>
      </c>
      <c r="J19" s="898">
        <v>258.42</v>
      </c>
      <c r="K19" s="898">
        <v>204</v>
      </c>
      <c r="L19" s="898">
        <v>279.10000000000002</v>
      </c>
      <c r="M19" s="898">
        <v>250.65600000000001</v>
      </c>
      <c r="N19" s="898" t="e">
        <v>#N/A</v>
      </c>
      <c r="O19" s="898">
        <v>344.05860000000001</v>
      </c>
      <c r="P19" s="899"/>
      <c r="Q19" s="899"/>
      <c r="R19" s="900">
        <v>242.82050000000001</v>
      </c>
      <c r="S19" s="833"/>
    </row>
    <row r="20" spans="1:19">
      <c r="A20" s="896"/>
      <c r="B20" s="896"/>
      <c r="C20" s="849" t="s">
        <v>385</v>
      </c>
      <c r="D20" s="901">
        <v>7.7800000000000296</v>
      </c>
      <c r="E20" s="903">
        <v>0</v>
      </c>
      <c r="F20" s="902">
        <v>-15.300000000000011</v>
      </c>
      <c r="G20" s="902">
        <v>-22.510000000000019</v>
      </c>
      <c r="H20" s="902">
        <v>-4.5500000000000114</v>
      </c>
      <c r="I20" s="902">
        <v>10</v>
      </c>
      <c r="J20" s="902">
        <v>-1.9600000000000364</v>
      </c>
      <c r="K20" s="902">
        <v>10</v>
      </c>
      <c r="L20" s="902">
        <v>0</v>
      </c>
      <c r="M20" s="902">
        <v>3.4198999999999842</v>
      </c>
      <c r="N20" s="903">
        <v>0</v>
      </c>
      <c r="O20" s="902">
        <v>-14.048800000000028</v>
      </c>
      <c r="P20" s="904"/>
      <c r="Q20" s="905"/>
      <c r="R20" s="906">
        <v>-2.5737000000000023</v>
      </c>
      <c r="S20" s="833"/>
    </row>
    <row r="21" spans="1:19">
      <c r="A21" s="907"/>
      <c r="B21" s="907"/>
      <c r="C21" s="849" t="s">
        <v>386</v>
      </c>
      <c r="D21" s="850">
        <v>136.89672453493657</v>
      </c>
      <c r="E21" s="863">
        <v>68.513794980828052</v>
      </c>
      <c r="F21" s="851">
        <v>96.400867774305425</v>
      </c>
      <c r="G21" s="851">
        <v>99.468546511337507</v>
      </c>
      <c r="H21" s="851">
        <v>105.67466455328436</v>
      </c>
      <c r="I21" s="851">
        <v>86.577635997649082</v>
      </c>
      <c r="J21" s="851">
        <v>106.7485602305629</v>
      </c>
      <c r="K21" s="851">
        <v>89.075067805273576</v>
      </c>
      <c r="L21" s="851">
        <v>116.17220291799933</v>
      </c>
      <c r="M21" s="851">
        <v>105.75620570180331</v>
      </c>
      <c r="N21" s="851"/>
      <c r="O21" s="851">
        <v>137.36282855796622</v>
      </c>
      <c r="P21" s="852"/>
      <c r="Q21" s="852"/>
      <c r="R21" s="853"/>
      <c r="S21" s="833"/>
    </row>
    <row r="22" spans="1:19" ht="13.5" thickBot="1">
      <c r="C22" s="864" t="s">
        <v>387</v>
      </c>
      <c r="D22" s="865">
        <v>3.56</v>
      </c>
      <c r="E22" s="866">
        <v>2.4</v>
      </c>
      <c r="F22" s="866">
        <v>17.25</v>
      </c>
      <c r="G22" s="866">
        <v>9.2899999999999991</v>
      </c>
      <c r="H22" s="866">
        <v>11.25</v>
      </c>
      <c r="I22" s="866">
        <v>27.96</v>
      </c>
      <c r="J22" s="866">
        <v>8.51</v>
      </c>
      <c r="K22" s="866">
        <v>6.21</v>
      </c>
      <c r="L22" s="866">
        <v>2.76</v>
      </c>
      <c r="M22" s="866">
        <v>8.8800000000000008</v>
      </c>
      <c r="N22" s="866">
        <v>0</v>
      </c>
      <c r="O22" s="866">
        <v>4.33</v>
      </c>
      <c r="P22" s="867"/>
      <c r="Q22" s="868"/>
      <c r="R22" s="869">
        <v>102.4</v>
      </c>
      <c r="S22" s="833"/>
    </row>
    <row r="23" spans="1:19" ht="13.5" thickBot="1">
      <c r="A23" s="891"/>
      <c r="B23" s="891"/>
      <c r="C23" s="833"/>
      <c r="D23" s="833"/>
      <c r="E23" s="833"/>
      <c r="F23" s="833"/>
      <c r="G23" s="833"/>
      <c r="H23" s="833"/>
      <c r="I23" s="833"/>
      <c r="J23" s="833"/>
      <c r="K23" s="833"/>
      <c r="L23" s="833"/>
      <c r="M23" s="833"/>
      <c r="N23" s="833"/>
      <c r="O23" s="833"/>
      <c r="P23" s="833"/>
      <c r="Q23" s="833"/>
      <c r="R23" s="833"/>
      <c r="S23" s="833"/>
    </row>
    <row r="24" spans="1:19" ht="18.75" thickBot="1">
      <c r="A24" s="891"/>
      <c r="B24" s="891"/>
      <c r="C24" s="870" t="s">
        <v>390</v>
      </c>
      <c r="D24" s="836"/>
      <c r="E24" s="836"/>
      <c r="F24" s="836"/>
      <c r="G24" s="836"/>
      <c r="H24" s="836"/>
      <c r="I24" s="836"/>
      <c r="J24" s="836"/>
      <c r="K24" s="836"/>
      <c r="L24" s="836"/>
      <c r="M24" s="836"/>
      <c r="N24" s="836"/>
      <c r="O24" s="836"/>
      <c r="P24" s="836"/>
      <c r="Q24" s="836"/>
      <c r="R24" s="837"/>
      <c r="S24" s="833"/>
    </row>
    <row r="25" spans="1:19" ht="13.5" thickBot="1">
      <c r="A25" s="710" t="s">
        <v>391</v>
      </c>
      <c r="B25" s="710" t="s">
        <v>392</v>
      </c>
      <c r="C25" s="838"/>
      <c r="D25" s="839" t="s">
        <v>326</v>
      </c>
      <c r="E25" s="840" t="s">
        <v>329</v>
      </c>
      <c r="F25" s="840" t="s">
        <v>330</v>
      </c>
      <c r="G25" s="840" t="s">
        <v>333</v>
      </c>
      <c r="H25" s="840" t="s">
        <v>335</v>
      </c>
      <c r="I25" s="840" t="s">
        <v>336</v>
      </c>
      <c r="J25" s="840" t="s">
        <v>338</v>
      </c>
      <c r="K25" s="840" t="s">
        <v>345</v>
      </c>
      <c r="L25" s="840" t="s">
        <v>346</v>
      </c>
      <c r="M25" s="840" t="s">
        <v>347</v>
      </c>
      <c r="N25" s="840" t="s">
        <v>348</v>
      </c>
      <c r="O25" s="840" t="s">
        <v>349</v>
      </c>
      <c r="P25" s="841" t="s">
        <v>350</v>
      </c>
      <c r="Q25" s="841" t="s">
        <v>353</v>
      </c>
      <c r="R25" s="842" t="s">
        <v>379</v>
      </c>
      <c r="S25" s="833"/>
    </row>
    <row r="26" spans="1:19" ht="14.25">
      <c r="C26" s="843" t="s">
        <v>393</v>
      </c>
      <c r="D26" s="844"/>
      <c r="E26" s="845"/>
      <c r="F26" s="845"/>
      <c r="G26" s="845"/>
      <c r="H26" s="845"/>
      <c r="I26" s="845"/>
      <c r="J26" s="845"/>
      <c r="K26" s="845"/>
      <c r="L26" s="845"/>
      <c r="M26" s="845"/>
      <c r="N26" s="845"/>
      <c r="O26" s="845"/>
      <c r="P26" s="845"/>
      <c r="Q26" s="845"/>
      <c r="R26" s="846"/>
      <c r="S26" s="833"/>
    </row>
    <row r="27" spans="1:19">
      <c r="C27" s="847" t="s">
        <v>394</v>
      </c>
      <c r="D27" s="892">
        <v>4.5</v>
      </c>
      <c r="E27" s="893"/>
      <c r="F27" s="893"/>
      <c r="G27" s="893">
        <v>2.67</v>
      </c>
      <c r="H27" s="893">
        <v>3.14</v>
      </c>
      <c r="I27" s="893">
        <v>3.36</v>
      </c>
      <c r="J27" s="893">
        <v>3.32</v>
      </c>
      <c r="K27" s="893"/>
      <c r="L27" s="893">
        <v>2.58</v>
      </c>
      <c r="M27" s="893"/>
      <c r="N27" s="893"/>
      <c r="O27" s="893"/>
      <c r="P27" s="894"/>
      <c r="Q27" s="894">
        <v>2.3953000000000002</v>
      </c>
      <c r="R27" s="895">
        <v>3.1674000000000002</v>
      </c>
      <c r="S27" s="833"/>
    </row>
    <row r="28" spans="1:19">
      <c r="A28" s="896"/>
      <c r="B28" s="896"/>
      <c r="C28" s="848" t="s">
        <v>384</v>
      </c>
      <c r="D28" s="897">
        <v>4.5</v>
      </c>
      <c r="E28" s="871"/>
      <c r="F28" s="872"/>
      <c r="G28" s="872">
        <v>2.54</v>
      </c>
      <c r="H28" s="872">
        <v>3.08</v>
      </c>
      <c r="I28" s="872">
        <v>3.35</v>
      </c>
      <c r="J28" s="872">
        <v>3.33</v>
      </c>
      <c r="K28" s="872"/>
      <c r="L28" s="872">
        <v>2.58</v>
      </c>
      <c r="M28" s="872"/>
      <c r="N28" s="872"/>
      <c r="O28" s="872"/>
      <c r="P28" s="873"/>
      <c r="Q28" s="873">
        <v>2.5531000000000001</v>
      </c>
      <c r="R28" s="900">
        <v>3.1381999999999999</v>
      </c>
      <c r="S28" s="833"/>
    </row>
    <row r="29" spans="1:19">
      <c r="A29" s="896"/>
      <c r="B29" s="896"/>
      <c r="C29" s="849" t="s">
        <v>385</v>
      </c>
      <c r="D29" s="901">
        <v>0</v>
      </c>
      <c r="E29" s="903"/>
      <c r="F29" s="902"/>
      <c r="G29" s="902">
        <v>0.12999999999999989</v>
      </c>
      <c r="H29" s="902">
        <v>6.0000000000000053E-2</v>
      </c>
      <c r="I29" s="902">
        <v>9.9999999999997868E-3</v>
      </c>
      <c r="J29" s="902">
        <v>-1.0000000000000231E-2</v>
      </c>
      <c r="K29" s="902"/>
      <c r="L29" s="902">
        <v>0</v>
      </c>
      <c r="M29" s="902"/>
      <c r="N29" s="903"/>
      <c r="O29" s="903"/>
      <c r="P29" s="905"/>
      <c r="Q29" s="904">
        <v>-0.15779999999999994</v>
      </c>
      <c r="R29" s="906">
        <v>2.9200000000000337E-2</v>
      </c>
      <c r="S29" s="833"/>
    </row>
    <row r="30" spans="1:19">
      <c r="A30" s="907"/>
      <c r="B30" s="907"/>
      <c r="C30" s="849" t="s">
        <v>386</v>
      </c>
      <c r="D30" s="850">
        <v>142.07236218980867</v>
      </c>
      <c r="E30" s="863"/>
      <c r="F30" s="851"/>
      <c r="G30" s="851">
        <v>84.296268232619809</v>
      </c>
      <c r="H30" s="851">
        <v>99.134937172444268</v>
      </c>
      <c r="I30" s="851">
        <v>106.08069710172381</v>
      </c>
      <c r="J30" s="851">
        <v>104.81783166003662</v>
      </c>
      <c r="K30" s="851"/>
      <c r="L30" s="851">
        <v>81.454820988823641</v>
      </c>
      <c r="M30" s="851"/>
      <c r="N30" s="851"/>
      <c r="O30" s="851"/>
      <c r="P30" s="852"/>
      <c r="Q30" s="852">
        <v>75.623539811833055</v>
      </c>
      <c r="R30" s="874"/>
      <c r="S30" s="833"/>
    </row>
    <row r="31" spans="1:19">
      <c r="A31" s="710" t="s">
        <v>391</v>
      </c>
      <c r="B31" s="710" t="s">
        <v>395</v>
      </c>
      <c r="C31" s="854" t="s">
        <v>387</v>
      </c>
      <c r="D31" s="855">
        <v>5.46</v>
      </c>
      <c r="E31" s="856"/>
      <c r="F31" s="856"/>
      <c r="G31" s="856">
        <v>21.03</v>
      </c>
      <c r="H31" s="856">
        <v>8</v>
      </c>
      <c r="I31" s="856">
        <v>44.32</v>
      </c>
      <c r="J31" s="856">
        <v>7.76</v>
      </c>
      <c r="K31" s="856"/>
      <c r="L31" s="856">
        <v>4.62</v>
      </c>
      <c r="M31" s="856"/>
      <c r="N31" s="856"/>
      <c r="O31" s="856"/>
      <c r="P31" s="857"/>
      <c r="Q31" s="858">
        <v>4.46</v>
      </c>
      <c r="R31" s="859">
        <v>100</v>
      </c>
      <c r="S31" s="833"/>
    </row>
    <row r="32" spans="1:19" ht="14.25">
      <c r="C32" s="843" t="s">
        <v>396</v>
      </c>
      <c r="D32" s="860"/>
      <c r="E32" s="861"/>
      <c r="F32" s="861"/>
      <c r="G32" s="861"/>
      <c r="H32" s="861"/>
      <c r="I32" s="861"/>
      <c r="J32" s="861"/>
      <c r="K32" s="861"/>
      <c r="L32" s="861"/>
      <c r="M32" s="861"/>
      <c r="N32" s="861"/>
      <c r="O32" s="861"/>
      <c r="P32" s="861"/>
      <c r="Q32" s="861"/>
      <c r="R32" s="862"/>
      <c r="S32" s="833"/>
    </row>
    <row r="33" spans="1:19">
      <c r="C33" s="847" t="s">
        <v>394</v>
      </c>
      <c r="D33" s="892">
        <v>4.33</v>
      </c>
      <c r="E33" s="893"/>
      <c r="F33" s="893">
        <v>4.63</v>
      </c>
      <c r="G33" s="893">
        <v>2.5099999999999998</v>
      </c>
      <c r="H33" s="893" t="e">
        <v>#N/A</v>
      </c>
      <c r="I33" s="893">
        <v>3.3</v>
      </c>
      <c r="J33" s="893">
        <v>3.6</v>
      </c>
      <c r="K33" s="893"/>
      <c r="L33" s="893">
        <v>2.0099999999999998</v>
      </c>
      <c r="M33" s="893"/>
      <c r="N33" s="893"/>
      <c r="O33" s="893"/>
      <c r="P33" s="894"/>
      <c r="Q33" s="894">
        <v>1.7421</v>
      </c>
      <c r="R33" s="895">
        <v>3.3929</v>
      </c>
      <c r="S33" s="833"/>
    </row>
    <row r="34" spans="1:19">
      <c r="A34" s="896"/>
      <c r="B34" s="896"/>
      <c r="C34" s="848" t="s">
        <v>384</v>
      </c>
      <c r="D34" s="897">
        <v>4.33</v>
      </c>
      <c r="E34" s="898"/>
      <c r="F34" s="898">
        <v>4.7300000000000004</v>
      </c>
      <c r="G34" s="898">
        <v>2.4700000000000002</v>
      </c>
      <c r="H34" s="898" t="e">
        <v>#N/A</v>
      </c>
      <c r="I34" s="898">
        <v>3.29</v>
      </c>
      <c r="J34" s="898">
        <v>3.58</v>
      </c>
      <c r="K34" s="898"/>
      <c r="L34" s="898">
        <v>2.0099999999999998</v>
      </c>
      <c r="M34" s="898"/>
      <c r="N34" s="898"/>
      <c r="O34" s="898"/>
      <c r="P34" s="899"/>
      <c r="Q34" s="899">
        <v>2.7663000000000002</v>
      </c>
      <c r="R34" s="900">
        <v>3.4373</v>
      </c>
      <c r="S34" s="833"/>
    </row>
    <row r="35" spans="1:19">
      <c r="A35" s="896"/>
      <c r="B35" s="896"/>
      <c r="C35" s="849" t="s">
        <v>385</v>
      </c>
      <c r="D35" s="901">
        <v>0</v>
      </c>
      <c r="E35" s="903"/>
      <c r="F35" s="902">
        <v>-0.10000000000000053</v>
      </c>
      <c r="G35" s="902">
        <v>3.9999999999999591E-2</v>
      </c>
      <c r="H35" s="902" t="e">
        <v>#N/A</v>
      </c>
      <c r="I35" s="902">
        <v>9.9999999999997868E-3</v>
      </c>
      <c r="J35" s="902">
        <v>2.0000000000000018E-2</v>
      </c>
      <c r="K35" s="902"/>
      <c r="L35" s="902">
        <v>0</v>
      </c>
      <c r="M35" s="903"/>
      <c r="N35" s="903"/>
      <c r="O35" s="903"/>
      <c r="P35" s="905"/>
      <c r="Q35" s="904">
        <v>-1.0242000000000002</v>
      </c>
      <c r="R35" s="906">
        <v>-4.4399999999999995E-2</v>
      </c>
      <c r="S35" s="833"/>
    </row>
    <row r="36" spans="1:19">
      <c r="A36" s="907"/>
      <c r="B36" s="907"/>
      <c r="C36" s="849" t="s">
        <v>386</v>
      </c>
      <c r="D36" s="850">
        <v>127.61944059653982</v>
      </c>
      <c r="E36" s="863"/>
      <c r="F36" s="851">
        <v>136.46143417135784</v>
      </c>
      <c r="G36" s="851">
        <v>73.978012909310607</v>
      </c>
      <c r="H36" s="851" t="e">
        <v>#N/A</v>
      </c>
      <c r="I36" s="851">
        <v>97.261929322998014</v>
      </c>
      <c r="J36" s="851">
        <v>106.10392289781603</v>
      </c>
      <c r="K36" s="851"/>
      <c r="L36" s="851">
        <v>59.241356951280608</v>
      </c>
      <c r="M36" s="851"/>
      <c r="N36" s="851"/>
      <c r="O36" s="851"/>
      <c r="P36" s="852"/>
      <c r="Q36" s="852">
        <v>51.345456688968142</v>
      </c>
      <c r="R36" s="853"/>
      <c r="S36" s="833"/>
    </row>
    <row r="37" spans="1:19">
      <c r="A37" s="710" t="s">
        <v>391</v>
      </c>
      <c r="B37" s="710" t="s">
        <v>397</v>
      </c>
      <c r="C37" s="854" t="s">
        <v>387</v>
      </c>
      <c r="D37" s="855">
        <v>2.91</v>
      </c>
      <c r="E37" s="856"/>
      <c r="F37" s="856">
        <v>24.6</v>
      </c>
      <c r="G37" s="856">
        <v>24.33</v>
      </c>
      <c r="H37" s="856">
        <v>0</v>
      </c>
      <c r="I37" s="856">
        <v>21.81</v>
      </c>
      <c r="J37" s="856">
        <v>16.37</v>
      </c>
      <c r="K37" s="856"/>
      <c r="L37" s="856">
        <v>4.87</v>
      </c>
      <c r="M37" s="856"/>
      <c r="N37" s="856"/>
      <c r="O37" s="856"/>
      <c r="P37" s="857"/>
      <c r="Q37" s="858">
        <v>3.54</v>
      </c>
      <c r="R37" s="859">
        <v>100.01000000000002</v>
      </c>
      <c r="S37" s="833"/>
    </row>
    <row r="38" spans="1:19" ht="14.25">
      <c r="C38" s="843" t="s">
        <v>398</v>
      </c>
      <c r="D38" s="860"/>
      <c r="E38" s="861"/>
      <c r="F38" s="861"/>
      <c r="G38" s="861"/>
      <c r="H38" s="861"/>
      <c r="I38" s="861"/>
      <c r="J38" s="861"/>
      <c r="K38" s="861"/>
      <c r="L38" s="861"/>
      <c r="M38" s="861"/>
      <c r="N38" s="861"/>
      <c r="O38" s="861"/>
      <c r="P38" s="861"/>
      <c r="Q38" s="861"/>
      <c r="R38" s="862"/>
      <c r="S38" s="833"/>
    </row>
    <row r="39" spans="1:19">
      <c r="C39" s="847" t="s">
        <v>394</v>
      </c>
      <c r="D39" s="892">
        <v>3.13</v>
      </c>
      <c r="E39" s="893"/>
      <c r="F39" s="893">
        <v>2.29</v>
      </c>
      <c r="G39" s="893">
        <v>2.57</v>
      </c>
      <c r="H39" s="893" t="e">
        <v>#N/A</v>
      </c>
      <c r="I39" s="893">
        <v>3.16</v>
      </c>
      <c r="J39" s="893">
        <v>2.97</v>
      </c>
      <c r="K39" s="893"/>
      <c r="L39" s="893">
        <v>2.16</v>
      </c>
      <c r="M39" s="893"/>
      <c r="N39" s="893"/>
      <c r="O39" s="893"/>
      <c r="P39" s="894"/>
      <c r="Q39" s="894">
        <v>1.8944000000000001</v>
      </c>
      <c r="R39" s="895">
        <v>2.7501000000000002</v>
      </c>
      <c r="S39" s="833"/>
    </row>
    <row r="40" spans="1:19">
      <c r="A40" s="896"/>
      <c r="B40" s="896"/>
      <c r="C40" s="848" t="s">
        <v>384</v>
      </c>
      <c r="D40" s="897">
        <v>3.13</v>
      </c>
      <c r="E40" s="898"/>
      <c r="F40" s="898">
        <v>2.31</v>
      </c>
      <c r="G40" s="898">
        <v>2.54</v>
      </c>
      <c r="H40" s="898" t="e">
        <v>#N/A</v>
      </c>
      <c r="I40" s="898">
        <v>3.16</v>
      </c>
      <c r="J40" s="898">
        <v>3</v>
      </c>
      <c r="K40" s="898"/>
      <c r="L40" s="898">
        <v>2.16</v>
      </c>
      <c r="M40" s="898"/>
      <c r="N40" s="898"/>
      <c r="O40" s="898"/>
      <c r="P40" s="899"/>
      <c r="Q40" s="899">
        <v>2.2927</v>
      </c>
      <c r="R40" s="900">
        <v>2.7671000000000001</v>
      </c>
      <c r="S40" s="833"/>
    </row>
    <row r="41" spans="1:19">
      <c r="A41" s="896"/>
      <c r="B41" s="896"/>
      <c r="C41" s="849" t="s">
        <v>385</v>
      </c>
      <c r="D41" s="901">
        <v>0</v>
      </c>
      <c r="E41" s="903"/>
      <c r="F41" s="902">
        <v>-2.0000000000000018E-2</v>
      </c>
      <c r="G41" s="902">
        <v>2.9999999999999805E-2</v>
      </c>
      <c r="H41" s="902" t="e">
        <v>#N/A</v>
      </c>
      <c r="I41" s="902">
        <v>0</v>
      </c>
      <c r="J41" s="902">
        <v>-2.9999999999999805E-2</v>
      </c>
      <c r="K41" s="902"/>
      <c r="L41" s="902">
        <v>0</v>
      </c>
      <c r="M41" s="903"/>
      <c r="N41" s="903"/>
      <c r="O41" s="903"/>
      <c r="P41" s="905"/>
      <c r="Q41" s="904">
        <v>-0.39829999999999988</v>
      </c>
      <c r="R41" s="906">
        <v>-1.6999999999999904E-2</v>
      </c>
      <c r="S41" s="833"/>
    </row>
    <row r="42" spans="1:19">
      <c r="A42" s="907"/>
      <c r="B42" s="907"/>
      <c r="C42" s="849" t="s">
        <v>386</v>
      </c>
      <c r="D42" s="850">
        <v>113.81404312570452</v>
      </c>
      <c r="E42" s="863"/>
      <c r="F42" s="851">
        <v>83.269699283662405</v>
      </c>
      <c r="G42" s="851">
        <v>93.45114723100977</v>
      </c>
      <c r="H42" s="851" t="e">
        <v>#N/A</v>
      </c>
      <c r="I42" s="851">
        <v>114.9049125486346</v>
      </c>
      <c r="J42" s="851">
        <v>107.99607287007744</v>
      </c>
      <c r="K42" s="851"/>
      <c r="L42" s="851">
        <v>78.542598450965414</v>
      </c>
      <c r="M42" s="851"/>
      <c r="N42" s="851"/>
      <c r="O42" s="851"/>
      <c r="P42" s="852"/>
      <c r="Q42" s="852">
        <v>68.884767826624483</v>
      </c>
      <c r="R42" s="853"/>
      <c r="S42" s="833"/>
    </row>
    <row r="43" spans="1:19" ht="13.5" thickBot="1">
      <c r="C43" s="864" t="s">
        <v>387</v>
      </c>
      <c r="D43" s="865">
        <v>5.08</v>
      </c>
      <c r="E43" s="866"/>
      <c r="F43" s="866">
        <v>24.92</v>
      </c>
      <c r="G43" s="866">
        <v>13.78</v>
      </c>
      <c r="H43" s="866">
        <v>0</v>
      </c>
      <c r="I43" s="866">
        <v>32.659999999999997</v>
      </c>
      <c r="J43" s="866">
        <v>14.49</v>
      </c>
      <c r="K43" s="866"/>
      <c r="L43" s="866">
        <v>3.69</v>
      </c>
      <c r="M43" s="866"/>
      <c r="N43" s="866"/>
      <c r="O43" s="866"/>
      <c r="P43" s="867"/>
      <c r="Q43" s="868">
        <v>3.08</v>
      </c>
      <c r="R43" s="869">
        <v>99.999999999999986</v>
      </c>
      <c r="S43" s="833"/>
    </row>
    <row r="44" spans="1:19" ht="13.5" thickBot="1">
      <c r="A44" s="891" t="s">
        <v>399</v>
      </c>
      <c r="B44" s="891" t="s">
        <v>400</v>
      </c>
      <c r="C44" s="833"/>
      <c r="D44" s="833"/>
      <c r="E44" s="833"/>
      <c r="F44" s="833"/>
      <c r="G44" s="833"/>
      <c r="H44" s="833"/>
      <c r="I44" s="833"/>
      <c r="J44" s="833"/>
      <c r="K44" s="833"/>
      <c r="L44" s="833"/>
      <c r="M44" s="833"/>
      <c r="N44" s="833"/>
      <c r="O44" s="833"/>
      <c r="P44" s="833"/>
      <c r="Q44" s="833"/>
      <c r="R44" s="833"/>
      <c r="S44" s="833"/>
    </row>
    <row r="45" spans="1:19" ht="18.75" thickBot="1">
      <c r="A45" s="891"/>
      <c r="B45" s="891"/>
      <c r="C45" s="835" t="s">
        <v>401</v>
      </c>
      <c r="D45" s="836"/>
      <c r="E45" s="836"/>
      <c r="F45" s="836"/>
      <c r="G45" s="836"/>
      <c r="H45" s="836"/>
      <c r="I45" s="836"/>
      <c r="J45" s="836"/>
      <c r="K45" s="836"/>
      <c r="L45" s="836"/>
      <c r="M45" s="836"/>
      <c r="N45" s="836"/>
      <c r="O45" s="836"/>
      <c r="P45" s="836"/>
      <c r="Q45" s="836"/>
      <c r="R45" s="837"/>
      <c r="S45" s="833"/>
    </row>
    <row r="46" spans="1:19" ht="13.5" thickBot="1">
      <c r="C46" s="838"/>
      <c r="D46" s="839" t="s">
        <v>326</v>
      </c>
      <c r="E46" s="840" t="s">
        <v>329</v>
      </c>
      <c r="F46" s="840" t="s">
        <v>330</v>
      </c>
      <c r="G46" s="840" t="s">
        <v>333</v>
      </c>
      <c r="H46" s="840" t="s">
        <v>335</v>
      </c>
      <c r="I46" s="840" t="s">
        <v>336</v>
      </c>
      <c r="J46" s="840" t="s">
        <v>338</v>
      </c>
      <c r="K46" s="840" t="s">
        <v>345</v>
      </c>
      <c r="L46" s="840" t="s">
        <v>346</v>
      </c>
      <c r="M46" s="840" t="s">
        <v>347</v>
      </c>
      <c r="N46" s="840" t="s">
        <v>348</v>
      </c>
      <c r="O46" s="840" t="s">
        <v>349</v>
      </c>
      <c r="P46" s="841" t="s">
        <v>350</v>
      </c>
      <c r="Q46" s="841" t="s">
        <v>353</v>
      </c>
      <c r="R46" s="842" t="s">
        <v>379</v>
      </c>
      <c r="S46" s="833"/>
    </row>
    <row r="47" spans="1:19">
      <c r="C47" s="875" t="s">
        <v>402</v>
      </c>
      <c r="D47" s="876">
        <v>717.5</v>
      </c>
      <c r="E47" s="877"/>
      <c r="F47" s="878">
        <v>603</v>
      </c>
      <c r="G47" s="878"/>
      <c r="H47" s="878"/>
      <c r="I47" s="878">
        <v>728</v>
      </c>
      <c r="J47" s="878">
        <v>639</v>
      </c>
      <c r="K47" s="877">
        <v>601.29999999999995</v>
      </c>
      <c r="L47" s="877"/>
      <c r="M47" s="877"/>
      <c r="N47" s="877">
        <v>468.15</v>
      </c>
      <c r="O47" s="877"/>
      <c r="P47" s="877">
        <v>443.48</v>
      </c>
      <c r="Q47" s="877"/>
      <c r="R47" s="879">
        <v>652.40940000000001</v>
      </c>
      <c r="S47" s="833"/>
    </row>
    <row r="48" spans="1:19">
      <c r="A48" s="896"/>
      <c r="B48" s="896"/>
      <c r="C48" s="880" t="s">
        <v>384</v>
      </c>
      <c r="D48" s="881">
        <v>717.5</v>
      </c>
      <c r="E48" s="882"/>
      <c r="F48" s="882">
        <v>587</v>
      </c>
      <c r="G48" s="882"/>
      <c r="H48" s="882"/>
      <c r="I48" s="882">
        <v>731</v>
      </c>
      <c r="J48" s="882">
        <v>639</v>
      </c>
      <c r="K48" s="882">
        <v>601.29999999999995</v>
      </c>
      <c r="L48" s="882"/>
      <c r="M48" s="882"/>
      <c r="N48" s="882">
        <v>470.23</v>
      </c>
      <c r="O48" s="882"/>
      <c r="P48" s="882">
        <v>447.04</v>
      </c>
      <c r="Q48" s="883"/>
      <c r="R48" s="884">
        <v>652.08100000000002</v>
      </c>
      <c r="S48" s="833"/>
    </row>
    <row r="49" spans="1:19">
      <c r="A49" s="896"/>
      <c r="B49" s="896"/>
      <c r="C49" s="849" t="s">
        <v>385</v>
      </c>
      <c r="D49" s="901">
        <v>0</v>
      </c>
      <c r="E49" s="903"/>
      <c r="F49" s="902">
        <v>16</v>
      </c>
      <c r="G49" s="902"/>
      <c r="H49" s="902"/>
      <c r="I49" s="902">
        <v>-3</v>
      </c>
      <c r="J49" s="902">
        <v>0</v>
      </c>
      <c r="K49" s="902">
        <v>0</v>
      </c>
      <c r="L49" s="902"/>
      <c r="M49" s="902"/>
      <c r="N49" s="902">
        <v>-2.0800000000000409</v>
      </c>
      <c r="O49" s="902"/>
      <c r="P49" s="902">
        <v>-3.5600000000000023</v>
      </c>
      <c r="Q49" s="905"/>
      <c r="R49" s="906">
        <v>0.32839999999998781</v>
      </c>
      <c r="S49" s="833"/>
    </row>
    <row r="50" spans="1:19">
      <c r="A50" s="907"/>
      <c r="B50" s="907"/>
      <c r="C50" s="849" t="s">
        <v>386</v>
      </c>
      <c r="D50" s="850">
        <v>109.97695618732655</v>
      </c>
      <c r="E50" s="851"/>
      <c r="F50" s="851">
        <v>92.426626593669553</v>
      </c>
      <c r="G50" s="851"/>
      <c r="H50" s="851"/>
      <c r="I50" s="851">
        <v>111.5863750583606</v>
      </c>
      <c r="J50" s="851">
        <v>97.94463415150058</v>
      </c>
      <c r="K50" s="851">
        <v>92.166054014549744</v>
      </c>
      <c r="L50" s="851"/>
      <c r="M50" s="851"/>
      <c r="N50" s="851">
        <v>71.757089949960857</v>
      </c>
      <c r="O50" s="851"/>
      <c r="P50" s="851">
        <v>67.975721992969454</v>
      </c>
      <c r="Q50" s="852"/>
      <c r="R50" s="874"/>
      <c r="S50" s="833"/>
    </row>
    <row r="51" spans="1:19" ht="13.5" thickBot="1">
      <c r="C51" s="864" t="s">
        <v>387</v>
      </c>
      <c r="D51" s="865">
        <v>7.56</v>
      </c>
      <c r="E51" s="866"/>
      <c r="F51" s="866">
        <v>8.02</v>
      </c>
      <c r="G51" s="866"/>
      <c r="H51" s="866"/>
      <c r="I51" s="866">
        <v>30.45</v>
      </c>
      <c r="J51" s="866">
        <v>15.93</v>
      </c>
      <c r="K51" s="866">
        <v>36.32</v>
      </c>
      <c r="L51" s="866"/>
      <c r="M51" s="866"/>
      <c r="N51" s="866">
        <v>1.37</v>
      </c>
      <c r="O51" s="866"/>
      <c r="P51" s="867">
        <v>0.36</v>
      </c>
      <c r="Q51" s="868"/>
      <c r="R51" s="869">
        <v>100.01</v>
      </c>
      <c r="S51" s="83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M27" sqref="M27"/>
    </sheetView>
  </sheetViews>
  <sheetFormatPr defaultRowHeight="12.75"/>
  <cols>
    <col min="1" max="1" width="18.85546875" style="1146" customWidth="1"/>
    <col min="2" max="2" width="14.28515625" style="1146" customWidth="1"/>
    <col min="3" max="3" width="13.7109375" style="1146" customWidth="1"/>
    <col min="4" max="4" width="15" style="1146" customWidth="1"/>
    <col min="5" max="5" width="14.28515625" style="1146" customWidth="1"/>
    <col min="6" max="6" width="18.42578125" style="1146" customWidth="1"/>
    <col min="7" max="7" width="9.140625" style="1146"/>
    <col min="8" max="8" width="18.85546875" style="1146" bestFit="1" customWidth="1"/>
    <col min="9" max="9" width="12.5703125" style="1146" customWidth="1"/>
    <col min="10" max="251" width="9.140625" style="1146"/>
    <col min="252" max="252" width="4.42578125" style="1146" customWidth="1"/>
    <col min="253" max="253" width="20.85546875" style="1146" customWidth="1"/>
    <col min="254" max="255" width="12" style="1146" customWidth="1"/>
    <col min="256" max="256" width="14.5703125" style="1146" customWidth="1"/>
    <col min="257" max="257" width="12.42578125" style="1146" customWidth="1"/>
    <col min="258" max="258" width="19.7109375" style="1146" customWidth="1"/>
    <col min="259" max="259" width="9.140625" style="1146"/>
    <col min="260" max="260" width="16.85546875" style="1146" customWidth="1"/>
    <col min="261" max="261" width="12.5703125" style="1146" customWidth="1"/>
    <col min="262" max="262" width="11.7109375" style="1146" customWidth="1"/>
    <col min="263" max="263" width="12.28515625" style="1146" customWidth="1"/>
    <col min="264" max="507" width="9.140625" style="1146"/>
    <col min="508" max="508" width="4.42578125" style="1146" customWidth="1"/>
    <col min="509" max="509" width="20.85546875" style="1146" customWidth="1"/>
    <col min="510" max="511" width="12" style="1146" customWidth="1"/>
    <col min="512" max="512" width="14.5703125" style="1146" customWidth="1"/>
    <col min="513" max="513" width="12.42578125" style="1146" customWidth="1"/>
    <col min="514" max="514" width="19.7109375" style="1146" customWidth="1"/>
    <col min="515" max="515" width="9.140625" style="1146"/>
    <col min="516" max="516" width="16.85546875" style="1146" customWidth="1"/>
    <col min="517" max="517" width="12.5703125" style="1146" customWidth="1"/>
    <col min="518" max="518" width="11.7109375" style="1146" customWidth="1"/>
    <col min="519" max="519" width="12.28515625" style="1146" customWidth="1"/>
    <col min="520" max="763" width="9.140625" style="1146"/>
    <col min="764" max="764" width="4.42578125" style="1146" customWidth="1"/>
    <col min="765" max="765" width="20.85546875" style="1146" customWidth="1"/>
    <col min="766" max="767" width="12" style="1146" customWidth="1"/>
    <col min="768" max="768" width="14.5703125" style="1146" customWidth="1"/>
    <col min="769" max="769" width="12.42578125" style="1146" customWidth="1"/>
    <col min="770" max="770" width="19.7109375" style="1146" customWidth="1"/>
    <col min="771" max="771" width="9.140625" style="1146"/>
    <col min="772" max="772" width="16.85546875" style="1146" customWidth="1"/>
    <col min="773" max="773" width="12.5703125" style="1146" customWidth="1"/>
    <col min="774" max="774" width="11.7109375" style="1146" customWidth="1"/>
    <col min="775" max="775" width="12.28515625" style="1146" customWidth="1"/>
    <col min="776" max="1019" width="9.140625" style="1146"/>
    <col min="1020" max="1020" width="4.42578125" style="1146" customWidth="1"/>
    <col min="1021" max="1021" width="20.85546875" style="1146" customWidth="1"/>
    <col min="1022" max="1023" width="12" style="1146" customWidth="1"/>
    <col min="1024" max="1024" width="14.5703125" style="1146" customWidth="1"/>
    <col min="1025" max="1025" width="12.42578125" style="1146" customWidth="1"/>
    <col min="1026" max="1026" width="19.7109375" style="1146" customWidth="1"/>
    <col min="1027" max="1027" width="9.140625" style="1146"/>
    <col min="1028" max="1028" width="16.85546875" style="1146" customWidth="1"/>
    <col min="1029" max="1029" width="12.5703125" style="1146" customWidth="1"/>
    <col min="1030" max="1030" width="11.7109375" style="1146" customWidth="1"/>
    <col min="1031" max="1031" width="12.28515625" style="1146" customWidth="1"/>
    <col min="1032" max="1275" width="9.140625" style="1146"/>
    <col min="1276" max="1276" width="4.42578125" style="1146" customWidth="1"/>
    <col min="1277" max="1277" width="20.85546875" style="1146" customWidth="1"/>
    <col min="1278" max="1279" width="12" style="1146" customWidth="1"/>
    <col min="1280" max="1280" width="14.5703125" style="1146" customWidth="1"/>
    <col min="1281" max="1281" width="12.42578125" style="1146" customWidth="1"/>
    <col min="1282" max="1282" width="19.7109375" style="1146" customWidth="1"/>
    <col min="1283" max="1283" width="9.140625" style="1146"/>
    <col min="1284" max="1284" width="16.85546875" style="1146" customWidth="1"/>
    <col min="1285" max="1285" width="12.5703125" style="1146" customWidth="1"/>
    <col min="1286" max="1286" width="11.7109375" style="1146" customWidth="1"/>
    <col min="1287" max="1287" width="12.28515625" style="1146" customWidth="1"/>
    <col min="1288" max="1531" width="9.140625" style="1146"/>
    <col min="1532" max="1532" width="4.42578125" style="1146" customWidth="1"/>
    <col min="1533" max="1533" width="20.85546875" style="1146" customWidth="1"/>
    <col min="1534" max="1535" width="12" style="1146" customWidth="1"/>
    <col min="1536" max="1536" width="14.5703125" style="1146" customWidth="1"/>
    <col min="1537" max="1537" width="12.42578125" style="1146" customWidth="1"/>
    <col min="1538" max="1538" width="19.7109375" style="1146" customWidth="1"/>
    <col min="1539" max="1539" width="9.140625" style="1146"/>
    <col min="1540" max="1540" width="16.85546875" style="1146" customWidth="1"/>
    <col min="1541" max="1541" width="12.5703125" style="1146" customWidth="1"/>
    <col min="1542" max="1542" width="11.7109375" style="1146" customWidth="1"/>
    <col min="1543" max="1543" width="12.28515625" style="1146" customWidth="1"/>
    <col min="1544" max="1787" width="9.140625" style="1146"/>
    <col min="1788" max="1788" width="4.42578125" style="1146" customWidth="1"/>
    <col min="1789" max="1789" width="20.85546875" style="1146" customWidth="1"/>
    <col min="1790" max="1791" width="12" style="1146" customWidth="1"/>
    <col min="1792" max="1792" width="14.5703125" style="1146" customWidth="1"/>
    <col min="1793" max="1793" width="12.42578125" style="1146" customWidth="1"/>
    <col min="1794" max="1794" width="19.7109375" style="1146" customWidth="1"/>
    <col min="1795" max="1795" width="9.140625" style="1146"/>
    <col min="1796" max="1796" width="16.85546875" style="1146" customWidth="1"/>
    <col min="1797" max="1797" width="12.5703125" style="1146" customWidth="1"/>
    <col min="1798" max="1798" width="11.7109375" style="1146" customWidth="1"/>
    <col min="1799" max="1799" width="12.28515625" style="1146" customWidth="1"/>
    <col min="1800" max="2043" width="9.140625" style="1146"/>
    <col min="2044" max="2044" width="4.42578125" style="1146" customWidth="1"/>
    <col min="2045" max="2045" width="20.85546875" style="1146" customWidth="1"/>
    <col min="2046" max="2047" width="12" style="1146" customWidth="1"/>
    <col min="2048" max="2048" width="14.5703125" style="1146" customWidth="1"/>
    <col min="2049" max="2049" width="12.42578125" style="1146" customWidth="1"/>
    <col min="2050" max="2050" width="19.7109375" style="1146" customWidth="1"/>
    <col min="2051" max="2051" width="9.140625" style="1146"/>
    <col min="2052" max="2052" width="16.85546875" style="1146" customWidth="1"/>
    <col min="2053" max="2053" width="12.5703125" style="1146" customWidth="1"/>
    <col min="2054" max="2054" width="11.7109375" style="1146" customWidth="1"/>
    <col min="2055" max="2055" width="12.28515625" style="1146" customWidth="1"/>
    <col min="2056" max="2299" width="9.140625" style="1146"/>
    <col min="2300" max="2300" width="4.42578125" style="1146" customWidth="1"/>
    <col min="2301" max="2301" width="20.85546875" style="1146" customWidth="1"/>
    <col min="2302" max="2303" width="12" style="1146" customWidth="1"/>
    <col min="2304" max="2304" width="14.5703125" style="1146" customWidth="1"/>
    <col min="2305" max="2305" width="12.42578125" style="1146" customWidth="1"/>
    <col min="2306" max="2306" width="19.7109375" style="1146" customWidth="1"/>
    <col min="2307" max="2307" width="9.140625" style="1146"/>
    <col min="2308" max="2308" width="16.85546875" style="1146" customWidth="1"/>
    <col min="2309" max="2309" width="12.5703125" style="1146" customWidth="1"/>
    <col min="2310" max="2310" width="11.7109375" style="1146" customWidth="1"/>
    <col min="2311" max="2311" width="12.28515625" style="1146" customWidth="1"/>
    <col min="2312" max="2555" width="9.140625" style="1146"/>
    <col min="2556" max="2556" width="4.42578125" style="1146" customWidth="1"/>
    <col min="2557" max="2557" width="20.85546875" style="1146" customWidth="1"/>
    <col min="2558" max="2559" width="12" style="1146" customWidth="1"/>
    <col min="2560" max="2560" width="14.5703125" style="1146" customWidth="1"/>
    <col min="2561" max="2561" width="12.42578125" style="1146" customWidth="1"/>
    <col min="2562" max="2562" width="19.7109375" style="1146" customWidth="1"/>
    <col min="2563" max="2563" width="9.140625" style="1146"/>
    <col min="2564" max="2564" width="16.85546875" style="1146" customWidth="1"/>
    <col min="2565" max="2565" width="12.5703125" style="1146" customWidth="1"/>
    <col min="2566" max="2566" width="11.7109375" style="1146" customWidth="1"/>
    <col min="2567" max="2567" width="12.28515625" style="1146" customWidth="1"/>
    <col min="2568" max="2811" width="9.140625" style="1146"/>
    <col min="2812" max="2812" width="4.42578125" style="1146" customWidth="1"/>
    <col min="2813" max="2813" width="20.85546875" style="1146" customWidth="1"/>
    <col min="2814" max="2815" width="12" style="1146" customWidth="1"/>
    <col min="2816" max="2816" width="14.5703125" style="1146" customWidth="1"/>
    <col min="2817" max="2817" width="12.42578125" style="1146" customWidth="1"/>
    <col min="2818" max="2818" width="19.7109375" style="1146" customWidth="1"/>
    <col min="2819" max="2819" width="9.140625" style="1146"/>
    <col min="2820" max="2820" width="16.85546875" style="1146" customWidth="1"/>
    <col min="2821" max="2821" width="12.5703125" style="1146" customWidth="1"/>
    <col min="2822" max="2822" width="11.7109375" style="1146" customWidth="1"/>
    <col min="2823" max="2823" width="12.28515625" style="1146" customWidth="1"/>
    <col min="2824" max="3067" width="9.140625" style="1146"/>
    <col min="3068" max="3068" width="4.42578125" style="1146" customWidth="1"/>
    <col min="3069" max="3069" width="20.85546875" style="1146" customWidth="1"/>
    <col min="3070" max="3071" width="12" style="1146" customWidth="1"/>
    <col min="3072" max="3072" width="14.5703125" style="1146" customWidth="1"/>
    <col min="3073" max="3073" width="12.42578125" style="1146" customWidth="1"/>
    <col min="3074" max="3074" width="19.7109375" style="1146" customWidth="1"/>
    <col min="3075" max="3075" width="9.140625" style="1146"/>
    <col min="3076" max="3076" width="16.85546875" style="1146" customWidth="1"/>
    <col min="3077" max="3077" width="12.5703125" style="1146" customWidth="1"/>
    <col min="3078" max="3078" width="11.7109375" style="1146" customWidth="1"/>
    <col min="3079" max="3079" width="12.28515625" style="1146" customWidth="1"/>
    <col min="3080" max="3323" width="9.140625" style="1146"/>
    <col min="3324" max="3324" width="4.42578125" style="1146" customWidth="1"/>
    <col min="3325" max="3325" width="20.85546875" style="1146" customWidth="1"/>
    <col min="3326" max="3327" width="12" style="1146" customWidth="1"/>
    <col min="3328" max="3328" width="14.5703125" style="1146" customWidth="1"/>
    <col min="3329" max="3329" width="12.42578125" style="1146" customWidth="1"/>
    <col min="3330" max="3330" width="19.7109375" style="1146" customWidth="1"/>
    <col min="3331" max="3331" width="9.140625" style="1146"/>
    <col min="3332" max="3332" width="16.85546875" style="1146" customWidth="1"/>
    <col min="3333" max="3333" width="12.5703125" style="1146" customWidth="1"/>
    <col min="3334" max="3334" width="11.7109375" style="1146" customWidth="1"/>
    <col min="3335" max="3335" width="12.28515625" style="1146" customWidth="1"/>
    <col min="3336" max="3579" width="9.140625" style="1146"/>
    <col min="3580" max="3580" width="4.42578125" style="1146" customWidth="1"/>
    <col min="3581" max="3581" width="20.85546875" style="1146" customWidth="1"/>
    <col min="3582" max="3583" width="12" style="1146" customWidth="1"/>
    <col min="3584" max="3584" width="14.5703125" style="1146" customWidth="1"/>
    <col min="3585" max="3585" width="12.42578125" style="1146" customWidth="1"/>
    <col min="3586" max="3586" width="19.7109375" style="1146" customWidth="1"/>
    <col min="3587" max="3587" width="9.140625" style="1146"/>
    <col min="3588" max="3588" width="16.85546875" style="1146" customWidth="1"/>
    <col min="3589" max="3589" width="12.5703125" style="1146" customWidth="1"/>
    <col min="3590" max="3590" width="11.7109375" style="1146" customWidth="1"/>
    <col min="3591" max="3591" width="12.28515625" style="1146" customWidth="1"/>
    <col min="3592" max="3835" width="9.140625" style="1146"/>
    <col min="3836" max="3836" width="4.42578125" style="1146" customWidth="1"/>
    <col min="3837" max="3837" width="20.85546875" style="1146" customWidth="1"/>
    <col min="3838" max="3839" width="12" style="1146" customWidth="1"/>
    <col min="3840" max="3840" width="14.5703125" style="1146" customWidth="1"/>
    <col min="3841" max="3841" width="12.42578125" style="1146" customWidth="1"/>
    <col min="3842" max="3842" width="19.7109375" style="1146" customWidth="1"/>
    <col min="3843" max="3843" width="9.140625" style="1146"/>
    <col min="3844" max="3844" width="16.85546875" style="1146" customWidth="1"/>
    <col min="3845" max="3845" width="12.5703125" style="1146" customWidth="1"/>
    <col min="3846" max="3846" width="11.7109375" style="1146" customWidth="1"/>
    <col min="3847" max="3847" width="12.28515625" style="1146" customWidth="1"/>
    <col min="3848" max="4091" width="9.140625" style="1146"/>
    <col min="4092" max="4092" width="4.42578125" style="1146" customWidth="1"/>
    <col min="4093" max="4093" width="20.85546875" style="1146" customWidth="1"/>
    <col min="4094" max="4095" width="12" style="1146" customWidth="1"/>
    <col min="4096" max="4096" width="14.5703125" style="1146" customWidth="1"/>
    <col min="4097" max="4097" width="12.42578125" style="1146" customWidth="1"/>
    <col min="4098" max="4098" width="19.7109375" style="1146" customWidth="1"/>
    <col min="4099" max="4099" width="9.140625" style="1146"/>
    <col min="4100" max="4100" width="16.85546875" style="1146" customWidth="1"/>
    <col min="4101" max="4101" width="12.5703125" style="1146" customWidth="1"/>
    <col min="4102" max="4102" width="11.7109375" style="1146" customWidth="1"/>
    <col min="4103" max="4103" width="12.28515625" style="1146" customWidth="1"/>
    <col min="4104" max="4347" width="9.140625" style="1146"/>
    <col min="4348" max="4348" width="4.42578125" style="1146" customWidth="1"/>
    <col min="4349" max="4349" width="20.85546875" style="1146" customWidth="1"/>
    <col min="4350" max="4351" width="12" style="1146" customWidth="1"/>
    <col min="4352" max="4352" width="14.5703125" style="1146" customWidth="1"/>
    <col min="4353" max="4353" width="12.42578125" style="1146" customWidth="1"/>
    <col min="4354" max="4354" width="19.7109375" style="1146" customWidth="1"/>
    <col min="4355" max="4355" width="9.140625" style="1146"/>
    <col min="4356" max="4356" width="16.85546875" style="1146" customWidth="1"/>
    <col min="4357" max="4357" width="12.5703125" style="1146" customWidth="1"/>
    <col min="4358" max="4358" width="11.7109375" style="1146" customWidth="1"/>
    <col min="4359" max="4359" width="12.28515625" style="1146" customWidth="1"/>
    <col min="4360" max="4603" width="9.140625" style="1146"/>
    <col min="4604" max="4604" width="4.42578125" style="1146" customWidth="1"/>
    <col min="4605" max="4605" width="20.85546875" style="1146" customWidth="1"/>
    <col min="4606" max="4607" width="12" style="1146" customWidth="1"/>
    <col min="4608" max="4608" width="14.5703125" style="1146" customWidth="1"/>
    <col min="4609" max="4609" width="12.42578125" style="1146" customWidth="1"/>
    <col min="4610" max="4610" width="19.7109375" style="1146" customWidth="1"/>
    <col min="4611" max="4611" width="9.140625" style="1146"/>
    <col min="4612" max="4612" width="16.85546875" style="1146" customWidth="1"/>
    <col min="4613" max="4613" width="12.5703125" style="1146" customWidth="1"/>
    <col min="4614" max="4614" width="11.7109375" style="1146" customWidth="1"/>
    <col min="4615" max="4615" width="12.28515625" style="1146" customWidth="1"/>
    <col min="4616" max="4859" width="9.140625" style="1146"/>
    <col min="4860" max="4860" width="4.42578125" style="1146" customWidth="1"/>
    <col min="4861" max="4861" width="20.85546875" style="1146" customWidth="1"/>
    <col min="4862" max="4863" width="12" style="1146" customWidth="1"/>
    <col min="4864" max="4864" width="14.5703125" style="1146" customWidth="1"/>
    <col min="4865" max="4865" width="12.42578125" style="1146" customWidth="1"/>
    <col min="4866" max="4866" width="19.7109375" style="1146" customWidth="1"/>
    <col min="4867" max="4867" width="9.140625" style="1146"/>
    <col min="4868" max="4868" width="16.85546875" style="1146" customWidth="1"/>
    <col min="4869" max="4869" width="12.5703125" style="1146" customWidth="1"/>
    <col min="4870" max="4870" width="11.7109375" style="1146" customWidth="1"/>
    <col min="4871" max="4871" width="12.28515625" style="1146" customWidth="1"/>
    <col min="4872" max="5115" width="9.140625" style="1146"/>
    <col min="5116" max="5116" width="4.42578125" style="1146" customWidth="1"/>
    <col min="5117" max="5117" width="20.85546875" style="1146" customWidth="1"/>
    <col min="5118" max="5119" width="12" style="1146" customWidth="1"/>
    <col min="5120" max="5120" width="14.5703125" style="1146" customWidth="1"/>
    <col min="5121" max="5121" width="12.42578125" style="1146" customWidth="1"/>
    <col min="5122" max="5122" width="19.7109375" style="1146" customWidth="1"/>
    <col min="5123" max="5123" width="9.140625" style="1146"/>
    <col min="5124" max="5124" width="16.85546875" style="1146" customWidth="1"/>
    <col min="5125" max="5125" width="12.5703125" style="1146" customWidth="1"/>
    <col min="5126" max="5126" width="11.7109375" style="1146" customWidth="1"/>
    <col min="5127" max="5127" width="12.28515625" style="1146" customWidth="1"/>
    <col min="5128" max="5371" width="9.140625" style="1146"/>
    <col min="5372" max="5372" width="4.42578125" style="1146" customWidth="1"/>
    <col min="5373" max="5373" width="20.85546875" style="1146" customWidth="1"/>
    <col min="5374" max="5375" width="12" style="1146" customWidth="1"/>
    <col min="5376" max="5376" width="14.5703125" style="1146" customWidth="1"/>
    <col min="5377" max="5377" width="12.42578125" style="1146" customWidth="1"/>
    <col min="5378" max="5378" width="19.7109375" style="1146" customWidth="1"/>
    <col min="5379" max="5379" width="9.140625" style="1146"/>
    <col min="5380" max="5380" width="16.85546875" style="1146" customWidth="1"/>
    <col min="5381" max="5381" width="12.5703125" style="1146" customWidth="1"/>
    <col min="5382" max="5382" width="11.7109375" style="1146" customWidth="1"/>
    <col min="5383" max="5383" width="12.28515625" style="1146" customWidth="1"/>
    <col min="5384" max="5627" width="9.140625" style="1146"/>
    <col min="5628" max="5628" width="4.42578125" style="1146" customWidth="1"/>
    <col min="5629" max="5629" width="20.85546875" style="1146" customWidth="1"/>
    <col min="5630" max="5631" width="12" style="1146" customWidth="1"/>
    <col min="5632" max="5632" width="14.5703125" style="1146" customWidth="1"/>
    <col min="5633" max="5633" width="12.42578125" style="1146" customWidth="1"/>
    <col min="5634" max="5634" width="19.7109375" style="1146" customWidth="1"/>
    <col min="5635" max="5635" width="9.140625" style="1146"/>
    <col min="5636" max="5636" width="16.85546875" style="1146" customWidth="1"/>
    <col min="5637" max="5637" width="12.5703125" style="1146" customWidth="1"/>
    <col min="5638" max="5638" width="11.7109375" style="1146" customWidth="1"/>
    <col min="5639" max="5639" width="12.28515625" style="1146" customWidth="1"/>
    <col min="5640" max="5883" width="9.140625" style="1146"/>
    <col min="5884" max="5884" width="4.42578125" style="1146" customWidth="1"/>
    <col min="5885" max="5885" width="20.85546875" style="1146" customWidth="1"/>
    <col min="5886" max="5887" width="12" style="1146" customWidth="1"/>
    <col min="5888" max="5888" width="14.5703125" style="1146" customWidth="1"/>
    <col min="5889" max="5889" width="12.42578125" style="1146" customWidth="1"/>
    <col min="5890" max="5890" width="19.7109375" style="1146" customWidth="1"/>
    <col min="5891" max="5891" width="9.140625" style="1146"/>
    <col min="5892" max="5892" width="16.85546875" style="1146" customWidth="1"/>
    <col min="5893" max="5893" width="12.5703125" style="1146" customWidth="1"/>
    <col min="5894" max="5894" width="11.7109375" style="1146" customWidth="1"/>
    <col min="5895" max="5895" width="12.28515625" style="1146" customWidth="1"/>
    <col min="5896" max="6139" width="9.140625" style="1146"/>
    <col min="6140" max="6140" width="4.42578125" style="1146" customWidth="1"/>
    <col min="6141" max="6141" width="20.85546875" style="1146" customWidth="1"/>
    <col min="6142" max="6143" width="12" style="1146" customWidth="1"/>
    <col min="6144" max="6144" width="14.5703125" style="1146" customWidth="1"/>
    <col min="6145" max="6145" width="12.42578125" style="1146" customWidth="1"/>
    <col min="6146" max="6146" width="19.7109375" style="1146" customWidth="1"/>
    <col min="6147" max="6147" width="9.140625" style="1146"/>
    <col min="6148" max="6148" width="16.85546875" style="1146" customWidth="1"/>
    <col min="6149" max="6149" width="12.5703125" style="1146" customWidth="1"/>
    <col min="6150" max="6150" width="11.7109375" style="1146" customWidth="1"/>
    <col min="6151" max="6151" width="12.28515625" style="1146" customWidth="1"/>
    <col min="6152" max="6395" width="9.140625" style="1146"/>
    <col min="6396" max="6396" width="4.42578125" style="1146" customWidth="1"/>
    <col min="6397" max="6397" width="20.85546875" style="1146" customWidth="1"/>
    <col min="6398" max="6399" width="12" style="1146" customWidth="1"/>
    <col min="6400" max="6400" width="14.5703125" style="1146" customWidth="1"/>
    <col min="6401" max="6401" width="12.42578125" style="1146" customWidth="1"/>
    <col min="6402" max="6402" width="19.7109375" style="1146" customWidth="1"/>
    <col min="6403" max="6403" width="9.140625" style="1146"/>
    <col min="6404" max="6404" width="16.85546875" style="1146" customWidth="1"/>
    <col min="6405" max="6405" width="12.5703125" style="1146" customWidth="1"/>
    <col min="6406" max="6406" width="11.7109375" style="1146" customWidth="1"/>
    <col min="6407" max="6407" width="12.28515625" style="1146" customWidth="1"/>
    <col min="6408" max="6651" width="9.140625" style="1146"/>
    <col min="6652" max="6652" width="4.42578125" style="1146" customWidth="1"/>
    <col min="6653" max="6653" width="20.85546875" style="1146" customWidth="1"/>
    <col min="6654" max="6655" width="12" style="1146" customWidth="1"/>
    <col min="6656" max="6656" width="14.5703125" style="1146" customWidth="1"/>
    <col min="6657" max="6657" width="12.42578125" style="1146" customWidth="1"/>
    <col min="6658" max="6658" width="19.7109375" style="1146" customWidth="1"/>
    <col min="6659" max="6659" width="9.140625" style="1146"/>
    <col min="6660" max="6660" width="16.85546875" style="1146" customWidth="1"/>
    <col min="6661" max="6661" width="12.5703125" style="1146" customWidth="1"/>
    <col min="6662" max="6662" width="11.7109375" style="1146" customWidth="1"/>
    <col min="6663" max="6663" width="12.28515625" style="1146" customWidth="1"/>
    <col min="6664" max="6907" width="9.140625" style="1146"/>
    <col min="6908" max="6908" width="4.42578125" style="1146" customWidth="1"/>
    <col min="6909" max="6909" width="20.85546875" style="1146" customWidth="1"/>
    <col min="6910" max="6911" width="12" style="1146" customWidth="1"/>
    <col min="6912" max="6912" width="14.5703125" style="1146" customWidth="1"/>
    <col min="6913" max="6913" width="12.42578125" style="1146" customWidth="1"/>
    <col min="6914" max="6914" width="19.7109375" style="1146" customWidth="1"/>
    <col min="6915" max="6915" width="9.140625" style="1146"/>
    <col min="6916" max="6916" width="16.85546875" style="1146" customWidth="1"/>
    <col min="6917" max="6917" width="12.5703125" style="1146" customWidth="1"/>
    <col min="6918" max="6918" width="11.7109375" style="1146" customWidth="1"/>
    <col min="6919" max="6919" width="12.28515625" style="1146" customWidth="1"/>
    <col min="6920" max="7163" width="9.140625" style="1146"/>
    <col min="7164" max="7164" width="4.42578125" style="1146" customWidth="1"/>
    <col min="7165" max="7165" width="20.85546875" style="1146" customWidth="1"/>
    <col min="7166" max="7167" width="12" style="1146" customWidth="1"/>
    <col min="7168" max="7168" width="14.5703125" style="1146" customWidth="1"/>
    <col min="7169" max="7169" width="12.42578125" style="1146" customWidth="1"/>
    <col min="7170" max="7170" width="19.7109375" style="1146" customWidth="1"/>
    <col min="7171" max="7171" width="9.140625" style="1146"/>
    <col min="7172" max="7172" width="16.85546875" style="1146" customWidth="1"/>
    <col min="7173" max="7173" width="12.5703125" style="1146" customWidth="1"/>
    <col min="7174" max="7174" width="11.7109375" style="1146" customWidth="1"/>
    <col min="7175" max="7175" width="12.28515625" style="1146" customWidth="1"/>
    <col min="7176" max="7419" width="9.140625" style="1146"/>
    <col min="7420" max="7420" width="4.42578125" style="1146" customWidth="1"/>
    <col min="7421" max="7421" width="20.85546875" style="1146" customWidth="1"/>
    <col min="7422" max="7423" width="12" style="1146" customWidth="1"/>
    <col min="7424" max="7424" width="14.5703125" style="1146" customWidth="1"/>
    <col min="7425" max="7425" width="12.42578125" style="1146" customWidth="1"/>
    <col min="7426" max="7426" width="19.7109375" style="1146" customWidth="1"/>
    <col min="7427" max="7427" width="9.140625" style="1146"/>
    <col min="7428" max="7428" width="16.85546875" style="1146" customWidth="1"/>
    <col min="7429" max="7429" width="12.5703125" style="1146" customWidth="1"/>
    <col min="7430" max="7430" width="11.7109375" style="1146" customWidth="1"/>
    <col min="7431" max="7431" width="12.28515625" style="1146" customWidth="1"/>
    <col min="7432" max="7675" width="9.140625" style="1146"/>
    <col min="7676" max="7676" width="4.42578125" style="1146" customWidth="1"/>
    <col min="7677" max="7677" width="20.85546875" style="1146" customWidth="1"/>
    <col min="7678" max="7679" width="12" style="1146" customWidth="1"/>
    <col min="7680" max="7680" width="14.5703125" style="1146" customWidth="1"/>
    <col min="7681" max="7681" width="12.42578125" style="1146" customWidth="1"/>
    <col min="7682" max="7682" width="19.7109375" style="1146" customWidth="1"/>
    <col min="7683" max="7683" width="9.140625" style="1146"/>
    <col min="7684" max="7684" width="16.85546875" style="1146" customWidth="1"/>
    <col min="7685" max="7685" width="12.5703125" style="1146" customWidth="1"/>
    <col min="7686" max="7686" width="11.7109375" style="1146" customWidth="1"/>
    <col min="7687" max="7687" width="12.28515625" style="1146" customWidth="1"/>
    <col min="7688" max="7931" width="9.140625" style="1146"/>
    <col min="7932" max="7932" width="4.42578125" style="1146" customWidth="1"/>
    <col min="7933" max="7933" width="20.85546875" style="1146" customWidth="1"/>
    <col min="7934" max="7935" width="12" style="1146" customWidth="1"/>
    <col min="7936" max="7936" width="14.5703125" style="1146" customWidth="1"/>
    <col min="7937" max="7937" width="12.42578125" style="1146" customWidth="1"/>
    <col min="7938" max="7938" width="19.7109375" style="1146" customWidth="1"/>
    <col min="7939" max="7939" width="9.140625" style="1146"/>
    <col min="7940" max="7940" width="16.85546875" style="1146" customWidth="1"/>
    <col min="7941" max="7941" width="12.5703125" style="1146" customWidth="1"/>
    <col min="7942" max="7942" width="11.7109375" style="1146" customWidth="1"/>
    <col min="7943" max="7943" width="12.28515625" style="1146" customWidth="1"/>
    <col min="7944" max="8187" width="9.140625" style="1146"/>
    <col min="8188" max="8188" width="4.42578125" style="1146" customWidth="1"/>
    <col min="8189" max="8189" width="20.85546875" style="1146" customWidth="1"/>
    <col min="8190" max="8191" width="12" style="1146" customWidth="1"/>
    <col min="8192" max="8192" width="14.5703125" style="1146" customWidth="1"/>
    <col min="8193" max="8193" width="12.42578125" style="1146" customWidth="1"/>
    <col min="8194" max="8194" width="19.7109375" style="1146" customWidth="1"/>
    <col min="8195" max="8195" width="9.140625" style="1146"/>
    <col min="8196" max="8196" width="16.85546875" style="1146" customWidth="1"/>
    <col min="8197" max="8197" width="12.5703125" style="1146" customWidth="1"/>
    <col min="8198" max="8198" width="11.7109375" style="1146" customWidth="1"/>
    <col min="8199" max="8199" width="12.28515625" style="1146" customWidth="1"/>
    <col min="8200" max="8443" width="9.140625" style="1146"/>
    <col min="8444" max="8444" width="4.42578125" style="1146" customWidth="1"/>
    <col min="8445" max="8445" width="20.85546875" style="1146" customWidth="1"/>
    <col min="8446" max="8447" width="12" style="1146" customWidth="1"/>
    <col min="8448" max="8448" width="14.5703125" style="1146" customWidth="1"/>
    <col min="8449" max="8449" width="12.42578125" style="1146" customWidth="1"/>
    <col min="8450" max="8450" width="19.7109375" style="1146" customWidth="1"/>
    <col min="8451" max="8451" width="9.140625" style="1146"/>
    <col min="8452" max="8452" width="16.85546875" style="1146" customWidth="1"/>
    <col min="8453" max="8453" width="12.5703125" style="1146" customWidth="1"/>
    <col min="8454" max="8454" width="11.7109375" style="1146" customWidth="1"/>
    <col min="8455" max="8455" width="12.28515625" style="1146" customWidth="1"/>
    <col min="8456" max="8699" width="9.140625" style="1146"/>
    <col min="8700" max="8700" width="4.42578125" style="1146" customWidth="1"/>
    <col min="8701" max="8701" width="20.85546875" style="1146" customWidth="1"/>
    <col min="8702" max="8703" width="12" style="1146" customWidth="1"/>
    <col min="8704" max="8704" width="14.5703125" style="1146" customWidth="1"/>
    <col min="8705" max="8705" width="12.42578125" style="1146" customWidth="1"/>
    <col min="8706" max="8706" width="19.7109375" style="1146" customWidth="1"/>
    <col min="8707" max="8707" width="9.140625" style="1146"/>
    <col min="8708" max="8708" width="16.85546875" style="1146" customWidth="1"/>
    <col min="8709" max="8709" width="12.5703125" style="1146" customWidth="1"/>
    <col min="8710" max="8710" width="11.7109375" style="1146" customWidth="1"/>
    <col min="8711" max="8711" width="12.28515625" style="1146" customWidth="1"/>
    <col min="8712" max="8955" width="9.140625" style="1146"/>
    <col min="8956" max="8956" width="4.42578125" style="1146" customWidth="1"/>
    <col min="8957" max="8957" width="20.85546875" style="1146" customWidth="1"/>
    <col min="8958" max="8959" width="12" style="1146" customWidth="1"/>
    <col min="8960" max="8960" width="14.5703125" style="1146" customWidth="1"/>
    <col min="8961" max="8961" width="12.42578125" style="1146" customWidth="1"/>
    <col min="8962" max="8962" width="19.7109375" style="1146" customWidth="1"/>
    <col min="8963" max="8963" width="9.140625" style="1146"/>
    <col min="8964" max="8964" width="16.85546875" style="1146" customWidth="1"/>
    <col min="8965" max="8965" width="12.5703125" style="1146" customWidth="1"/>
    <col min="8966" max="8966" width="11.7109375" style="1146" customWidth="1"/>
    <col min="8967" max="8967" width="12.28515625" style="1146" customWidth="1"/>
    <col min="8968" max="9211" width="9.140625" style="1146"/>
    <col min="9212" max="9212" width="4.42578125" style="1146" customWidth="1"/>
    <col min="9213" max="9213" width="20.85546875" style="1146" customWidth="1"/>
    <col min="9214" max="9215" width="12" style="1146" customWidth="1"/>
    <col min="9216" max="9216" width="14.5703125" style="1146" customWidth="1"/>
    <col min="9217" max="9217" width="12.42578125" style="1146" customWidth="1"/>
    <col min="9218" max="9218" width="19.7109375" style="1146" customWidth="1"/>
    <col min="9219" max="9219" width="9.140625" style="1146"/>
    <col min="9220" max="9220" width="16.85546875" style="1146" customWidth="1"/>
    <col min="9221" max="9221" width="12.5703125" style="1146" customWidth="1"/>
    <col min="9222" max="9222" width="11.7109375" style="1146" customWidth="1"/>
    <col min="9223" max="9223" width="12.28515625" style="1146" customWidth="1"/>
    <col min="9224" max="9467" width="9.140625" style="1146"/>
    <col min="9468" max="9468" width="4.42578125" style="1146" customWidth="1"/>
    <col min="9469" max="9469" width="20.85546875" style="1146" customWidth="1"/>
    <col min="9470" max="9471" width="12" style="1146" customWidth="1"/>
    <col min="9472" max="9472" width="14.5703125" style="1146" customWidth="1"/>
    <col min="9473" max="9473" width="12.42578125" style="1146" customWidth="1"/>
    <col min="9474" max="9474" width="19.7109375" style="1146" customWidth="1"/>
    <col min="9475" max="9475" width="9.140625" style="1146"/>
    <col min="9476" max="9476" width="16.85546875" style="1146" customWidth="1"/>
    <col min="9477" max="9477" width="12.5703125" style="1146" customWidth="1"/>
    <col min="9478" max="9478" width="11.7109375" style="1146" customWidth="1"/>
    <col min="9479" max="9479" width="12.28515625" style="1146" customWidth="1"/>
    <col min="9480" max="9723" width="9.140625" style="1146"/>
    <col min="9724" max="9724" width="4.42578125" style="1146" customWidth="1"/>
    <col min="9725" max="9725" width="20.85546875" style="1146" customWidth="1"/>
    <col min="9726" max="9727" width="12" style="1146" customWidth="1"/>
    <col min="9728" max="9728" width="14.5703125" style="1146" customWidth="1"/>
    <col min="9729" max="9729" width="12.42578125" style="1146" customWidth="1"/>
    <col min="9730" max="9730" width="19.7109375" style="1146" customWidth="1"/>
    <col min="9731" max="9731" width="9.140625" style="1146"/>
    <col min="9732" max="9732" width="16.85546875" style="1146" customWidth="1"/>
    <col min="9733" max="9733" width="12.5703125" style="1146" customWidth="1"/>
    <col min="9734" max="9734" width="11.7109375" style="1146" customWidth="1"/>
    <col min="9735" max="9735" width="12.28515625" style="1146" customWidth="1"/>
    <col min="9736" max="9979" width="9.140625" style="1146"/>
    <col min="9980" max="9980" width="4.42578125" style="1146" customWidth="1"/>
    <col min="9981" max="9981" width="20.85546875" style="1146" customWidth="1"/>
    <col min="9982" max="9983" width="12" style="1146" customWidth="1"/>
    <col min="9984" max="9984" width="14.5703125" style="1146" customWidth="1"/>
    <col min="9985" max="9985" width="12.42578125" style="1146" customWidth="1"/>
    <col min="9986" max="9986" width="19.7109375" style="1146" customWidth="1"/>
    <col min="9987" max="9987" width="9.140625" style="1146"/>
    <col min="9988" max="9988" width="16.85546875" style="1146" customWidth="1"/>
    <col min="9989" max="9989" width="12.5703125" style="1146" customWidth="1"/>
    <col min="9990" max="9990" width="11.7109375" style="1146" customWidth="1"/>
    <col min="9991" max="9991" width="12.28515625" style="1146" customWidth="1"/>
    <col min="9992" max="10235" width="9.140625" style="1146"/>
    <col min="10236" max="10236" width="4.42578125" style="1146" customWidth="1"/>
    <col min="10237" max="10237" width="20.85546875" style="1146" customWidth="1"/>
    <col min="10238" max="10239" width="12" style="1146" customWidth="1"/>
    <col min="10240" max="10240" width="14.5703125" style="1146" customWidth="1"/>
    <col min="10241" max="10241" width="12.42578125" style="1146" customWidth="1"/>
    <col min="10242" max="10242" width="19.7109375" style="1146" customWidth="1"/>
    <col min="10243" max="10243" width="9.140625" style="1146"/>
    <col min="10244" max="10244" width="16.85546875" style="1146" customWidth="1"/>
    <col min="10245" max="10245" width="12.5703125" style="1146" customWidth="1"/>
    <col min="10246" max="10246" width="11.7109375" style="1146" customWidth="1"/>
    <col min="10247" max="10247" width="12.28515625" style="1146" customWidth="1"/>
    <col min="10248" max="10491" width="9.140625" style="1146"/>
    <col min="10492" max="10492" width="4.42578125" style="1146" customWidth="1"/>
    <col min="10493" max="10493" width="20.85546875" style="1146" customWidth="1"/>
    <col min="10494" max="10495" width="12" style="1146" customWidth="1"/>
    <col min="10496" max="10496" width="14.5703125" style="1146" customWidth="1"/>
    <col min="10497" max="10497" width="12.42578125" style="1146" customWidth="1"/>
    <col min="10498" max="10498" width="19.7109375" style="1146" customWidth="1"/>
    <col min="10499" max="10499" width="9.140625" style="1146"/>
    <col min="10500" max="10500" width="16.85546875" style="1146" customWidth="1"/>
    <col min="10501" max="10501" width="12.5703125" style="1146" customWidth="1"/>
    <col min="10502" max="10502" width="11.7109375" style="1146" customWidth="1"/>
    <col min="10503" max="10503" width="12.28515625" style="1146" customWidth="1"/>
    <col min="10504" max="10747" width="9.140625" style="1146"/>
    <col min="10748" max="10748" width="4.42578125" style="1146" customWidth="1"/>
    <col min="10749" max="10749" width="20.85546875" style="1146" customWidth="1"/>
    <col min="10750" max="10751" width="12" style="1146" customWidth="1"/>
    <col min="10752" max="10752" width="14.5703125" style="1146" customWidth="1"/>
    <col min="10753" max="10753" width="12.42578125" style="1146" customWidth="1"/>
    <col min="10754" max="10754" width="19.7109375" style="1146" customWidth="1"/>
    <col min="10755" max="10755" width="9.140625" style="1146"/>
    <col min="10756" max="10756" width="16.85546875" style="1146" customWidth="1"/>
    <col min="10757" max="10757" width="12.5703125" style="1146" customWidth="1"/>
    <col min="10758" max="10758" width="11.7109375" style="1146" customWidth="1"/>
    <col min="10759" max="10759" width="12.28515625" style="1146" customWidth="1"/>
    <col min="10760" max="11003" width="9.140625" style="1146"/>
    <col min="11004" max="11004" width="4.42578125" style="1146" customWidth="1"/>
    <col min="11005" max="11005" width="20.85546875" style="1146" customWidth="1"/>
    <col min="11006" max="11007" width="12" style="1146" customWidth="1"/>
    <col min="11008" max="11008" width="14.5703125" style="1146" customWidth="1"/>
    <col min="11009" max="11009" width="12.42578125" style="1146" customWidth="1"/>
    <col min="11010" max="11010" width="19.7109375" style="1146" customWidth="1"/>
    <col min="11011" max="11011" width="9.140625" style="1146"/>
    <col min="11012" max="11012" width="16.85546875" style="1146" customWidth="1"/>
    <col min="11013" max="11013" width="12.5703125" style="1146" customWidth="1"/>
    <col min="11014" max="11014" width="11.7109375" style="1146" customWidth="1"/>
    <col min="11015" max="11015" width="12.28515625" style="1146" customWidth="1"/>
    <col min="11016" max="11259" width="9.140625" style="1146"/>
    <col min="11260" max="11260" width="4.42578125" style="1146" customWidth="1"/>
    <col min="11261" max="11261" width="20.85546875" style="1146" customWidth="1"/>
    <col min="11262" max="11263" width="12" style="1146" customWidth="1"/>
    <col min="11264" max="11264" width="14.5703125" style="1146" customWidth="1"/>
    <col min="11265" max="11265" width="12.42578125" style="1146" customWidth="1"/>
    <col min="11266" max="11266" width="19.7109375" style="1146" customWidth="1"/>
    <col min="11267" max="11267" width="9.140625" style="1146"/>
    <col min="11268" max="11268" width="16.85546875" style="1146" customWidth="1"/>
    <col min="11269" max="11269" width="12.5703125" style="1146" customWidth="1"/>
    <col min="11270" max="11270" width="11.7109375" style="1146" customWidth="1"/>
    <col min="11271" max="11271" width="12.28515625" style="1146" customWidth="1"/>
    <col min="11272" max="11515" width="9.140625" style="1146"/>
    <col min="11516" max="11516" width="4.42578125" style="1146" customWidth="1"/>
    <col min="11517" max="11517" width="20.85546875" style="1146" customWidth="1"/>
    <col min="11518" max="11519" width="12" style="1146" customWidth="1"/>
    <col min="11520" max="11520" width="14.5703125" style="1146" customWidth="1"/>
    <col min="11521" max="11521" width="12.42578125" style="1146" customWidth="1"/>
    <col min="11522" max="11522" width="19.7109375" style="1146" customWidth="1"/>
    <col min="11523" max="11523" width="9.140625" style="1146"/>
    <col min="11524" max="11524" width="16.85546875" style="1146" customWidth="1"/>
    <col min="11525" max="11525" width="12.5703125" style="1146" customWidth="1"/>
    <col min="11526" max="11526" width="11.7109375" style="1146" customWidth="1"/>
    <col min="11527" max="11527" width="12.28515625" style="1146" customWidth="1"/>
    <col min="11528" max="11771" width="9.140625" style="1146"/>
    <col min="11772" max="11772" width="4.42578125" style="1146" customWidth="1"/>
    <col min="11773" max="11773" width="20.85546875" style="1146" customWidth="1"/>
    <col min="11774" max="11775" width="12" style="1146" customWidth="1"/>
    <col min="11776" max="11776" width="14.5703125" style="1146" customWidth="1"/>
    <col min="11777" max="11777" width="12.42578125" style="1146" customWidth="1"/>
    <col min="11778" max="11778" width="19.7109375" style="1146" customWidth="1"/>
    <col min="11779" max="11779" width="9.140625" style="1146"/>
    <col min="11780" max="11780" width="16.85546875" style="1146" customWidth="1"/>
    <col min="11781" max="11781" width="12.5703125" style="1146" customWidth="1"/>
    <col min="11782" max="11782" width="11.7109375" style="1146" customWidth="1"/>
    <col min="11783" max="11783" width="12.28515625" style="1146" customWidth="1"/>
    <col min="11784" max="12027" width="9.140625" style="1146"/>
    <col min="12028" max="12028" width="4.42578125" style="1146" customWidth="1"/>
    <col min="12029" max="12029" width="20.85546875" style="1146" customWidth="1"/>
    <col min="12030" max="12031" width="12" style="1146" customWidth="1"/>
    <col min="12032" max="12032" width="14.5703125" style="1146" customWidth="1"/>
    <col min="12033" max="12033" width="12.42578125" style="1146" customWidth="1"/>
    <col min="12034" max="12034" width="19.7109375" style="1146" customWidth="1"/>
    <col min="12035" max="12035" width="9.140625" style="1146"/>
    <col min="12036" max="12036" width="16.85546875" style="1146" customWidth="1"/>
    <col min="12037" max="12037" width="12.5703125" style="1146" customWidth="1"/>
    <col min="12038" max="12038" width="11.7109375" style="1146" customWidth="1"/>
    <col min="12039" max="12039" width="12.28515625" style="1146" customWidth="1"/>
    <col min="12040" max="12283" width="9.140625" style="1146"/>
    <col min="12284" max="12284" width="4.42578125" style="1146" customWidth="1"/>
    <col min="12285" max="12285" width="20.85546875" style="1146" customWidth="1"/>
    <col min="12286" max="12287" width="12" style="1146" customWidth="1"/>
    <col min="12288" max="12288" width="14.5703125" style="1146" customWidth="1"/>
    <col min="12289" max="12289" width="12.42578125" style="1146" customWidth="1"/>
    <col min="12290" max="12290" width="19.7109375" style="1146" customWidth="1"/>
    <col min="12291" max="12291" width="9.140625" style="1146"/>
    <col min="12292" max="12292" width="16.85546875" style="1146" customWidth="1"/>
    <col min="12293" max="12293" width="12.5703125" style="1146" customWidth="1"/>
    <col min="12294" max="12294" width="11.7109375" style="1146" customWidth="1"/>
    <col min="12295" max="12295" width="12.28515625" style="1146" customWidth="1"/>
    <col min="12296" max="12539" width="9.140625" style="1146"/>
    <col min="12540" max="12540" width="4.42578125" style="1146" customWidth="1"/>
    <col min="12541" max="12541" width="20.85546875" style="1146" customWidth="1"/>
    <col min="12542" max="12543" width="12" style="1146" customWidth="1"/>
    <col min="12544" max="12544" width="14.5703125" style="1146" customWidth="1"/>
    <col min="12545" max="12545" width="12.42578125" style="1146" customWidth="1"/>
    <col min="12546" max="12546" width="19.7109375" style="1146" customWidth="1"/>
    <col min="12547" max="12547" width="9.140625" style="1146"/>
    <col min="12548" max="12548" width="16.85546875" style="1146" customWidth="1"/>
    <col min="12549" max="12549" width="12.5703125" style="1146" customWidth="1"/>
    <col min="12550" max="12550" width="11.7109375" style="1146" customWidth="1"/>
    <col min="12551" max="12551" width="12.28515625" style="1146" customWidth="1"/>
    <col min="12552" max="12795" width="9.140625" style="1146"/>
    <col min="12796" max="12796" width="4.42578125" style="1146" customWidth="1"/>
    <col min="12797" max="12797" width="20.85546875" style="1146" customWidth="1"/>
    <col min="12798" max="12799" width="12" style="1146" customWidth="1"/>
    <col min="12800" max="12800" width="14.5703125" style="1146" customWidth="1"/>
    <col min="12801" max="12801" width="12.42578125" style="1146" customWidth="1"/>
    <col min="12802" max="12802" width="19.7109375" style="1146" customWidth="1"/>
    <col min="12803" max="12803" width="9.140625" style="1146"/>
    <col min="12804" max="12804" width="16.85546875" style="1146" customWidth="1"/>
    <col min="12805" max="12805" width="12.5703125" style="1146" customWidth="1"/>
    <col min="12806" max="12806" width="11.7109375" style="1146" customWidth="1"/>
    <col min="12807" max="12807" width="12.28515625" style="1146" customWidth="1"/>
    <col min="12808" max="13051" width="9.140625" style="1146"/>
    <col min="13052" max="13052" width="4.42578125" style="1146" customWidth="1"/>
    <col min="13053" max="13053" width="20.85546875" style="1146" customWidth="1"/>
    <col min="13054" max="13055" width="12" style="1146" customWidth="1"/>
    <col min="13056" max="13056" width="14.5703125" style="1146" customWidth="1"/>
    <col min="13057" max="13057" width="12.42578125" style="1146" customWidth="1"/>
    <col min="13058" max="13058" width="19.7109375" style="1146" customWidth="1"/>
    <col min="13059" max="13059" width="9.140625" style="1146"/>
    <col min="13060" max="13060" width="16.85546875" style="1146" customWidth="1"/>
    <col min="13061" max="13061" width="12.5703125" style="1146" customWidth="1"/>
    <col min="13062" max="13062" width="11.7109375" style="1146" customWidth="1"/>
    <col min="13063" max="13063" width="12.28515625" style="1146" customWidth="1"/>
    <col min="13064" max="13307" width="9.140625" style="1146"/>
    <col min="13308" max="13308" width="4.42578125" style="1146" customWidth="1"/>
    <col min="13309" max="13309" width="20.85546875" style="1146" customWidth="1"/>
    <col min="13310" max="13311" width="12" style="1146" customWidth="1"/>
    <col min="13312" max="13312" width="14.5703125" style="1146" customWidth="1"/>
    <col min="13313" max="13313" width="12.42578125" style="1146" customWidth="1"/>
    <col min="13314" max="13314" width="19.7109375" style="1146" customWidth="1"/>
    <col min="13315" max="13315" width="9.140625" style="1146"/>
    <col min="13316" max="13316" width="16.85546875" style="1146" customWidth="1"/>
    <col min="13317" max="13317" width="12.5703125" style="1146" customWidth="1"/>
    <col min="13318" max="13318" width="11.7109375" style="1146" customWidth="1"/>
    <col min="13319" max="13319" width="12.28515625" style="1146" customWidth="1"/>
    <col min="13320" max="13563" width="9.140625" style="1146"/>
    <col min="13564" max="13564" width="4.42578125" style="1146" customWidth="1"/>
    <col min="13565" max="13565" width="20.85546875" style="1146" customWidth="1"/>
    <col min="13566" max="13567" width="12" style="1146" customWidth="1"/>
    <col min="13568" max="13568" width="14.5703125" style="1146" customWidth="1"/>
    <col min="13569" max="13569" width="12.42578125" style="1146" customWidth="1"/>
    <col min="13570" max="13570" width="19.7109375" style="1146" customWidth="1"/>
    <col min="13571" max="13571" width="9.140625" style="1146"/>
    <col min="13572" max="13572" width="16.85546875" style="1146" customWidth="1"/>
    <col min="13573" max="13573" width="12.5703125" style="1146" customWidth="1"/>
    <col min="13574" max="13574" width="11.7109375" style="1146" customWidth="1"/>
    <col min="13575" max="13575" width="12.28515625" style="1146" customWidth="1"/>
    <col min="13576" max="13819" width="9.140625" style="1146"/>
    <col min="13820" max="13820" width="4.42578125" style="1146" customWidth="1"/>
    <col min="13821" max="13821" width="20.85546875" style="1146" customWidth="1"/>
    <col min="13822" max="13823" width="12" style="1146" customWidth="1"/>
    <col min="13824" max="13824" width="14.5703125" style="1146" customWidth="1"/>
    <col min="13825" max="13825" width="12.42578125" style="1146" customWidth="1"/>
    <col min="13826" max="13826" width="19.7109375" style="1146" customWidth="1"/>
    <col min="13827" max="13827" width="9.140625" style="1146"/>
    <col min="13828" max="13828" width="16.85546875" style="1146" customWidth="1"/>
    <col min="13829" max="13829" width="12.5703125" style="1146" customWidth="1"/>
    <col min="13830" max="13830" width="11.7109375" style="1146" customWidth="1"/>
    <col min="13831" max="13831" width="12.28515625" style="1146" customWidth="1"/>
    <col min="13832" max="14075" width="9.140625" style="1146"/>
    <col min="14076" max="14076" width="4.42578125" style="1146" customWidth="1"/>
    <col min="14077" max="14077" width="20.85546875" style="1146" customWidth="1"/>
    <col min="14078" max="14079" width="12" style="1146" customWidth="1"/>
    <col min="14080" max="14080" width="14.5703125" style="1146" customWidth="1"/>
    <col min="14081" max="14081" width="12.42578125" style="1146" customWidth="1"/>
    <col min="14082" max="14082" width="19.7109375" style="1146" customWidth="1"/>
    <col min="14083" max="14083" width="9.140625" style="1146"/>
    <col min="14084" max="14084" width="16.85546875" style="1146" customWidth="1"/>
    <col min="14085" max="14085" width="12.5703125" style="1146" customWidth="1"/>
    <col min="14086" max="14086" width="11.7109375" style="1146" customWidth="1"/>
    <col min="14087" max="14087" width="12.28515625" style="1146" customWidth="1"/>
    <col min="14088" max="14331" width="9.140625" style="1146"/>
    <col min="14332" max="14332" width="4.42578125" style="1146" customWidth="1"/>
    <col min="14333" max="14333" width="20.85546875" style="1146" customWidth="1"/>
    <col min="14334" max="14335" width="12" style="1146" customWidth="1"/>
    <col min="14336" max="14336" width="14.5703125" style="1146" customWidth="1"/>
    <col min="14337" max="14337" width="12.42578125" style="1146" customWidth="1"/>
    <col min="14338" max="14338" width="19.7109375" style="1146" customWidth="1"/>
    <col min="14339" max="14339" width="9.140625" style="1146"/>
    <col min="14340" max="14340" width="16.85546875" style="1146" customWidth="1"/>
    <col min="14341" max="14341" width="12.5703125" style="1146" customWidth="1"/>
    <col min="14342" max="14342" width="11.7109375" style="1146" customWidth="1"/>
    <col min="14343" max="14343" width="12.28515625" style="1146" customWidth="1"/>
    <col min="14344" max="14587" width="9.140625" style="1146"/>
    <col min="14588" max="14588" width="4.42578125" style="1146" customWidth="1"/>
    <col min="14589" max="14589" width="20.85546875" style="1146" customWidth="1"/>
    <col min="14590" max="14591" width="12" style="1146" customWidth="1"/>
    <col min="14592" max="14592" width="14.5703125" style="1146" customWidth="1"/>
    <col min="14593" max="14593" width="12.42578125" style="1146" customWidth="1"/>
    <col min="14594" max="14594" width="19.7109375" style="1146" customWidth="1"/>
    <col min="14595" max="14595" width="9.140625" style="1146"/>
    <col min="14596" max="14596" width="16.85546875" style="1146" customWidth="1"/>
    <col min="14597" max="14597" width="12.5703125" style="1146" customWidth="1"/>
    <col min="14598" max="14598" width="11.7109375" style="1146" customWidth="1"/>
    <col min="14599" max="14599" width="12.28515625" style="1146" customWidth="1"/>
    <col min="14600" max="14843" width="9.140625" style="1146"/>
    <col min="14844" max="14844" width="4.42578125" style="1146" customWidth="1"/>
    <col min="14845" max="14845" width="20.85546875" style="1146" customWidth="1"/>
    <col min="14846" max="14847" width="12" style="1146" customWidth="1"/>
    <col min="14848" max="14848" width="14.5703125" style="1146" customWidth="1"/>
    <col min="14849" max="14849" width="12.42578125" style="1146" customWidth="1"/>
    <col min="14850" max="14850" width="19.7109375" style="1146" customWidth="1"/>
    <col min="14851" max="14851" width="9.140625" style="1146"/>
    <col min="14852" max="14852" width="16.85546875" style="1146" customWidth="1"/>
    <col min="14853" max="14853" width="12.5703125" style="1146" customWidth="1"/>
    <col min="14854" max="14854" width="11.7109375" style="1146" customWidth="1"/>
    <col min="14855" max="14855" width="12.28515625" style="1146" customWidth="1"/>
    <col min="14856" max="15099" width="9.140625" style="1146"/>
    <col min="15100" max="15100" width="4.42578125" style="1146" customWidth="1"/>
    <col min="15101" max="15101" width="20.85546875" style="1146" customWidth="1"/>
    <col min="15102" max="15103" width="12" style="1146" customWidth="1"/>
    <col min="15104" max="15104" width="14.5703125" style="1146" customWidth="1"/>
    <col min="15105" max="15105" width="12.42578125" style="1146" customWidth="1"/>
    <col min="15106" max="15106" width="19.7109375" style="1146" customWidth="1"/>
    <col min="15107" max="15107" width="9.140625" style="1146"/>
    <col min="15108" max="15108" width="16.85546875" style="1146" customWidth="1"/>
    <col min="15109" max="15109" width="12.5703125" style="1146" customWidth="1"/>
    <col min="15110" max="15110" width="11.7109375" style="1146" customWidth="1"/>
    <col min="15111" max="15111" width="12.28515625" style="1146" customWidth="1"/>
    <col min="15112" max="15355" width="9.140625" style="1146"/>
    <col min="15356" max="15356" width="4.42578125" style="1146" customWidth="1"/>
    <col min="15357" max="15357" width="20.85546875" style="1146" customWidth="1"/>
    <col min="15358" max="15359" width="12" style="1146" customWidth="1"/>
    <col min="15360" max="15360" width="14.5703125" style="1146" customWidth="1"/>
    <col min="15361" max="15361" width="12.42578125" style="1146" customWidth="1"/>
    <col min="15362" max="15362" width="19.7109375" style="1146" customWidth="1"/>
    <col min="15363" max="15363" width="9.140625" style="1146"/>
    <col min="15364" max="15364" width="16.85546875" style="1146" customWidth="1"/>
    <col min="15365" max="15365" width="12.5703125" style="1146" customWidth="1"/>
    <col min="15366" max="15366" width="11.7109375" style="1146" customWidth="1"/>
    <col min="15367" max="15367" width="12.28515625" style="1146" customWidth="1"/>
    <col min="15368" max="15611" width="9.140625" style="1146"/>
    <col min="15612" max="15612" width="4.42578125" style="1146" customWidth="1"/>
    <col min="15613" max="15613" width="20.85546875" style="1146" customWidth="1"/>
    <col min="15614" max="15615" width="12" style="1146" customWidth="1"/>
    <col min="15616" max="15616" width="14.5703125" style="1146" customWidth="1"/>
    <col min="15617" max="15617" width="12.42578125" style="1146" customWidth="1"/>
    <col min="15618" max="15618" width="19.7109375" style="1146" customWidth="1"/>
    <col min="15619" max="15619" width="9.140625" style="1146"/>
    <col min="15620" max="15620" width="16.85546875" style="1146" customWidth="1"/>
    <col min="15621" max="15621" width="12.5703125" style="1146" customWidth="1"/>
    <col min="15622" max="15622" width="11.7109375" style="1146" customWidth="1"/>
    <col min="15623" max="15623" width="12.28515625" style="1146" customWidth="1"/>
    <col min="15624" max="15867" width="9.140625" style="1146"/>
    <col min="15868" max="15868" width="4.42578125" style="1146" customWidth="1"/>
    <col min="15869" max="15869" width="20.85546875" style="1146" customWidth="1"/>
    <col min="15870" max="15871" width="12" style="1146" customWidth="1"/>
    <col min="15872" max="15872" width="14.5703125" style="1146" customWidth="1"/>
    <col min="15873" max="15873" width="12.42578125" style="1146" customWidth="1"/>
    <col min="15874" max="15874" width="19.7109375" style="1146" customWidth="1"/>
    <col min="15875" max="15875" width="9.140625" style="1146"/>
    <col min="15876" max="15876" width="16.85546875" style="1146" customWidth="1"/>
    <col min="15877" max="15877" width="12.5703125" style="1146" customWidth="1"/>
    <col min="15878" max="15878" width="11.7109375" style="1146" customWidth="1"/>
    <col min="15879" max="15879" width="12.28515625" style="1146" customWidth="1"/>
    <col min="15880" max="16123" width="9.140625" style="1146"/>
    <col min="16124" max="16124" width="4.42578125" style="1146" customWidth="1"/>
    <col min="16125" max="16125" width="20.85546875" style="1146" customWidth="1"/>
    <col min="16126" max="16127" width="12" style="1146" customWidth="1"/>
    <col min="16128" max="16128" width="14.5703125" style="1146" customWidth="1"/>
    <col min="16129" max="16129" width="12.42578125" style="1146" customWidth="1"/>
    <col min="16130" max="16130" width="19.7109375" style="1146" customWidth="1"/>
    <col min="16131" max="16131" width="9.140625" style="1146"/>
    <col min="16132" max="16132" width="16.85546875" style="1146" customWidth="1"/>
    <col min="16133" max="16133" width="12.5703125" style="1146" customWidth="1"/>
    <col min="16134" max="16134" width="11.7109375" style="1146" customWidth="1"/>
    <col min="16135" max="16135" width="12.28515625" style="1146" customWidth="1"/>
    <col min="16136" max="16384" width="9.140625" style="1146"/>
  </cols>
  <sheetData>
    <row r="1" spans="1:20" ht="15.75">
      <c r="A1" s="1145" t="s">
        <v>247</v>
      </c>
    </row>
    <row r="2" spans="1:20" ht="26.25" customHeight="1">
      <c r="A2" s="1147" t="s">
        <v>248</v>
      </c>
    </row>
    <row r="5" spans="1:20" ht="38.25" customHeight="1" thickBot="1">
      <c r="A5" s="1663" t="s">
        <v>505</v>
      </c>
      <c r="B5" s="1663"/>
      <c r="C5" s="1663"/>
      <c r="D5" s="1663"/>
      <c r="E5" s="1663"/>
      <c r="F5" s="1663"/>
      <c r="H5" s="1148" t="s">
        <v>267</v>
      </c>
      <c r="K5"/>
      <c r="L5"/>
      <c r="M5"/>
      <c r="N5"/>
      <c r="O5"/>
      <c r="P5"/>
    </row>
    <row r="6" spans="1:20" ht="15.75" customHeight="1" thickBot="1">
      <c r="A6" s="1664" t="s">
        <v>116</v>
      </c>
      <c r="B6" s="1666" t="s">
        <v>506</v>
      </c>
      <c r="C6" s="1667"/>
      <c r="D6" s="1668"/>
      <c r="E6" s="1669" t="s">
        <v>507</v>
      </c>
      <c r="F6" s="1671" t="s">
        <v>508</v>
      </c>
      <c r="K6"/>
      <c r="L6"/>
      <c r="M6"/>
      <c r="N6"/>
      <c r="O6"/>
      <c r="P6"/>
    </row>
    <row r="7" spans="1:20" ht="21" customHeight="1" thickBot="1">
      <c r="A7" s="1665"/>
      <c r="B7" s="1149" t="s">
        <v>254</v>
      </c>
      <c r="C7" s="1149" t="s">
        <v>257</v>
      </c>
      <c r="D7" s="1149" t="s">
        <v>258</v>
      </c>
      <c r="E7" s="1670"/>
      <c r="F7" s="1672"/>
      <c r="K7"/>
      <c r="L7"/>
      <c r="M7"/>
      <c r="N7"/>
      <c r="O7"/>
      <c r="P7"/>
    </row>
    <row r="8" spans="1:20" ht="17.25" customHeight="1" thickBot="1">
      <c r="A8" s="1150" t="s">
        <v>117</v>
      </c>
      <c r="B8" s="1151">
        <v>11738.547</v>
      </c>
      <c r="C8" s="1152">
        <v>7125.3</v>
      </c>
      <c r="D8" s="1153">
        <f t="shared" ref="D8:D13" si="0">(C8/B8)*100</f>
        <v>60.700016790834496</v>
      </c>
      <c r="E8" s="1152">
        <v>13492.116</v>
      </c>
      <c r="F8" s="1153">
        <f t="shared" ref="F8:F13" si="1">((B8-E8)/E8)*100</f>
        <v>-12.996990242301502</v>
      </c>
      <c r="H8" s="1154" t="s">
        <v>118</v>
      </c>
      <c r="K8"/>
      <c r="L8"/>
      <c r="M8"/>
      <c r="N8"/>
      <c r="O8"/>
      <c r="P8"/>
    </row>
    <row r="9" spans="1:20" ht="18" customHeight="1" thickBot="1">
      <c r="A9" s="1150" t="s">
        <v>119</v>
      </c>
      <c r="B9" s="1155">
        <v>40100</v>
      </c>
      <c r="C9" s="1152">
        <v>14524</v>
      </c>
      <c r="D9" s="1153">
        <f t="shared" si="0"/>
        <v>36.219451371571068</v>
      </c>
      <c r="E9" s="1156">
        <v>51430</v>
      </c>
      <c r="F9" s="1153">
        <f t="shared" si="1"/>
        <v>-22.029943612677425</v>
      </c>
      <c r="H9" s="1157">
        <f>B9-E9</f>
        <v>-11330</v>
      </c>
      <c r="K9"/>
      <c r="L9"/>
      <c r="M9"/>
      <c r="N9"/>
      <c r="O9"/>
      <c r="P9"/>
      <c r="Q9" s="1116"/>
      <c r="R9" s="1116"/>
      <c r="S9" s="1116"/>
      <c r="T9" s="1116"/>
    </row>
    <row r="10" spans="1:20" ht="15" customHeight="1" thickBot="1">
      <c r="A10" s="1158" t="s">
        <v>249</v>
      </c>
      <c r="B10" s="1155">
        <v>11634</v>
      </c>
      <c r="C10" s="1159">
        <v>0</v>
      </c>
      <c r="D10" s="1160">
        <f t="shared" si="0"/>
        <v>0</v>
      </c>
      <c r="E10" s="1159">
        <v>11725</v>
      </c>
      <c r="F10" s="1160">
        <f t="shared" si="1"/>
        <v>-0.77611940298507465</v>
      </c>
      <c r="K10"/>
      <c r="L10"/>
      <c r="M10"/>
      <c r="N10"/>
      <c r="O10"/>
      <c r="P10" s="1116"/>
      <c r="Q10" s="1116"/>
      <c r="R10" s="1116"/>
      <c r="S10" s="1116"/>
      <c r="T10" s="1116"/>
    </row>
    <row r="11" spans="1:20" ht="17.25" customHeight="1" thickBot="1">
      <c r="A11" s="1150" t="s">
        <v>120</v>
      </c>
      <c r="B11" s="1155">
        <v>232621.81</v>
      </c>
      <c r="C11" s="1161">
        <v>19570.64</v>
      </c>
      <c r="D11" s="1153">
        <f t="shared" si="0"/>
        <v>8.4130718439513466</v>
      </c>
      <c r="E11" s="1161">
        <v>246621.212</v>
      </c>
      <c r="F11" s="1153">
        <f t="shared" si="1"/>
        <v>-5.6764792802980804</v>
      </c>
      <c r="J11" s="1162"/>
      <c r="K11"/>
      <c r="L11"/>
      <c r="M11"/>
      <c r="N11"/>
      <c r="O11"/>
      <c r="P11" s="1116"/>
      <c r="Q11" s="1116"/>
      <c r="R11" s="1116"/>
      <c r="S11" s="1116"/>
      <c r="T11" s="1116"/>
    </row>
    <row r="12" spans="1:20" ht="15" customHeight="1" thickBot="1">
      <c r="A12" s="1163" t="s">
        <v>121</v>
      </c>
      <c r="B12" s="1155">
        <v>99873.826000000001</v>
      </c>
      <c r="C12" s="1164">
        <v>20682.107</v>
      </c>
      <c r="D12" s="1153">
        <f t="shared" si="0"/>
        <v>20.70823540894488</v>
      </c>
      <c r="E12" s="1164">
        <v>98950.928</v>
      </c>
      <c r="F12" s="1153">
        <f t="shared" si="1"/>
        <v>0.93268251107256006</v>
      </c>
      <c r="K12"/>
      <c r="L12"/>
      <c r="M12"/>
      <c r="N12"/>
      <c r="O12"/>
      <c r="P12" s="1116"/>
      <c r="Q12" s="1116"/>
      <c r="R12" s="1116"/>
      <c r="S12" s="1116"/>
      <c r="T12" s="1116"/>
    </row>
    <row r="13" spans="1:20" ht="15" customHeight="1" thickBot="1">
      <c r="A13" s="1163" t="s">
        <v>122</v>
      </c>
      <c r="B13" s="1155">
        <f>B11+B12</f>
        <v>332495.636</v>
      </c>
      <c r="C13" s="1164">
        <f>C11+C12</f>
        <v>40252.747000000003</v>
      </c>
      <c r="D13" s="1165">
        <f t="shared" si="0"/>
        <v>12.106248215540489</v>
      </c>
      <c r="E13" s="1164">
        <f>E11+E12</f>
        <v>345572.14</v>
      </c>
      <c r="F13" s="1165">
        <f t="shared" si="1"/>
        <v>-3.7840156906167306</v>
      </c>
      <c r="K13"/>
      <c r="L13"/>
      <c r="M13"/>
      <c r="N13"/>
      <c r="O13"/>
      <c r="P13" s="1116"/>
      <c r="Q13" s="1116"/>
      <c r="R13" s="1116"/>
      <c r="S13" s="1116"/>
      <c r="T13" s="1116"/>
    </row>
    <row r="14" spans="1:20">
      <c r="E14" s="1166"/>
      <c r="K14"/>
      <c r="L14"/>
      <c r="M14"/>
      <c r="N14"/>
      <c r="O14"/>
      <c r="P14" s="1116"/>
      <c r="Q14" s="1116"/>
      <c r="R14" s="1116"/>
      <c r="S14" s="1116"/>
      <c r="T14" s="1116"/>
    </row>
    <row r="15" spans="1:20">
      <c r="K15"/>
      <c r="L15"/>
      <c r="M15"/>
      <c r="N15"/>
      <c r="O15"/>
      <c r="P15" s="1116"/>
      <c r="Q15" s="1116"/>
      <c r="R15" s="1116"/>
      <c r="S15" s="1116"/>
      <c r="T15" s="1116"/>
    </row>
    <row r="16" spans="1:20" ht="15.75">
      <c r="A16" s="1167" t="s">
        <v>250</v>
      </c>
      <c r="K16"/>
      <c r="L16"/>
      <c r="M16"/>
      <c r="N16"/>
      <c r="O16"/>
      <c r="P16" s="1116"/>
      <c r="Q16" s="1116"/>
      <c r="R16" s="1116"/>
      <c r="S16" s="1116"/>
      <c r="T16" s="1116"/>
    </row>
    <row r="17" spans="1:20">
      <c r="K17"/>
      <c r="L17"/>
      <c r="M17"/>
      <c r="N17"/>
      <c r="O17" s="1116"/>
      <c r="P17" s="1116"/>
      <c r="Q17" s="1116"/>
      <c r="R17" s="1116"/>
      <c r="S17" s="1116"/>
      <c r="T17" s="1116"/>
    </row>
    <row r="18" spans="1:20" ht="33" customHeight="1" thickBot="1">
      <c r="A18" s="1663" t="s">
        <v>510</v>
      </c>
      <c r="B18" s="1663"/>
      <c r="C18" s="1663"/>
      <c r="D18" s="1663"/>
      <c r="E18" s="1663"/>
      <c r="F18" s="1663"/>
      <c r="K18"/>
      <c r="L18"/>
      <c r="M18"/>
      <c r="N18"/>
      <c r="O18" s="1116"/>
      <c r="P18" s="1116"/>
      <c r="Q18" s="1116"/>
      <c r="R18" s="1116"/>
      <c r="S18" s="1116"/>
      <c r="T18" s="1116"/>
    </row>
    <row r="19" spans="1:20" ht="16.5" customHeight="1" thickBot="1">
      <c r="A19" s="1673" t="s">
        <v>501</v>
      </c>
      <c r="B19" s="1666" t="s">
        <v>506</v>
      </c>
      <c r="C19" s="1667"/>
      <c r="D19" s="1668"/>
      <c r="E19" s="1669" t="s">
        <v>507</v>
      </c>
      <c r="F19" s="1671" t="s">
        <v>511</v>
      </c>
      <c r="K19"/>
      <c r="L19"/>
      <c r="M19"/>
      <c r="N19"/>
      <c r="O19" s="1116"/>
      <c r="P19" s="1116"/>
      <c r="Q19" s="1116"/>
      <c r="R19" s="1116"/>
      <c r="S19" s="1116"/>
      <c r="T19" s="1116"/>
    </row>
    <row r="20" spans="1:20" ht="21" customHeight="1" thickBot="1">
      <c r="A20" s="1674"/>
      <c r="B20" s="1168" t="s">
        <v>254</v>
      </c>
      <c r="C20" s="1168" t="s">
        <v>367</v>
      </c>
      <c r="D20" s="1168" t="s">
        <v>368</v>
      </c>
      <c r="E20" s="1675"/>
      <c r="F20" s="1676"/>
      <c r="K20"/>
      <c r="L20"/>
      <c r="M20"/>
      <c r="N20"/>
      <c r="O20" s="1116"/>
      <c r="P20" s="1116"/>
      <c r="Q20" s="1116"/>
      <c r="R20" s="1116"/>
      <c r="S20" s="1116"/>
      <c r="T20" s="1116"/>
    </row>
    <row r="21" spans="1:20" ht="15.75" thickBot="1">
      <c r="A21" s="1169" t="s">
        <v>117</v>
      </c>
      <c r="B21" s="1155">
        <v>63580.637999999999</v>
      </c>
      <c r="C21" s="1170">
        <v>0</v>
      </c>
      <c r="D21" s="1171">
        <f t="shared" ref="D21:D26" si="2">(C21/B21)*100</f>
        <v>0</v>
      </c>
      <c r="E21" s="1164">
        <v>44551.542000000001</v>
      </c>
      <c r="F21" s="1171">
        <f t="shared" ref="F21:F26" si="3">((B21-E21)/E21)*100</f>
        <v>42.712541801583427</v>
      </c>
      <c r="H21" s="1154" t="s">
        <v>124</v>
      </c>
      <c r="K21"/>
      <c r="L21"/>
      <c r="M21"/>
      <c r="N21"/>
      <c r="O21" s="1116"/>
      <c r="P21" s="1116"/>
      <c r="Q21" s="1116"/>
      <c r="R21" s="1116"/>
      <c r="S21" s="1116"/>
      <c r="T21" s="1116"/>
    </row>
    <row r="22" spans="1:20" ht="15.75" thickBot="1">
      <c r="A22" s="1169" t="s">
        <v>119</v>
      </c>
      <c r="B22" s="1155">
        <v>235959</v>
      </c>
      <c r="C22" s="1170">
        <v>0</v>
      </c>
      <c r="D22" s="1153">
        <f t="shared" si="2"/>
        <v>0</v>
      </c>
      <c r="E22" s="1164">
        <v>165163</v>
      </c>
      <c r="F22" s="1153">
        <f t="shared" si="3"/>
        <v>42.864321912292702</v>
      </c>
      <c r="H22" s="1157">
        <f>B22-E22</f>
        <v>70796</v>
      </c>
      <c r="K22" s="1116"/>
      <c r="L22" s="1116"/>
      <c r="M22" s="1116"/>
      <c r="O22" s="1116"/>
      <c r="P22" s="1116"/>
      <c r="Q22" s="1116"/>
      <c r="R22" s="1116"/>
      <c r="S22" s="1116"/>
      <c r="T22" s="1116"/>
    </row>
    <row r="23" spans="1:20" ht="15.75" thickBot="1">
      <c r="A23" s="1172" t="s">
        <v>249</v>
      </c>
      <c r="B23" s="1155">
        <v>62996</v>
      </c>
      <c r="C23" s="1173">
        <v>0</v>
      </c>
      <c r="D23" s="1153">
        <f t="shared" si="2"/>
        <v>0</v>
      </c>
      <c r="E23" s="1159">
        <v>39155</v>
      </c>
      <c r="F23" s="1153">
        <f t="shared" si="3"/>
        <v>60.888775379900395</v>
      </c>
      <c r="N23" s="1116"/>
      <c r="O23" s="1116"/>
      <c r="P23" s="1116"/>
      <c r="Q23" s="1116"/>
      <c r="R23" s="1116"/>
      <c r="S23" s="1116"/>
      <c r="T23" s="1116"/>
    </row>
    <row r="24" spans="1:20" ht="15.75" thickBot="1">
      <c r="A24" s="1169" t="s">
        <v>120</v>
      </c>
      <c r="B24" s="1155">
        <v>14040.244000000001</v>
      </c>
      <c r="C24" s="1174">
        <v>160.62899999999999</v>
      </c>
      <c r="D24" s="1160">
        <f t="shared" si="2"/>
        <v>1.1440613140341436</v>
      </c>
      <c r="E24" s="1164">
        <v>13512.636</v>
      </c>
      <c r="F24" s="1160">
        <f t="shared" si="3"/>
        <v>3.9045527460371177</v>
      </c>
      <c r="N24" s="1116"/>
      <c r="O24" s="1116"/>
      <c r="P24" s="1116"/>
      <c r="Q24" s="1116"/>
      <c r="R24" s="1116"/>
      <c r="S24" s="1116"/>
      <c r="T24" s="1116"/>
    </row>
    <row r="25" spans="1:20" ht="15.75" thickBot="1">
      <c r="A25" s="1169" t="s">
        <v>121</v>
      </c>
      <c r="B25" s="1155">
        <v>10005.212</v>
      </c>
      <c r="C25" s="1174">
        <v>708.25900000000001</v>
      </c>
      <c r="D25" s="1153">
        <f t="shared" si="2"/>
        <v>7.0789004770713513</v>
      </c>
      <c r="E25" s="1164">
        <v>6736.1260000000002</v>
      </c>
      <c r="F25" s="1153">
        <f t="shared" si="3"/>
        <v>48.530653969358639</v>
      </c>
      <c r="N25" s="1116"/>
      <c r="O25" s="1116"/>
      <c r="P25" s="1116"/>
      <c r="Q25" s="1116"/>
      <c r="R25" s="1116"/>
      <c r="S25" s="1116"/>
      <c r="T25" s="1116"/>
    </row>
    <row r="26" spans="1:20" ht="15.75" thickBot="1">
      <c r="A26" s="1169" t="s">
        <v>122</v>
      </c>
      <c r="B26" s="1155">
        <f>B24+B25</f>
        <v>24045.455999999998</v>
      </c>
      <c r="C26" s="1164">
        <f>C24+C25</f>
        <v>868.88800000000003</v>
      </c>
      <c r="D26" s="1165">
        <f t="shared" si="2"/>
        <v>3.6135226547585546</v>
      </c>
      <c r="E26" s="1164">
        <f>E24+E25</f>
        <v>20248.762000000002</v>
      </c>
      <c r="F26" s="1165">
        <f t="shared" si="3"/>
        <v>18.750252484571629</v>
      </c>
      <c r="N26" s="1116"/>
      <c r="O26" s="1116"/>
      <c r="P26" s="1116"/>
      <c r="Q26" s="1116"/>
      <c r="R26" s="1116"/>
      <c r="S26" s="1116"/>
      <c r="T26" s="1116"/>
    </row>
    <row r="27" spans="1:20">
      <c r="A27" s="1175" t="s">
        <v>370</v>
      </c>
      <c r="B27" s="1176"/>
      <c r="C27" s="1177"/>
      <c r="D27" s="1177"/>
      <c r="E27" s="1177"/>
      <c r="F27" s="1178"/>
      <c r="H27" s="1116"/>
      <c r="I27" s="1116"/>
      <c r="J27" s="1116"/>
      <c r="K27" s="1116"/>
      <c r="L27" s="1116"/>
      <c r="M27" s="1116"/>
      <c r="N27" s="1116"/>
      <c r="O27" s="1116"/>
      <c r="P27" s="1116"/>
      <c r="Q27" s="1116"/>
      <c r="R27" s="1116"/>
      <c r="S27" s="1116"/>
      <c r="T27" s="1116"/>
    </row>
    <row r="28" spans="1:20">
      <c r="A28" s="1179"/>
      <c r="B28" s="1180"/>
      <c r="C28" s="1181"/>
      <c r="D28" s="1182"/>
      <c r="E28" s="1116"/>
      <c r="F28" s="1116"/>
      <c r="G28" s="1116"/>
      <c r="H28" s="1116"/>
      <c r="I28" s="1116"/>
      <c r="J28" s="1116"/>
      <c r="K28" s="1116"/>
      <c r="L28" s="1116"/>
      <c r="M28" s="1116"/>
      <c r="N28" s="1116"/>
      <c r="O28" s="1116"/>
      <c r="P28" s="1116"/>
      <c r="Q28" s="1116"/>
      <c r="R28" s="1116"/>
      <c r="S28" s="1116"/>
      <c r="T28" s="1116"/>
    </row>
    <row r="29" spans="1:20">
      <c r="A29" s="1179"/>
      <c r="B29" s="1183"/>
      <c r="C29" s="1182"/>
      <c r="D29" s="1184"/>
      <c r="E29" s="1116"/>
      <c r="F29" s="1116"/>
      <c r="G29" s="1116"/>
      <c r="H29" s="1116"/>
      <c r="I29" s="1116"/>
      <c r="J29" s="1116"/>
      <c r="K29" s="1116"/>
      <c r="L29" s="1116"/>
      <c r="M29" s="1116"/>
      <c r="N29" s="1116"/>
      <c r="O29" s="1116"/>
      <c r="P29" s="1116"/>
      <c r="Q29" s="1116"/>
      <c r="R29" s="1116"/>
      <c r="S29" s="1116"/>
      <c r="T29" s="1116"/>
    </row>
    <row r="30" spans="1:20">
      <c r="A30" s="1176"/>
      <c r="B30" s="1182"/>
      <c r="C30" s="1662"/>
      <c r="D30" s="1662"/>
      <c r="E30" s="1116"/>
      <c r="F30" s="1116"/>
      <c r="G30" s="1116"/>
      <c r="H30" s="1116"/>
      <c r="I30" s="1116"/>
      <c r="J30" s="1116"/>
      <c r="K30" s="1116"/>
      <c r="L30" s="1116"/>
      <c r="M30" s="1116"/>
      <c r="N30" s="1116"/>
      <c r="O30" s="1116"/>
      <c r="P30" s="1116"/>
      <c r="Q30" s="1116"/>
      <c r="R30" s="1116"/>
      <c r="S30" s="1116"/>
      <c r="T30" s="1116"/>
    </row>
    <row r="31" spans="1:20">
      <c r="A31" s="1182"/>
      <c r="B31" s="1184"/>
      <c r="C31" s="1182"/>
      <c r="D31" s="1182"/>
      <c r="E31" s="1116"/>
      <c r="F31" s="1116"/>
      <c r="G31" s="1116"/>
      <c r="H31" s="1116"/>
      <c r="I31" s="1116"/>
      <c r="J31" s="1116"/>
      <c r="K31" s="1116"/>
      <c r="L31" s="1116"/>
      <c r="M31" s="1116"/>
      <c r="N31" s="1116"/>
      <c r="O31" s="1116"/>
      <c r="P31" s="1116"/>
      <c r="Q31" s="1116"/>
      <c r="R31" s="1116"/>
      <c r="S31" s="1116"/>
      <c r="T31" s="1116"/>
    </row>
    <row r="32" spans="1:20" ht="15.75">
      <c r="A32" s="1185"/>
      <c r="B32" s="1184"/>
      <c r="C32" s="1186"/>
      <c r="D32" s="1116"/>
      <c r="E32" s="1116"/>
      <c r="F32" s="1116"/>
      <c r="G32" s="1116"/>
      <c r="H32" s="1116"/>
      <c r="I32" s="1116"/>
      <c r="J32" s="1116"/>
      <c r="K32" s="1116"/>
      <c r="L32" s="1116"/>
      <c r="M32" s="1116"/>
      <c r="N32" s="1116"/>
      <c r="O32" s="1116"/>
      <c r="P32" s="1116"/>
      <c r="Q32" s="1116"/>
      <c r="R32" s="1116"/>
      <c r="S32" s="1116"/>
      <c r="T32" s="1116"/>
    </row>
    <row r="33" spans="1:20">
      <c r="A33" s="1182"/>
      <c r="B33" s="1187"/>
      <c r="C33" s="1182"/>
      <c r="D33" s="1116"/>
      <c r="E33" s="1116"/>
      <c r="F33" s="1116"/>
      <c r="G33" s="1116"/>
      <c r="H33" s="1116"/>
      <c r="I33" s="1116"/>
      <c r="J33" s="1116"/>
      <c r="K33" s="1116"/>
      <c r="L33" s="1116"/>
      <c r="M33" s="1116"/>
      <c r="N33" s="1116"/>
      <c r="O33" s="1116"/>
      <c r="P33" s="1116"/>
      <c r="Q33" s="1116"/>
      <c r="R33" s="1116"/>
      <c r="S33" s="1116"/>
      <c r="T33" s="1116"/>
    </row>
    <row r="34" spans="1:20">
      <c r="A34" s="1188"/>
      <c r="B34" s="1187"/>
      <c r="C34" s="1182"/>
      <c r="D34" s="1116"/>
      <c r="E34" s="1116"/>
      <c r="F34" s="1116"/>
      <c r="G34" s="1116"/>
      <c r="H34" s="1116"/>
      <c r="I34" s="1116"/>
      <c r="J34" s="1116"/>
      <c r="K34" s="1116"/>
      <c r="L34" s="1116"/>
      <c r="M34" s="1116"/>
      <c r="N34" s="1116"/>
      <c r="O34" s="1116"/>
      <c r="P34" s="1116"/>
      <c r="Q34" s="1116"/>
      <c r="R34" s="1116"/>
      <c r="S34" s="1116"/>
      <c r="T34" s="1116"/>
    </row>
    <row r="35" spans="1:20">
      <c r="A35" s="1188"/>
      <c r="B35" s="1182"/>
      <c r="C35" s="1182"/>
      <c r="D35" s="1116"/>
      <c r="E35" s="1116"/>
      <c r="F35" s="1182"/>
      <c r="G35" s="1182"/>
      <c r="H35" s="1116"/>
      <c r="I35" s="1116"/>
      <c r="J35" s="1116"/>
      <c r="K35" s="1116"/>
      <c r="L35" s="1116"/>
      <c r="M35" s="1116"/>
      <c r="N35" s="1116"/>
      <c r="O35" s="1116"/>
      <c r="P35" s="1116"/>
      <c r="Q35" s="1116"/>
      <c r="R35" s="1116"/>
      <c r="S35" s="1116"/>
      <c r="T35" s="1116"/>
    </row>
    <row r="36" spans="1:20">
      <c r="A36" s="1179"/>
      <c r="B36" s="1189"/>
      <c r="C36" s="1189"/>
      <c r="D36" s="1116"/>
      <c r="E36" s="1116"/>
      <c r="F36" s="1178"/>
      <c r="G36" s="1182"/>
      <c r="H36" s="1116"/>
      <c r="I36" s="1116"/>
      <c r="J36" s="1116"/>
      <c r="K36" s="1116"/>
      <c r="L36" s="1116"/>
      <c r="M36" s="1116"/>
      <c r="N36" s="1116"/>
      <c r="O36" s="1116"/>
      <c r="P36" s="1116"/>
      <c r="Q36" s="1116"/>
      <c r="R36" s="1116"/>
    </row>
    <row r="37" spans="1:20">
      <c r="A37" s="1179"/>
      <c r="B37" s="1189"/>
      <c r="C37" s="1189"/>
      <c r="D37" s="1116"/>
      <c r="E37" s="1116"/>
      <c r="F37" s="1178"/>
      <c r="G37" s="1182"/>
      <c r="H37" s="1116"/>
      <c r="I37" s="1116"/>
      <c r="J37" s="1116"/>
      <c r="K37" s="1116"/>
      <c r="L37" s="1116"/>
      <c r="M37" s="1116"/>
      <c r="N37" s="1116"/>
      <c r="O37" s="1116"/>
      <c r="P37" s="1116"/>
      <c r="Q37" s="1116"/>
      <c r="R37" s="1116"/>
    </row>
    <row r="38" spans="1:20">
      <c r="A38" s="1176"/>
      <c r="B38" s="1177"/>
      <c r="C38" s="1177"/>
      <c r="D38" s="1116"/>
      <c r="E38" s="1116"/>
      <c r="F38" s="1178"/>
      <c r="G38" s="1190"/>
      <c r="H38" s="1116"/>
      <c r="I38" s="1116"/>
      <c r="J38" s="1116"/>
      <c r="K38" s="1116"/>
      <c r="L38" s="1116"/>
      <c r="M38" s="1116"/>
      <c r="N38" s="1116"/>
      <c r="O38" s="1116"/>
      <c r="P38" s="1116"/>
      <c r="Q38" s="1116"/>
      <c r="R38" s="1116"/>
    </row>
    <row r="39" spans="1:20">
      <c r="A39" s="1180"/>
      <c r="B39" s="1182"/>
      <c r="C39" s="1182"/>
      <c r="D39" s="1116"/>
      <c r="E39" s="1116"/>
      <c r="F39" s="1182"/>
      <c r="G39" s="1182"/>
      <c r="H39" s="1116"/>
      <c r="I39" s="1116"/>
      <c r="J39" s="1116"/>
      <c r="K39" s="1116"/>
      <c r="L39" s="1116"/>
      <c r="M39" s="1116"/>
      <c r="N39" s="1116"/>
      <c r="O39" s="1116"/>
      <c r="P39" s="1116"/>
      <c r="Q39" s="1116"/>
      <c r="R39" s="1116"/>
    </row>
    <row r="40" spans="1:20">
      <c r="A40" s="1183"/>
      <c r="B40" s="1182"/>
      <c r="C40" s="1184"/>
      <c r="D40" s="1116"/>
      <c r="E40" s="1116"/>
      <c r="F40" s="1182"/>
      <c r="G40" s="1182"/>
      <c r="H40" s="1182"/>
    </row>
    <row r="41" spans="1:20">
      <c r="A41" s="1182"/>
      <c r="B41" s="1662"/>
      <c r="C41" s="1662"/>
      <c r="D41" s="1182"/>
      <c r="E41" s="1182"/>
      <c r="F41" s="1182"/>
      <c r="G41" s="1182"/>
    </row>
    <row r="42" spans="1:20">
      <c r="A42" s="1184"/>
      <c r="B42" s="1182"/>
      <c r="C42" s="1182"/>
      <c r="D42" s="1182"/>
      <c r="E42" s="1182"/>
      <c r="F42" s="1182"/>
      <c r="G42" s="1182"/>
    </row>
    <row r="43" spans="1:20">
      <c r="A43" s="1184"/>
      <c r="B43" s="1186"/>
      <c r="C43" s="1182"/>
      <c r="D43" s="1182"/>
      <c r="E43" s="1182"/>
      <c r="F43" s="1182"/>
      <c r="G43" s="1182"/>
    </row>
    <row r="44" spans="1:20">
      <c r="A44" s="1187"/>
      <c r="B44" s="1182"/>
      <c r="C44" s="1182"/>
      <c r="D44" s="1182"/>
      <c r="E44" s="1182"/>
      <c r="F44" s="1182"/>
      <c r="G44" s="1182"/>
    </row>
    <row r="45" spans="1:20">
      <c r="A45" s="1187"/>
      <c r="B45" s="1182"/>
      <c r="C45" s="1182"/>
      <c r="D45" s="1186"/>
      <c r="E45" s="1182"/>
      <c r="F45" s="1182"/>
      <c r="G45" s="1182"/>
    </row>
    <row r="46" spans="1:20">
      <c r="A46" s="1182"/>
      <c r="B46" s="1182"/>
      <c r="C46" s="1182"/>
      <c r="D46" s="1182"/>
      <c r="E46" s="1182"/>
      <c r="F46" s="1182"/>
      <c r="G46" s="1182"/>
    </row>
    <row r="47" spans="1:20">
      <c r="A47" s="1182"/>
      <c r="B47" s="1182"/>
      <c r="C47" s="1182"/>
      <c r="D47" s="1182"/>
      <c r="E47" s="1182"/>
      <c r="F47" s="1182"/>
      <c r="G47" s="118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G22" sqref="G22"/>
    </sheetView>
  </sheetViews>
  <sheetFormatPr defaultRowHeight="12.75"/>
  <cols>
    <col min="1" max="1" width="21.7109375" style="1146" customWidth="1"/>
    <col min="2" max="2" width="11.140625" style="1146" customWidth="1"/>
    <col min="3" max="3" width="12.140625" style="1146" customWidth="1"/>
    <col min="4" max="4" width="8.85546875" style="1146" bestFit="1" customWidth="1"/>
    <col min="5" max="5" width="7.42578125" style="1146" customWidth="1"/>
    <col min="6" max="6" width="20.28515625" style="1146" customWidth="1"/>
    <col min="7" max="7" width="10.5703125" style="1146" customWidth="1"/>
    <col min="8" max="8" width="9.85546875" style="1162" bestFit="1" customWidth="1"/>
    <col min="9" max="9" width="8.85546875" style="1146" bestFit="1" customWidth="1"/>
    <col min="10" max="10" width="2.85546875" style="1146" customWidth="1"/>
    <col min="11" max="11" width="22.85546875" style="1146" customWidth="1"/>
    <col min="12" max="12" width="12.140625" style="1146" customWidth="1"/>
    <col min="13" max="13" width="11.7109375" style="1146" customWidth="1"/>
    <col min="14" max="14" width="8.85546875" style="1146" bestFit="1" customWidth="1"/>
    <col min="15" max="15" width="4.42578125" style="1146" customWidth="1"/>
    <col min="16" max="16" width="25" style="1146" customWidth="1"/>
    <col min="17" max="17" width="12.42578125" style="1146" customWidth="1"/>
    <col min="18" max="18" width="15" style="1146" customWidth="1"/>
    <col min="19" max="19" width="8.85546875" style="1146" bestFit="1" customWidth="1"/>
    <col min="20" max="252" width="9.140625" style="1146"/>
    <col min="253" max="253" width="5" style="1146" customWidth="1"/>
    <col min="254" max="254" width="17.7109375" style="1146" customWidth="1"/>
    <col min="255" max="255" width="13.85546875" style="1146" customWidth="1"/>
    <col min="256" max="256" width="13.140625" style="1146" customWidth="1"/>
    <col min="257" max="257" width="12.28515625" style="1146" customWidth="1"/>
    <col min="258" max="258" width="3" style="1146" customWidth="1"/>
    <col min="259" max="259" width="20.28515625" style="1146" customWidth="1"/>
    <col min="260" max="260" width="12.5703125" style="1146" customWidth="1"/>
    <col min="261" max="261" width="11.7109375" style="1146" customWidth="1"/>
    <col min="262" max="262" width="9.140625" style="1146"/>
    <col min="263" max="263" width="2.85546875" style="1146" customWidth="1"/>
    <col min="264" max="264" width="18.5703125" style="1146" customWidth="1"/>
    <col min="265" max="265" width="14.42578125" style="1146" customWidth="1"/>
    <col min="266" max="266" width="13.7109375" style="1146" customWidth="1"/>
    <col min="267" max="267" width="10.140625" style="1146" customWidth="1"/>
    <col min="268" max="268" width="4.42578125" style="1146" customWidth="1"/>
    <col min="269" max="269" width="24" style="1146" customWidth="1"/>
    <col min="270" max="270" width="13.140625" style="1146" customWidth="1"/>
    <col min="271" max="271" width="13" style="1146" customWidth="1"/>
    <col min="272" max="272" width="10.42578125" style="1146" customWidth="1"/>
    <col min="273" max="508" width="9.140625" style="1146"/>
    <col min="509" max="509" width="5" style="1146" customWidth="1"/>
    <col min="510" max="510" width="17.7109375" style="1146" customWidth="1"/>
    <col min="511" max="511" width="13.85546875" style="1146" customWidth="1"/>
    <col min="512" max="512" width="13.140625" style="1146" customWidth="1"/>
    <col min="513" max="513" width="12.28515625" style="1146" customWidth="1"/>
    <col min="514" max="514" width="3" style="1146" customWidth="1"/>
    <col min="515" max="515" width="20.28515625" style="1146" customWidth="1"/>
    <col min="516" max="516" width="12.5703125" style="1146" customWidth="1"/>
    <col min="517" max="517" width="11.7109375" style="1146" customWidth="1"/>
    <col min="518" max="518" width="9.140625" style="1146"/>
    <col min="519" max="519" width="2.85546875" style="1146" customWidth="1"/>
    <col min="520" max="520" width="18.5703125" style="1146" customWidth="1"/>
    <col min="521" max="521" width="14.42578125" style="1146" customWidth="1"/>
    <col min="522" max="522" width="13.7109375" style="1146" customWidth="1"/>
    <col min="523" max="523" width="10.140625" style="1146" customWidth="1"/>
    <col min="524" max="524" width="4.42578125" style="1146" customWidth="1"/>
    <col min="525" max="525" width="24" style="1146" customWidth="1"/>
    <col min="526" max="526" width="13.140625" style="1146" customWidth="1"/>
    <col min="527" max="527" width="13" style="1146" customWidth="1"/>
    <col min="528" max="528" width="10.42578125" style="1146" customWidth="1"/>
    <col min="529" max="764" width="9.140625" style="1146"/>
    <col min="765" max="765" width="5" style="1146" customWidth="1"/>
    <col min="766" max="766" width="17.7109375" style="1146" customWidth="1"/>
    <col min="767" max="767" width="13.85546875" style="1146" customWidth="1"/>
    <col min="768" max="768" width="13.140625" style="1146" customWidth="1"/>
    <col min="769" max="769" width="12.28515625" style="1146" customWidth="1"/>
    <col min="770" max="770" width="3" style="1146" customWidth="1"/>
    <col min="771" max="771" width="20.28515625" style="1146" customWidth="1"/>
    <col min="772" max="772" width="12.5703125" style="1146" customWidth="1"/>
    <col min="773" max="773" width="11.7109375" style="1146" customWidth="1"/>
    <col min="774" max="774" width="9.140625" style="1146"/>
    <col min="775" max="775" width="2.85546875" style="1146" customWidth="1"/>
    <col min="776" max="776" width="18.5703125" style="1146" customWidth="1"/>
    <col min="777" max="777" width="14.42578125" style="1146" customWidth="1"/>
    <col min="778" max="778" width="13.7109375" style="1146" customWidth="1"/>
    <col min="779" max="779" width="10.140625" style="1146" customWidth="1"/>
    <col min="780" max="780" width="4.42578125" style="1146" customWidth="1"/>
    <col min="781" max="781" width="24" style="1146" customWidth="1"/>
    <col min="782" max="782" width="13.140625" style="1146" customWidth="1"/>
    <col min="783" max="783" width="13" style="1146" customWidth="1"/>
    <col min="784" max="784" width="10.42578125" style="1146" customWidth="1"/>
    <col min="785" max="1020" width="9.140625" style="1146"/>
    <col min="1021" max="1021" width="5" style="1146" customWidth="1"/>
    <col min="1022" max="1022" width="17.7109375" style="1146" customWidth="1"/>
    <col min="1023" max="1023" width="13.85546875" style="1146" customWidth="1"/>
    <col min="1024" max="1024" width="13.140625" style="1146" customWidth="1"/>
    <col min="1025" max="1025" width="12.28515625" style="1146" customWidth="1"/>
    <col min="1026" max="1026" width="3" style="1146" customWidth="1"/>
    <col min="1027" max="1027" width="20.28515625" style="1146" customWidth="1"/>
    <col min="1028" max="1028" width="12.5703125" style="1146" customWidth="1"/>
    <col min="1029" max="1029" width="11.7109375" style="1146" customWidth="1"/>
    <col min="1030" max="1030" width="9.140625" style="1146"/>
    <col min="1031" max="1031" width="2.85546875" style="1146" customWidth="1"/>
    <col min="1032" max="1032" width="18.5703125" style="1146" customWidth="1"/>
    <col min="1033" max="1033" width="14.42578125" style="1146" customWidth="1"/>
    <col min="1034" max="1034" width="13.7109375" style="1146" customWidth="1"/>
    <col min="1035" max="1035" width="10.140625" style="1146" customWidth="1"/>
    <col min="1036" max="1036" width="4.42578125" style="1146" customWidth="1"/>
    <col min="1037" max="1037" width="24" style="1146" customWidth="1"/>
    <col min="1038" max="1038" width="13.140625" style="1146" customWidth="1"/>
    <col min="1039" max="1039" width="13" style="1146" customWidth="1"/>
    <col min="1040" max="1040" width="10.42578125" style="1146" customWidth="1"/>
    <col min="1041" max="1276" width="9.140625" style="1146"/>
    <col min="1277" max="1277" width="5" style="1146" customWidth="1"/>
    <col min="1278" max="1278" width="17.7109375" style="1146" customWidth="1"/>
    <col min="1279" max="1279" width="13.85546875" style="1146" customWidth="1"/>
    <col min="1280" max="1280" width="13.140625" style="1146" customWidth="1"/>
    <col min="1281" max="1281" width="12.28515625" style="1146" customWidth="1"/>
    <col min="1282" max="1282" width="3" style="1146" customWidth="1"/>
    <col min="1283" max="1283" width="20.28515625" style="1146" customWidth="1"/>
    <col min="1284" max="1284" width="12.5703125" style="1146" customWidth="1"/>
    <col min="1285" max="1285" width="11.7109375" style="1146" customWidth="1"/>
    <col min="1286" max="1286" width="9.140625" style="1146"/>
    <col min="1287" max="1287" width="2.85546875" style="1146" customWidth="1"/>
    <col min="1288" max="1288" width="18.5703125" style="1146" customWidth="1"/>
    <col min="1289" max="1289" width="14.42578125" style="1146" customWidth="1"/>
    <col min="1290" max="1290" width="13.7109375" style="1146" customWidth="1"/>
    <col min="1291" max="1291" width="10.140625" style="1146" customWidth="1"/>
    <col min="1292" max="1292" width="4.42578125" style="1146" customWidth="1"/>
    <col min="1293" max="1293" width="24" style="1146" customWidth="1"/>
    <col min="1294" max="1294" width="13.140625" style="1146" customWidth="1"/>
    <col min="1295" max="1295" width="13" style="1146" customWidth="1"/>
    <col min="1296" max="1296" width="10.42578125" style="1146" customWidth="1"/>
    <col min="1297" max="1532" width="9.140625" style="1146"/>
    <col min="1533" max="1533" width="5" style="1146" customWidth="1"/>
    <col min="1534" max="1534" width="17.7109375" style="1146" customWidth="1"/>
    <col min="1535" max="1535" width="13.85546875" style="1146" customWidth="1"/>
    <col min="1536" max="1536" width="13.140625" style="1146" customWidth="1"/>
    <col min="1537" max="1537" width="12.28515625" style="1146" customWidth="1"/>
    <col min="1538" max="1538" width="3" style="1146" customWidth="1"/>
    <col min="1539" max="1539" width="20.28515625" style="1146" customWidth="1"/>
    <col min="1540" max="1540" width="12.5703125" style="1146" customWidth="1"/>
    <col min="1541" max="1541" width="11.7109375" style="1146" customWidth="1"/>
    <col min="1542" max="1542" width="9.140625" style="1146"/>
    <col min="1543" max="1543" width="2.85546875" style="1146" customWidth="1"/>
    <col min="1544" max="1544" width="18.5703125" style="1146" customWidth="1"/>
    <col min="1545" max="1545" width="14.42578125" style="1146" customWidth="1"/>
    <col min="1546" max="1546" width="13.7109375" style="1146" customWidth="1"/>
    <col min="1547" max="1547" width="10.140625" style="1146" customWidth="1"/>
    <col min="1548" max="1548" width="4.42578125" style="1146" customWidth="1"/>
    <col min="1549" max="1549" width="24" style="1146" customWidth="1"/>
    <col min="1550" max="1550" width="13.140625" style="1146" customWidth="1"/>
    <col min="1551" max="1551" width="13" style="1146" customWidth="1"/>
    <col min="1552" max="1552" width="10.42578125" style="1146" customWidth="1"/>
    <col min="1553" max="1788" width="9.140625" style="1146"/>
    <col min="1789" max="1789" width="5" style="1146" customWidth="1"/>
    <col min="1790" max="1790" width="17.7109375" style="1146" customWidth="1"/>
    <col min="1791" max="1791" width="13.85546875" style="1146" customWidth="1"/>
    <col min="1792" max="1792" width="13.140625" style="1146" customWidth="1"/>
    <col min="1793" max="1793" width="12.28515625" style="1146" customWidth="1"/>
    <col min="1794" max="1794" width="3" style="1146" customWidth="1"/>
    <col min="1795" max="1795" width="20.28515625" style="1146" customWidth="1"/>
    <col min="1796" max="1796" width="12.5703125" style="1146" customWidth="1"/>
    <col min="1797" max="1797" width="11.7109375" style="1146" customWidth="1"/>
    <col min="1798" max="1798" width="9.140625" style="1146"/>
    <col min="1799" max="1799" width="2.85546875" style="1146" customWidth="1"/>
    <col min="1800" max="1800" width="18.5703125" style="1146" customWidth="1"/>
    <col min="1801" max="1801" width="14.42578125" style="1146" customWidth="1"/>
    <col min="1802" max="1802" width="13.7109375" style="1146" customWidth="1"/>
    <col min="1803" max="1803" width="10.140625" style="1146" customWidth="1"/>
    <col min="1804" max="1804" width="4.42578125" style="1146" customWidth="1"/>
    <col min="1805" max="1805" width="24" style="1146" customWidth="1"/>
    <col min="1806" max="1806" width="13.140625" style="1146" customWidth="1"/>
    <col min="1807" max="1807" width="13" style="1146" customWidth="1"/>
    <col min="1808" max="1808" width="10.42578125" style="1146" customWidth="1"/>
    <col min="1809" max="2044" width="9.140625" style="1146"/>
    <col min="2045" max="2045" width="5" style="1146" customWidth="1"/>
    <col min="2046" max="2046" width="17.7109375" style="1146" customWidth="1"/>
    <col min="2047" max="2047" width="13.85546875" style="1146" customWidth="1"/>
    <col min="2048" max="2048" width="13.140625" style="1146" customWidth="1"/>
    <col min="2049" max="2049" width="12.28515625" style="1146" customWidth="1"/>
    <col min="2050" max="2050" width="3" style="1146" customWidth="1"/>
    <col min="2051" max="2051" width="20.28515625" style="1146" customWidth="1"/>
    <col min="2052" max="2052" width="12.5703125" style="1146" customWidth="1"/>
    <col min="2053" max="2053" width="11.7109375" style="1146" customWidth="1"/>
    <col min="2054" max="2054" width="9.140625" style="1146"/>
    <col min="2055" max="2055" width="2.85546875" style="1146" customWidth="1"/>
    <col min="2056" max="2056" width="18.5703125" style="1146" customWidth="1"/>
    <col min="2057" max="2057" width="14.42578125" style="1146" customWidth="1"/>
    <col min="2058" max="2058" width="13.7109375" style="1146" customWidth="1"/>
    <col min="2059" max="2059" width="10.140625" style="1146" customWidth="1"/>
    <col min="2060" max="2060" width="4.42578125" style="1146" customWidth="1"/>
    <col min="2061" max="2061" width="24" style="1146" customWidth="1"/>
    <col min="2062" max="2062" width="13.140625" style="1146" customWidth="1"/>
    <col min="2063" max="2063" width="13" style="1146" customWidth="1"/>
    <col min="2064" max="2064" width="10.42578125" style="1146" customWidth="1"/>
    <col min="2065" max="2300" width="9.140625" style="1146"/>
    <col min="2301" max="2301" width="5" style="1146" customWidth="1"/>
    <col min="2302" max="2302" width="17.7109375" style="1146" customWidth="1"/>
    <col min="2303" max="2303" width="13.85546875" style="1146" customWidth="1"/>
    <col min="2304" max="2304" width="13.140625" style="1146" customWidth="1"/>
    <col min="2305" max="2305" width="12.28515625" style="1146" customWidth="1"/>
    <col min="2306" max="2306" width="3" style="1146" customWidth="1"/>
    <col min="2307" max="2307" width="20.28515625" style="1146" customWidth="1"/>
    <col min="2308" max="2308" width="12.5703125" style="1146" customWidth="1"/>
    <col min="2309" max="2309" width="11.7109375" style="1146" customWidth="1"/>
    <col min="2310" max="2310" width="9.140625" style="1146"/>
    <col min="2311" max="2311" width="2.85546875" style="1146" customWidth="1"/>
    <col min="2312" max="2312" width="18.5703125" style="1146" customWidth="1"/>
    <col min="2313" max="2313" width="14.42578125" style="1146" customWidth="1"/>
    <col min="2314" max="2314" width="13.7109375" style="1146" customWidth="1"/>
    <col min="2315" max="2315" width="10.140625" style="1146" customWidth="1"/>
    <col min="2316" max="2316" width="4.42578125" style="1146" customWidth="1"/>
    <col min="2317" max="2317" width="24" style="1146" customWidth="1"/>
    <col min="2318" max="2318" width="13.140625" style="1146" customWidth="1"/>
    <col min="2319" max="2319" width="13" style="1146" customWidth="1"/>
    <col min="2320" max="2320" width="10.42578125" style="1146" customWidth="1"/>
    <col min="2321" max="2556" width="9.140625" style="1146"/>
    <col min="2557" max="2557" width="5" style="1146" customWidth="1"/>
    <col min="2558" max="2558" width="17.7109375" style="1146" customWidth="1"/>
    <col min="2559" max="2559" width="13.85546875" style="1146" customWidth="1"/>
    <col min="2560" max="2560" width="13.140625" style="1146" customWidth="1"/>
    <col min="2561" max="2561" width="12.28515625" style="1146" customWidth="1"/>
    <col min="2562" max="2562" width="3" style="1146" customWidth="1"/>
    <col min="2563" max="2563" width="20.28515625" style="1146" customWidth="1"/>
    <col min="2564" max="2564" width="12.5703125" style="1146" customWidth="1"/>
    <col min="2565" max="2565" width="11.7109375" style="1146" customWidth="1"/>
    <col min="2566" max="2566" width="9.140625" style="1146"/>
    <col min="2567" max="2567" width="2.85546875" style="1146" customWidth="1"/>
    <col min="2568" max="2568" width="18.5703125" style="1146" customWidth="1"/>
    <col min="2569" max="2569" width="14.42578125" style="1146" customWidth="1"/>
    <col min="2570" max="2570" width="13.7109375" style="1146" customWidth="1"/>
    <col min="2571" max="2571" width="10.140625" style="1146" customWidth="1"/>
    <col min="2572" max="2572" width="4.42578125" style="1146" customWidth="1"/>
    <col min="2573" max="2573" width="24" style="1146" customWidth="1"/>
    <col min="2574" max="2574" width="13.140625" style="1146" customWidth="1"/>
    <col min="2575" max="2575" width="13" style="1146" customWidth="1"/>
    <col min="2576" max="2576" width="10.42578125" style="1146" customWidth="1"/>
    <col min="2577" max="2812" width="9.140625" style="1146"/>
    <col min="2813" max="2813" width="5" style="1146" customWidth="1"/>
    <col min="2814" max="2814" width="17.7109375" style="1146" customWidth="1"/>
    <col min="2815" max="2815" width="13.85546875" style="1146" customWidth="1"/>
    <col min="2816" max="2816" width="13.140625" style="1146" customWidth="1"/>
    <col min="2817" max="2817" width="12.28515625" style="1146" customWidth="1"/>
    <col min="2818" max="2818" width="3" style="1146" customWidth="1"/>
    <col min="2819" max="2819" width="20.28515625" style="1146" customWidth="1"/>
    <col min="2820" max="2820" width="12.5703125" style="1146" customWidth="1"/>
    <col min="2821" max="2821" width="11.7109375" style="1146" customWidth="1"/>
    <col min="2822" max="2822" width="9.140625" style="1146"/>
    <col min="2823" max="2823" width="2.85546875" style="1146" customWidth="1"/>
    <col min="2824" max="2824" width="18.5703125" style="1146" customWidth="1"/>
    <col min="2825" max="2825" width="14.42578125" style="1146" customWidth="1"/>
    <col min="2826" max="2826" width="13.7109375" style="1146" customWidth="1"/>
    <col min="2827" max="2827" width="10.140625" style="1146" customWidth="1"/>
    <col min="2828" max="2828" width="4.42578125" style="1146" customWidth="1"/>
    <col min="2829" max="2829" width="24" style="1146" customWidth="1"/>
    <col min="2830" max="2830" width="13.140625" style="1146" customWidth="1"/>
    <col min="2831" max="2831" width="13" style="1146" customWidth="1"/>
    <col min="2832" max="2832" width="10.42578125" style="1146" customWidth="1"/>
    <col min="2833" max="3068" width="9.140625" style="1146"/>
    <col min="3069" max="3069" width="5" style="1146" customWidth="1"/>
    <col min="3070" max="3070" width="17.7109375" style="1146" customWidth="1"/>
    <col min="3071" max="3071" width="13.85546875" style="1146" customWidth="1"/>
    <col min="3072" max="3072" width="13.140625" style="1146" customWidth="1"/>
    <col min="3073" max="3073" width="12.28515625" style="1146" customWidth="1"/>
    <col min="3074" max="3074" width="3" style="1146" customWidth="1"/>
    <col min="3075" max="3075" width="20.28515625" style="1146" customWidth="1"/>
    <col min="3076" max="3076" width="12.5703125" style="1146" customWidth="1"/>
    <col min="3077" max="3077" width="11.7109375" style="1146" customWidth="1"/>
    <col min="3078" max="3078" width="9.140625" style="1146"/>
    <col min="3079" max="3079" width="2.85546875" style="1146" customWidth="1"/>
    <col min="3080" max="3080" width="18.5703125" style="1146" customWidth="1"/>
    <col min="3081" max="3081" width="14.42578125" style="1146" customWidth="1"/>
    <col min="3082" max="3082" width="13.7109375" style="1146" customWidth="1"/>
    <col min="3083" max="3083" width="10.140625" style="1146" customWidth="1"/>
    <col min="3084" max="3084" width="4.42578125" style="1146" customWidth="1"/>
    <col min="3085" max="3085" width="24" style="1146" customWidth="1"/>
    <col min="3086" max="3086" width="13.140625" style="1146" customWidth="1"/>
    <col min="3087" max="3087" width="13" style="1146" customWidth="1"/>
    <col min="3088" max="3088" width="10.42578125" style="1146" customWidth="1"/>
    <col min="3089" max="3324" width="9.140625" style="1146"/>
    <col min="3325" max="3325" width="5" style="1146" customWidth="1"/>
    <col min="3326" max="3326" width="17.7109375" style="1146" customWidth="1"/>
    <col min="3327" max="3327" width="13.85546875" style="1146" customWidth="1"/>
    <col min="3328" max="3328" width="13.140625" style="1146" customWidth="1"/>
    <col min="3329" max="3329" width="12.28515625" style="1146" customWidth="1"/>
    <col min="3330" max="3330" width="3" style="1146" customWidth="1"/>
    <col min="3331" max="3331" width="20.28515625" style="1146" customWidth="1"/>
    <col min="3332" max="3332" width="12.5703125" style="1146" customWidth="1"/>
    <col min="3333" max="3333" width="11.7109375" style="1146" customWidth="1"/>
    <col min="3334" max="3334" width="9.140625" style="1146"/>
    <col min="3335" max="3335" width="2.85546875" style="1146" customWidth="1"/>
    <col min="3336" max="3336" width="18.5703125" style="1146" customWidth="1"/>
    <col min="3337" max="3337" width="14.42578125" style="1146" customWidth="1"/>
    <col min="3338" max="3338" width="13.7109375" style="1146" customWidth="1"/>
    <col min="3339" max="3339" width="10.140625" style="1146" customWidth="1"/>
    <col min="3340" max="3340" width="4.42578125" style="1146" customWidth="1"/>
    <col min="3341" max="3341" width="24" style="1146" customWidth="1"/>
    <col min="3342" max="3342" width="13.140625" style="1146" customWidth="1"/>
    <col min="3343" max="3343" width="13" style="1146" customWidth="1"/>
    <col min="3344" max="3344" width="10.42578125" style="1146" customWidth="1"/>
    <col min="3345" max="3580" width="9.140625" style="1146"/>
    <col min="3581" max="3581" width="5" style="1146" customWidth="1"/>
    <col min="3582" max="3582" width="17.7109375" style="1146" customWidth="1"/>
    <col min="3583" max="3583" width="13.85546875" style="1146" customWidth="1"/>
    <col min="3584" max="3584" width="13.140625" style="1146" customWidth="1"/>
    <col min="3585" max="3585" width="12.28515625" style="1146" customWidth="1"/>
    <col min="3586" max="3586" width="3" style="1146" customWidth="1"/>
    <col min="3587" max="3587" width="20.28515625" style="1146" customWidth="1"/>
    <col min="3588" max="3588" width="12.5703125" style="1146" customWidth="1"/>
    <col min="3589" max="3589" width="11.7109375" style="1146" customWidth="1"/>
    <col min="3590" max="3590" width="9.140625" style="1146"/>
    <col min="3591" max="3591" width="2.85546875" style="1146" customWidth="1"/>
    <col min="3592" max="3592" width="18.5703125" style="1146" customWidth="1"/>
    <col min="3593" max="3593" width="14.42578125" style="1146" customWidth="1"/>
    <col min="3594" max="3594" width="13.7109375" style="1146" customWidth="1"/>
    <col min="3595" max="3595" width="10.140625" style="1146" customWidth="1"/>
    <col min="3596" max="3596" width="4.42578125" style="1146" customWidth="1"/>
    <col min="3597" max="3597" width="24" style="1146" customWidth="1"/>
    <col min="3598" max="3598" width="13.140625" style="1146" customWidth="1"/>
    <col min="3599" max="3599" width="13" style="1146" customWidth="1"/>
    <col min="3600" max="3600" width="10.42578125" style="1146" customWidth="1"/>
    <col min="3601" max="3836" width="9.140625" style="1146"/>
    <col min="3837" max="3837" width="5" style="1146" customWidth="1"/>
    <col min="3838" max="3838" width="17.7109375" style="1146" customWidth="1"/>
    <col min="3839" max="3839" width="13.85546875" style="1146" customWidth="1"/>
    <col min="3840" max="3840" width="13.140625" style="1146" customWidth="1"/>
    <col min="3841" max="3841" width="12.28515625" style="1146" customWidth="1"/>
    <col min="3842" max="3842" width="3" style="1146" customWidth="1"/>
    <col min="3843" max="3843" width="20.28515625" style="1146" customWidth="1"/>
    <col min="3844" max="3844" width="12.5703125" style="1146" customWidth="1"/>
    <col min="3845" max="3845" width="11.7109375" style="1146" customWidth="1"/>
    <col min="3846" max="3846" width="9.140625" style="1146"/>
    <col min="3847" max="3847" width="2.85546875" style="1146" customWidth="1"/>
    <col min="3848" max="3848" width="18.5703125" style="1146" customWidth="1"/>
    <col min="3849" max="3849" width="14.42578125" style="1146" customWidth="1"/>
    <col min="3850" max="3850" width="13.7109375" style="1146" customWidth="1"/>
    <col min="3851" max="3851" width="10.140625" style="1146" customWidth="1"/>
    <col min="3852" max="3852" width="4.42578125" style="1146" customWidth="1"/>
    <col min="3853" max="3853" width="24" style="1146" customWidth="1"/>
    <col min="3854" max="3854" width="13.140625" style="1146" customWidth="1"/>
    <col min="3855" max="3855" width="13" style="1146" customWidth="1"/>
    <col min="3856" max="3856" width="10.42578125" style="1146" customWidth="1"/>
    <col min="3857" max="4092" width="9.140625" style="1146"/>
    <col min="4093" max="4093" width="5" style="1146" customWidth="1"/>
    <col min="4094" max="4094" width="17.7109375" style="1146" customWidth="1"/>
    <col min="4095" max="4095" width="13.85546875" style="1146" customWidth="1"/>
    <col min="4096" max="4096" width="13.140625" style="1146" customWidth="1"/>
    <col min="4097" max="4097" width="12.28515625" style="1146" customWidth="1"/>
    <col min="4098" max="4098" width="3" style="1146" customWidth="1"/>
    <col min="4099" max="4099" width="20.28515625" style="1146" customWidth="1"/>
    <col min="4100" max="4100" width="12.5703125" style="1146" customWidth="1"/>
    <col min="4101" max="4101" width="11.7109375" style="1146" customWidth="1"/>
    <col min="4102" max="4102" width="9.140625" style="1146"/>
    <col min="4103" max="4103" width="2.85546875" style="1146" customWidth="1"/>
    <col min="4104" max="4104" width="18.5703125" style="1146" customWidth="1"/>
    <col min="4105" max="4105" width="14.42578125" style="1146" customWidth="1"/>
    <col min="4106" max="4106" width="13.7109375" style="1146" customWidth="1"/>
    <col min="4107" max="4107" width="10.140625" style="1146" customWidth="1"/>
    <col min="4108" max="4108" width="4.42578125" style="1146" customWidth="1"/>
    <col min="4109" max="4109" width="24" style="1146" customWidth="1"/>
    <col min="4110" max="4110" width="13.140625" style="1146" customWidth="1"/>
    <col min="4111" max="4111" width="13" style="1146" customWidth="1"/>
    <col min="4112" max="4112" width="10.42578125" style="1146" customWidth="1"/>
    <col min="4113" max="4348" width="9.140625" style="1146"/>
    <col min="4349" max="4349" width="5" style="1146" customWidth="1"/>
    <col min="4350" max="4350" width="17.7109375" style="1146" customWidth="1"/>
    <col min="4351" max="4351" width="13.85546875" style="1146" customWidth="1"/>
    <col min="4352" max="4352" width="13.140625" style="1146" customWidth="1"/>
    <col min="4353" max="4353" width="12.28515625" style="1146" customWidth="1"/>
    <col min="4354" max="4354" width="3" style="1146" customWidth="1"/>
    <col min="4355" max="4355" width="20.28515625" style="1146" customWidth="1"/>
    <col min="4356" max="4356" width="12.5703125" style="1146" customWidth="1"/>
    <col min="4357" max="4357" width="11.7109375" style="1146" customWidth="1"/>
    <col min="4358" max="4358" width="9.140625" style="1146"/>
    <col min="4359" max="4359" width="2.85546875" style="1146" customWidth="1"/>
    <col min="4360" max="4360" width="18.5703125" style="1146" customWidth="1"/>
    <col min="4361" max="4361" width="14.42578125" style="1146" customWidth="1"/>
    <col min="4362" max="4362" width="13.7109375" style="1146" customWidth="1"/>
    <col min="4363" max="4363" width="10.140625" style="1146" customWidth="1"/>
    <col min="4364" max="4364" width="4.42578125" style="1146" customWidth="1"/>
    <col min="4365" max="4365" width="24" style="1146" customWidth="1"/>
    <col min="4366" max="4366" width="13.140625" style="1146" customWidth="1"/>
    <col min="4367" max="4367" width="13" style="1146" customWidth="1"/>
    <col min="4368" max="4368" width="10.42578125" style="1146" customWidth="1"/>
    <col min="4369" max="4604" width="9.140625" style="1146"/>
    <col min="4605" max="4605" width="5" style="1146" customWidth="1"/>
    <col min="4606" max="4606" width="17.7109375" style="1146" customWidth="1"/>
    <col min="4607" max="4607" width="13.85546875" style="1146" customWidth="1"/>
    <col min="4608" max="4608" width="13.140625" style="1146" customWidth="1"/>
    <col min="4609" max="4609" width="12.28515625" style="1146" customWidth="1"/>
    <col min="4610" max="4610" width="3" style="1146" customWidth="1"/>
    <col min="4611" max="4611" width="20.28515625" style="1146" customWidth="1"/>
    <col min="4612" max="4612" width="12.5703125" style="1146" customWidth="1"/>
    <col min="4613" max="4613" width="11.7109375" style="1146" customWidth="1"/>
    <col min="4614" max="4614" width="9.140625" style="1146"/>
    <col min="4615" max="4615" width="2.85546875" style="1146" customWidth="1"/>
    <col min="4616" max="4616" width="18.5703125" style="1146" customWidth="1"/>
    <col min="4617" max="4617" width="14.42578125" style="1146" customWidth="1"/>
    <col min="4618" max="4618" width="13.7109375" style="1146" customWidth="1"/>
    <col min="4619" max="4619" width="10.140625" style="1146" customWidth="1"/>
    <col min="4620" max="4620" width="4.42578125" style="1146" customWidth="1"/>
    <col min="4621" max="4621" width="24" style="1146" customWidth="1"/>
    <col min="4622" max="4622" width="13.140625" style="1146" customWidth="1"/>
    <col min="4623" max="4623" width="13" style="1146" customWidth="1"/>
    <col min="4624" max="4624" width="10.42578125" style="1146" customWidth="1"/>
    <col min="4625" max="4860" width="9.140625" style="1146"/>
    <col min="4861" max="4861" width="5" style="1146" customWidth="1"/>
    <col min="4862" max="4862" width="17.7109375" style="1146" customWidth="1"/>
    <col min="4863" max="4863" width="13.85546875" style="1146" customWidth="1"/>
    <col min="4864" max="4864" width="13.140625" style="1146" customWidth="1"/>
    <col min="4865" max="4865" width="12.28515625" style="1146" customWidth="1"/>
    <col min="4866" max="4866" width="3" style="1146" customWidth="1"/>
    <col min="4867" max="4867" width="20.28515625" style="1146" customWidth="1"/>
    <col min="4868" max="4868" width="12.5703125" style="1146" customWidth="1"/>
    <col min="4869" max="4869" width="11.7109375" style="1146" customWidth="1"/>
    <col min="4870" max="4870" width="9.140625" style="1146"/>
    <col min="4871" max="4871" width="2.85546875" style="1146" customWidth="1"/>
    <col min="4872" max="4872" width="18.5703125" style="1146" customWidth="1"/>
    <col min="4873" max="4873" width="14.42578125" style="1146" customWidth="1"/>
    <col min="4874" max="4874" width="13.7109375" style="1146" customWidth="1"/>
    <col min="4875" max="4875" width="10.140625" style="1146" customWidth="1"/>
    <col min="4876" max="4876" width="4.42578125" style="1146" customWidth="1"/>
    <col min="4877" max="4877" width="24" style="1146" customWidth="1"/>
    <col min="4878" max="4878" width="13.140625" style="1146" customWidth="1"/>
    <col min="4879" max="4879" width="13" style="1146" customWidth="1"/>
    <col min="4880" max="4880" width="10.42578125" style="1146" customWidth="1"/>
    <col min="4881" max="5116" width="9.140625" style="1146"/>
    <col min="5117" max="5117" width="5" style="1146" customWidth="1"/>
    <col min="5118" max="5118" width="17.7109375" style="1146" customWidth="1"/>
    <col min="5119" max="5119" width="13.85546875" style="1146" customWidth="1"/>
    <col min="5120" max="5120" width="13.140625" style="1146" customWidth="1"/>
    <col min="5121" max="5121" width="12.28515625" style="1146" customWidth="1"/>
    <col min="5122" max="5122" width="3" style="1146" customWidth="1"/>
    <col min="5123" max="5123" width="20.28515625" style="1146" customWidth="1"/>
    <col min="5124" max="5124" width="12.5703125" style="1146" customWidth="1"/>
    <col min="5125" max="5125" width="11.7109375" style="1146" customWidth="1"/>
    <col min="5126" max="5126" width="9.140625" style="1146"/>
    <col min="5127" max="5127" width="2.85546875" style="1146" customWidth="1"/>
    <col min="5128" max="5128" width="18.5703125" style="1146" customWidth="1"/>
    <col min="5129" max="5129" width="14.42578125" style="1146" customWidth="1"/>
    <col min="5130" max="5130" width="13.7109375" style="1146" customWidth="1"/>
    <col min="5131" max="5131" width="10.140625" style="1146" customWidth="1"/>
    <col min="5132" max="5132" width="4.42578125" style="1146" customWidth="1"/>
    <col min="5133" max="5133" width="24" style="1146" customWidth="1"/>
    <col min="5134" max="5134" width="13.140625" style="1146" customWidth="1"/>
    <col min="5135" max="5135" width="13" style="1146" customWidth="1"/>
    <col min="5136" max="5136" width="10.42578125" style="1146" customWidth="1"/>
    <col min="5137" max="5372" width="9.140625" style="1146"/>
    <col min="5373" max="5373" width="5" style="1146" customWidth="1"/>
    <col min="5374" max="5374" width="17.7109375" style="1146" customWidth="1"/>
    <col min="5375" max="5375" width="13.85546875" style="1146" customWidth="1"/>
    <col min="5376" max="5376" width="13.140625" style="1146" customWidth="1"/>
    <col min="5377" max="5377" width="12.28515625" style="1146" customWidth="1"/>
    <col min="5378" max="5378" width="3" style="1146" customWidth="1"/>
    <col min="5379" max="5379" width="20.28515625" style="1146" customWidth="1"/>
    <col min="5380" max="5380" width="12.5703125" style="1146" customWidth="1"/>
    <col min="5381" max="5381" width="11.7109375" style="1146" customWidth="1"/>
    <col min="5382" max="5382" width="9.140625" style="1146"/>
    <col min="5383" max="5383" width="2.85546875" style="1146" customWidth="1"/>
    <col min="5384" max="5384" width="18.5703125" style="1146" customWidth="1"/>
    <col min="5385" max="5385" width="14.42578125" style="1146" customWidth="1"/>
    <col min="5386" max="5386" width="13.7109375" style="1146" customWidth="1"/>
    <col min="5387" max="5387" width="10.140625" style="1146" customWidth="1"/>
    <col min="5388" max="5388" width="4.42578125" style="1146" customWidth="1"/>
    <col min="5389" max="5389" width="24" style="1146" customWidth="1"/>
    <col min="5390" max="5390" width="13.140625" style="1146" customWidth="1"/>
    <col min="5391" max="5391" width="13" style="1146" customWidth="1"/>
    <col min="5392" max="5392" width="10.42578125" style="1146" customWidth="1"/>
    <col min="5393" max="5628" width="9.140625" style="1146"/>
    <col min="5629" max="5629" width="5" style="1146" customWidth="1"/>
    <col min="5630" max="5630" width="17.7109375" style="1146" customWidth="1"/>
    <col min="5631" max="5631" width="13.85546875" style="1146" customWidth="1"/>
    <col min="5632" max="5632" width="13.140625" style="1146" customWidth="1"/>
    <col min="5633" max="5633" width="12.28515625" style="1146" customWidth="1"/>
    <col min="5634" max="5634" width="3" style="1146" customWidth="1"/>
    <col min="5635" max="5635" width="20.28515625" style="1146" customWidth="1"/>
    <col min="5636" max="5636" width="12.5703125" style="1146" customWidth="1"/>
    <col min="5637" max="5637" width="11.7109375" style="1146" customWidth="1"/>
    <col min="5638" max="5638" width="9.140625" style="1146"/>
    <col min="5639" max="5639" width="2.85546875" style="1146" customWidth="1"/>
    <col min="5640" max="5640" width="18.5703125" style="1146" customWidth="1"/>
    <col min="5641" max="5641" width="14.42578125" style="1146" customWidth="1"/>
    <col min="5642" max="5642" width="13.7109375" style="1146" customWidth="1"/>
    <col min="5643" max="5643" width="10.140625" style="1146" customWidth="1"/>
    <col min="5644" max="5644" width="4.42578125" style="1146" customWidth="1"/>
    <col min="5645" max="5645" width="24" style="1146" customWidth="1"/>
    <col min="5646" max="5646" width="13.140625" style="1146" customWidth="1"/>
    <col min="5647" max="5647" width="13" style="1146" customWidth="1"/>
    <col min="5648" max="5648" width="10.42578125" style="1146" customWidth="1"/>
    <col min="5649" max="5884" width="9.140625" style="1146"/>
    <col min="5885" max="5885" width="5" style="1146" customWidth="1"/>
    <col min="5886" max="5886" width="17.7109375" style="1146" customWidth="1"/>
    <col min="5887" max="5887" width="13.85546875" style="1146" customWidth="1"/>
    <col min="5888" max="5888" width="13.140625" style="1146" customWidth="1"/>
    <col min="5889" max="5889" width="12.28515625" style="1146" customWidth="1"/>
    <col min="5890" max="5890" width="3" style="1146" customWidth="1"/>
    <col min="5891" max="5891" width="20.28515625" style="1146" customWidth="1"/>
    <col min="5892" max="5892" width="12.5703125" style="1146" customWidth="1"/>
    <col min="5893" max="5893" width="11.7109375" style="1146" customWidth="1"/>
    <col min="5894" max="5894" width="9.140625" style="1146"/>
    <col min="5895" max="5895" width="2.85546875" style="1146" customWidth="1"/>
    <col min="5896" max="5896" width="18.5703125" style="1146" customWidth="1"/>
    <col min="5897" max="5897" width="14.42578125" style="1146" customWidth="1"/>
    <col min="5898" max="5898" width="13.7109375" style="1146" customWidth="1"/>
    <col min="5899" max="5899" width="10.140625" style="1146" customWidth="1"/>
    <col min="5900" max="5900" width="4.42578125" style="1146" customWidth="1"/>
    <col min="5901" max="5901" width="24" style="1146" customWidth="1"/>
    <col min="5902" max="5902" width="13.140625" style="1146" customWidth="1"/>
    <col min="5903" max="5903" width="13" style="1146" customWidth="1"/>
    <col min="5904" max="5904" width="10.42578125" style="1146" customWidth="1"/>
    <col min="5905" max="6140" width="9.140625" style="1146"/>
    <col min="6141" max="6141" width="5" style="1146" customWidth="1"/>
    <col min="6142" max="6142" width="17.7109375" style="1146" customWidth="1"/>
    <col min="6143" max="6143" width="13.85546875" style="1146" customWidth="1"/>
    <col min="6144" max="6144" width="13.140625" style="1146" customWidth="1"/>
    <col min="6145" max="6145" width="12.28515625" style="1146" customWidth="1"/>
    <col min="6146" max="6146" width="3" style="1146" customWidth="1"/>
    <col min="6147" max="6147" width="20.28515625" style="1146" customWidth="1"/>
    <col min="6148" max="6148" width="12.5703125" style="1146" customWidth="1"/>
    <col min="6149" max="6149" width="11.7109375" style="1146" customWidth="1"/>
    <col min="6150" max="6150" width="9.140625" style="1146"/>
    <col min="6151" max="6151" width="2.85546875" style="1146" customWidth="1"/>
    <col min="6152" max="6152" width="18.5703125" style="1146" customWidth="1"/>
    <col min="6153" max="6153" width="14.42578125" style="1146" customWidth="1"/>
    <col min="6154" max="6154" width="13.7109375" style="1146" customWidth="1"/>
    <col min="6155" max="6155" width="10.140625" style="1146" customWidth="1"/>
    <col min="6156" max="6156" width="4.42578125" style="1146" customWidth="1"/>
    <col min="6157" max="6157" width="24" style="1146" customWidth="1"/>
    <col min="6158" max="6158" width="13.140625" style="1146" customWidth="1"/>
    <col min="6159" max="6159" width="13" style="1146" customWidth="1"/>
    <col min="6160" max="6160" width="10.42578125" style="1146" customWidth="1"/>
    <col min="6161" max="6396" width="9.140625" style="1146"/>
    <col min="6397" max="6397" width="5" style="1146" customWidth="1"/>
    <col min="6398" max="6398" width="17.7109375" style="1146" customWidth="1"/>
    <col min="6399" max="6399" width="13.85546875" style="1146" customWidth="1"/>
    <col min="6400" max="6400" width="13.140625" style="1146" customWidth="1"/>
    <col min="6401" max="6401" width="12.28515625" style="1146" customWidth="1"/>
    <col min="6402" max="6402" width="3" style="1146" customWidth="1"/>
    <col min="6403" max="6403" width="20.28515625" style="1146" customWidth="1"/>
    <col min="6404" max="6404" width="12.5703125" style="1146" customWidth="1"/>
    <col min="6405" max="6405" width="11.7109375" style="1146" customWidth="1"/>
    <col min="6406" max="6406" width="9.140625" style="1146"/>
    <col min="6407" max="6407" width="2.85546875" style="1146" customWidth="1"/>
    <col min="6408" max="6408" width="18.5703125" style="1146" customWidth="1"/>
    <col min="6409" max="6409" width="14.42578125" style="1146" customWidth="1"/>
    <col min="6410" max="6410" width="13.7109375" style="1146" customWidth="1"/>
    <col min="6411" max="6411" width="10.140625" style="1146" customWidth="1"/>
    <col min="6412" max="6412" width="4.42578125" style="1146" customWidth="1"/>
    <col min="6413" max="6413" width="24" style="1146" customWidth="1"/>
    <col min="6414" max="6414" width="13.140625" style="1146" customWidth="1"/>
    <col min="6415" max="6415" width="13" style="1146" customWidth="1"/>
    <col min="6416" max="6416" width="10.42578125" style="1146" customWidth="1"/>
    <col min="6417" max="6652" width="9.140625" style="1146"/>
    <col min="6653" max="6653" width="5" style="1146" customWidth="1"/>
    <col min="6654" max="6654" width="17.7109375" style="1146" customWidth="1"/>
    <col min="6655" max="6655" width="13.85546875" style="1146" customWidth="1"/>
    <col min="6656" max="6656" width="13.140625" style="1146" customWidth="1"/>
    <col min="6657" max="6657" width="12.28515625" style="1146" customWidth="1"/>
    <col min="6658" max="6658" width="3" style="1146" customWidth="1"/>
    <col min="6659" max="6659" width="20.28515625" style="1146" customWidth="1"/>
    <col min="6660" max="6660" width="12.5703125" style="1146" customWidth="1"/>
    <col min="6661" max="6661" width="11.7109375" style="1146" customWidth="1"/>
    <col min="6662" max="6662" width="9.140625" style="1146"/>
    <col min="6663" max="6663" width="2.85546875" style="1146" customWidth="1"/>
    <col min="6664" max="6664" width="18.5703125" style="1146" customWidth="1"/>
    <col min="6665" max="6665" width="14.42578125" style="1146" customWidth="1"/>
    <col min="6666" max="6666" width="13.7109375" style="1146" customWidth="1"/>
    <col min="6667" max="6667" width="10.140625" style="1146" customWidth="1"/>
    <col min="6668" max="6668" width="4.42578125" style="1146" customWidth="1"/>
    <col min="6669" max="6669" width="24" style="1146" customWidth="1"/>
    <col min="6670" max="6670" width="13.140625" style="1146" customWidth="1"/>
    <col min="6671" max="6671" width="13" style="1146" customWidth="1"/>
    <col min="6672" max="6672" width="10.42578125" style="1146" customWidth="1"/>
    <col min="6673" max="6908" width="9.140625" style="1146"/>
    <col min="6909" max="6909" width="5" style="1146" customWidth="1"/>
    <col min="6910" max="6910" width="17.7109375" style="1146" customWidth="1"/>
    <col min="6911" max="6911" width="13.85546875" style="1146" customWidth="1"/>
    <col min="6912" max="6912" width="13.140625" style="1146" customWidth="1"/>
    <col min="6913" max="6913" width="12.28515625" style="1146" customWidth="1"/>
    <col min="6914" max="6914" width="3" style="1146" customWidth="1"/>
    <col min="6915" max="6915" width="20.28515625" style="1146" customWidth="1"/>
    <col min="6916" max="6916" width="12.5703125" style="1146" customWidth="1"/>
    <col min="6917" max="6917" width="11.7109375" style="1146" customWidth="1"/>
    <col min="6918" max="6918" width="9.140625" style="1146"/>
    <col min="6919" max="6919" width="2.85546875" style="1146" customWidth="1"/>
    <col min="6920" max="6920" width="18.5703125" style="1146" customWidth="1"/>
    <col min="6921" max="6921" width="14.42578125" style="1146" customWidth="1"/>
    <col min="6922" max="6922" width="13.7109375" style="1146" customWidth="1"/>
    <col min="6923" max="6923" width="10.140625" style="1146" customWidth="1"/>
    <col min="6924" max="6924" width="4.42578125" style="1146" customWidth="1"/>
    <col min="6925" max="6925" width="24" style="1146" customWidth="1"/>
    <col min="6926" max="6926" width="13.140625" style="1146" customWidth="1"/>
    <col min="6927" max="6927" width="13" style="1146" customWidth="1"/>
    <col min="6928" max="6928" width="10.42578125" style="1146" customWidth="1"/>
    <col min="6929" max="7164" width="9.140625" style="1146"/>
    <col min="7165" max="7165" width="5" style="1146" customWidth="1"/>
    <col min="7166" max="7166" width="17.7109375" style="1146" customWidth="1"/>
    <col min="7167" max="7167" width="13.85546875" style="1146" customWidth="1"/>
    <col min="7168" max="7168" width="13.140625" style="1146" customWidth="1"/>
    <col min="7169" max="7169" width="12.28515625" style="1146" customWidth="1"/>
    <col min="7170" max="7170" width="3" style="1146" customWidth="1"/>
    <col min="7171" max="7171" width="20.28515625" style="1146" customWidth="1"/>
    <col min="7172" max="7172" width="12.5703125" style="1146" customWidth="1"/>
    <col min="7173" max="7173" width="11.7109375" style="1146" customWidth="1"/>
    <col min="7174" max="7174" width="9.140625" style="1146"/>
    <col min="7175" max="7175" width="2.85546875" style="1146" customWidth="1"/>
    <col min="7176" max="7176" width="18.5703125" style="1146" customWidth="1"/>
    <col min="7177" max="7177" width="14.42578125" style="1146" customWidth="1"/>
    <col min="7178" max="7178" width="13.7109375" style="1146" customWidth="1"/>
    <col min="7179" max="7179" width="10.140625" style="1146" customWidth="1"/>
    <col min="7180" max="7180" width="4.42578125" style="1146" customWidth="1"/>
    <col min="7181" max="7181" width="24" style="1146" customWidth="1"/>
    <col min="7182" max="7182" width="13.140625" style="1146" customWidth="1"/>
    <col min="7183" max="7183" width="13" style="1146" customWidth="1"/>
    <col min="7184" max="7184" width="10.42578125" style="1146" customWidth="1"/>
    <col min="7185" max="7420" width="9.140625" style="1146"/>
    <col min="7421" max="7421" width="5" style="1146" customWidth="1"/>
    <col min="7422" max="7422" width="17.7109375" style="1146" customWidth="1"/>
    <col min="7423" max="7423" width="13.85546875" style="1146" customWidth="1"/>
    <col min="7424" max="7424" width="13.140625" style="1146" customWidth="1"/>
    <col min="7425" max="7425" width="12.28515625" style="1146" customWidth="1"/>
    <col min="7426" max="7426" width="3" style="1146" customWidth="1"/>
    <col min="7427" max="7427" width="20.28515625" style="1146" customWidth="1"/>
    <col min="7428" max="7428" width="12.5703125" style="1146" customWidth="1"/>
    <col min="7429" max="7429" width="11.7109375" style="1146" customWidth="1"/>
    <col min="7430" max="7430" width="9.140625" style="1146"/>
    <col min="7431" max="7431" width="2.85546875" style="1146" customWidth="1"/>
    <col min="7432" max="7432" width="18.5703125" style="1146" customWidth="1"/>
    <col min="7433" max="7433" width="14.42578125" style="1146" customWidth="1"/>
    <col min="7434" max="7434" width="13.7109375" style="1146" customWidth="1"/>
    <col min="7435" max="7435" width="10.140625" style="1146" customWidth="1"/>
    <col min="7436" max="7436" width="4.42578125" style="1146" customWidth="1"/>
    <col min="7437" max="7437" width="24" style="1146" customWidth="1"/>
    <col min="7438" max="7438" width="13.140625" style="1146" customWidth="1"/>
    <col min="7439" max="7439" width="13" style="1146" customWidth="1"/>
    <col min="7440" max="7440" width="10.42578125" style="1146" customWidth="1"/>
    <col min="7441" max="7676" width="9.140625" style="1146"/>
    <col min="7677" max="7677" width="5" style="1146" customWidth="1"/>
    <col min="7678" max="7678" width="17.7109375" style="1146" customWidth="1"/>
    <col min="7679" max="7679" width="13.85546875" style="1146" customWidth="1"/>
    <col min="7680" max="7680" width="13.140625" style="1146" customWidth="1"/>
    <col min="7681" max="7681" width="12.28515625" style="1146" customWidth="1"/>
    <col min="7682" max="7682" width="3" style="1146" customWidth="1"/>
    <col min="7683" max="7683" width="20.28515625" style="1146" customWidth="1"/>
    <col min="7684" max="7684" width="12.5703125" style="1146" customWidth="1"/>
    <col min="7685" max="7685" width="11.7109375" style="1146" customWidth="1"/>
    <col min="7686" max="7686" width="9.140625" style="1146"/>
    <col min="7687" max="7687" width="2.85546875" style="1146" customWidth="1"/>
    <col min="7688" max="7688" width="18.5703125" style="1146" customWidth="1"/>
    <col min="7689" max="7689" width="14.42578125" style="1146" customWidth="1"/>
    <col min="7690" max="7690" width="13.7109375" style="1146" customWidth="1"/>
    <col min="7691" max="7691" width="10.140625" style="1146" customWidth="1"/>
    <col min="7692" max="7692" width="4.42578125" style="1146" customWidth="1"/>
    <col min="7693" max="7693" width="24" style="1146" customWidth="1"/>
    <col min="7694" max="7694" width="13.140625" style="1146" customWidth="1"/>
    <col min="7695" max="7695" width="13" style="1146" customWidth="1"/>
    <col min="7696" max="7696" width="10.42578125" style="1146" customWidth="1"/>
    <col min="7697" max="7932" width="9.140625" style="1146"/>
    <col min="7933" max="7933" width="5" style="1146" customWidth="1"/>
    <col min="7934" max="7934" width="17.7109375" style="1146" customWidth="1"/>
    <col min="7935" max="7935" width="13.85546875" style="1146" customWidth="1"/>
    <col min="7936" max="7936" width="13.140625" style="1146" customWidth="1"/>
    <col min="7937" max="7937" width="12.28515625" style="1146" customWidth="1"/>
    <col min="7938" max="7938" width="3" style="1146" customWidth="1"/>
    <col min="7939" max="7939" width="20.28515625" style="1146" customWidth="1"/>
    <col min="7940" max="7940" width="12.5703125" style="1146" customWidth="1"/>
    <col min="7941" max="7941" width="11.7109375" style="1146" customWidth="1"/>
    <col min="7942" max="7942" width="9.140625" style="1146"/>
    <col min="7943" max="7943" width="2.85546875" style="1146" customWidth="1"/>
    <col min="7944" max="7944" width="18.5703125" style="1146" customWidth="1"/>
    <col min="7945" max="7945" width="14.42578125" style="1146" customWidth="1"/>
    <col min="7946" max="7946" width="13.7109375" style="1146" customWidth="1"/>
    <col min="7947" max="7947" width="10.140625" style="1146" customWidth="1"/>
    <col min="7948" max="7948" width="4.42578125" style="1146" customWidth="1"/>
    <col min="7949" max="7949" width="24" style="1146" customWidth="1"/>
    <col min="7950" max="7950" width="13.140625" style="1146" customWidth="1"/>
    <col min="7951" max="7951" width="13" style="1146" customWidth="1"/>
    <col min="7952" max="7952" width="10.42578125" style="1146" customWidth="1"/>
    <col min="7953" max="8188" width="9.140625" style="1146"/>
    <col min="8189" max="8189" width="5" style="1146" customWidth="1"/>
    <col min="8190" max="8190" width="17.7109375" style="1146" customWidth="1"/>
    <col min="8191" max="8191" width="13.85546875" style="1146" customWidth="1"/>
    <col min="8192" max="8192" width="13.140625" style="1146" customWidth="1"/>
    <col min="8193" max="8193" width="12.28515625" style="1146" customWidth="1"/>
    <col min="8194" max="8194" width="3" style="1146" customWidth="1"/>
    <col min="8195" max="8195" width="20.28515625" style="1146" customWidth="1"/>
    <col min="8196" max="8196" width="12.5703125" style="1146" customWidth="1"/>
    <col min="8197" max="8197" width="11.7109375" style="1146" customWidth="1"/>
    <col min="8198" max="8198" width="9.140625" style="1146"/>
    <col min="8199" max="8199" width="2.85546875" style="1146" customWidth="1"/>
    <col min="8200" max="8200" width="18.5703125" style="1146" customWidth="1"/>
    <col min="8201" max="8201" width="14.42578125" style="1146" customWidth="1"/>
    <col min="8202" max="8202" width="13.7109375" style="1146" customWidth="1"/>
    <col min="8203" max="8203" width="10.140625" style="1146" customWidth="1"/>
    <col min="8204" max="8204" width="4.42578125" style="1146" customWidth="1"/>
    <col min="8205" max="8205" width="24" style="1146" customWidth="1"/>
    <col min="8206" max="8206" width="13.140625" style="1146" customWidth="1"/>
    <col min="8207" max="8207" width="13" style="1146" customWidth="1"/>
    <col min="8208" max="8208" width="10.42578125" style="1146" customWidth="1"/>
    <col min="8209" max="8444" width="9.140625" style="1146"/>
    <col min="8445" max="8445" width="5" style="1146" customWidth="1"/>
    <col min="8446" max="8446" width="17.7109375" style="1146" customWidth="1"/>
    <col min="8447" max="8447" width="13.85546875" style="1146" customWidth="1"/>
    <col min="8448" max="8448" width="13.140625" style="1146" customWidth="1"/>
    <col min="8449" max="8449" width="12.28515625" style="1146" customWidth="1"/>
    <col min="8450" max="8450" width="3" style="1146" customWidth="1"/>
    <col min="8451" max="8451" width="20.28515625" style="1146" customWidth="1"/>
    <col min="8452" max="8452" width="12.5703125" style="1146" customWidth="1"/>
    <col min="8453" max="8453" width="11.7109375" style="1146" customWidth="1"/>
    <col min="8454" max="8454" width="9.140625" style="1146"/>
    <col min="8455" max="8455" width="2.85546875" style="1146" customWidth="1"/>
    <col min="8456" max="8456" width="18.5703125" style="1146" customWidth="1"/>
    <col min="8457" max="8457" width="14.42578125" style="1146" customWidth="1"/>
    <col min="8458" max="8458" width="13.7109375" style="1146" customWidth="1"/>
    <col min="8459" max="8459" width="10.140625" style="1146" customWidth="1"/>
    <col min="8460" max="8460" width="4.42578125" style="1146" customWidth="1"/>
    <col min="8461" max="8461" width="24" style="1146" customWidth="1"/>
    <col min="8462" max="8462" width="13.140625" style="1146" customWidth="1"/>
    <col min="8463" max="8463" width="13" style="1146" customWidth="1"/>
    <col min="8464" max="8464" width="10.42578125" style="1146" customWidth="1"/>
    <col min="8465" max="8700" width="9.140625" style="1146"/>
    <col min="8701" max="8701" width="5" style="1146" customWidth="1"/>
    <col min="8702" max="8702" width="17.7109375" style="1146" customWidth="1"/>
    <col min="8703" max="8703" width="13.85546875" style="1146" customWidth="1"/>
    <col min="8704" max="8704" width="13.140625" style="1146" customWidth="1"/>
    <col min="8705" max="8705" width="12.28515625" style="1146" customWidth="1"/>
    <col min="8706" max="8706" width="3" style="1146" customWidth="1"/>
    <col min="8707" max="8707" width="20.28515625" style="1146" customWidth="1"/>
    <col min="8708" max="8708" width="12.5703125" style="1146" customWidth="1"/>
    <col min="8709" max="8709" width="11.7109375" style="1146" customWidth="1"/>
    <col min="8710" max="8710" width="9.140625" style="1146"/>
    <col min="8711" max="8711" width="2.85546875" style="1146" customWidth="1"/>
    <col min="8712" max="8712" width="18.5703125" style="1146" customWidth="1"/>
    <col min="8713" max="8713" width="14.42578125" style="1146" customWidth="1"/>
    <col min="8714" max="8714" width="13.7109375" style="1146" customWidth="1"/>
    <col min="8715" max="8715" width="10.140625" style="1146" customWidth="1"/>
    <col min="8716" max="8716" width="4.42578125" style="1146" customWidth="1"/>
    <col min="8717" max="8717" width="24" style="1146" customWidth="1"/>
    <col min="8718" max="8718" width="13.140625" style="1146" customWidth="1"/>
    <col min="8719" max="8719" width="13" style="1146" customWidth="1"/>
    <col min="8720" max="8720" width="10.42578125" style="1146" customWidth="1"/>
    <col min="8721" max="8956" width="9.140625" style="1146"/>
    <col min="8957" max="8957" width="5" style="1146" customWidth="1"/>
    <col min="8958" max="8958" width="17.7109375" style="1146" customWidth="1"/>
    <col min="8959" max="8959" width="13.85546875" style="1146" customWidth="1"/>
    <col min="8960" max="8960" width="13.140625" style="1146" customWidth="1"/>
    <col min="8961" max="8961" width="12.28515625" style="1146" customWidth="1"/>
    <col min="8962" max="8962" width="3" style="1146" customWidth="1"/>
    <col min="8963" max="8963" width="20.28515625" style="1146" customWidth="1"/>
    <col min="8964" max="8964" width="12.5703125" style="1146" customWidth="1"/>
    <col min="8965" max="8965" width="11.7109375" style="1146" customWidth="1"/>
    <col min="8966" max="8966" width="9.140625" style="1146"/>
    <col min="8967" max="8967" width="2.85546875" style="1146" customWidth="1"/>
    <col min="8968" max="8968" width="18.5703125" style="1146" customWidth="1"/>
    <col min="8969" max="8969" width="14.42578125" style="1146" customWidth="1"/>
    <col min="8970" max="8970" width="13.7109375" style="1146" customWidth="1"/>
    <col min="8971" max="8971" width="10.140625" style="1146" customWidth="1"/>
    <col min="8972" max="8972" width="4.42578125" style="1146" customWidth="1"/>
    <col min="8973" max="8973" width="24" style="1146" customWidth="1"/>
    <col min="8974" max="8974" width="13.140625" style="1146" customWidth="1"/>
    <col min="8975" max="8975" width="13" style="1146" customWidth="1"/>
    <col min="8976" max="8976" width="10.42578125" style="1146" customWidth="1"/>
    <col min="8977" max="9212" width="9.140625" style="1146"/>
    <col min="9213" max="9213" width="5" style="1146" customWidth="1"/>
    <col min="9214" max="9214" width="17.7109375" style="1146" customWidth="1"/>
    <col min="9215" max="9215" width="13.85546875" style="1146" customWidth="1"/>
    <col min="9216" max="9216" width="13.140625" style="1146" customWidth="1"/>
    <col min="9217" max="9217" width="12.28515625" style="1146" customWidth="1"/>
    <col min="9218" max="9218" width="3" style="1146" customWidth="1"/>
    <col min="9219" max="9219" width="20.28515625" style="1146" customWidth="1"/>
    <col min="9220" max="9220" width="12.5703125" style="1146" customWidth="1"/>
    <col min="9221" max="9221" width="11.7109375" style="1146" customWidth="1"/>
    <col min="9222" max="9222" width="9.140625" style="1146"/>
    <col min="9223" max="9223" width="2.85546875" style="1146" customWidth="1"/>
    <col min="9224" max="9224" width="18.5703125" style="1146" customWidth="1"/>
    <col min="9225" max="9225" width="14.42578125" style="1146" customWidth="1"/>
    <col min="9226" max="9226" width="13.7109375" style="1146" customWidth="1"/>
    <col min="9227" max="9227" width="10.140625" style="1146" customWidth="1"/>
    <col min="9228" max="9228" width="4.42578125" style="1146" customWidth="1"/>
    <col min="9229" max="9229" width="24" style="1146" customWidth="1"/>
    <col min="9230" max="9230" width="13.140625" style="1146" customWidth="1"/>
    <col min="9231" max="9231" width="13" style="1146" customWidth="1"/>
    <col min="9232" max="9232" width="10.42578125" style="1146" customWidth="1"/>
    <col min="9233" max="9468" width="9.140625" style="1146"/>
    <col min="9469" max="9469" width="5" style="1146" customWidth="1"/>
    <col min="9470" max="9470" width="17.7109375" style="1146" customWidth="1"/>
    <col min="9471" max="9471" width="13.85546875" style="1146" customWidth="1"/>
    <col min="9472" max="9472" width="13.140625" style="1146" customWidth="1"/>
    <col min="9473" max="9473" width="12.28515625" style="1146" customWidth="1"/>
    <col min="9474" max="9474" width="3" style="1146" customWidth="1"/>
    <col min="9475" max="9475" width="20.28515625" style="1146" customWidth="1"/>
    <col min="9476" max="9476" width="12.5703125" style="1146" customWidth="1"/>
    <col min="9477" max="9477" width="11.7109375" style="1146" customWidth="1"/>
    <col min="9478" max="9478" width="9.140625" style="1146"/>
    <col min="9479" max="9479" width="2.85546875" style="1146" customWidth="1"/>
    <col min="9480" max="9480" width="18.5703125" style="1146" customWidth="1"/>
    <col min="9481" max="9481" width="14.42578125" style="1146" customWidth="1"/>
    <col min="9482" max="9482" width="13.7109375" style="1146" customWidth="1"/>
    <col min="9483" max="9483" width="10.140625" style="1146" customWidth="1"/>
    <col min="9484" max="9484" width="4.42578125" style="1146" customWidth="1"/>
    <col min="9485" max="9485" width="24" style="1146" customWidth="1"/>
    <col min="9486" max="9486" width="13.140625" style="1146" customWidth="1"/>
    <col min="9487" max="9487" width="13" style="1146" customWidth="1"/>
    <col min="9488" max="9488" width="10.42578125" style="1146" customWidth="1"/>
    <col min="9489" max="9724" width="9.140625" style="1146"/>
    <col min="9725" max="9725" width="5" style="1146" customWidth="1"/>
    <col min="9726" max="9726" width="17.7109375" style="1146" customWidth="1"/>
    <col min="9727" max="9727" width="13.85546875" style="1146" customWidth="1"/>
    <col min="9728" max="9728" width="13.140625" style="1146" customWidth="1"/>
    <col min="9729" max="9729" width="12.28515625" style="1146" customWidth="1"/>
    <col min="9730" max="9730" width="3" style="1146" customWidth="1"/>
    <col min="9731" max="9731" width="20.28515625" style="1146" customWidth="1"/>
    <col min="9732" max="9732" width="12.5703125" style="1146" customWidth="1"/>
    <col min="9733" max="9733" width="11.7109375" style="1146" customWidth="1"/>
    <col min="9734" max="9734" width="9.140625" style="1146"/>
    <col min="9735" max="9735" width="2.85546875" style="1146" customWidth="1"/>
    <col min="9736" max="9736" width="18.5703125" style="1146" customWidth="1"/>
    <col min="9737" max="9737" width="14.42578125" style="1146" customWidth="1"/>
    <col min="9738" max="9738" width="13.7109375" style="1146" customWidth="1"/>
    <col min="9739" max="9739" width="10.140625" style="1146" customWidth="1"/>
    <col min="9740" max="9740" width="4.42578125" style="1146" customWidth="1"/>
    <col min="9741" max="9741" width="24" style="1146" customWidth="1"/>
    <col min="9742" max="9742" width="13.140625" style="1146" customWidth="1"/>
    <col min="9743" max="9743" width="13" style="1146" customWidth="1"/>
    <col min="9744" max="9744" width="10.42578125" style="1146" customWidth="1"/>
    <col min="9745" max="9980" width="9.140625" style="1146"/>
    <col min="9981" max="9981" width="5" style="1146" customWidth="1"/>
    <col min="9982" max="9982" width="17.7109375" style="1146" customWidth="1"/>
    <col min="9983" max="9983" width="13.85546875" style="1146" customWidth="1"/>
    <col min="9984" max="9984" width="13.140625" style="1146" customWidth="1"/>
    <col min="9985" max="9985" width="12.28515625" style="1146" customWidth="1"/>
    <col min="9986" max="9986" width="3" style="1146" customWidth="1"/>
    <col min="9987" max="9987" width="20.28515625" style="1146" customWidth="1"/>
    <col min="9988" max="9988" width="12.5703125" style="1146" customWidth="1"/>
    <col min="9989" max="9989" width="11.7109375" style="1146" customWidth="1"/>
    <col min="9990" max="9990" width="9.140625" style="1146"/>
    <col min="9991" max="9991" width="2.85546875" style="1146" customWidth="1"/>
    <col min="9992" max="9992" width="18.5703125" style="1146" customWidth="1"/>
    <col min="9993" max="9993" width="14.42578125" style="1146" customWidth="1"/>
    <col min="9994" max="9994" width="13.7109375" style="1146" customWidth="1"/>
    <col min="9995" max="9995" width="10.140625" style="1146" customWidth="1"/>
    <col min="9996" max="9996" width="4.42578125" style="1146" customWidth="1"/>
    <col min="9997" max="9997" width="24" style="1146" customWidth="1"/>
    <col min="9998" max="9998" width="13.140625" style="1146" customWidth="1"/>
    <col min="9999" max="9999" width="13" style="1146" customWidth="1"/>
    <col min="10000" max="10000" width="10.42578125" style="1146" customWidth="1"/>
    <col min="10001" max="10236" width="9.140625" style="1146"/>
    <col min="10237" max="10237" width="5" style="1146" customWidth="1"/>
    <col min="10238" max="10238" width="17.7109375" style="1146" customWidth="1"/>
    <col min="10239" max="10239" width="13.85546875" style="1146" customWidth="1"/>
    <col min="10240" max="10240" width="13.140625" style="1146" customWidth="1"/>
    <col min="10241" max="10241" width="12.28515625" style="1146" customWidth="1"/>
    <col min="10242" max="10242" width="3" style="1146" customWidth="1"/>
    <col min="10243" max="10243" width="20.28515625" style="1146" customWidth="1"/>
    <col min="10244" max="10244" width="12.5703125" style="1146" customWidth="1"/>
    <col min="10245" max="10245" width="11.7109375" style="1146" customWidth="1"/>
    <col min="10246" max="10246" width="9.140625" style="1146"/>
    <col min="10247" max="10247" width="2.85546875" style="1146" customWidth="1"/>
    <col min="10248" max="10248" width="18.5703125" style="1146" customWidth="1"/>
    <col min="10249" max="10249" width="14.42578125" style="1146" customWidth="1"/>
    <col min="10250" max="10250" width="13.7109375" style="1146" customWidth="1"/>
    <col min="10251" max="10251" width="10.140625" style="1146" customWidth="1"/>
    <col min="10252" max="10252" width="4.42578125" style="1146" customWidth="1"/>
    <col min="10253" max="10253" width="24" style="1146" customWidth="1"/>
    <col min="10254" max="10254" width="13.140625" style="1146" customWidth="1"/>
    <col min="10255" max="10255" width="13" style="1146" customWidth="1"/>
    <col min="10256" max="10256" width="10.42578125" style="1146" customWidth="1"/>
    <col min="10257" max="10492" width="9.140625" style="1146"/>
    <col min="10493" max="10493" width="5" style="1146" customWidth="1"/>
    <col min="10494" max="10494" width="17.7109375" style="1146" customWidth="1"/>
    <col min="10495" max="10495" width="13.85546875" style="1146" customWidth="1"/>
    <col min="10496" max="10496" width="13.140625" style="1146" customWidth="1"/>
    <col min="10497" max="10497" width="12.28515625" style="1146" customWidth="1"/>
    <col min="10498" max="10498" width="3" style="1146" customWidth="1"/>
    <col min="10499" max="10499" width="20.28515625" style="1146" customWidth="1"/>
    <col min="10500" max="10500" width="12.5703125" style="1146" customWidth="1"/>
    <col min="10501" max="10501" width="11.7109375" style="1146" customWidth="1"/>
    <col min="10502" max="10502" width="9.140625" style="1146"/>
    <col min="10503" max="10503" width="2.85546875" style="1146" customWidth="1"/>
    <col min="10504" max="10504" width="18.5703125" style="1146" customWidth="1"/>
    <col min="10505" max="10505" width="14.42578125" style="1146" customWidth="1"/>
    <col min="10506" max="10506" width="13.7109375" style="1146" customWidth="1"/>
    <col min="10507" max="10507" width="10.140625" style="1146" customWidth="1"/>
    <col min="10508" max="10508" width="4.42578125" style="1146" customWidth="1"/>
    <col min="10509" max="10509" width="24" style="1146" customWidth="1"/>
    <col min="10510" max="10510" width="13.140625" style="1146" customWidth="1"/>
    <col min="10511" max="10511" width="13" style="1146" customWidth="1"/>
    <col min="10512" max="10512" width="10.42578125" style="1146" customWidth="1"/>
    <col min="10513" max="10748" width="9.140625" style="1146"/>
    <col min="10749" max="10749" width="5" style="1146" customWidth="1"/>
    <col min="10750" max="10750" width="17.7109375" style="1146" customWidth="1"/>
    <col min="10751" max="10751" width="13.85546875" style="1146" customWidth="1"/>
    <col min="10752" max="10752" width="13.140625" style="1146" customWidth="1"/>
    <col min="10753" max="10753" width="12.28515625" style="1146" customWidth="1"/>
    <col min="10754" max="10754" width="3" style="1146" customWidth="1"/>
    <col min="10755" max="10755" width="20.28515625" style="1146" customWidth="1"/>
    <col min="10756" max="10756" width="12.5703125" style="1146" customWidth="1"/>
    <col min="10757" max="10757" width="11.7109375" style="1146" customWidth="1"/>
    <col min="10758" max="10758" width="9.140625" style="1146"/>
    <col min="10759" max="10759" width="2.85546875" style="1146" customWidth="1"/>
    <col min="10760" max="10760" width="18.5703125" style="1146" customWidth="1"/>
    <col min="10761" max="10761" width="14.42578125" style="1146" customWidth="1"/>
    <col min="10762" max="10762" width="13.7109375" style="1146" customWidth="1"/>
    <col min="10763" max="10763" width="10.140625" style="1146" customWidth="1"/>
    <col min="10764" max="10764" width="4.42578125" style="1146" customWidth="1"/>
    <col min="10765" max="10765" width="24" style="1146" customWidth="1"/>
    <col min="10766" max="10766" width="13.140625" style="1146" customWidth="1"/>
    <col min="10767" max="10767" width="13" style="1146" customWidth="1"/>
    <col min="10768" max="10768" width="10.42578125" style="1146" customWidth="1"/>
    <col min="10769" max="11004" width="9.140625" style="1146"/>
    <col min="11005" max="11005" width="5" style="1146" customWidth="1"/>
    <col min="11006" max="11006" width="17.7109375" style="1146" customWidth="1"/>
    <col min="11007" max="11007" width="13.85546875" style="1146" customWidth="1"/>
    <col min="11008" max="11008" width="13.140625" style="1146" customWidth="1"/>
    <col min="11009" max="11009" width="12.28515625" style="1146" customWidth="1"/>
    <col min="11010" max="11010" width="3" style="1146" customWidth="1"/>
    <col min="11011" max="11011" width="20.28515625" style="1146" customWidth="1"/>
    <col min="11012" max="11012" width="12.5703125" style="1146" customWidth="1"/>
    <col min="11013" max="11013" width="11.7109375" style="1146" customWidth="1"/>
    <col min="11014" max="11014" width="9.140625" style="1146"/>
    <col min="11015" max="11015" width="2.85546875" style="1146" customWidth="1"/>
    <col min="11016" max="11016" width="18.5703125" style="1146" customWidth="1"/>
    <col min="11017" max="11017" width="14.42578125" style="1146" customWidth="1"/>
    <col min="11018" max="11018" width="13.7109375" style="1146" customWidth="1"/>
    <col min="11019" max="11019" width="10.140625" style="1146" customWidth="1"/>
    <col min="11020" max="11020" width="4.42578125" style="1146" customWidth="1"/>
    <col min="11021" max="11021" width="24" style="1146" customWidth="1"/>
    <col min="11022" max="11022" width="13.140625" style="1146" customWidth="1"/>
    <col min="11023" max="11023" width="13" style="1146" customWidth="1"/>
    <col min="11024" max="11024" width="10.42578125" style="1146" customWidth="1"/>
    <col min="11025" max="11260" width="9.140625" style="1146"/>
    <col min="11261" max="11261" width="5" style="1146" customWidth="1"/>
    <col min="11262" max="11262" width="17.7109375" style="1146" customWidth="1"/>
    <col min="11263" max="11263" width="13.85546875" style="1146" customWidth="1"/>
    <col min="11264" max="11264" width="13.140625" style="1146" customWidth="1"/>
    <col min="11265" max="11265" width="12.28515625" style="1146" customWidth="1"/>
    <col min="11266" max="11266" width="3" style="1146" customWidth="1"/>
    <col min="11267" max="11267" width="20.28515625" style="1146" customWidth="1"/>
    <col min="11268" max="11268" width="12.5703125" style="1146" customWidth="1"/>
    <col min="11269" max="11269" width="11.7109375" style="1146" customWidth="1"/>
    <col min="11270" max="11270" width="9.140625" style="1146"/>
    <col min="11271" max="11271" width="2.85546875" style="1146" customWidth="1"/>
    <col min="11272" max="11272" width="18.5703125" style="1146" customWidth="1"/>
    <col min="11273" max="11273" width="14.42578125" style="1146" customWidth="1"/>
    <col min="11274" max="11274" width="13.7109375" style="1146" customWidth="1"/>
    <col min="11275" max="11275" width="10.140625" style="1146" customWidth="1"/>
    <col min="11276" max="11276" width="4.42578125" style="1146" customWidth="1"/>
    <col min="11277" max="11277" width="24" style="1146" customWidth="1"/>
    <col min="11278" max="11278" width="13.140625" style="1146" customWidth="1"/>
    <col min="11279" max="11279" width="13" style="1146" customWidth="1"/>
    <col min="11280" max="11280" width="10.42578125" style="1146" customWidth="1"/>
    <col min="11281" max="11516" width="9.140625" style="1146"/>
    <col min="11517" max="11517" width="5" style="1146" customWidth="1"/>
    <col min="11518" max="11518" width="17.7109375" style="1146" customWidth="1"/>
    <col min="11519" max="11519" width="13.85546875" style="1146" customWidth="1"/>
    <col min="11520" max="11520" width="13.140625" style="1146" customWidth="1"/>
    <col min="11521" max="11521" width="12.28515625" style="1146" customWidth="1"/>
    <col min="11522" max="11522" width="3" style="1146" customWidth="1"/>
    <col min="11523" max="11523" width="20.28515625" style="1146" customWidth="1"/>
    <col min="11524" max="11524" width="12.5703125" style="1146" customWidth="1"/>
    <col min="11525" max="11525" width="11.7109375" style="1146" customWidth="1"/>
    <col min="11526" max="11526" width="9.140625" style="1146"/>
    <col min="11527" max="11527" width="2.85546875" style="1146" customWidth="1"/>
    <col min="11528" max="11528" width="18.5703125" style="1146" customWidth="1"/>
    <col min="11529" max="11529" width="14.42578125" style="1146" customWidth="1"/>
    <col min="11530" max="11530" width="13.7109375" style="1146" customWidth="1"/>
    <col min="11531" max="11531" width="10.140625" style="1146" customWidth="1"/>
    <col min="11532" max="11532" width="4.42578125" style="1146" customWidth="1"/>
    <col min="11533" max="11533" width="24" style="1146" customWidth="1"/>
    <col min="11534" max="11534" width="13.140625" style="1146" customWidth="1"/>
    <col min="11535" max="11535" width="13" style="1146" customWidth="1"/>
    <col min="11536" max="11536" width="10.42578125" style="1146" customWidth="1"/>
    <col min="11537" max="11772" width="9.140625" style="1146"/>
    <col min="11773" max="11773" width="5" style="1146" customWidth="1"/>
    <col min="11774" max="11774" width="17.7109375" style="1146" customWidth="1"/>
    <col min="11775" max="11775" width="13.85546875" style="1146" customWidth="1"/>
    <col min="11776" max="11776" width="13.140625" style="1146" customWidth="1"/>
    <col min="11777" max="11777" width="12.28515625" style="1146" customWidth="1"/>
    <col min="11778" max="11778" width="3" style="1146" customWidth="1"/>
    <col min="11779" max="11779" width="20.28515625" style="1146" customWidth="1"/>
    <col min="11780" max="11780" width="12.5703125" style="1146" customWidth="1"/>
    <col min="11781" max="11781" width="11.7109375" style="1146" customWidth="1"/>
    <col min="11782" max="11782" width="9.140625" style="1146"/>
    <col min="11783" max="11783" width="2.85546875" style="1146" customWidth="1"/>
    <col min="11784" max="11784" width="18.5703125" style="1146" customWidth="1"/>
    <col min="11785" max="11785" width="14.42578125" style="1146" customWidth="1"/>
    <col min="11786" max="11786" width="13.7109375" style="1146" customWidth="1"/>
    <col min="11787" max="11787" width="10.140625" style="1146" customWidth="1"/>
    <col min="11788" max="11788" width="4.42578125" style="1146" customWidth="1"/>
    <col min="11789" max="11789" width="24" style="1146" customWidth="1"/>
    <col min="11790" max="11790" width="13.140625" style="1146" customWidth="1"/>
    <col min="11791" max="11791" width="13" style="1146" customWidth="1"/>
    <col min="11792" max="11792" width="10.42578125" style="1146" customWidth="1"/>
    <col min="11793" max="12028" width="9.140625" style="1146"/>
    <col min="12029" max="12029" width="5" style="1146" customWidth="1"/>
    <col min="12030" max="12030" width="17.7109375" style="1146" customWidth="1"/>
    <col min="12031" max="12031" width="13.85546875" style="1146" customWidth="1"/>
    <col min="12032" max="12032" width="13.140625" style="1146" customWidth="1"/>
    <col min="12033" max="12033" width="12.28515625" style="1146" customWidth="1"/>
    <col min="12034" max="12034" width="3" style="1146" customWidth="1"/>
    <col min="12035" max="12035" width="20.28515625" style="1146" customWidth="1"/>
    <col min="12036" max="12036" width="12.5703125" style="1146" customWidth="1"/>
    <col min="12037" max="12037" width="11.7109375" style="1146" customWidth="1"/>
    <col min="12038" max="12038" width="9.140625" style="1146"/>
    <col min="12039" max="12039" width="2.85546875" style="1146" customWidth="1"/>
    <col min="12040" max="12040" width="18.5703125" style="1146" customWidth="1"/>
    <col min="12041" max="12041" width="14.42578125" style="1146" customWidth="1"/>
    <col min="12042" max="12042" width="13.7109375" style="1146" customWidth="1"/>
    <col min="12043" max="12043" width="10.140625" style="1146" customWidth="1"/>
    <col min="12044" max="12044" width="4.42578125" style="1146" customWidth="1"/>
    <col min="12045" max="12045" width="24" style="1146" customWidth="1"/>
    <col min="12046" max="12046" width="13.140625" style="1146" customWidth="1"/>
    <col min="12047" max="12047" width="13" style="1146" customWidth="1"/>
    <col min="12048" max="12048" width="10.42578125" style="1146" customWidth="1"/>
    <col min="12049" max="12284" width="9.140625" style="1146"/>
    <col min="12285" max="12285" width="5" style="1146" customWidth="1"/>
    <col min="12286" max="12286" width="17.7109375" style="1146" customWidth="1"/>
    <col min="12287" max="12287" width="13.85546875" style="1146" customWidth="1"/>
    <col min="12288" max="12288" width="13.140625" style="1146" customWidth="1"/>
    <col min="12289" max="12289" width="12.28515625" style="1146" customWidth="1"/>
    <col min="12290" max="12290" width="3" style="1146" customWidth="1"/>
    <col min="12291" max="12291" width="20.28515625" style="1146" customWidth="1"/>
    <col min="12292" max="12292" width="12.5703125" style="1146" customWidth="1"/>
    <col min="12293" max="12293" width="11.7109375" style="1146" customWidth="1"/>
    <col min="12294" max="12294" width="9.140625" style="1146"/>
    <col min="12295" max="12295" width="2.85546875" style="1146" customWidth="1"/>
    <col min="12296" max="12296" width="18.5703125" style="1146" customWidth="1"/>
    <col min="12297" max="12297" width="14.42578125" style="1146" customWidth="1"/>
    <col min="12298" max="12298" width="13.7109375" style="1146" customWidth="1"/>
    <col min="12299" max="12299" width="10.140625" style="1146" customWidth="1"/>
    <col min="12300" max="12300" width="4.42578125" style="1146" customWidth="1"/>
    <col min="12301" max="12301" width="24" style="1146" customWidth="1"/>
    <col min="12302" max="12302" width="13.140625" style="1146" customWidth="1"/>
    <col min="12303" max="12303" width="13" style="1146" customWidth="1"/>
    <col min="12304" max="12304" width="10.42578125" style="1146" customWidth="1"/>
    <col min="12305" max="12540" width="9.140625" style="1146"/>
    <col min="12541" max="12541" width="5" style="1146" customWidth="1"/>
    <col min="12542" max="12542" width="17.7109375" style="1146" customWidth="1"/>
    <col min="12543" max="12543" width="13.85546875" style="1146" customWidth="1"/>
    <col min="12544" max="12544" width="13.140625" style="1146" customWidth="1"/>
    <col min="12545" max="12545" width="12.28515625" style="1146" customWidth="1"/>
    <col min="12546" max="12546" width="3" style="1146" customWidth="1"/>
    <col min="12547" max="12547" width="20.28515625" style="1146" customWidth="1"/>
    <col min="12548" max="12548" width="12.5703125" style="1146" customWidth="1"/>
    <col min="12549" max="12549" width="11.7109375" style="1146" customWidth="1"/>
    <col min="12550" max="12550" width="9.140625" style="1146"/>
    <col min="12551" max="12551" width="2.85546875" style="1146" customWidth="1"/>
    <col min="12552" max="12552" width="18.5703125" style="1146" customWidth="1"/>
    <col min="12553" max="12553" width="14.42578125" style="1146" customWidth="1"/>
    <col min="12554" max="12554" width="13.7109375" style="1146" customWidth="1"/>
    <col min="12555" max="12555" width="10.140625" style="1146" customWidth="1"/>
    <col min="12556" max="12556" width="4.42578125" style="1146" customWidth="1"/>
    <col min="12557" max="12557" width="24" style="1146" customWidth="1"/>
    <col min="12558" max="12558" width="13.140625" style="1146" customWidth="1"/>
    <col min="12559" max="12559" width="13" style="1146" customWidth="1"/>
    <col min="12560" max="12560" width="10.42578125" style="1146" customWidth="1"/>
    <col min="12561" max="12796" width="9.140625" style="1146"/>
    <col min="12797" max="12797" width="5" style="1146" customWidth="1"/>
    <col min="12798" max="12798" width="17.7109375" style="1146" customWidth="1"/>
    <col min="12799" max="12799" width="13.85546875" style="1146" customWidth="1"/>
    <col min="12800" max="12800" width="13.140625" style="1146" customWidth="1"/>
    <col min="12801" max="12801" width="12.28515625" style="1146" customWidth="1"/>
    <col min="12802" max="12802" width="3" style="1146" customWidth="1"/>
    <col min="12803" max="12803" width="20.28515625" style="1146" customWidth="1"/>
    <col min="12804" max="12804" width="12.5703125" style="1146" customWidth="1"/>
    <col min="12805" max="12805" width="11.7109375" style="1146" customWidth="1"/>
    <col min="12806" max="12806" width="9.140625" style="1146"/>
    <col min="12807" max="12807" width="2.85546875" style="1146" customWidth="1"/>
    <col min="12808" max="12808" width="18.5703125" style="1146" customWidth="1"/>
    <col min="12809" max="12809" width="14.42578125" style="1146" customWidth="1"/>
    <col min="12810" max="12810" width="13.7109375" style="1146" customWidth="1"/>
    <col min="12811" max="12811" width="10.140625" style="1146" customWidth="1"/>
    <col min="12812" max="12812" width="4.42578125" style="1146" customWidth="1"/>
    <col min="12813" max="12813" width="24" style="1146" customWidth="1"/>
    <col min="12814" max="12814" width="13.140625" style="1146" customWidth="1"/>
    <col min="12815" max="12815" width="13" style="1146" customWidth="1"/>
    <col min="12816" max="12816" width="10.42578125" style="1146" customWidth="1"/>
    <col min="12817" max="13052" width="9.140625" style="1146"/>
    <col min="13053" max="13053" width="5" style="1146" customWidth="1"/>
    <col min="13054" max="13054" width="17.7109375" style="1146" customWidth="1"/>
    <col min="13055" max="13055" width="13.85546875" style="1146" customWidth="1"/>
    <col min="13056" max="13056" width="13.140625" style="1146" customWidth="1"/>
    <col min="13057" max="13057" width="12.28515625" style="1146" customWidth="1"/>
    <col min="13058" max="13058" width="3" style="1146" customWidth="1"/>
    <col min="13059" max="13059" width="20.28515625" style="1146" customWidth="1"/>
    <col min="13060" max="13060" width="12.5703125" style="1146" customWidth="1"/>
    <col min="13061" max="13061" width="11.7109375" style="1146" customWidth="1"/>
    <col min="13062" max="13062" width="9.140625" style="1146"/>
    <col min="13063" max="13063" width="2.85546875" style="1146" customWidth="1"/>
    <col min="13064" max="13064" width="18.5703125" style="1146" customWidth="1"/>
    <col min="13065" max="13065" width="14.42578125" style="1146" customWidth="1"/>
    <col min="13066" max="13066" width="13.7109375" style="1146" customWidth="1"/>
    <col min="13067" max="13067" width="10.140625" style="1146" customWidth="1"/>
    <col min="13068" max="13068" width="4.42578125" style="1146" customWidth="1"/>
    <col min="13069" max="13069" width="24" style="1146" customWidth="1"/>
    <col min="13070" max="13070" width="13.140625" style="1146" customWidth="1"/>
    <col min="13071" max="13071" width="13" style="1146" customWidth="1"/>
    <col min="13072" max="13072" width="10.42578125" style="1146" customWidth="1"/>
    <col min="13073" max="13308" width="9.140625" style="1146"/>
    <col min="13309" max="13309" width="5" style="1146" customWidth="1"/>
    <col min="13310" max="13310" width="17.7109375" style="1146" customWidth="1"/>
    <col min="13311" max="13311" width="13.85546875" style="1146" customWidth="1"/>
    <col min="13312" max="13312" width="13.140625" style="1146" customWidth="1"/>
    <col min="13313" max="13313" width="12.28515625" style="1146" customWidth="1"/>
    <col min="13314" max="13314" width="3" style="1146" customWidth="1"/>
    <col min="13315" max="13315" width="20.28515625" style="1146" customWidth="1"/>
    <col min="13316" max="13316" width="12.5703125" style="1146" customWidth="1"/>
    <col min="13317" max="13317" width="11.7109375" style="1146" customWidth="1"/>
    <col min="13318" max="13318" width="9.140625" style="1146"/>
    <col min="13319" max="13319" width="2.85546875" style="1146" customWidth="1"/>
    <col min="13320" max="13320" width="18.5703125" style="1146" customWidth="1"/>
    <col min="13321" max="13321" width="14.42578125" style="1146" customWidth="1"/>
    <col min="13322" max="13322" width="13.7109375" style="1146" customWidth="1"/>
    <col min="13323" max="13323" width="10.140625" style="1146" customWidth="1"/>
    <col min="13324" max="13324" width="4.42578125" style="1146" customWidth="1"/>
    <col min="13325" max="13325" width="24" style="1146" customWidth="1"/>
    <col min="13326" max="13326" width="13.140625" style="1146" customWidth="1"/>
    <col min="13327" max="13327" width="13" style="1146" customWidth="1"/>
    <col min="13328" max="13328" width="10.42578125" style="1146" customWidth="1"/>
    <col min="13329" max="13564" width="9.140625" style="1146"/>
    <col min="13565" max="13565" width="5" style="1146" customWidth="1"/>
    <col min="13566" max="13566" width="17.7109375" style="1146" customWidth="1"/>
    <col min="13567" max="13567" width="13.85546875" style="1146" customWidth="1"/>
    <col min="13568" max="13568" width="13.140625" style="1146" customWidth="1"/>
    <col min="13569" max="13569" width="12.28515625" style="1146" customWidth="1"/>
    <col min="13570" max="13570" width="3" style="1146" customWidth="1"/>
    <col min="13571" max="13571" width="20.28515625" style="1146" customWidth="1"/>
    <col min="13572" max="13572" width="12.5703125" style="1146" customWidth="1"/>
    <col min="13573" max="13573" width="11.7109375" style="1146" customWidth="1"/>
    <col min="13574" max="13574" width="9.140625" style="1146"/>
    <col min="13575" max="13575" width="2.85546875" style="1146" customWidth="1"/>
    <col min="13576" max="13576" width="18.5703125" style="1146" customWidth="1"/>
    <col min="13577" max="13577" width="14.42578125" style="1146" customWidth="1"/>
    <col min="13578" max="13578" width="13.7109375" style="1146" customWidth="1"/>
    <col min="13579" max="13579" width="10.140625" style="1146" customWidth="1"/>
    <col min="13580" max="13580" width="4.42578125" style="1146" customWidth="1"/>
    <col min="13581" max="13581" width="24" style="1146" customWidth="1"/>
    <col min="13582" max="13582" width="13.140625" style="1146" customWidth="1"/>
    <col min="13583" max="13583" width="13" style="1146" customWidth="1"/>
    <col min="13584" max="13584" width="10.42578125" style="1146" customWidth="1"/>
    <col min="13585" max="13820" width="9.140625" style="1146"/>
    <col min="13821" max="13821" width="5" style="1146" customWidth="1"/>
    <col min="13822" max="13822" width="17.7109375" style="1146" customWidth="1"/>
    <col min="13823" max="13823" width="13.85546875" style="1146" customWidth="1"/>
    <col min="13824" max="13824" width="13.140625" style="1146" customWidth="1"/>
    <col min="13825" max="13825" width="12.28515625" style="1146" customWidth="1"/>
    <col min="13826" max="13826" width="3" style="1146" customWidth="1"/>
    <col min="13827" max="13827" width="20.28515625" style="1146" customWidth="1"/>
    <col min="13828" max="13828" width="12.5703125" style="1146" customWidth="1"/>
    <col min="13829" max="13829" width="11.7109375" style="1146" customWidth="1"/>
    <col min="13830" max="13830" width="9.140625" style="1146"/>
    <col min="13831" max="13831" width="2.85546875" style="1146" customWidth="1"/>
    <col min="13832" max="13832" width="18.5703125" style="1146" customWidth="1"/>
    <col min="13833" max="13833" width="14.42578125" style="1146" customWidth="1"/>
    <col min="13834" max="13834" width="13.7109375" style="1146" customWidth="1"/>
    <col min="13835" max="13835" width="10.140625" style="1146" customWidth="1"/>
    <col min="13836" max="13836" width="4.42578125" style="1146" customWidth="1"/>
    <col min="13837" max="13837" width="24" style="1146" customWidth="1"/>
    <col min="13838" max="13838" width="13.140625" style="1146" customWidth="1"/>
    <col min="13839" max="13839" width="13" style="1146" customWidth="1"/>
    <col min="13840" max="13840" width="10.42578125" style="1146" customWidth="1"/>
    <col min="13841" max="14076" width="9.140625" style="1146"/>
    <col min="14077" max="14077" width="5" style="1146" customWidth="1"/>
    <col min="14078" max="14078" width="17.7109375" style="1146" customWidth="1"/>
    <col min="14079" max="14079" width="13.85546875" style="1146" customWidth="1"/>
    <col min="14080" max="14080" width="13.140625" style="1146" customWidth="1"/>
    <col min="14081" max="14081" width="12.28515625" style="1146" customWidth="1"/>
    <col min="14082" max="14082" width="3" style="1146" customWidth="1"/>
    <col min="14083" max="14083" width="20.28515625" style="1146" customWidth="1"/>
    <col min="14084" max="14084" width="12.5703125" style="1146" customWidth="1"/>
    <col min="14085" max="14085" width="11.7109375" style="1146" customWidth="1"/>
    <col min="14086" max="14086" width="9.140625" style="1146"/>
    <col min="14087" max="14087" width="2.85546875" style="1146" customWidth="1"/>
    <col min="14088" max="14088" width="18.5703125" style="1146" customWidth="1"/>
    <col min="14089" max="14089" width="14.42578125" style="1146" customWidth="1"/>
    <col min="14090" max="14090" width="13.7109375" style="1146" customWidth="1"/>
    <col min="14091" max="14091" width="10.140625" style="1146" customWidth="1"/>
    <col min="14092" max="14092" width="4.42578125" style="1146" customWidth="1"/>
    <col min="14093" max="14093" width="24" style="1146" customWidth="1"/>
    <col min="14094" max="14094" width="13.140625" style="1146" customWidth="1"/>
    <col min="14095" max="14095" width="13" style="1146" customWidth="1"/>
    <col min="14096" max="14096" width="10.42578125" style="1146" customWidth="1"/>
    <col min="14097" max="14332" width="9.140625" style="1146"/>
    <col min="14333" max="14333" width="5" style="1146" customWidth="1"/>
    <col min="14334" max="14334" width="17.7109375" style="1146" customWidth="1"/>
    <col min="14335" max="14335" width="13.85546875" style="1146" customWidth="1"/>
    <col min="14336" max="14336" width="13.140625" style="1146" customWidth="1"/>
    <col min="14337" max="14337" width="12.28515625" style="1146" customWidth="1"/>
    <col min="14338" max="14338" width="3" style="1146" customWidth="1"/>
    <col min="14339" max="14339" width="20.28515625" style="1146" customWidth="1"/>
    <col min="14340" max="14340" width="12.5703125" style="1146" customWidth="1"/>
    <col min="14341" max="14341" width="11.7109375" style="1146" customWidth="1"/>
    <col min="14342" max="14342" width="9.140625" style="1146"/>
    <col min="14343" max="14343" width="2.85546875" style="1146" customWidth="1"/>
    <col min="14344" max="14344" width="18.5703125" style="1146" customWidth="1"/>
    <col min="14345" max="14345" width="14.42578125" style="1146" customWidth="1"/>
    <col min="14346" max="14346" width="13.7109375" style="1146" customWidth="1"/>
    <col min="14347" max="14347" width="10.140625" style="1146" customWidth="1"/>
    <col min="14348" max="14348" width="4.42578125" style="1146" customWidth="1"/>
    <col min="14349" max="14349" width="24" style="1146" customWidth="1"/>
    <col min="14350" max="14350" width="13.140625" style="1146" customWidth="1"/>
    <col min="14351" max="14351" width="13" style="1146" customWidth="1"/>
    <col min="14352" max="14352" width="10.42578125" style="1146" customWidth="1"/>
    <col min="14353" max="14588" width="9.140625" style="1146"/>
    <col min="14589" max="14589" width="5" style="1146" customWidth="1"/>
    <col min="14590" max="14590" width="17.7109375" style="1146" customWidth="1"/>
    <col min="14591" max="14591" width="13.85546875" style="1146" customWidth="1"/>
    <col min="14592" max="14592" width="13.140625" style="1146" customWidth="1"/>
    <col min="14593" max="14593" width="12.28515625" style="1146" customWidth="1"/>
    <col min="14594" max="14594" width="3" style="1146" customWidth="1"/>
    <col min="14595" max="14595" width="20.28515625" style="1146" customWidth="1"/>
    <col min="14596" max="14596" width="12.5703125" style="1146" customWidth="1"/>
    <col min="14597" max="14597" width="11.7109375" style="1146" customWidth="1"/>
    <col min="14598" max="14598" width="9.140625" style="1146"/>
    <col min="14599" max="14599" width="2.85546875" style="1146" customWidth="1"/>
    <col min="14600" max="14600" width="18.5703125" style="1146" customWidth="1"/>
    <col min="14601" max="14601" width="14.42578125" style="1146" customWidth="1"/>
    <col min="14602" max="14602" width="13.7109375" style="1146" customWidth="1"/>
    <col min="14603" max="14603" width="10.140625" style="1146" customWidth="1"/>
    <col min="14604" max="14604" width="4.42578125" style="1146" customWidth="1"/>
    <col min="14605" max="14605" width="24" style="1146" customWidth="1"/>
    <col min="14606" max="14606" width="13.140625" style="1146" customWidth="1"/>
    <col min="14607" max="14607" width="13" style="1146" customWidth="1"/>
    <col min="14608" max="14608" width="10.42578125" style="1146" customWidth="1"/>
    <col min="14609" max="14844" width="9.140625" style="1146"/>
    <col min="14845" max="14845" width="5" style="1146" customWidth="1"/>
    <col min="14846" max="14846" width="17.7109375" style="1146" customWidth="1"/>
    <col min="14847" max="14847" width="13.85546875" style="1146" customWidth="1"/>
    <col min="14848" max="14848" width="13.140625" style="1146" customWidth="1"/>
    <col min="14849" max="14849" width="12.28515625" style="1146" customWidth="1"/>
    <col min="14850" max="14850" width="3" style="1146" customWidth="1"/>
    <col min="14851" max="14851" width="20.28515625" style="1146" customWidth="1"/>
    <col min="14852" max="14852" width="12.5703125" style="1146" customWidth="1"/>
    <col min="14853" max="14853" width="11.7109375" style="1146" customWidth="1"/>
    <col min="14854" max="14854" width="9.140625" style="1146"/>
    <col min="14855" max="14855" width="2.85546875" style="1146" customWidth="1"/>
    <col min="14856" max="14856" width="18.5703125" style="1146" customWidth="1"/>
    <col min="14857" max="14857" width="14.42578125" style="1146" customWidth="1"/>
    <col min="14858" max="14858" width="13.7109375" style="1146" customWidth="1"/>
    <col min="14859" max="14859" width="10.140625" style="1146" customWidth="1"/>
    <col min="14860" max="14860" width="4.42578125" style="1146" customWidth="1"/>
    <col min="14861" max="14861" width="24" style="1146" customWidth="1"/>
    <col min="14862" max="14862" width="13.140625" style="1146" customWidth="1"/>
    <col min="14863" max="14863" width="13" style="1146" customWidth="1"/>
    <col min="14864" max="14864" width="10.42578125" style="1146" customWidth="1"/>
    <col min="14865" max="15100" width="9.140625" style="1146"/>
    <col min="15101" max="15101" width="5" style="1146" customWidth="1"/>
    <col min="15102" max="15102" width="17.7109375" style="1146" customWidth="1"/>
    <col min="15103" max="15103" width="13.85546875" style="1146" customWidth="1"/>
    <col min="15104" max="15104" width="13.140625" style="1146" customWidth="1"/>
    <col min="15105" max="15105" width="12.28515625" style="1146" customWidth="1"/>
    <col min="15106" max="15106" width="3" style="1146" customWidth="1"/>
    <col min="15107" max="15107" width="20.28515625" style="1146" customWidth="1"/>
    <col min="15108" max="15108" width="12.5703125" style="1146" customWidth="1"/>
    <col min="15109" max="15109" width="11.7109375" style="1146" customWidth="1"/>
    <col min="15110" max="15110" width="9.140625" style="1146"/>
    <col min="15111" max="15111" width="2.85546875" style="1146" customWidth="1"/>
    <col min="15112" max="15112" width="18.5703125" style="1146" customWidth="1"/>
    <col min="15113" max="15113" width="14.42578125" style="1146" customWidth="1"/>
    <col min="15114" max="15114" width="13.7109375" style="1146" customWidth="1"/>
    <col min="15115" max="15115" width="10.140625" style="1146" customWidth="1"/>
    <col min="15116" max="15116" width="4.42578125" style="1146" customWidth="1"/>
    <col min="15117" max="15117" width="24" style="1146" customWidth="1"/>
    <col min="15118" max="15118" width="13.140625" style="1146" customWidth="1"/>
    <col min="15119" max="15119" width="13" style="1146" customWidth="1"/>
    <col min="15120" max="15120" width="10.42578125" style="1146" customWidth="1"/>
    <col min="15121" max="15356" width="9.140625" style="1146"/>
    <col min="15357" max="15357" width="5" style="1146" customWidth="1"/>
    <col min="15358" max="15358" width="17.7109375" style="1146" customWidth="1"/>
    <col min="15359" max="15359" width="13.85546875" style="1146" customWidth="1"/>
    <col min="15360" max="15360" width="13.140625" style="1146" customWidth="1"/>
    <col min="15361" max="15361" width="12.28515625" style="1146" customWidth="1"/>
    <col min="15362" max="15362" width="3" style="1146" customWidth="1"/>
    <col min="15363" max="15363" width="20.28515625" style="1146" customWidth="1"/>
    <col min="15364" max="15364" width="12.5703125" style="1146" customWidth="1"/>
    <col min="15365" max="15365" width="11.7109375" style="1146" customWidth="1"/>
    <col min="15366" max="15366" width="9.140625" style="1146"/>
    <col min="15367" max="15367" width="2.85546875" style="1146" customWidth="1"/>
    <col min="15368" max="15368" width="18.5703125" style="1146" customWidth="1"/>
    <col min="15369" max="15369" width="14.42578125" style="1146" customWidth="1"/>
    <col min="15370" max="15370" width="13.7109375" style="1146" customWidth="1"/>
    <col min="15371" max="15371" width="10.140625" style="1146" customWidth="1"/>
    <col min="15372" max="15372" width="4.42578125" style="1146" customWidth="1"/>
    <col min="15373" max="15373" width="24" style="1146" customWidth="1"/>
    <col min="15374" max="15374" width="13.140625" style="1146" customWidth="1"/>
    <col min="15375" max="15375" width="13" style="1146" customWidth="1"/>
    <col min="15376" max="15376" width="10.42578125" style="1146" customWidth="1"/>
    <col min="15377" max="15612" width="9.140625" style="1146"/>
    <col min="15613" max="15613" width="5" style="1146" customWidth="1"/>
    <col min="15614" max="15614" width="17.7109375" style="1146" customWidth="1"/>
    <col min="15615" max="15615" width="13.85546875" style="1146" customWidth="1"/>
    <col min="15616" max="15616" width="13.140625" style="1146" customWidth="1"/>
    <col min="15617" max="15617" width="12.28515625" style="1146" customWidth="1"/>
    <col min="15618" max="15618" width="3" style="1146" customWidth="1"/>
    <col min="15619" max="15619" width="20.28515625" style="1146" customWidth="1"/>
    <col min="15620" max="15620" width="12.5703125" style="1146" customWidth="1"/>
    <col min="15621" max="15621" width="11.7109375" style="1146" customWidth="1"/>
    <col min="15622" max="15622" width="9.140625" style="1146"/>
    <col min="15623" max="15623" width="2.85546875" style="1146" customWidth="1"/>
    <col min="15624" max="15624" width="18.5703125" style="1146" customWidth="1"/>
    <col min="15625" max="15625" width="14.42578125" style="1146" customWidth="1"/>
    <col min="15626" max="15626" width="13.7109375" style="1146" customWidth="1"/>
    <col min="15627" max="15627" width="10.140625" style="1146" customWidth="1"/>
    <col min="15628" max="15628" width="4.42578125" style="1146" customWidth="1"/>
    <col min="15629" max="15629" width="24" style="1146" customWidth="1"/>
    <col min="15630" max="15630" width="13.140625" style="1146" customWidth="1"/>
    <col min="15631" max="15631" width="13" style="1146" customWidth="1"/>
    <col min="15632" max="15632" width="10.42578125" style="1146" customWidth="1"/>
    <col min="15633" max="15868" width="9.140625" style="1146"/>
    <col min="15869" max="15869" width="5" style="1146" customWidth="1"/>
    <col min="15870" max="15870" width="17.7109375" style="1146" customWidth="1"/>
    <col min="15871" max="15871" width="13.85546875" style="1146" customWidth="1"/>
    <col min="15872" max="15872" width="13.140625" style="1146" customWidth="1"/>
    <col min="15873" max="15873" width="12.28515625" style="1146" customWidth="1"/>
    <col min="15874" max="15874" width="3" style="1146" customWidth="1"/>
    <col min="15875" max="15875" width="20.28515625" style="1146" customWidth="1"/>
    <col min="15876" max="15876" width="12.5703125" style="1146" customWidth="1"/>
    <col min="15877" max="15877" width="11.7109375" style="1146" customWidth="1"/>
    <col min="15878" max="15878" width="9.140625" style="1146"/>
    <col min="15879" max="15879" width="2.85546875" style="1146" customWidth="1"/>
    <col min="15880" max="15880" width="18.5703125" style="1146" customWidth="1"/>
    <col min="15881" max="15881" width="14.42578125" style="1146" customWidth="1"/>
    <col min="15882" max="15882" width="13.7109375" style="1146" customWidth="1"/>
    <col min="15883" max="15883" width="10.140625" style="1146" customWidth="1"/>
    <col min="15884" max="15884" width="4.42578125" style="1146" customWidth="1"/>
    <col min="15885" max="15885" width="24" style="1146" customWidth="1"/>
    <col min="15886" max="15886" width="13.140625" style="1146" customWidth="1"/>
    <col min="15887" max="15887" width="13" style="1146" customWidth="1"/>
    <col min="15888" max="15888" width="10.42578125" style="1146" customWidth="1"/>
    <col min="15889" max="16124" width="9.140625" style="1146"/>
    <col min="16125" max="16125" width="5" style="1146" customWidth="1"/>
    <col min="16126" max="16126" width="17.7109375" style="1146" customWidth="1"/>
    <col min="16127" max="16127" width="13.85546875" style="1146" customWidth="1"/>
    <col min="16128" max="16128" width="13.140625" style="1146" customWidth="1"/>
    <col min="16129" max="16129" width="12.28515625" style="1146" customWidth="1"/>
    <col min="16130" max="16130" width="3" style="1146" customWidth="1"/>
    <col min="16131" max="16131" width="20.28515625" style="1146" customWidth="1"/>
    <col min="16132" max="16132" width="12.5703125" style="1146" customWidth="1"/>
    <col min="16133" max="16133" width="11.7109375" style="1146" customWidth="1"/>
    <col min="16134" max="16134" width="9.140625" style="1146"/>
    <col min="16135" max="16135" width="2.85546875" style="1146" customWidth="1"/>
    <col min="16136" max="16136" width="18.5703125" style="1146" customWidth="1"/>
    <col min="16137" max="16137" width="14.42578125" style="1146" customWidth="1"/>
    <col min="16138" max="16138" width="13.7109375" style="1146" customWidth="1"/>
    <col min="16139" max="16139" width="10.140625" style="1146" customWidth="1"/>
    <col min="16140" max="16140" width="4.42578125" style="1146" customWidth="1"/>
    <col min="16141" max="16141" width="24" style="1146" customWidth="1"/>
    <col min="16142" max="16142" width="13.140625" style="1146" customWidth="1"/>
    <col min="16143" max="16143" width="13" style="1146" customWidth="1"/>
    <col min="16144" max="16144" width="10.42578125" style="1146" customWidth="1"/>
    <col min="16145" max="16384" width="9.140625" style="1146"/>
  </cols>
  <sheetData>
    <row r="1" spans="1:24" ht="18.75">
      <c r="A1" s="1191"/>
    </row>
    <row r="2" spans="1:24" ht="28.5" customHeight="1">
      <c r="A2" s="1677" t="s">
        <v>503</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row>
    <row r="3" spans="1:24" ht="15.75" customHeight="1">
      <c r="A3" s="1678" t="s">
        <v>504</v>
      </c>
      <c r="B3" s="1678"/>
      <c r="C3" s="1678"/>
      <c r="D3" s="1678"/>
      <c r="E3" s="1678"/>
      <c r="F3" s="1678"/>
      <c r="P3" s="1178"/>
    </row>
    <row r="4" spans="1:24" ht="4.5" customHeight="1">
      <c r="A4" s="1192"/>
      <c r="B4" s="1192"/>
      <c r="C4" s="1193"/>
      <c r="D4" s="1193"/>
    </row>
    <row r="5" spans="1:24" ht="15.75" thickBot="1">
      <c r="A5" s="1194" t="s">
        <v>125</v>
      </c>
      <c r="B5" s="1679" t="s">
        <v>126</v>
      </c>
      <c r="C5" s="1679"/>
      <c r="D5" s="1195"/>
      <c r="E5" s="1195"/>
      <c r="F5" s="1194" t="s">
        <v>127</v>
      </c>
      <c r="G5" s="1196" t="s">
        <v>128</v>
      </c>
      <c r="H5" s="1197"/>
      <c r="I5" s="1195"/>
      <c r="J5" s="1195"/>
      <c r="K5" s="1194" t="s">
        <v>129</v>
      </c>
      <c r="L5" s="1198" t="s">
        <v>130</v>
      </c>
      <c r="M5" s="1195"/>
      <c r="N5" s="1199"/>
      <c r="O5" s="1116"/>
      <c r="P5" s="1194" t="s">
        <v>131</v>
      </c>
      <c r="Q5" s="1198" t="s">
        <v>132</v>
      </c>
      <c r="R5" s="1195"/>
    </row>
    <row r="6" spans="1:24" ht="30.75" thickBot="1">
      <c r="A6" s="1200" t="s">
        <v>133</v>
      </c>
      <c r="B6" s="1201" t="s">
        <v>134</v>
      </c>
      <c r="C6" s="1202" t="s">
        <v>135</v>
      </c>
      <c r="D6" s="1203" t="s">
        <v>136</v>
      </c>
      <c r="F6" s="1200" t="s">
        <v>133</v>
      </c>
      <c r="G6" s="1201" t="s">
        <v>134</v>
      </c>
      <c r="H6" s="1204" t="s">
        <v>135</v>
      </c>
      <c r="I6" s="1203" t="s">
        <v>136</v>
      </c>
      <c r="K6" s="1205" t="s">
        <v>133</v>
      </c>
      <c r="L6" s="1206" t="s">
        <v>134</v>
      </c>
      <c r="M6" s="1207" t="s">
        <v>137</v>
      </c>
      <c r="N6" s="1208" t="s">
        <v>136</v>
      </c>
      <c r="O6" s="1116"/>
      <c r="P6" s="1205" t="s">
        <v>133</v>
      </c>
      <c r="Q6" s="1206" t="s">
        <v>134</v>
      </c>
      <c r="R6" s="1207" t="s">
        <v>137</v>
      </c>
      <c r="S6" s="1208" t="s">
        <v>136</v>
      </c>
    </row>
    <row r="7" spans="1:24" ht="15.75">
      <c r="A7" s="1209" t="s">
        <v>371</v>
      </c>
      <c r="B7" s="1210">
        <v>21312.252</v>
      </c>
      <c r="C7" s="1210">
        <v>9618</v>
      </c>
      <c r="D7" s="1211">
        <v>4.2854840195080515</v>
      </c>
      <c r="F7" s="1212" t="s">
        <v>138</v>
      </c>
      <c r="G7" s="1213">
        <v>1692.1590000000001</v>
      </c>
      <c r="H7" s="1213">
        <v>7614</v>
      </c>
      <c r="I7" s="1523">
        <v>3.3352563786697678</v>
      </c>
      <c r="K7" s="1215" t="s">
        <v>138</v>
      </c>
      <c r="L7" s="1216">
        <v>336524.54100000003</v>
      </c>
      <c r="M7" s="1216">
        <v>57585.18</v>
      </c>
      <c r="N7" s="1306">
        <v>5.843943545891495</v>
      </c>
      <c r="O7" s="1116"/>
      <c r="P7" s="1209" t="s">
        <v>139</v>
      </c>
      <c r="Q7" s="1210">
        <v>113054.91800000001</v>
      </c>
      <c r="R7" s="1210">
        <v>19476.973000000002</v>
      </c>
      <c r="S7" s="1211">
        <v>5.8045425231117793</v>
      </c>
    </row>
    <row r="8" spans="1:24" ht="15.75">
      <c r="A8" s="1209" t="s">
        <v>138</v>
      </c>
      <c r="B8" s="1210">
        <v>5714.05</v>
      </c>
      <c r="C8" s="1210">
        <v>13305</v>
      </c>
      <c r="D8" s="1211">
        <v>3.5539115075070593</v>
      </c>
      <c r="F8" s="1209" t="s">
        <v>140</v>
      </c>
      <c r="G8" s="1210">
        <v>636.71900000000005</v>
      </c>
      <c r="H8" s="1210">
        <v>3156</v>
      </c>
      <c r="I8" s="1211">
        <v>2.8335773569791503</v>
      </c>
      <c r="K8" s="1209" t="s">
        <v>141</v>
      </c>
      <c r="L8" s="1210">
        <v>289028.891</v>
      </c>
      <c r="M8" s="1210">
        <v>52206.055999999997</v>
      </c>
      <c r="N8" s="1305">
        <v>5.5363096381002235</v>
      </c>
      <c r="O8" s="1116"/>
      <c r="P8" s="1209" t="s">
        <v>141</v>
      </c>
      <c r="Q8" s="1210">
        <v>62250.027000000002</v>
      </c>
      <c r="R8" s="1210">
        <v>11974.456</v>
      </c>
      <c r="S8" s="1211">
        <v>5.1985682689885868</v>
      </c>
    </row>
    <row r="9" spans="1:24" ht="16.5" thickBot="1">
      <c r="A9" s="1209" t="s">
        <v>404</v>
      </c>
      <c r="B9" s="1210">
        <v>4886.4480000000003</v>
      </c>
      <c r="C9" s="1210">
        <v>2131</v>
      </c>
      <c r="D9" s="1211">
        <v>4.7065994228539063</v>
      </c>
      <c r="F9" s="1230" t="s">
        <v>159</v>
      </c>
      <c r="G9" s="1231">
        <v>404.20499999999998</v>
      </c>
      <c r="H9" s="1231">
        <v>2408</v>
      </c>
      <c r="I9" s="1524">
        <v>2.4806527435974544</v>
      </c>
      <c r="K9" s="1209" t="s">
        <v>372</v>
      </c>
      <c r="L9" s="1210">
        <v>120009.791</v>
      </c>
      <c r="M9" s="1210">
        <v>23834.031999999999</v>
      </c>
      <c r="N9" s="1305">
        <v>5.0352282400225024</v>
      </c>
      <c r="O9" s="1116"/>
      <c r="P9" s="1209" t="s">
        <v>140</v>
      </c>
      <c r="Q9" s="1210">
        <v>48140.49</v>
      </c>
      <c r="R9" s="1210">
        <v>9124.5769999999993</v>
      </c>
      <c r="S9" s="1211">
        <v>5.2759147081557867</v>
      </c>
    </row>
    <row r="10" spans="1:24" ht="16.5" thickBot="1">
      <c r="A10" s="1209" t="s">
        <v>148</v>
      </c>
      <c r="B10" s="1210">
        <v>4386.4930000000004</v>
      </c>
      <c r="C10" s="1210">
        <v>2596</v>
      </c>
      <c r="D10" s="1211">
        <v>3.1278227281446025</v>
      </c>
      <c r="F10" s="1217" t="s">
        <v>259</v>
      </c>
      <c r="G10" s="1218">
        <v>2847.1860000000001</v>
      </c>
      <c r="H10" s="1218">
        <v>13872</v>
      </c>
      <c r="I10" s="1525">
        <v>3.047595906833362</v>
      </c>
      <c r="K10" s="1209" t="s">
        <v>140</v>
      </c>
      <c r="L10" s="1210">
        <v>96349.406000000003</v>
      </c>
      <c r="M10" s="1210">
        <v>14468.206</v>
      </c>
      <c r="N10" s="1305">
        <v>6.6593885931676668</v>
      </c>
      <c r="O10" s="1116"/>
      <c r="P10" s="1209" t="s">
        <v>145</v>
      </c>
      <c r="Q10" s="1210">
        <v>45610.63</v>
      </c>
      <c r="R10" s="1210">
        <v>5880.7809999999999</v>
      </c>
      <c r="S10" s="1211">
        <v>7.7558797037332283</v>
      </c>
    </row>
    <row r="11" spans="1:24" ht="15.75">
      <c r="A11" s="1209" t="s">
        <v>308</v>
      </c>
      <c r="B11" s="1210">
        <v>1493.3</v>
      </c>
      <c r="C11" s="1210">
        <v>706</v>
      </c>
      <c r="D11" s="1211">
        <v>3.9460089368527584</v>
      </c>
      <c r="F11"/>
      <c r="G11"/>
      <c r="H11"/>
      <c r="I11"/>
      <c r="K11" s="1209" t="s">
        <v>147</v>
      </c>
      <c r="L11" s="1210">
        <v>72595.686000000002</v>
      </c>
      <c r="M11" s="1210">
        <v>10150.522999999999</v>
      </c>
      <c r="N11" s="1305">
        <v>7.1519158175396482</v>
      </c>
      <c r="O11" s="1116"/>
      <c r="P11" s="1209" t="s">
        <v>142</v>
      </c>
      <c r="Q11" s="1210">
        <v>42524.324999999997</v>
      </c>
      <c r="R11" s="1210">
        <v>6772.52</v>
      </c>
      <c r="S11" s="1211">
        <v>6.2789515571751728</v>
      </c>
    </row>
    <row r="12" spans="1:24" ht="15.75">
      <c r="A12" s="1209" t="s">
        <v>146</v>
      </c>
      <c r="B12" s="1210">
        <v>1455.933</v>
      </c>
      <c r="C12" s="1210">
        <v>1820</v>
      </c>
      <c r="D12" s="1211">
        <v>3.219359945869809</v>
      </c>
      <c r="K12" s="1209" t="s">
        <v>145</v>
      </c>
      <c r="L12" s="1210">
        <v>54348.468999999997</v>
      </c>
      <c r="M12" s="1210">
        <v>6415.3239999999996</v>
      </c>
      <c r="N12" s="1305">
        <v>8.4716639409015038</v>
      </c>
      <c r="O12" s="1116"/>
      <c r="P12" s="1209" t="s">
        <v>275</v>
      </c>
      <c r="Q12" s="1210">
        <v>37052.932999999997</v>
      </c>
      <c r="R12" s="1210">
        <v>6823.7020000000002</v>
      </c>
      <c r="S12" s="1211">
        <v>5.4300338731087612</v>
      </c>
    </row>
    <row r="13" spans="1:24" ht="15.75">
      <c r="A13" s="1209" t="s">
        <v>151</v>
      </c>
      <c r="B13" s="1210">
        <v>943.36800000000005</v>
      </c>
      <c r="C13" s="1210">
        <v>560</v>
      </c>
      <c r="D13" s="1211">
        <v>2.9759993943064811</v>
      </c>
      <c r="H13" s="1146"/>
      <c r="K13" s="1209" t="s">
        <v>143</v>
      </c>
      <c r="L13" s="1210">
        <v>52579.24</v>
      </c>
      <c r="M13" s="1210">
        <v>9210.8029999999999</v>
      </c>
      <c r="N13" s="1305">
        <v>5.7084317187111697</v>
      </c>
      <c r="O13" s="1116"/>
      <c r="P13" s="1209" t="s">
        <v>138</v>
      </c>
      <c r="Q13" s="1210">
        <v>31160.07</v>
      </c>
      <c r="R13" s="1210">
        <v>5774.6030000000001</v>
      </c>
      <c r="S13" s="1211">
        <v>5.3960540664007555</v>
      </c>
    </row>
    <row r="14" spans="1:24" ht="15.75">
      <c r="A14" s="1209" t="s">
        <v>377</v>
      </c>
      <c r="B14" s="1210">
        <v>912.45500000000004</v>
      </c>
      <c r="C14" s="1210">
        <v>419</v>
      </c>
      <c r="D14" s="1211">
        <v>4.3149220911261912</v>
      </c>
      <c r="F14" s="1116"/>
      <c r="K14" s="1209" t="s">
        <v>139</v>
      </c>
      <c r="L14" s="1210">
        <v>52295.212</v>
      </c>
      <c r="M14" s="1210">
        <v>7732.8029999999999</v>
      </c>
      <c r="N14" s="1305">
        <v>6.7627756713833262</v>
      </c>
      <c r="O14" s="1116"/>
      <c r="P14" s="1209" t="s">
        <v>372</v>
      </c>
      <c r="Q14" s="1210">
        <v>30265.215</v>
      </c>
      <c r="R14" s="1210">
        <v>5797.6369999999997</v>
      </c>
      <c r="S14" s="1211">
        <v>5.220267326153742</v>
      </c>
    </row>
    <row r="15" spans="1:24" ht="15.75">
      <c r="A15" s="1209" t="s">
        <v>140</v>
      </c>
      <c r="B15" s="1210">
        <v>763.67399999999998</v>
      </c>
      <c r="C15" s="1210">
        <v>3223</v>
      </c>
      <c r="D15" s="1211">
        <v>2.9014418419102981</v>
      </c>
      <c r="E15" s="1220"/>
      <c r="F15" s="1116"/>
      <c r="K15" s="1209" t="s">
        <v>148</v>
      </c>
      <c r="L15" s="1210">
        <v>43485.445</v>
      </c>
      <c r="M15" s="1210">
        <v>7301.12</v>
      </c>
      <c r="N15" s="1305">
        <v>5.9559964772528051</v>
      </c>
      <c r="O15" s="1116"/>
      <c r="P15" s="1209" t="s">
        <v>147</v>
      </c>
      <c r="Q15" s="1210">
        <v>21571.351999999999</v>
      </c>
      <c r="R15" s="1210">
        <v>4169.6819999999998</v>
      </c>
      <c r="S15" s="1211">
        <v>5.1733806079216595</v>
      </c>
    </row>
    <row r="16" spans="1:24" ht="15.75">
      <c r="A16" s="1209" t="s">
        <v>494</v>
      </c>
      <c r="B16" s="1210">
        <v>584.6</v>
      </c>
      <c r="C16" s="1210">
        <v>276</v>
      </c>
      <c r="D16" s="1211">
        <v>4.1314487632508836</v>
      </c>
      <c r="E16" s="1221"/>
      <c r="F16" s="1116"/>
      <c r="K16" s="1209" t="s">
        <v>155</v>
      </c>
      <c r="L16" s="1210">
        <v>42601.760999999999</v>
      </c>
      <c r="M16" s="1210">
        <v>8200.8410000000003</v>
      </c>
      <c r="N16" s="1305">
        <v>5.1948039231586129</v>
      </c>
      <c r="O16" s="1116"/>
      <c r="P16" s="1209" t="s">
        <v>148</v>
      </c>
      <c r="Q16" s="1210">
        <v>12564.84</v>
      </c>
      <c r="R16" s="1210">
        <v>2140.5129999999999</v>
      </c>
      <c r="S16" s="1211">
        <v>5.8700134033290148</v>
      </c>
    </row>
    <row r="17" spans="1:19" ht="15.75">
      <c r="A17" s="1209" t="s">
        <v>150</v>
      </c>
      <c r="B17" s="1210">
        <v>534.08600000000001</v>
      </c>
      <c r="C17" s="1210">
        <v>247</v>
      </c>
      <c r="D17" s="1211">
        <v>3.3501188661610932</v>
      </c>
      <c r="K17" s="1209" t="s">
        <v>286</v>
      </c>
      <c r="L17" s="1210">
        <v>34842.063999999998</v>
      </c>
      <c r="M17" s="1210">
        <v>4131.3599999999997</v>
      </c>
      <c r="N17" s="1305">
        <v>8.4335579567019092</v>
      </c>
      <c r="O17" s="1116"/>
      <c r="P17" s="1209" t="s">
        <v>154</v>
      </c>
      <c r="Q17" s="1210">
        <v>10837.436</v>
      </c>
      <c r="R17" s="1210">
        <v>2263.9360000000001</v>
      </c>
      <c r="S17" s="1211">
        <v>4.7869886781251765</v>
      </c>
    </row>
    <row r="18" spans="1:19" ht="15.75">
      <c r="A18" s="1209" t="s">
        <v>144</v>
      </c>
      <c r="B18" s="1210">
        <v>459.60700000000003</v>
      </c>
      <c r="C18" s="1210">
        <v>977</v>
      </c>
      <c r="D18" s="1211">
        <v>2.9401487963869219</v>
      </c>
      <c r="K18" s="1209" t="s">
        <v>152</v>
      </c>
      <c r="L18" s="1210">
        <v>29738.670999999998</v>
      </c>
      <c r="M18" s="1210">
        <v>4722.5060000000003</v>
      </c>
      <c r="N18" s="1305">
        <v>6.2972224916177977</v>
      </c>
      <c r="O18" s="1116"/>
      <c r="P18" s="1209" t="s">
        <v>152</v>
      </c>
      <c r="Q18" s="1210">
        <v>8201.5840000000007</v>
      </c>
      <c r="R18" s="1210">
        <v>1788.0609999999999</v>
      </c>
      <c r="S18" s="1211">
        <v>4.5868591731490147</v>
      </c>
    </row>
    <row r="19" spans="1:19" ht="15.75">
      <c r="A19" s="1209" t="s">
        <v>141</v>
      </c>
      <c r="B19" s="1210">
        <v>435.654</v>
      </c>
      <c r="C19" s="1210">
        <v>308</v>
      </c>
      <c r="D19" s="1211">
        <v>4.5075426797723743</v>
      </c>
      <c r="K19" s="1209" t="s">
        <v>146</v>
      </c>
      <c r="L19" s="1210">
        <v>21242.31</v>
      </c>
      <c r="M19" s="1210">
        <v>4507.2969999999996</v>
      </c>
      <c r="N19" s="1305">
        <v>4.712871150935916</v>
      </c>
      <c r="O19" s="1116"/>
      <c r="P19" s="1209" t="s">
        <v>286</v>
      </c>
      <c r="Q19" s="1210">
        <v>7452.4610000000002</v>
      </c>
      <c r="R19" s="1210">
        <v>1194.1769999999999</v>
      </c>
      <c r="S19" s="1211">
        <v>6.2406670033001808</v>
      </c>
    </row>
    <row r="20" spans="1:19" ht="16.5" thickBot="1">
      <c r="A20" s="1209" t="s">
        <v>159</v>
      </c>
      <c r="B20" s="1210">
        <v>404.20499999999998</v>
      </c>
      <c r="C20" s="1210">
        <v>2408</v>
      </c>
      <c r="D20" s="1211">
        <v>2.4806527435974544</v>
      </c>
      <c r="K20" s="1209" t="s">
        <v>156</v>
      </c>
      <c r="L20" s="1210">
        <v>18864.36</v>
      </c>
      <c r="M20" s="1210">
        <v>4658.84</v>
      </c>
      <c r="N20" s="1305">
        <v>4.0491538666277442</v>
      </c>
      <c r="O20" s="1116"/>
      <c r="P20" s="1209" t="s">
        <v>156</v>
      </c>
      <c r="Q20" s="1210">
        <v>7430.8180000000002</v>
      </c>
      <c r="R20" s="1210">
        <v>1528.501</v>
      </c>
      <c r="S20" s="1211">
        <v>4.8615067965281016</v>
      </c>
    </row>
    <row r="21" spans="1:19" ht="16.5" thickBot="1">
      <c r="A21" s="1217" t="s">
        <v>259</v>
      </c>
      <c r="B21" s="1218">
        <v>45640.593000000001</v>
      </c>
      <c r="C21" s="1218">
        <v>40100</v>
      </c>
      <c r="D21" s="1219">
        <v>3.8880956050182363</v>
      </c>
      <c r="K21" s="1209" t="s">
        <v>153</v>
      </c>
      <c r="L21" s="1210">
        <v>18523.187999999998</v>
      </c>
      <c r="M21" s="1210">
        <v>3382.6480000000001</v>
      </c>
      <c r="N21" s="1305">
        <v>5.4759431072934577</v>
      </c>
      <c r="O21" s="1116"/>
      <c r="P21" s="1209" t="s">
        <v>157</v>
      </c>
      <c r="Q21" s="1210">
        <v>7296.43</v>
      </c>
      <c r="R21" s="1210">
        <v>1359.597</v>
      </c>
      <c r="S21" s="1211">
        <v>5.3666123123249019</v>
      </c>
    </row>
    <row r="22" spans="1:19" ht="15.75">
      <c r="A22"/>
      <c r="B22"/>
      <c r="C22"/>
      <c r="D22"/>
      <c r="H22" s="1146"/>
      <c r="K22" s="1209" t="s">
        <v>285</v>
      </c>
      <c r="L22" s="1210">
        <v>15939.128000000001</v>
      </c>
      <c r="M22" s="1210">
        <v>2655.3649999999998</v>
      </c>
      <c r="N22" s="1305">
        <v>6.0026128234724796</v>
      </c>
      <c r="O22" s="1116"/>
      <c r="P22" s="1209" t="s">
        <v>155</v>
      </c>
      <c r="Q22" s="1210">
        <v>6873.8159999999998</v>
      </c>
      <c r="R22" s="1210">
        <v>1405.944</v>
      </c>
      <c r="S22" s="1211">
        <v>4.8891108038442495</v>
      </c>
    </row>
    <row r="23" spans="1:19" ht="15.75">
      <c r="A23"/>
      <c r="B23"/>
      <c r="C23"/>
      <c r="D23"/>
      <c r="H23" s="1146"/>
      <c r="K23" s="1209" t="s">
        <v>142</v>
      </c>
      <c r="L23" s="1210">
        <v>14038.788</v>
      </c>
      <c r="M23" s="1210">
        <v>2066.8510000000001</v>
      </c>
      <c r="N23" s="1305">
        <v>6.7923561011413014</v>
      </c>
      <c r="O23" s="1116"/>
      <c r="P23" s="1209" t="s">
        <v>285</v>
      </c>
      <c r="Q23" s="1210">
        <v>6588.5230000000001</v>
      </c>
      <c r="R23" s="1210">
        <v>1169.8679999999999</v>
      </c>
      <c r="S23" s="1211">
        <v>5.6318516277050064</v>
      </c>
    </row>
    <row r="24" spans="1:19" ht="15.75">
      <c r="A24"/>
      <c r="B24"/>
      <c r="C24"/>
      <c r="D24"/>
      <c r="H24" s="1146"/>
      <c r="K24" s="1209" t="s">
        <v>287</v>
      </c>
      <c r="L24" s="1210">
        <v>12755.743</v>
      </c>
      <c r="M24" s="1210">
        <v>2463.4140000000002</v>
      </c>
      <c r="N24" s="1305">
        <v>5.1780752240589685</v>
      </c>
      <c r="O24" s="1116"/>
      <c r="P24" s="1209" t="s">
        <v>143</v>
      </c>
      <c r="Q24" s="1210">
        <v>5262.4120000000003</v>
      </c>
      <c r="R24" s="1210">
        <v>1252.454</v>
      </c>
      <c r="S24" s="1211">
        <v>4.2016808601353821</v>
      </c>
    </row>
    <row r="25" spans="1:19" ht="15.75">
      <c r="A25"/>
      <c r="B25"/>
      <c r="C25"/>
      <c r="D25"/>
      <c r="H25" s="1146"/>
      <c r="K25" s="1209" t="s">
        <v>151</v>
      </c>
      <c r="L25" s="1210">
        <v>9813.1129999999994</v>
      </c>
      <c r="M25" s="1210">
        <v>1828.9880000000001</v>
      </c>
      <c r="N25" s="1305">
        <v>5.3653238840276698</v>
      </c>
      <c r="O25" s="1116"/>
      <c r="P25" s="1209" t="s">
        <v>158</v>
      </c>
      <c r="Q25" s="1210">
        <v>4716.835</v>
      </c>
      <c r="R25" s="1210">
        <v>1443.2529999999999</v>
      </c>
      <c r="S25" s="1211">
        <v>3.2681969135002662</v>
      </c>
    </row>
    <row r="26" spans="1:19" ht="15.75">
      <c r="A26"/>
      <c r="B26"/>
      <c r="C26"/>
      <c r="D26"/>
      <c r="H26" s="1146"/>
      <c r="K26" s="1209" t="s">
        <v>144</v>
      </c>
      <c r="L26" s="1210">
        <v>7860.9319999999998</v>
      </c>
      <c r="M26" s="1210">
        <v>2048.2220000000002</v>
      </c>
      <c r="N26" s="1305">
        <v>3.8379296775447194</v>
      </c>
      <c r="O26" s="1116"/>
      <c r="P26" s="1209" t="s">
        <v>415</v>
      </c>
      <c r="Q26" s="1210">
        <v>4583.6779999999999</v>
      </c>
      <c r="R26" s="1210">
        <v>841.29300000000001</v>
      </c>
      <c r="S26" s="1211">
        <v>5.4483729212058103</v>
      </c>
    </row>
    <row r="27" spans="1:19" ht="15.75">
      <c r="A27"/>
      <c r="B27"/>
      <c r="C27"/>
      <c r="D27"/>
      <c r="H27" s="1146"/>
      <c r="K27" s="1209" t="s">
        <v>159</v>
      </c>
      <c r="L27" s="1210">
        <v>3569.674</v>
      </c>
      <c r="M27" s="1210">
        <v>818.60199999999998</v>
      </c>
      <c r="N27" s="1305">
        <v>4.3606954295249709</v>
      </c>
      <c r="O27" s="1116"/>
      <c r="P27" s="1209" t="s">
        <v>151</v>
      </c>
      <c r="Q27" s="1210">
        <v>4096.4859999999999</v>
      </c>
      <c r="R27" s="1210">
        <v>800.22799999999995</v>
      </c>
      <c r="S27" s="1211">
        <v>5.1191485426653403</v>
      </c>
    </row>
    <row r="28" spans="1:19" ht="15.75">
      <c r="A28"/>
      <c r="B28"/>
      <c r="C28"/>
      <c r="D28"/>
      <c r="H28" s="1146"/>
      <c r="K28" s="1209" t="s">
        <v>414</v>
      </c>
      <c r="L28" s="1210">
        <v>3271.66</v>
      </c>
      <c r="M28" s="1210">
        <v>389.673</v>
      </c>
      <c r="N28" s="1305">
        <v>8.3959114436976652</v>
      </c>
      <c r="O28" s="1116"/>
      <c r="P28" s="1209" t="s">
        <v>159</v>
      </c>
      <c r="Q28" s="1210">
        <v>3744.4679999999998</v>
      </c>
      <c r="R28" s="1210">
        <v>1018.163</v>
      </c>
      <c r="S28" s="1211">
        <v>3.6776704712310306</v>
      </c>
    </row>
    <row r="29" spans="1:19" ht="15.75">
      <c r="H29" s="1146"/>
      <c r="K29" s="1209" t="s">
        <v>160</v>
      </c>
      <c r="L29" s="1210">
        <v>3142.7460000000001</v>
      </c>
      <c r="M29" s="1210">
        <v>433.39499999999998</v>
      </c>
      <c r="N29" s="1305">
        <v>7.2514588308586854</v>
      </c>
      <c r="O29" s="1116"/>
      <c r="P29" s="1209" t="s">
        <v>153</v>
      </c>
      <c r="Q29" s="1210">
        <v>3255.8359999999998</v>
      </c>
      <c r="R29" s="1210">
        <v>653.69000000000005</v>
      </c>
      <c r="S29" s="1211">
        <v>4.9807033915158563</v>
      </c>
    </row>
    <row r="30" spans="1:19" ht="15.75">
      <c r="A30" s="1116"/>
      <c r="B30" s="1116"/>
      <c r="C30" s="1116"/>
      <c r="D30" s="1116"/>
      <c r="E30" s="1116"/>
      <c r="F30" s="1116"/>
      <c r="G30" s="1116"/>
      <c r="H30" s="1116"/>
      <c r="I30" s="1116"/>
      <c r="J30" s="1116"/>
      <c r="K30" s="1209" t="s">
        <v>415</v>
      </c>
      <c r="L30" s="1210">
        <v>1740.8879999999999</v>
      </c>
      <c r="M30" s="1210">
        <v>358.35300000000001</v>
      </c>
      <c r="N30" s="1305">
        <v>4.8580254665092797</v>
      </c>
      <c r="O30" s="1116"/>
      <c r="P30" s="1209" t="s">
        <v>413</v>
      </c>
      <c r="Q30" s="1210">
        <v>2597.2800000000002</v>
      </c>
      <c r="R30" s="1210">
        <v>470.06</v>
      </c>
      <c r="S30" s="1211">
        <v>5.5254222865166147</v>
      </c>
    </row>
    <row r="31" spans="1:19" ht="15.75">
      <c r="A31" s="1116"/>
      <c r="B31" s="1116"/>
      <c r="C31" s="1116"/>
      <c r="D31" s="1116"/>
      <c r="E31" s="1116"/>
      <c r="F31" s="1116"/>
      <c r="G31" s="1116"/>
      <c r="H31" s="1116"/>
      <c r="I31" s="1116"/>
      <c r="J31" s="1116"/>
      <c r="K31" s="1209" t="s">
        <v>405</v>
      </c>
      <c r="L31" s="1210">
        <v>1714.203</v>
      </c>
      <c r="M31" s="1210">
        <v>411</v>
      </c>
      <c r="N31" s="1305">
        <v>4.1708102189781018</v>
      </c>
      <c r="O31" s="1116"/>
      <c r="P31" s="1209" t="s">
        <v>473</v>
      </c>
      <c r="Q31" s="1210">
        <v>2433.06</v>
      </c>
      <c r="R31" s="1210">
        <v>385.46800000000002</v>
      </c>
      <c r="S31" s="1211">
        <v>6.3119636390050537</v>
      </c>
    </row>
    <row r="32" spans="1:19" ht="15.75">
      <c r="A32" s="1116"/>
      <c r="B32" s="1116"/>
      <c r="C32" s="1116"/>
      <c r="D32" s="1116"/>
      <c r="E32" s="1116"/>
      <c r="F32" s="1116"/>
      <c r="G32" s="1116"/>
      <c r="H32" s="1116"/>
      <c r="I32" s="1116"/>
      <c r="J32" s="1116"/>
      <c r="K32" s="1209" t="s">
        <v>158</v>
      </c>
      <c r="L32" s="1210">
        <v>1625.6279999999999</v>
      </c>
      <c r="M32" s="1210">
        <v>186.512</v>
      </c>
      <c r="N32" s="1305">
        <v>8.7159432100883585</v>
      </c>
      <c r="O32" s="1116"/>
      <c r="P32" s="1209" t="s">
        <v>149</v>
      </c>
      <c r="Q32" s="1210">
        <v>2304.5070000000001</v>
      </c>
      <c r="R32" s="1210">
        <v>659.43499999999995</v>
      </c>
      <c r="S32" s="1211">
        <v>3.4946689211218693</v>
      </c>
    </row>
    <row r="33" spans="1:19" ht="16.5" thickBot="1">
      <c r="A33" s="1222" t="s">
        <v>370</v>
      </c>
      <c r="B33" s="1222"/>
      <c r="C33" s="1116"/>
      <c r="D33" s="1116"/>
      <c r="E33" s="1116"/>
      <c r="F33" s="1116"/>
      <c r="G33" s="1116"/>
      <c r="H33" s="1116"/>
      <c r="I33" s="1116"/>
      <c r="J33" s="1116"/>
      <c r="K33" s="1209" t="s">
        <v>377</v>
      </c>
      <c r="L33" s="1210">
        <v>1017.255</v>
      </c>
      <c r="M33" s="1210">
        <v>87.581999999999994</v>
      </c>
      <c r="N33" s="1305">
        <v>11.614886620538467</v>
      </c>
      <c r="O33" s="1116"/>
      <c r="P33" s="1209" t="s">
        <v>377</v>
      </c>
      <c r="Q33" s="1210">
        <v>2168.6849999999999</v>
      </c>
      <c r="R33" s="1210">
        <v>473.964</v>
      </c>
      <c r="S33" s="1211">
        <v>4.5756323265058105</v>
      </c>
    </row>
    <row r="34" spans="1:19" ht="16.5" thickBot="1">
      <c r="A34" s="1175"/>
      <c r="C34" s="1116"/>
      <c r="D34" s="1116"/>
      <c r="E34" s="1116"/>
      <c r="F34" s="1116"/>
      <c r="G34" s="1116"/>
      <c r="H34" s="1116"/>
      <c r="I34" s="1116"/>
      <c r="J34" s="1116"/>
      <c r="K34" s="1217" t="s">
        <v>259</v>
      </c>
      <c r="L34" s="1218">
        <v>1361453.5819999999</v>
      </c>
      <c r="M34" s="1218">
        <v>232621.81</v>
      </c>
      <c r="N34" s="1525">
        <v>5.8526480470597315</v>
      </c>
      <c r="O34" s="1116"/>
      <c r="P34" s="1209" t="s">
        <v>287</v>
      </c>
      <c r="Q34" s="1210">
        <v>1877.317</v>
      </c>
      <c r="R34" s="1210">
        <v>276.34100000000001</v>
      </c>
      <c r="S34" s="1211">
        <v>6.7934797948910948</v>
      </c>
    </row>
    <row r="35" spans="1:19" ht="15.75">
      <c r="A35" s="1116"/>
      <c r="B35" s="1116"/>
      <c r="C35" s="1116"/>
      <c r="D35" s="1116"/>
      <c r="E35" s="1116"/>
      <c r="F35" s="1116"/>
      <c r="G35" s="1116"/>
      <c r="H35" s="1116"/>
      <c r="I35" s="1116"/>
      <c r="J35" s="1116"/>
      <c r="K35"/>
      <c r="L35"/>
      <c r="M35"/>
      <c r="N35"/>
      <c r="O35" s="1116"/>
      <c r="P35" s="1209" t="s">
        <v>411</v>
      </c>
      <c r="Q35" s="1210">
        <v>1396.644</v>
      </c>
      <c r="R35" s="1210">
        <v>258.16800000000001</v>
      </c>
      <c r="S35" s="1211">
        <v>5.4098261597099562</v>
      </c>
    </row>
    <row r="36" spans="1:19" ht="15.75">
      <c r="A36"/>
      <c r="B36"/>
      <c r="C36"/>
      <c r="D36"/>
      <c r="E36"/>
      <c r="F36"/>
      <c r="G36"/>
      <c r="H36"/>
      <c r="I36"/>
      <c r="J36"/>
      <c r="K36"/>
      <c r="L36"/>
      <c r="M36"/>
      <c r="N36"/>
      <c r="O36" s="1116"/>
      <c r="P36" s="1209" t="s">
        <v>509</v>
      </c>
      <c r="Q36" s="1210">
        <v>1171.085</v>
      </c>
      <c r="R36" s="1210">
        <v>98.3</v>
      </c>
      <c r="S36" s="1211">
        <v>11.913377416073246</v>
      </c>
    </row>
    <row r="37" spans="1:19" ht="17.25" customHeight="1" thickBot="1">
      <c r="A37"/>
      <c r="B37"/>
      <c r="C37"/>
      <c r="D37"/>
      <c r="E37"/>
      <c r="F37"/>
      <c r="G37"/>
      <c r="H37"/>
      <c r="I37"/>
      <c r="J37"/>
      <c r="K37"/>
      <c r="L37"/>
      <c r="M37"/>
      <c r="N37"/>
      <c r="O37" s="1116"/>
      <c r="P37" s="1230" t="s">
        <v>146</v>
      </c>
      <c r="Q37" s="1231">
        <v>1151.7149999999999</v>
      </c>
      <c r="R37" s="1231">
        <v>241.75800000000001</v>
      </c>
      <c r="S37" s="1232">
        <v>4.7639168093713549</v>
      </c>
    </row>
    <row r="38" spans="1:19" ht="16.5" thickBot="1">
      <c r="A38"/>
      <c r="B38"/>
      <c r="C38"/>
      <c r="D38"/>
      <c r="E38"/>
      <c r="F38"/>
      <c r="G38"/>
      <c r="H38"/>
      <c r="I38"/>
      <c r="J38"/>
      <c r="K38"/>
      <c r="L38"/>
      <c r="M38"/>
      <c r="N38"/>
      <c r="O38" s="1116"/>
      <c r="P38" s="1217" t="s">
        <v>259</v>
      </c>
      <c r="Q38" s="1218">
        <v>546791.61399999994</v>
      </c>
      <c r="R38" s="1218">
        <v>99873.826000000001</v>
      </c>
      <c r="S38" s="1219">
        <v>5.4748239443635613</v>
      </c>
    </row>
    <row r="39" spans="1:19">
      <c r="A39"/>
      <c r="B39"/>
      <c r="C39"/>
      <c r="D39"/>
      <c r="E39"/>
      <c r="F39"/>
      <c r="G39"/>
      <c r="H39"/>
      <c r="I39"/>
      <c r="J39"/>
      <c r="K39"/>
      <c r="L39"/>
      <c r="M39"/>
      <c r="N39"/>
      <c r="O39" s="1116"/>
      <c r="P39"/>
      <c r="Q39"/>
      <c r="R39"/>
      <c r="S39"/>
    </row>
    <row r="40" spans="1:19">
      <c r="A40"/>
      <c r="B40"/>
      <c r="C40"/>
      <c r="D40"/>
      <c r="E40"/>
      <c r="F40"/>
      <c r="G40"/>
      <c r="H40"/>
      <c r="I40"/>
      <c r="J40"/>
      <c r="K40"/>
      <c r="L40"/>
      <c r="M40"/>
      <c r="N40"/>
      <c r="O40" s="111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c r="Q69" s="1116"/>
      <c r="R69" s="1116"/>
      <c r="S69" s="1116"/>
    </row>
    <row r="70" spans="1:19">
      <c r="A70"/>
      <c r="B70"/>
      <c r="C70"/>
      <c r="D70"/>
      <c r="E70"/>
      <c r="F70"/>
      <c r="G70"/>
      <c r="H70"/>
      <c r="I70"/>
      <c r="J70"/>
      <c r="K70"/>
      <c r="L70"/>
      <c r="M70"/>
      <c r="N70"/>
      <c r="O70"/>
      <c r="P70"/>
      <c r="Q70" s="1116"/>
      <c r="R70" s="1116"/>
      <c r="S70" s="1116"/>
    </row>
    <row r="71" spans="1:19">
      <c r="A71"/>
      <c r="B71"/>
      <c r="C71"/>
      <c r="D71"/>
      <c r="E71"/>
      <c r="F71"/>
      <c r="G71"/>
      <c r="H71"/>
      <c r="I71"/>
      <c r="J71"/>
      <c r="K71"/>
      <c r="L71" s="1116"/>
      <c r="M71" s="1116"/>
      <c r="N71" s="1116"/>
      <c r="O71" s="1116"/>
      <c r="P71" s="1116"/>
      <c r="Q71" s="1116"/>
      <c r="R71" s="1116"/>
      <c r="S71" s="1116"/>
    </row>
    <row r="72" spans="1:19">
      <c r="A72"/>
      <c r="B72"/>
      <c r="C72"/>
      <c r="D72"/>
      <c r="E72"/>
      <c r="F72"/>
      <c r="G72"/>
      <c r="H72"/>
      <c r="I72"/>
      <c r="J72"/>
      <c r="K72"/>
      <c r="L72" s="1116"/>
      <c r="M72" s="1116"/>
      <c r="N72" s="1116"/>
      <c r="O72" s="1116"/>
      <c r="P72" s="1116"/>
      <c r="Q72" s="1116"/>
      <c r="R72" s="1116"/>
      <c r="S72" s="1116"/>
    </row>
    <row r="73" spans="1:19">
      <c r="A73"/>
      <c r="B73"/>
      <c r="C73"/>
      <c r="D73"/>
      <c r="E73"/>
      <c r="F73"/>
      <c r="G73"/>
      <c r="H73"/>
      <c r="I73"/>
      <c r="J73"/>
      <c r="K73"/>
      <c r="L73" s="1116"/>
      <c r="M73" s="1116"/>
      <c r="N73" s="1116"/>
      <c r="O73" s="1116"/>
      <c r="P73" s="1116"/>
      <c r="Q73" s="1116"/>
      <c r="R73" s="1116"/>
      <c r="S73" s="1116"/>
    </row>
    <row r="74" spans="1:19">
      <c r="A74"/>
      <c r="B74"/>
      <c r="C74"/>
      <c r="D74"/>
      <c r="E74"/>
      <c r="F74"/>
      <c r="G74"/>
      <c r="H74"/>
      <c r="I74"/>
      <c r="J74"/>
      <c r="K74"/>
      <c r="L74" s="1116"/>
      <c r="M74" s="1116"/>
      <c r="N74" s="1116"/>
      <c r="O74" s="1116"/>
      <c r="P74" s="1116"/>
      <c r="Q74" s="1116"/>
      <c r="R74" s="1116"/>
    </row>
    <row r="75" spans="1:19">
      <c r="A75"/>
      <c r="B75"/>
      <c r="C75"/>
      <c r="D75"/>
      <c r="E75"/>
      <c r="F75"/>
      <c r="G75"/>
      <c r="H75"/>
      <c r="I75"/>
      <c r="J75"/>
      <c r="K75"/>
      <c r="L75" s="1116"/>
      <c r="M75" s="1116"/>
      <c r="N75" s="1116"/>
      <c r="O75" s="1116"/>
      <c r="P75" s="1116"/>
      <c r="Q75" s="1116"/>
      <c r="R75" s="1116"/>
    </row>
    <row r="76" spans="1:19">
      <c r="A76"/>
      <c r="B76"/>
      <c r="C76"/>
      <c r="D76"/>
      <c r="E76"/>
      <c r="F76"/>
      <c r="G76"/>
      <c r="H76"/>
      <c r="I76"/>
      <c r="J76"/>
      <c r="K76"/>
      <c r="L76" s="1116"/>
      <c r="M76" s="1116"/>
      <c r="N76" s="1116"/>
      <c r="O76" s="1116"/>
      <c r="P76" s="1116"/>
      <c r="Q76" s="1116"/>
      <c r="R76" s="1116"/>
    </row>
    <row r="77" spans="1:19">
      <c r="A77"/>
      <c r="B77"/>
      <c r="C77"/>
      <c r="D77"/>
      <c r="E77"/>
      <c r="F77"/>
      <c r="G77"/>
      <c r="H77"/>
      <c r="I77"/>
      <c r="J77"/>
      <c r="K77"/>
      <c r="L77" s="1116"/>
      <c r="M77" s="1116"/>
      <c r="N77" s="1116"/>
      <c r="O77" s="1116"/>
      <c r="P77" s="1116"/>
      <c r="Q77" s="1116"/>
      <c r="R77" s="1116"/>
    </row>
    <row r="78" spans="1:19">
      <c r="A78"/>
      <c r="B78"/>
      <c r="C78"/>
      <c r="D78"/>
      <c r="E78"/>
      <c r="F78"/>
      <c r="G78"/>
      <c r="H78"/>
      <c r="I78"/>
      <c r="J78"/>
      <c r="K78"/>
      <c r="L78" s="1116"/>
      <c r="M78" s="1116"/>
      <c r="N78" s="1116"/>
      <c r="O78" s="1116"/>
      <c r="P78" s="1116"/>
      <c r="Q78" s="1116"/>
      <c r="R78" s="1116"/>
    </row>
    <row r="79" spans="1:19">
      <c r="A79"/>
      <c r="B79"/>
      <c r="C79"/>
      <c r="D79"/>
      <c r="E79"/>
      <c r="F79"/>
      <c r="G79"/>
      <c r="H79"/>
      <c r="I79"/>
      <c r="J79"/>
      <c r="K79"/>
      <c r="L79" s="1116"/>
      <c r="M79" s="1116"/>
      <c r="N79" s="1116"/>
      <c r="O79" s="1116"/>
      <c r="P79" s="1116"/>
      <c r="Q79" s="1116"/>
      <c r="R79" s="1116"/>
    </row>
    <row r="80" spans="1:19">
      <c r="A80"/>
      <c r="B80"/>
      <c r="C80"/>
      <c r="D80"/>
      <c r="E80"/>
      <c r="F80"/>
      <c r="G80"/>
      <c r="H80"/>
      <c r="I80"/>
      <c r="J80"/>
      <c r="K80"/>
      <c r="L80" s="1116"/>
      <c r="M80" s="1116"/>
      <c r="N80" s="1116"/>
      <c r="O80" s="1116"/>
      <c r="P80" s="1116"/>
      <c r="Q80" s="1116"/>
      <c r="R80" s="1116"/>
    </row>
    <row r="81" spans="1:18">
      <c r="A81"/>
      <c r="B81"/>
      <c r="C81"/>
      <c r="D81"/>
      <c r="E81"/>
      <c r="F81"/>
      <c r="G81"/>
      <c r="H81"/>
      <c r="I81"/>
      <c r="J81"/>
      <c r="K81"/>
      <c r="L81" s="1116"/>
      <c r="M81" s="1116"/>
      <c r="N81" s="1116"/>
      <c r="O81" s="1116"/>
      <c r="P81" s="1116"/>
      <c r="Q81" s="1116"/>
      <c r="R81" s="1116"/>
    </row>
    <row r="82" spans="1:18">
      <c r="A82"/>
      <c r="B82"/>
      <c r="C82"/>
      <c r="D82"/>
      <c r="E82"/>
      <c r="F82"/>
      <c r="G82"/>
      <c r="H82"/>
      <c r="I82"/>
      <c r="J82"/>
      <c r="K82"/>
      <c r="L82" s="1116"/>
      <c r="M82" s="1116"/>
      <c r="N82" s="1116"/>
      <c r="O82" s="1116"/>
      <c r="P82" s="1116"/>
      <c r="Q82" s="1116"/>
      <c r="R82" s="1116"/>
    </row>
    <row r="83" spans="1:18">
      <c r="A83"/>
      <c r="B83"/>
      <c r="C83"/>
      <c r="D83"/>
      <c r="E83"/>
      <c r="F83"/>
      <c r="G83"/>
      <c r="H83"/>
      <c r="I83"/>
      <c r="J83"/>
      <c r="K83"/>
      <c r="L83" s="1116"/>
      <c r="M83" s="1116"/>
      <c r="N83" s="1116"/>
      <c r="O83" s="1116"/>
      <c r="P83" s="1116"/>
      <c r="Q83" s="1116"/>
      <c r="R83" s="1116"/>
    </row>
    <row r="84" spans="1:18">
      <c r="A84"/>
      <c r="B84"/>
      <c r="C84"/>
      <c r="D84"/>
      <c r="E84"/>
      <c r="F84"/>
      <c r="G84"/>
      <c r="H84"/>
      <c r="I84"/>
      <c r="J84"/>
      <c r="K84"/>
      <c r="L84" s="1116"/>
      <c r="M84" s="1116"/>
      <c r="N84" s="1116"/>
      <c r="O84" s="1116"/>
      <c r="P84" s="1116"/>
      <c r="Q84" s="1116"/>
      <c r="R84" s="1116"/>
    </row>
    <row r="85" spans="1:18">
      <c r="A85"/>
      <c r="B85"/>
      <c r="C85"/>
      <c r="D85"/>
      <c r="E85"/>
      <c r="F85"/>
      <c r="G85"/>
      <c r="H85"/>
      <c r="I85"/>
      <c r="J85"/>
      <c r="K85"/>
      <c r="L85" s="1116"/>
      <c r="M85" s="1116"/>
      <c r="N85" s="1116"/>
      <c r="O85" s="1116"/>
      <c r="P85" s="1116"/>
      <c r="Q85" s="1116"/>
      <c r="R85" s="1116"/>
    </row>
    <row r="86" spans="1:18">
      <c r="A86"/>
      <c r="B86"/>
      <c r="C86"/>
      <c r="D86"/>
      <c r="E86"/>
      <c r="F86"/>
      <c r="G86"/>
      <c r="H86"/>
      <c r="I86"/>
      <c r="J86"/>
      <c r="K86"/>
      <c r="L86" s="1116"/>
      <c r="M86" s="1116"/>
      <c r="N86" s="1116"/>
      <c r="O86" s="1116"/>
      <c r="P86" s="1116"/>
      <c r="Q86" s="1116"/>
      <c r="R86" s="1116"/>
    </row>
    <row r="87" spans="1:18">
      <c r="A87"/>
      <c r="B87"/>
      <c r="C87"/>
      <c r="D87"/>
      <c r="E87"/>
      <c r="F87"/>
      <c r="G87"/>
      <c r="H87"/>
      <c r="I87"/>
      <c r="J87"/>
      <c r="K87"/>
      <c r="L87" s="1116"/>
      <c r="M87" s="1116"/>
      <c r="N87" s="1116"/>
      <c r="O87" s="1116"/>
      <c r="P87" s="1116"/>
      <c r="Q87" s="1116"/>
      <c r="R87" s="1116"/>
    </row>
    <row r="88" spans="1:18">
      <c r="A88"/>
      <c r="B88"/>
      <c r="C88"/>
      <c r="D88"/>
      <c r="E88"/>
      <c r="F88"/>
      <c r="G88"/>
      <c r="H88"/>
      <c r="I88"/>
      <c r="J88"/>
      <c r="K88"/>
      <c r="L88" s="1116"/>
      <c r="M88" s="1116"/>
      <c r="N88" s="1116"/>
      <c r="O88" s="1116"/>
      <c r="P88" s="1116"/>
      <c r="Q88" s="1116"/>
      <c r="R88" s="1116"/>
    </row>
    <row r="89" spans="1:18">
      <c r="A89"/>
      <c r="B89"/>
      <c r="C89"/>
      <c r="D89"/>
      <c r="E89"/>
      <c r="F89"/>
      <c r="G89"/>
      <c r="H89"/>
      <c r="I89"/>
      <c r="J89"/>
      <c r="K89"/>
      <c r="L89" s="1116"/>
      <c r="M89" s="1116"/>
      <c r="N89" s="1116"/>
      <c r="O89" s="1116"/>
      <c r="P89" s="1116"/>
      <c r="Q89" s="1116"/>
      <c r="R89" s="1116"/>
    </row>
    <row r="90" spans="1:18">
      <c r="A90"/>
      <c r="B90"/>
      <c r="C90"/>
      <c r="D90"/>
      <c r="E90"/>
      <c r="F90"/>
      <c r="G90"/>
      <c r="H90"/>
      <c r="I90"/>
      <c r="J90"/>
      <c r="K90"/>
      <c r="L90" s="1116"/>
      <c r="M90" s="1116"/>
      <c r="N90" s="1116"/>
      <c r="O90" s="1116"/>
      <c r="P90" s="1116"/>
      <c r="Q90" s="1116"/>
      <c r="R90" s="1116"/>
    </row>
    <row r="91" spans="1:18">
      <c r="A91"/>
      <c r="B91"/>
      <c r="C91"/>
      <c r="D91"/>
      <c r="E91"/>
      <c r="F91"/>
      <c r="G91"/>
      <c r="H91"/>
      <c r="I91"/>
      <c r="J91"/>
      <c r="K91"/>
      <c r="L91" s="1116"/>
      <c r="M91" s="1116"/>
      <c r="N91" s="1116"/>
      <c r="O91" s="1116"/>
      <c r="P91" s="1116"/>
      <c r="Q91" s="1116"/>
      <c r="R91" s="1116"/>
    </row>
    <row r="92" spans="1:18">
      <c r="A92"/>
      <c r="B92"/>
      <c r="C92"/>
      <c r="D92"/>
      <c r="E92"/>
      <c r="F92"/>
      <c r="G92"/>
      <c r="H92"/>
      <c r="I92"/>
      <c r="J92"/>
      <c r="K92"/>
      <c r="L92" s="1116"/>
      <c r="M92" s="1116"/>
      <c r="N92" s="1116"/>
      <c r="O92" s="1116"/>
      <c r="P92" s="1116"/>
      <c r="Q92" s="1116"/>
      <c r="R92" s="1116"/>
    </row>
    <row r="93" spans="1:18">
      <c r="A93"/>
      <c r="B93"/>
      <c r="C93"/>
      <c r="D93"/>
      <c r="E93"/>
      <c r="F93"/>
      <c r="G93"/>
      <c r="H93"/>
      <c r="I93"/>
      <c r="J93"/>
      <c r="K93"/>
      <c r="L93" s="1116"/>
      <c r="M93" s="1116"/>
      <c r="N93" s="1116"/>
      <c r="O93" s="1116"/>
      <c r="P93" s="1116"/>
      <c r="Q93" s="1116"/>
      <c r="R93" s="1116"/>
    </row>
    <row r="94" spans="1:18">
      <c r="A94"/>
      <c r="B94"/>
      <c r="C94"/>
      <c r="D94"/>
      <c r="E94"/>
      <c r="F94"/>
      <c r="G94"/>
      <c r="H94"/>
      <c r="I94"/>
      <c r="J94"/>
      <c r="K94"/>
      <c r="L94" s="1116"/>
      <c r="M94" s="1116"/>
      <c r="N94" s="1116"/>
      <c r="O94" s="1116"/>
      <c r="P94" s="1116"/>
      <c r="Q94" s="1116"/>
      <c r="R94" s="1116"/>
    </row>
    <row r="95" spans="1:18">
      <c r="A95"/>
      <c r="B95"/>
      <c r="C95"/>
      <c r="D95"/>
      <c r="E95"/>
      <c r="F95"/>
      <c r="G95"/>
      <c r="H95"/>
      <c r="I95"/>
      <c r="J95"/>
      <c r="K95"/>
      <c r="L95" s="1116"/>
      <c r="M95" s="1116"/>
      <c r="N95" s="1116"/>
      <c r="O95" s="1116"/>
      <c r="P95" s="1116"/>
      <c r="Q95" s="1116"/>
      <c r="R95" s="1116"/>
    </row>
    <row r="96" spans="1:18">
      <c r="A96"/>
      <c r="B96"/>
      <c r="C96"/>
      <c r="D96"/>
      <c r="E96"/>
      <c r="F96"/>
      <c r="G96"/>
      <c r="H96"/>
      <c r="I96"/>
      <c r="J96"/>
      <c r="K96"/>
      <c r="L96" s="1116"/>
      <c r="M96" s="1116"/>
      <c r="N96" s="1116"/>
      <c r="O96" s="1116"/>
      <c r="P96" s="1116"/>
      <c r="Q96" s="1116"/>
      <c r="R96" s="1116"/>
    </row>
    <row r="97" spans="1:13">
      <c r="A97"/>
      <c r="B97"/>
      <c r="C97"/>
      <c r="D97"/>
      <c r="E97"/>
      <c r="F97"/>
      <c r="G97"/>
      <c r="H97"/>
      <c r="I97"/>
      <c r="J97"/>
      <c r="K97"/>
      <c r="L97" s="1116"/>
      <c r="M97" s="1116"/>
    </row>
    <row r="98" spans="1:13">
      <c r="A98"/>
      <c r="B98"/>
      <c r="C98"/>
      <c r="D98"/>
      <c r="E98"/>
      <c r="F98"/>
      <c r="G98"/>
      <c r="H98"/>
      <c r="I98"/>
      <c r="J98"/>
      <c r="K98"/>
      <c r="L98" s="1116"/>
    </row>
    <row r="99" spans="1:13">
      <c r="A99"/>
      <c r="B99"/>
      <c r="C99"/>
      <c r="D99"/>
      <c r="E99"/>
      <c r="F99" s="3"/>
      <c r="G99" s="3"/>
      <c r="H99" s="3"/>
      <c r="I99"/>
      <c r="J99"/>
      <c r="K99"/>
      <c r="L99" s="1116"/>
    </row>
    <row r="100" spans="1:13">
      <c r="A100"/>
      <c r="B100"/>
      <c r="C100"/>
      <c r="D100"/>
      <c r="E100"/>
      <c r="F100" s="3"/>
      <c r="G100" s="3"/>
      <c r="H100" s="3"/>
      <c r="I100"/>
      <c r="J100"/>
      <c r="K100"/>
      <c r="L100" s="1116"/>
    </row>
    <row r="101" spans="1:13">
      <c r="A101"/>
      <c r="B101"/>
      <c r="C101"/>
      <c r="D101"/>
      <c r="E101"/>
      <c r="F101"/>
      <c r="G101"/>
      <c r="H101"/>
      <c r="I101"/>
      <c r="J101"/>
      <c r="K101"/>
      <c r="L101" s="1116"/>
    </row>
    <row r="102" spans="1:13">
      <c r="A102"/>
      <c r="B102"/>
      <c r="C102"/>
      <c r="D102"/>
      <c r="E102"/>
      <c r="F102"/>
      <c r="G102"/>
      <c r="H102"/>
      <c r="I102"/>
      <c r="J102"/>
      <c r="K102"/>
      <c r="L102" s="1116"/>
    </row>
    <row r="103" spans="1:13">
      <c r="A103"/>
      <c r="B103"/>
      <c r="C103"/>
      <c r="D103"/>
      <c r="E103"/>
      <c r="F103"/>
      <c r="G103"/>
      <c r="H103"/>
      <c r="I103"/>
      <c r="J103"/>
      <c r="K103"/>
      <c r="L103" s="1116"/>
    </row>
    <row r="104" spans="1:13">
      <c r="A104"/>
      <c r="B104"/>
      <c r="C104"/>
      <c r="D104"/>
      <c r="E104"/>
      <c r="F104"/>
      <c r="G104"/>
      <c r="H104"/>
      <c r="I104"/>
      <c r="J104"/>
      <c r="K104"/>
      <c r="L104" s="1116"/>
    </row>
    <row r="105" spans="1:13">
      <c r="A105"/>
      <c r="B105"/>
      <c r="C105"/>
      <c r="D105"/>
      <c r="E105"/>
      <c r="F105"/>
      <c r="G105"/>
      <c r="H105"/>
      <c r="I105"/>
      <c r="J105"/>
      <c r="K105"/>
      <c r="L105" s="1116"/>
    </row>
    <row r="106" spans="1:13">
      <c r="A106"/>
      <c r="B106"/>
      <c r="C106"/>
      <c r="D106"/>
      <c r="E106"/>
      <c r="F106"/>
      <c r="G106"/>
      <c r="H106"/>
      <c r="I106"/>
      <c r="J106"/>
      <c r="K106"/>
      <c r="L106" s="1116"/>
    </row>
    <row r="107" spans="1:13">
      <c r="A107"/>
      <c r="B107"/>
      <c r="C107"/>
      <c r="D107"/>
      <c r="E107"/>
      <c r="F107"/>
      <c r="G107"/>
      <c r="H107"/>
      <c r="I107"/>
      <c r="J107"/>
      <c r="K107"/>
      <c r="L107" s="1116"/>
    </row>
    <row r="108" spans="1:13">
      <c r="A108" s="1116"/>
      <c r="B108" s="1116"/>
      <c r="C108" s="1116"/>
      <c r="D108" s="1116"/>
      <c r="E108" s="1116"/>
      <c r="F108" s="1116"/>
      <c r="G108" s="1116"/>
      <c r="H108" s="1116"/>
      <c r="I108" s="1116"/>
      <c r="J108" s="1116"/>
      <c r="K108" s="1116"/>
      <c r="L108" s="1116"/>
    </row>
    <row r="109" spans="1:13">
      <c r="A109" s="1116"/>
      <c r="B109" s="1116"/>
      <c r="C109" s="1116"/>
      <c r="D109" s="1116"/>
      <c r="E109" s="1116"/>
      <c r="F109" s="1116"/>
      <c r="G109" s="1116"/>
      <c r="H109" s="1116"/>
      <c r="I109" s="1116"/>
      <c r="J109" s="1116"/>
      <c r="K109" s="1116"/>
      <c r="L109" s="1116"/>
    </row>
    <row r="110" spans="1:13">
      <c r="A110" s="1116"/>
      <c r="B110" s="1116"/>
      <c r="C110" s="1116"/>
      <c r="D110" s="1116"/>
      <c r="E110" s="1116"/>
      <c r="F110" s="1116"/>
      <c r="G110" s="1116"/>
      <c r="H110" s="1116"/>
      <c r="I110" s="1116"/>
      <c r="J110" s="1116"/>
      <c r="K110" s="1116"/>
    </row>
    <row r="111" spans="1:13">
      <c r="A111" s="1116"/>
      <c r="B111" s="1116"/>
      <c r="C111" s="1116"/>
      <c r="D111" s="1116"/>
      <c r="E111" s="1116"/>
      <c r="F111" s="1116"/>
      <c r="G111" s="1116"/>
      <c r="H111" s="1116"/>
      <c r="I111" s="1116"/>
      <c r="J111" s="1116"/>
      <c r="K111" s="1116"/>
    </row>
    <row r="112" spans="1:13">
      <c r="A112" s="1116"/>
      <c r="B112" s="1116"/>
      <c r="C112" s="1116"/>
      <c r="D112" s="1116"/>
      <c r="E112" s="1116"/>
      <c r="F112" s="1116"/>
      <c r="G112" s="1116"/>
      <c r="H112" s="1116"/>
      <c r="I112" s="1116"/>
      <c r="J112" s="1116"/>
      <c r="K112" s="1116"/>
    </row>
    <row r="113" spans="1:11">
      <c r="A113" s="1116"/>
      <c r="B113" s="1116"/>
      <c r="C113" s="1116"/>
      <c r="D113" s="1116"/>
      <c r="E113" s="1116"/>
      <c r="F113" s="1116"/>
      <c r="G113" s="1116"/>
      <c r="H113" s="1116"/>
      <c r="I113" s="1116"/>
      <c r="J113" s="1116"/>
      <c r="K113" s="1116"/>
    </row>
    <row r="114" spans="1:11">
      <c r="A114" s="1116"/>
      <c r="B114" s="1116"/>
      <c r="C114" s="1116"/>
      <c r="D114" s="1116"/>
      <c r="E114" s="1116"/>
      <c r="F114" s="1116"/>
      <c r="G114" s="1116"/>
      <c r="H114" s="1116"/>
      <c r="I114" s="1116"/>
      <c r="J114" s="1116"/>
      <c r="K114" s="1116"/>
    </row>
    <row r="115" spans="1:11">
      <c r="A115" s="1116"/>
      <c r="B115" s="1116"/>
      <c r="C115" s="1116"/>
      <c r="D115" s="1116"/>
      <c r="E115" s="1116"/>
      <c r="F115" s="1116"/>
      <c r="G115" s="1116"/>
      <c r="H115" s="1116"/>
      <c r="I115" s="1116"/>
      <c r="J115" s="1116"/>
      <c r="K115" s="1116"/>
    </row>
    <row r="116" spans="1:11">
      <c r="A116" s="1116"/>
      <c r="B116" s="1116"/>
      <c r="C116" s="1116"/>
      <c r="D116" s="1116"/>
      <c r="E116" s="1116"/>
      <c r="F116" s="1116"/>
      <c r="G116" s="1116"/>
      <c r="H116" s="1116"/>
      <c r="I116" s="1116"/>
      <c r="J116" s="1116"/>
      <c r="K116" s="1116"/>
    </row>
    <row r="117" spans="1:11">
      <c r="A117" s="1116"/>
      <c r="B117" s="1116"/>
      <c r="C117" s="1116"/>
      <c r="D117" s="1116"/>
      <c r="E117" s="1116"/>
      <c r="F117" s="1116"/>
      <c r="G117" s="1116"/>
      <c r="H117" s="1116"/>
      <c r="I117" s="1116"/>
      <c r="J117" s="1116"/>
      <c r="K117" s="1116"/>
    </row>
  </sheetData>
  <sortState ref="P7:S67">
    <sortCondition descending="1" ref="Q7:Q6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0" workbookViewId="0">
      <selection activeCell="J18" sqref="I18:J18"/>
    </sheetView>
  </sheetViews>
  <sheetFormatPr defaultRowHeight="12.75"/>
  <cols>
    <col min="1" max="1" width="16.85546875" style="1146" customWidth="1"/>
    <col min="2" max="2" width="12.28515625" style="1146" bestFit="1" customWidth="1"/>
    <col min="3" max="3" width="10.140625" style="1146" customWidth="1"/>
    <col min="4" max="4" width="9.140625" style="1146"/>
    <col min="5" max="5" width="6" style="1146" customWidth="1"/>
    <col min="6" max="6" width="16.7109375" style="1146" customWidth="1"/>
    <col min="7" max="7" width="11.28515625" style="1146" customWidth="1"/>
    <col min="8" max="8" width="10.42578125" style="1146" customWidth="1"/>
    <col min="9" max="9" width="9.140625" style="1146"/>
    <col min="10" max="10" width="3.5703125" style="1146" customWidth="1"/>
    <col min="11" max="11" width="27.28515625" style="1146" customWidth="1"/>
    <col min="12" max="12" width="11.7109375" style="1146" customWidth="1"/>
    <col min="13" max="13" width="12.28515625" style="1146" customWidth="1"/>
    <col min="14" max="14" width="10.42578125" style="1146" customWidth="1"/>
    <col min="15" max="15" width="3.85546875" style="1146" customWidth="1"/>
    <col min="16" max="16" width="22.5703125" style="1146" customWidth="1"/>
    <col min="17" max="17" width="11.28515625" style="1146" customWidth="1"/>
    <col min="18" max="18" width="10.28515625" style="1146" customWidth="1"/>
    <col min="19" max="19" width="10" style="1146" customWidth="1"/>
    <col min="20" max="255" width="9.140625" style="1146"/>
    <col min="256" max="256" width="4" style="1146" customWidth="1"/>
    <col min="257" max="257" width="15.140625" style="1146" customWidth="1"/>
    <col min="258" max="258" width="13.85546875" style="1146" customWidth="1"/>
    <col min="259" max="259" width="10.140625" style="1146" customWidth="1"/>
    <col min="260" max="260" width="9.140625" style="1146"/>
    <col min="261" max="261" width="3.42578125" style="1146" customWidth="1"/>
    <col min="262" max="262" width="19.5703125" style="1146" customWidth="1"/>
    <col min="263" max="263" width="12.28515625" style="1146" customWidth="1"/>
    <col min="264" max="264" width="10.42578125" style="1146" customWidth="1"/>
    <col min="265" max="265" width="9.140625" style="1146"/>
    <col min="266" max="266" width="3.5703125" style="1146" customWidth="1"/>
    <col min="267" max="267" width="16.42578125" style="1146" customWidth="1"/>
    <col min="268" max="268" width="11.7109375" style="1146" customWidth="1"/>
    <col min="269" max="269" width="10.140625" style="1146" customWidth="1"/>
    <col min="270" max="270" width="15.85546875" style="1146" customWidth="1"/>
    <col min="271" max="271" width="3.85546875" style="1146" customWidth="1"/>
    <col min="272" max="272" width="16.42578125" style="1146" customWidth="1"/>
    <col min="273" max="273" width="11.28515625" style="1146" customWidth="1"/>
    <col min="274" max="274" width="10.28515625" style="1146" customWidth="1"/>
    <col min="275" max="275" width="10" style="1146" customWidth="1"/>
    <col min="276" max="511" width="9.140625" style="1146"/>
    <col min="512" max="512" width="4" style="1146" customWidth="1"/>
    <col min="513" max="513" width="15.140625" style="1146" customWidth="1"/>
    <col min="514" max="514" width="13.85546875" style="1146" customWidth="1"/>
    <col min="515" max="515" width="10.140625" style="1146" customWidth="1"/>
    <col min="516" max="516" width="9.140625" style="1146"/>
    <col min="517" max="517" width="3.42578125" style="1146" customWidth="1"/>
    <col min="518" max="518" width="19.5703125" style="1146" customWidth="1"/>
    <col min="519" max="519" width="12.28515625" style="1146" customWidth="1"/>
    <col min="520" max="520" width="10.42578125" style="1146" customWidth="1"/>
    <col min="521" max="521" width="9.140625" style="1146"/>
    <col min="522" max="522" width="3.5703125" style="1146" customWidth="1"/>
    <col min="523" max="523" width="16.42578125" style="1146" customWidth="1"/>
    <col min="524" max="524" width="11.7109375" style="1146" customWidth="1"/>
    <col min="525" max="525" width="10.140625" style="1146" customWidth="1"/>
    <col min="526" max="526" width="15.85546875" style="1146" customWidth="1"/>
    <col min="527" max="527" width="3.85546875" style="1146" customWidth="1"/>
    <col min="528" max="528" width="16.42578125" style="1146" customWidth="1"/>
    <col min="529" max="529" width="11.28515625" style="1146" customWidth="1"/>
    <col min="530" max="530" width="10.28515625" style="1146" customWidth="1"/>
    <col min="531" max="531" width="10" style="1146" customWidth="1"/>
    <col min="532" max="767" width="9.140625" style="1146"/>
    <col min="768" max="768" width="4" style="1146" customWidth="1"/>
    <col min="769" max="769" width="15.140625" style="1146" customWidth="1"/>
    <col min="770" max="770" width="13.85546875" style="1146" customWidth="1"/>
    <col min="771" max="771" width="10.140625" style="1146" customWidth="1"/>
    <col min="772" max="772" width="9.140625" style="1146"/>
    <col min="773" max="773" width="3.42578125" style="1146" customWidth="1"/>
    <col min="774" max="774" width="19.5703125" style="1146" customWidth="1"/>
    <col min="775" max="775" width="12.28515625" style="1146" customWidth="1"/>
    <col min="776" max="776" width="10.42578125" style="1146" customWidth="1"/>
    <col min="777" max="777" width="9.140625" style="1146"/>
    <col min="778" max="778" width="3.5703125" style="1146" customWidth="1"/>
    <col min="779" max="779" width="16.42578125" style="1146" customWidth="1"/>
    <col min="780" max="780" width="11.7109375" style="1146" customWidth="1"/>
    <col min="781" max="781" width="10.140625" style="1146" customWidth="1"/>
    <col min="782" max="782" width="15.85546875" style="1146" customWidth="1"/>
    <col min="783" max="783" width="3.85546875" style="1146" customWidth="1"/>
    <col min="784" max="784" width="16.42578125" style="1146" customWidth="1"/>
    <col min="785" max="785" width="11.28515625" style="1146" customWidth="1"/>
    <col min="786" max="786" width="10.28515625" style="1146" customWidth="1"/>
    <col min="787" max="787" width="10" style="1146" customWidth="1"/>
    <col min="788" max="1023" width="9.140625" style="1146"/>
    <col min="1024" max="1024" width="4" style="1146" customWidth="1"/>
    <col min="1025" max="1025" width="15.140625" style="1146" customWidth="1"/>
    <col min="1026" max="1026" width="13.85546875" style="1146" customWidth="1"/>
    <col min="1027" max="1027" width="10.140625" style="1146" customWidth="1"/>
    <col min="1028" max="1028" width="9.140625" style="1146"/>
    <col min="1029" max="1029" width="3.42578125" style="1146" customWidth="1"/>
    <col min="1030" max="1030" width="19.5703125" style="1146" customWidth="1"/>
    <col min="1031" max="1031" width="12.28515625" style="1146" customWidth="1"/>
    <col min="1032" max="1032" width="10.42578125" style="1146" customWidth="1"/>
    <col min="1033" max="1033" width="9.140625" style="1146"/>
    <col min="1034" max="1034" width="3.5703125" style="1146" customWidth="1"/>
    <col min="1035" max="1035" width="16.42578125" style="1146" customWidth="1"/>
    <col min="1036" max="1036" width="11.7109375" style="1146" customWidth="1"/>
    <col min="1037" max="1037" width="10.140625" style="1146" customWidth="1"/>
    <col min="1038" max="1038" width="15.85546875" style="1146" customWidth="1"/>
    <col min="1039" max="1039" width="3.85546875" style="1146" customWidth="1"/>
    <col min="1040" max="1040" width="16.42578125" style="1146" customWidth="1"/>
    <col min="1041" max="1041" width="11.28515625" style="1146" customWidth="1"/>
    <col min="1042" max="1042" width="10.28515625" style="1146" customWidth="1"/>
    <col min="1043" max="1043" width="10" style="1146" customWidth="1"/>
    <col min="1044" max="1279" width="9.140625" style="1146"/>
    <col min="1280" max="1280" width="4" style="1146" customWidth="1"/>
    <col min="1281" max="1281" width="15.140625" style="1146" customWidth="1"/>
    <col min="1282" max="1282" width="13.85546875" style="1146" customWidth="1"/>
    <col min="1283" max="1283" width="10.140625" style="1146" customWidth="1"/>
    <col min="1284" max="1284" width="9.140625" style="1146"/>
    <col min="1285" max="1285" width="3.42578125" style="1146" customWidth="1"/>
    <col min="1286" max="1286" width="19.5703125" style="1146" customWidth="1"/>
    <col min="1287" max="1287" width="12.28515625" style="1146" customWidth="1"/>
    <col min="1288" max="1288" width="10.42578125" style="1146" customWidth="1"/>
    <col min="1289" max="1289" width="9.140625" style="1146"/>
    <col min="1290" max="1290" width="3.5703125" style="1146" customWidth="1"/>
    <col min="1291" max="1291" width="16.42578125" style="1146" customWidth="1"/>
    <col min="1292" max="1292" width="11.7109375" style="1146" customWidth="1"/>
    <col min="1293" max="1293" width="10.140625" style="1146" customWidth="1"/>
    <col min="1294" max="1294" width="15.85546875" style="1146" customWidth="1"/>
    <col min="1295" max="1295" width="3.85546875" style="1146" customWidth="1"/>
    <col min="1296" max="1296" width="16.42578125" style="1146" customWidth="1"/>
    <col min="1297" max="1297" width="11.28515625" style="1146" customWidth="1"/>
    <col min="1298" max="1298" width="10.28515625" style="1146" customWidth="1"/>
    <col min="1299" max="1299" width="10" style="1146" customWidth="1"/>
    <col min="1300" max="1535" width="9.140625" style="1146"/>
    <col min="1536" max="1536" width="4" style="1146" customWidth="1"/>
    <col min="1537" max="1537" width="15.140625" style="1146" customWidth="1"/>
    <col min="1538" max="1538" width="13.85546875" style="1146" customWidth="1"/>
    <col min="1539" max="1539" width="10.140625" style="1146" customWidth="1"/>
    <col min="1540" max="1540" width="9.140625" style="1146"/>
    <col min="1541" max="1541" width="3.42578125" style="1146" customWidth="1"/>
    <col min="1542" max="1542" width="19.5703125" style="1146" customWidth="1"/>
    <col min="1543" max="1543" width="12.28515625" style="1146" customWidth="1"/>
    <col min="1544" max="1544" width="10.42578125" style="1146" customWidth="1"/>
    <col min="1545" max="1545" width="9.140625" style="1146"/>
    <col min="1546" max="1546" width="3.5703125" style="1146" customWidth="1"/>
    <col min="1547" max="1547" width="16.42578125" style="1146" customWidth="1"/>
    <col min="1548" max="1548" width="11.7109375" style="1146" customWidth="1"/>
    <col min="1549" max="1549" width="10.140625" style="1146" customWidth="1"/>
    <col min="1550" max="1550" width="15.85546875" style="1146" customWidth="1"/>
    <col min="1551" max="1551" width="3.85546875" style="1146" customWidth="1"/>
    <col min="1552" max="1552" width="16.42578125" style="1146" customWidth="1"/>
    <col min="1553" max="1553" width="11.28515625" style="1146" customWidth="1"/>
    <col min="1554" max="1554" width="10.28515625" style="1146" customWidth="1"/>
    <col min="1555" max="1555" width="10" style="1146" customWidth="1"/>
    <col min="1556" max="1791" width="9.140625" style="1146"/>
    <col min="1792" max="1792" width="4" style="1146" customWidth="1"/>
    <col min="1793" max="1793" width="15.140625" style="1146" customWidth="1"/>
    <col min="1794" max="1794" width="13.85546875" style="1146" customWidth="1"/>
    <col min="1795" max="1795" width="10.140625" style="1146" customWidth="1"/>
    <col min="1796" max="1796" width="9.140625" style="1146"/>
    <col min="1797" max="1797" width="3.42578125" style="1146" customWidth="1"/>
    <col min="1798" max="1798" width="19.5703125" style="1146" customWidth="1"/>
    <col min="1799" max="1799" width="12.28515625" style="1146" customWidth="1"/>
    <col min="1800" max="1800" width="10.42578125" style="1146" customWidth="1"/>
    <col min="1801" max="1801" width="9.140625" style="1146"/>
    <col min="1802" max="1802" width="3.5703125" style="1146" customWidth="1"/>
    <col min="1803" max="1803" width="16.42578125" style="1146" customWidth="1"/>
    <col min="1804" max="1804" width="11.7109375" style="1146" customWidth="1"/>
    <col min="1805" max="1805" width="10.140625" style="1146" customWidth="1"/>
    <col min="1806" max="1806" width="15.85546875" style="1146" customWidth="1"/>
    <col min="1807" max="1807" width="3.85546875" style="1146" customWidth="1"/>
    <col min="1808" max="1808" width="16.42578125" style="1146" customWidth="1"/>
    <col min="1809" max="1809" width="11.28515625" style="1146" customWidth="1"/>
    <col min="1810" max="1810" width="10.28515625" style="1146" customWidth="1"/>
    <col min="1811" max="1811" width="10" style="1146" customWidth="1"/>
    <col min="1812" max="2047" width="9.140625" style="1146"/>
    <col min="2048" max="2048" width="4" style="1146" customWidth="1"/>
    <col min="2049" max="2049" width="15.140625" style="1146" customWidth="1"/>
    <col min="2050" max="2050" width="13.85546875" style="1146" customWidth="1"/>
    <col min="2051" max="2051" width="10.140625" style="1146" customWidth="1"/>
    <col min="2052" max="2052" width="9.140625" style="1146"/>
    <col min="2053" max="2053" width="3.42578125" style="1146" customWidth="1"/>
    <col min="2054" max="2054" width="19.5703125" style="1146" customWidth="1"/>
    <col min="2055" max="2055" width="12.28515625" style="1146" customWidth="1"/>
    <col min="2056" max="2056" width="10.42578125" style="1146" customWidth="1"/>
    <col min="2057" max="2057" width="9.140625" style="1146"/>
    <col min="2058" max="2058" width="3.5703125" style="1146" customWidth="1"/>
    <col min="2059" max="2059" width="16.42578125" style="1146" customWidth="1"/>
    <col min="2060" max="2060" width="11.7109375" style="1146" customWidth="1"/>
    <col min="2061" max="2061" width="10.140625" style="1146" customWidth="1"/>
    <col min="2062" max="2062" width="15.85546875" style="1146" customWidth="1"/>
    <col min="2063" max="2063" width="3.85546875" style="1146" customWidth="1"/>
    <col min="2064" max="2064" width="16.42578125" style="1146" customWidth="1"/>
    <col min="2065" max="2065" width="11.28515625" style="1146" customWidth="1"/>
    <col min="2066" max="2066" width="10.28515625" style="1146" customWidth="1"/>
    <col min="2067" max="2067" width="10" style="1146" customWidth="1"/>
    <col min="2068" max="2303" width="9.140625" style="1146"/>
    <col min="2304" max="2304" width="4" style="1146" customWidth="1"/>
    <col min="2305" max="2305" width="15.140625" style="1146" customWidth="1"/>
    <col min="2306" max="2306" width="13.85546875" style="1146" customWidth="1"/>
    <col min="2307" max="2307" width="10.140625" style="1146" customWidth="1"/>
    <col min="2308" max="2308" width="9.140625" style="1146"/>
    <col min="2309" max="2309" width="3.42578125" style="1146" customWidth="1"/>
    <col min="2310" max="2310" width="19.5703125" style="1146" customWidth="1"/>
    <col min="2311" max="2311" width="12.28515625" style="1146" customWidth="1"/>
    <col min="2312" max="2312" width="10.42578125" style="1146" customWidth="1"/>
    <col min="2313" max="2313" width="9.140625" style="1146"/>
    <col min="2314" max="2314" width="3.5703125" style="1146" customWidth="1"/>
    <col min="2315" max="2315" width="16.42578125" style="1146" customWidth="1"/>
    <col min="2316" max="2316" width="11.7109375" style="1146" customWidth="1"/>
    <col min="2317" max="2317" width="10.140625" style="1146" customWidth="1"/>
    <col min="2318" max="2318" width="15.85546875" style="1146" customWidth="1"/>
    <col min="2319" max="2319" width="3.85546875" style="1146" customWidth="1"/>
    <col min="2320" max="2320" width="16.42578125" style="1146" customWidth="1"/>
    <col min="2321" max="2321" width="11.28515625" style="1146" customWidth="1"/>
    <col min="2322" max="2322" width="10.28515625" style="1146" customWidth="1"/>
    <col min="2323" max="2323" width="10" style="1146" customWidth="1"/>
    <col min="2324" max="2559" width="9.140625" style="1146"/>
    <col min="2560" max="2560" width="4" style="1146" customWidth="1"/>
    <col min="2561" max="2561" width="15.140625" style="1146" customWidth="1"/>
    <col min="2562" max="2562" width="13.85546875" style="1146" customWidth="1"/>
    <col min="2563" max="2563" width="10.140625" style="1146" customWidth="1"/>
    <col min="2564" max="2564" width="9.140625" style="1146"/>
    <col min="2565" max="2565" width="3.42578125" style="1146" customWidth="1"/>
    <col min="2566" max="2566" width="19.5703125" style="1146" customWidth="1"/>
    <col min="2567" max="2567" width="12.28515625" style="1146" customWidth="1"/>
    <col min="2568" max="2568" width="10.42578125" style="1146" customWidth="1"/>
    <col min="2569" max="2569" width="9.140625" style="1146"/>
    <col min="2570" max="2570" width="3.5703125" style="1146" customWidth="1"/>
    <col min="2571" max="2571" width="16.42578125" style="1146" customWidth="1"/>
    <col min="2572" max="2572" width="11.7109375" style="1146" customWidth="1"/>
    <col min="2573" max="2573" width="10.140625" style="1146" customWidth="1"/>
    <col min="2574" max="2574" width="15.85546875" style="1146" customWidth="1"/>
    <col min="2575" max="2575" width="3.85546875" style="1146" customWidth="1"/>
    <col min="2576" max="2576" width="16.42578125" style="1146" customWidth="1"/>
    <col min="2577" max="2577" width="11.28515625" style="1146" customWidth="1"/>
    <col min="2578" max="2578" width="10.28515625" style="1146" customWidth="1"/>
    <col min="2579" max="2579" width="10" style="1146" customWidth="1"/>
    <col min="2580" max="2815" width="9.140625" style="1146"/>
    <col min="2816" max="2816" width="4" style="1146" customWidth="1"/>
    <col min="2817" max="2817" width="15.140625" style="1146" customWidth="1"/>
    <col min="2818" max="2818" width="13.85546875" style="1146" customWidth="1"/>
    <col min="2819" max="2819" width="10.140625" style="1146" customWidth="1"/>
    <col min="2820" max="2820" width="9.140625" style="1146"/>
    <col min="2821" max="2821" width="3.42578125" style="1146" customWidth="1"/>
    <col min="2822" max="2822" width="19.5703125" style="1146" customWidth="1"/>
    <col min="2823" max="2823" width="12.28515625" style="1146" customWidth="1"/>
    <col min="2824" max="2824" width="10.42578125" style="1146" customWidth="1"/>
    <col min="2825" max="2825" width="9.140625" style="1146"/>
    <col min="2826" max="2826" width="3.5703125" style="1146" customWidth="1"/>
    <col min="2827" max="2827" width="16.42578125" style="1146" customWidth="1"/>
    <col min="2828" max="2828" width="11.7109375" style="1146" customWidth="1"/>
    <col min="2829" max="2829" width="10.140625" style="1146" customWidth="1"/>
    <col min="2830" max="2830" width="15.85546875" style="1146" customWidth="1"/>
    <col min="2831" max="2831" width="3.85546875" style="1146" customWidth="1"/>
    <col min="2832" max="2832" width="16.42578125" style="1146" customWidth="1"/>
    <col min="2833" max="2833" width="11.28515625" style="1146" customWidth="1"/>
    <col min="2834" max="2834" width="10.28515625" style="1146" customWidth="1"/>
    <col min="2835" max="2835" width="10" style="1146" customWidth="1"/>
    <col min="2836" max="3071" width="9.140625" style="1146"/>
    <col min="3072" max="3072" width="4" style="1146" customWidth="1"/>
    <col min="3073" max="3073" width="15.140625" style="1146" customWidth="1"/>
    <col min="3074" max="3074" width="13.85546875" style="1146" customWidth="1"/>
    <col min="3075" max="3075" width="10.140625" style="1146" customWidth="1"/>
    <col min="3076" max="3076" width="9.140625" style="1146"/>
    <col min="3077" max="3077" width="3.42578125" style="1146" customWidth="1"/>
    <col min="3078" max="3078" width="19.5703125" style="1146" customWidth="1"/>
    <col min="3079" max="3079" width="12.28515625" style="1146" customWidth="1"/>
    <col min="3080" max="3080" width="10.42578125" style="1146" customWidth="1"/>
    <col min="3081" max="3081" width="9.140625" style="1146"/>
    <col min="3082" max="3082" width="3.5703125" style="1146" customWidth="1"/>
    <col min="3083" max="3083" width="16.42578125" style="1146" customWidth="1"/>
    <col min="3084" max="3084" width="11.7109375" style="1146" customWidth="1"/>
    <col min="3085" max="3085" width="10.140625" style="1146" customWidth="1"/>
    <col min="3086" max="3086" width="15.85546875" style="1146" customWidth="1"/>
    <col min="3087" max="3087" width="3.85546875" style="1146" customWidth="1"/>
    <col min="3088" max="3088" width="16.42578125" style="1146" customWidth="1"/>
    <col min="3089" max="3089" width="11.28515625" style="1146" customWidth="1"/>
    <col min="3090" max="3090" width="10.28515625" style="1146" customWidth="1"/>
    <col min="3091" max="3091" width="10" style="1146" customWidth="1"/>
    <col min="3092" max="3327" width="9.140625" style="1146"/>
    <col min="3328" max="3328" width="4" style="1146" customWidth="1"/>
    <col min="3329" max="3329" width="15.140625" style="1146" customWidth="1"/>
    <col min="3330" max="3330" width="13.85546875" style="1146" customWidth="1"/>
    <col min="3331" max="3331" width="10.140625" style="1146" customWidth="1"/>
    <col min="3332" max="3332" width="9.140625" style="1146"/>
    <col min="3333" max="3333" width="3.42578125" style="1146" customWidth="1"/>
    <col min="3334" max="3334" width="19.5703125" style="1146" customWidth="1"/>
    <col min="3335" max="3335" width="12.28515625" style="1146" customWidth="1"/>
    <col min="3336" max="3336" width="10.42578125" style="1146" customWidth="1"/>
    <col min="3337" max="3337" width="9.140625" style="1146"/>
    <col min="3338" max="3338" width="3.5703125" style="1146" customWidth="1"/>
    <col min="3339" max="3339" width="16.42578125" style="1146" customWidth="1"/>
    <col min="3340" max="3340" width="11.7109375" style="1146" customWidth="1"/>
    <col min="3341" max="3341" width="10.140625" style="1146" customWidth="1"/>
    <col min="3342" max="3342" width="15.85546875" style="1146" customWidth="1"/>
    <col min="3343" max="3343" width="3.85546875" style="1146" customWidth="1"/>
    <col min="3344" max="3344" width="16.42578125" style="1146" customWidth="1"/>
    <col min="3345" max="3345" width="11.28515625" style="1146" customWidth="1"/>
    <col min="3346" max="3346" width="10.28515625" style="1146" customWidth="1"/>
    <col min="3347" max="3347" width="10" style="1146" customWidth="1"/>
    <col min="3348" max="3583" width="9.140625" style="1146"/>
    <col min="3584" max="3584" width="4" style="1146" customWidth="1"/>
    <col min="3585" max="3585" width="15.140625" style="1146" customWidth="1"/>
    <col min="3586" max="3586" width="13.85546875" style="1146" customWidth="1"/>
    <col min="3587" max="3587" width="10.140625" style="1146" customWidth="1"/>
    <col min="3588" max="3588" width="9.140625" style="1146"/>
    <col min="3589" max="3589" width="3.42578125" style="1146" customWidth="1"/>
    <col min="3590" max="3590" width="19.5703125" style="1146" customWidth="1"/>
    <col min="3591" max="3591" width="12.28515625" style="1146" customWidth="1"/>
    <col min="3592" max="3592" width="10.42578125" style="1146" customWidth="1"/>
    <col min="3593" max="3593" width="9.140625" style="1146"/>
    <col min="3594" max="3594" width="3.5703125" style="1146" customWidth="1"/>
    <col min="3595" max="3595" width="16.42578125" style="1146" customWidth="1"/>
    <col min="3596" max="3596" width="11.7109375" style="1146" customWidth="1"/>
    <col min="3597" max="3597" width="10.140625" style="1146" customWidth="1"/>
    <col min="3598" max="3598" width="15.85546875" style="1146" customWidth="1"/>
    <col min="3599" max="3599" width="3.85546875" style="1146" customWidth="1"/>
    <col min="3600" max="3600" width="16.42578125" style="1146" customWidth="1"/>
    <col min="3601" max="3601" width="11.28515625" style="1146" customWidth="1"/>
    <col min="3602" max="3602" width="10.28515625" style="1146" customWidth="1"/>
    <col min="3603" max="3603" width="10" style="1146" customWidth="1"/>
    <col min="3604" max="3839" width="9.140625" style="1146"/>
    <col min="3840" max="3840" width="4" style="1146" customWidth="1"/>
    <col min="3841" max="3841" width="15.140625" style="1146" customWidth="1"/>
    <col min="3842" max="3842" width="13.85546875" style="1146" customWidth="1"/>
    <col min="3843" max="3843" width="10.140625" style="1146" customWidth="1"/>
    <col min="3844" max="3844" width="9.140625" style="1146"/>
    <col min="3845" max="3845" width="3.42578125" style="1146" customWidth="1"/>
    <col min="3846" max="3846" width="19.5703125" style="1146" customWidth="1"/>
    <col min="3847" max="3847" width="12.28515625" style="1146" customWidth="1"/>
    <col min="3848" max="3848" width="10.42578125" style="1146" customWidth="1"/>
    <col min="3849" max="3849" width="9.140625" style="1146"/>
    <col min="3850" max="3850" width="3.5703125" style="1146" customWidth="1"/>
    <col min="3851" max="3851" width="16.42578125" style="1146" customWidth="1"/>
    <col min="3852" max="3852" width="11.7109375" style="1146" customWidth="1"/>
    <col min="3853" max="3853" width="10.140625" style="1146" customWidth="1"/>
    <col min="3854" max="3854" width="15.85546875" style="1146" customWidth="1"/>
    <col min="3855" max="3855" width="3.85546875" style="1146" customWidth="1"/>
    <col min="3856" max="3856" width="16.42578125" style="1146" customWidth="1"/>
    <col min="3857" max="3857" width="11.28515625" style="1146" customWidth="1"/>
    <col min="3858" max="3858" width="10.28515625" style="1146" customWidth="1"/>
    <col min="3859" max="3859" width="10" style="1146" customWidth="1"/>
    <col min="3860" max="4095" width="9.140625" style="1146"/>
    <col min="4096" max="4096" width="4" style="1146" customWidth="1"/>
    <col min="4097" max="4097" width="15.140625" style="1146" customWidth="1"/>
    <col min="4098" max="4098" width="13.85546875" style="1146" customWidth="1"/>
    <col min="4099" max="4099" width="10.140625" style="1146" customWidth="1"/>
    <col min="4100" max="4100" width="9.140625" style="1146"/>
    <col min="4101" max="4101" width="3.42578125" style="1146" customWidth="1"/>
    <col min="4102" max="4102" width="19.5703125" style="1146" customWidth="1"/>
    <col min="4103" max="4103" width="12.28515625" style="1146" customWidth="1"/>
    <col min="4104" max="4104" width="10.42578125" style="1146" customWidth="1"/>
    <col min="4105" max="4105" width="9.140625" style="1146"/>
    <col min="4106" max="4106" width="3.5703125" style="1146" customWidth="1"/>
    <col min="4107" max="4107" width="16.42578125" style="1146" customWidth="1"/>
    <col min="4108" max="4108" width="11.7109375" style="1146" customWidth="1"/>
    <col min="4109" max="4109" width="10.140625" style="1146" customWidth="1"/>
    <col min="4110" max="4110" width="15.85546875" style="1146" customWidth="1"/>
    <col min="4111" max="4111" width="3.85546875" style="1146" customWidth="1"/>
    <col min="4112" max="4112" width="16.42578125" style="1146" customWidth="1"/>
    <col min="4113" max="4113" width="11.28515625" style="1146" customWidth="1"/>
    <col min="4114" max="4114" width="10.28515625" style="1146" customWidth="1"/>
    <col min="4115" max="4115" width="10" style="1146" customWidth="1"/>
    <col min="4116" max="4351" width="9.140625" style="1146"/>
    <col min="4352" max="4352" width="4" style="1146" customWidth="1"/>
    <col min="4353" max="4353" width="15.140625" style="1146" customWidth="1"/>
    <col min="4354" max="4354" width="13.85546875" style="1146" customWidth="1"/>
    <col min="4355" max="4355" width="10.140625" style="1146" customWidth="1"/>
    <col min="4356" max="4356" width="9.140625" style="1146"/>
    <col min="4357" max="4357" width="3.42578125" style="1146" customWidth="1"/>
    <col min="4358" max="4358" width="19.5703125" style="1146" customWidth="1"/>
    <col min="4359" max="4359" width="12.28515625" style="1146" customWidth="1"/>
    <col min="4360" max="4360" width="10.42578125" style="1146" customWidth="1"/>
    <col min="4361" max="4361" width="9.140625" style="1146"/>
    <col min="4362" max="4362" width="3.5703125" style="1146" customWidth="1"/>
    <col min="4363" max="4363" width="16.42578125" style="1146" customWidth="1"/>
    <col min="4364" max="4364" width="11.7109375" style="1146" customWidth="1"/>
    <col min="4365" max="4365" width="10.140625" style="1146" customWidth="1"/>
    <col min="4366" max="4366" width="15.85546875" style="1146" customWidth="1"/>
    <col min="4367" max="4367" width="3.85546875" style="1146" customWidth="1"/>
    <col min="4368" max="4368" width="16.42578125" style="1146" customWidth="1"/>
    <col min="4369" max="4369" width="11.28515625" style="1146" customWidth="1"/>
    <col min="4370" max="4370" width="10.28515625" style="1146" customWidth="1"/>
    <col min="4371" max="4371" width="10" style="1146" customWidth="1"/>
    <col min="4372" max="4607" width="9.140625" style="1146"/>
    <col min="4608" max="4608" width="4" style="1146" customWidth="1"/>
    <col min="4609" max="4609" width="15.140625" style="1146" customWidth="1"/>
    <col min="4610" max="4610" width="13.85546875" style="1146" customWidth="1"/>
    <col min="4611" max="4611" width="10.140625" style="1146" customWidth="1"/>
    <col min="4612" max="4612" width="9.140625" style="1146"/>
    <col min="4613" max="4613" width="3.42578125" style="1146" customWidth="1"/>
    <col min="4614" max="4614" width="19.5703125" style="1146" customWidth="1"/>
    <col min="4615" max="4615" width="12.28515625" style="1146" customWidth="1"/>
    <col min="4616" max="4616" width="10.42578125" style="1146" customWidth="1"/>
    <col min="4617" max="4617" width="9.140625" style="1146"/>
    <col min="4618" max="4618" width="3.5703125" style="1146" customWidth="1"/>
    <col min="4619" max="4619" width="16.42578125" style="1146" customWidth="1"/>
    <col min="4620" max="4620" width="11.7109375" style="1146" customWidth="1"/>
    <col min="4621" max="4621" width="10.140625" style="1146" customWidth="1"/>
    <col min="4622" max="4622" width="15.85546875" style="1146" customWidth="1"/>
    <col min="4623" max="4623" width="3.85546875" style="1146" customWidth="1"/>
    <col min="4624" max="4624" width="16.42578125" style="1146" customWidth="1"/>
    <col min="4625" max="4625" width="11.28515625" style="1146" customWidth="1"/>
    <col min="4626" max="4626" width="10.28515625" style="1146" customWidth="1"/>
    <col min="4627" max="4627" width="10" style="1146" customWidth="1"/>
    <col min="4628" max="4863" width="9.140625" style="1146"/>
    <col min="4864" max="4864" width="4" style="1146" customWidth="1"/>
    <col min="4865" max="4865" width="15.140625" style="1146" customWidth="1"/>
    <col min="4866" max="4866" width="13.85546875" style="1146" customWidth="1"/>
    <col min="4867" max="4867" width="10.140625" style="1146" customWidth="1"/>
    <col min="4868" max="4868" width="9.140625" style="1146"/>
    <col min="4869" max="4869" width="3.42578125" style="1146" customWidth="1"/>
    <col min="4870" max="4870" width="19.5703125" style="1146" customWidth="1"/>
    <col min="4871" max="4871" width="12.28515625" style="1146" customWidth="1"/>
    <col min="4872" max="4872" width="10.42578125" style="1146" customWidth="1"/>
    <col min="4873" max="4873" width="9.140625" style="1146"/>
    <col min="4874" max="4874" width="3.5703125" style="1146" customWidth="1"/>
    <col min="4875" max="4875" width="16.42578125" style="1146" customWidth="1"/>
    <col min="4876" max="4876" width="11.7109375" style="1146" customWidth="1"/>
    <col min="4877" max="4877" width="10.140625" style="1146" customWidth="1"/>
    <col min="4878" max="4878" width="15.85546875" style="1146" customWidth="1"/>
    <col min="4879" max="4879" width="3.85546875" style="1146" customWidth="1"/>
    <col min="4880" max="4880" width="16.42578125" style="1146" customWidth="1"/>
    <col min="4881" max="4881" width="11.28515625" style="1146" customWidth="1"/>
    <col min="4882" max="4882" width="10.28515625" style="1146" customWidth="1"/>
    <col min="4883" max="4883" width="10" style="1146" customWidth="1"/>
    <col min="4884" max="5119" width="9.140625" style="1146"/>
    <col min="5120" max="5120" width="4" style="1146" customWidth="1"/>
    <col min="5121" max="5121" width="15.140625" style="1146" customWidth="1"/>
    <col min="5122" max="5122" width="13.85546875" style="1146" customWidth="1"/>
    <col min="5123" max="5123" width="10.140625" style="1146" customWidth="1"/>
    <col min="5124" max="5124" width="9.140625" style="1146"/>
    <col min="5125" max="5125" width="3.42578125" style="1146" customWidth="1"/>
    <col min="5126" max="5126" width="19.5703125" style="1146" customWidth="1"/>
    <col min="5127" max="5127" width="12.28515625" style="1146" customWidth="1"/>
    <col min="5128" max="5128" width="10.42578125" style="1146" customWidth="1"/>
    <col min="5129" max="5129" width="9.140625" style="1146"/>
    <col min="5130" max="5130" width="3.5703125" style="1146" customWidth="1"/>
    <col min="5131" max="5131" width="16.42578125" style="1146" customWidth="1"/>
    <col min="5132" max="5132" width="11.7109375" style="1146" customWidth="1"/>
    <col min="5133" max="5133" width="10.140625" style="1146" customWidth="1"/>
    <col min="5134" max="5134" width="15.85546875" style="1146" customWidth="1"/>
    <col min="5135" max="5135" width="3.85546875" style="1146" customWidth="1"/>
    <col min="5136" max="5136" width="16.42578125" style="1146" customWidth="1"/>
    <col min="5137" max="5137" width="11.28515625" style="1146" customWidth="1"/>
    <col min="5138" max="5138" width="10.28515625" style="1146" customWidth="1"/>
    <col min="5139" max="5139" width="10" style="1146" customWidth="1"/>
    <col min="5140" max="5375" width="9.140625" style="1146"/>
    <col min="5376" max="5376" width="4" style="1146" customWidth="1"/>
    <col min="5377" max="5377" width="15.140625" style="1146" customWidth="1"/>
    <col min="5378" max="5378" width="13.85546875" style="1146" customWidth="1"/>
    <col min="5379" max="5379" width="10.140625" style="1146" customWidth="1"/>
    <col min="5380" max="5380" width="9.140625" style="1146"/>
    <col min="5381" max="5381" width="3.42578125" style="1146" customWidth="1"/>
    <col min="5382" max="5382" width="19.5703125" style="1146" customWidth="1"/>
    <col min="5383" max="5383" width="12.28515625" style="1146" customWidth="1"/>
    <col min="5384" max="5384" width="10.42578125" style="1146" customWidth="1"/>
    <col min="5385" max="5385" width="9.140625" style="1146"/>
    <col min="5386" max="5386" width="3.5703125" style="1146" customWidth="1"/>
    <col min="5387" max="5387" width="16.42578125" style="1146" customWidth="1"/>
    <col min="5388" max="5388" width="11.7109375" style="1146" customWidth="1"/>
    <col min="5389" max="5389" width="10.140625" style="1146" customWidth="1"/>
    <col min="5390" max="5390" width="15.85546875" style="1146" customWidth="1"/>
    <col min="5391" max="5391" width="3.85546875" style="1146" customWidth="1"/>
    <col min="5392" max="5392" width="16.42578125" style="1146" customWidth="1"/>
    <col min="5393" max="5393" width="11.28515625" style="1146" customWidth="1"/>
    <col min="5394" max="5394" width="10.28515625" style="1146" customWidth="1"/>
    <col min="5395" max="5395" width="10" style="1146" customWidth="1"/>
    <col min="5396" max="5631" width="9.140625" style="1146"/>
    <col min="5632" max="5632" width="4" style="1146" customWidth="1"/>
    <col min="5633" max="5633" width="15.140625" style="1146" customWidth="1"/>
    <col min="5634" max="5634" width="13.85546875" style="1146" customWidth="1"/>
    <col min="5635" max="5635" width="10.140625" style="1146" customWidth="1"/>
    <col min="5636" max="5636" width="9.140625" style="1146"/>
    <col min="5637" max="5637" width="3.42578125" style="1146" customWidth="1"/>
    <col min="5638" max="5638" width="19.5703125" style="1146" customWidth="1"/>
    <col min="5639" max="5639" width="12.28515625" style="1146" customWidth="1"/>
    <col min="5640" max="5640" width="10.42578125" style="1146" customWidth="1"/>
    <col min="5641" max="5641" width="9.140625" style="1146"/>
    <col min="5642" max="5642" width="3.5703125" style="1146" customWidth="1"/>
    <col min="5643" max="5643" width="16.42578125" style="1146" customWidth="1"/>
    <col min="5644" max="5644" width="11.7109375" style="1146" customWidth="1"/>
    <col min="5645" max="5645" width="10.140625" style="1146" customWidth="1"/>
    <col min="5646" max="5646" width="15.85546875" style="1146" customWidth="1"/>
    <col min="5647" max="5647" width="3.85546875" style="1146" customWidth="1"/>
    <col min="5648" max="5648" width="16.42578125" style="1146" customWidth="1"/>
    <col min="5649" max="5649" width="11.28515625" style="1146" customWidth="1"/>
    <col min="5650" max="5650" width="10.28515625" style="1146" customWidth="1"/>
    <col min="5651" max="5651" width="10" style="1146" customWidth="1"/>
    <col min="5652" max="5887" width="9.140625" style="1146"/>
    <col min="5888" max="5888" width="4" style="1146" customWidth="1"/>
    <col min="5889" max="5889" width="15.140625" style="1146" customWidth="1"/>
    <col min="5890" max="5890" width="13.85546875" style="1146" customWidth="1"/>
    <col min="5891" max="5891" width="10.140625" style="1146" customWidth="1"/>
    <col min="5892" max="5892" width="9.140625" style="1146"/>
    <col min="5893" max="5893" width="3.42578125" style="1146" customWidth="1"/>
    <col min="5894" max="5894" width="19.5703125" style="1146" customWidth="1"/>
    <col min="5895" max="5895" width="12.28515625" style="1146" customWidth="1"/>
    <col min="5896" max="5896" width="10.42578125" style="1146" customWidth="1"/>
    <col min="5897" max="5897" width="9.140625" style="1146"/>
    <col min="5898" max="5898" width="3.5703125" style="1146" customWidth="1"/>
    <col min="5899" max="5899" width="16.42578125" style="1146" customWidth="1"/>
    <col min="5900" max="5900" width="11.7109375" style="1146" customWidth="1"/>
    <col min="5901" max="5901" width="10.140625" style="1146" customWidth="1"/>
    <col min="5902" max="5902" width="15.85546875" style="1146" customWidth="1"/>
    <col min="5903" max="5903" width="3.85546875" style="1146" customWidth="1"/>
    <col min="5904" max="5904" width="16.42578125" style="1146" customWidth="1"/>
    <col min="5905" max="5905" width="11.28515625" style="1146" customWidth="1"/>
    <col min="5906" max="5906" width="10.28515625" style="1146" customWidth="1"/>
    <col min="5907" max="5907" width="10" style="1146" customWidth="1"/>
    <col min="5908" max="6143" width="9.140625" style="1146"/>
    <col min="6144" max="6144" width="4" style="1146" customWidth="1"/>
    <col min="6145" max="6145" width="15.140625" style="1146" customWidth="1"/>
    <col min="6146" max="6146" width="13.85546875" style="1146" customWidth="1"/>
    <col min="6147" max="6147" width="10.140625" style="1146" customWidth="1"/>
    <col min="6148" max="6148" width="9.140625" style="1146"/>
    <col min="6149" max="6149" width="3.42578125" style="1146" customWidth="1"/>
    <col min="6150" max="6150" width="19.5703125" style="1146" customWidth="1"/>
    <col min="6151" max="6151" width="12.28515625" style="1146" customWidth="1"/>
    <col min="6152" max="6152" width="10.42578125" style="1146" customWidth="1"/>
    <col min="6153" max="6153" width="9.140625" style="1146"/>
    <col min="6154" max="6154" width="3.5703125" style="1146" customWidth="1"/>
    <col min="6155" max="6155" width="16.42578125" style="1146" customWidth="1"/>
    <col min="6156" max="6156" width="11.7109375" style="1146" customWidth="1"/>
    <col min="6157" max="6157" width="10.140625" style="1146" customWidth="1"/>
    <col min="6158" max="6158" width="15.85546875" style="1146" customWidth="1"/>
    <col min="6159" max="6159" width="3.85546875" style="1146" customWidth="1"/>
    <col min="6160" max="6160" width="16.42578125" style="1146" customWidth="1"/>
    <col min="6161" max="6161" width="11.28515625" style="1146" customWidth="1"/>
    <col min="6162" max="6162" width="10.28515625" style="1146" customWidth="1"/>
    <col min="6163" max="6163" width="10" style="1146" customWidth="1"/>
    <col min="6164" max="6399" width="9.140625" style="1146"/>
    <col min="6400" max="6400" width="4" style="1146" customWidth="1"/>
    <col min="6401" max="6401" width="15.140625" style="1146" customWidth="1"/>
    <col min="6402" max="6402" width="13.85546875" style="1146" customWidth="1"/>
    <col min="6403" max="6403" width="10.140625" style="1146" customWidth="1"/>
    <col min="6404" max="6404" width="9.140625" style="1146"/>
    <col min="6405" max="6405" width="3.42578125" style="1146" customWidth="1"/>
    <col min="6406" max="6406" width="19.5703125" style="1146" customWidth="1"/>
    <col min="6407" max="6407" width="12.28515625" style="1146" customWidth="1"/>
    <col min="6408" max="6408" width="10.42578125" style="1146" customWidth="1"/>
    <col min="6409" max="6409" width="9.140625" style="1146"/>
    <col min="6410" max="6410" width="3.5703125" style="1146" customWidth="1"/>
    <col min="6411" max="6411" width="16.42578125" style="1146" customWidth="1"/>
    <col min="6412" max="6412" width="11.7109375" style="1146" customWidth="1"/>
    <col min="6413" max="6413" width="10.140625" style="1146" customWidth="1"/>
    <col min="6414" max="6414" width="15.85546875" style="1146" customWidth="1"/>
    <col min="6415" max="6415" width="3.85546875" style="1146" customWidth="1"/>
    <col min="6416" max="6416" width="16.42578125" style="1146" customWidth="1"/>
    <col min="6417" max="6417" width="11.28515625" style="1146" customWidth="1"/>
    <col min="6418" max="6418" width="10.28515625" style="1146" customWidth="1"/>
    <col min="6419" max="6419" width="10" style="1146" customWidth="1"/>
    <col min="6420" max="6655" width="9.140625" style="1146"/>
    <col min="6656" max="6656" width="4" style="1146" customWidth="1"/>
    <col min="6657" max="6657" width="15.140625" style="1146" customWidth="1"/>
    <col min="6658" max="6658" width="13.85546875" style="1146" customWidth="1"/>
    <col min="6659" max="6659" width="10.140625" style="1146" customWidth="1"/>
    <col min="6660" max="6660" width="9.140625" style="1146"/>
    <col min="6661" max="6661" width="3.42578125" style="1146" customWidth="1"/>
    <col min="6662" max="6662" width="19.5703125" style="1146" customWidth="1"/>
    <col min="6663" max="6663" width="12.28515625" style="1146" customWidth="1"/>
    <col min="6664" max="6664" width="10.42578125" style="1146" customWidth="1"/>
    <col min="6665" max="6665" width="9.140625" style="1146"/>
    <col min="6666" max="6666" width="3.5703125" style="1146" customWidth="1"/>
    <col min="6667" max="6667" width="16.42578125" style="1146" customWidth="1"/>
    <col min="6668" max="6668" width="11.7109375" style="1146" customWidth="1"/>
    <col min="6669" max="6669" width="10.140625" style="1146" customWidth="1"/>
    <col min="6670" max="6670" width="15.85546875" style="1146" customWidth="1"/>
    <col min="6671" max="6671" width="3.85546875" style="1146" customWidth="1"/>
    <col min="6672" max="6672" width="16.42578125" style="1146" customWidth="1"/>
    <col min="6673" max="6673" width="11.28515625" style="1146" customWidth="1"/>
    <col min="6674" max="6674" width="10.28515625" style="1146" customWidth="1"/>
    <col min="6675" max="6675" width="10" style="1146" customWidth="1"/>
    <col min="6676" max="6911" width="9.140625" style="1146"/>
    <col min="6912" max="6912" width="4" style="1146" customWidth="1"/>
    <col min="6913" max="6913" width="15.140625" style="1146" customWidth="1"/>
    <col min="6914" max="6914" width="13.85546875" style="1146" customWidth="1"/>
    <col min="6915" max="6915" width="10.140625" style="1146" customWidth="1"/>
    <col min="6916" max="6916" width="9.140625" style="1146"/>
    <col min="6917" max="6917" width="3.42578125" style="1146" customWidth="1"/>
    <col min="6918" max="6918" width="19.5703125" style="1146" customWidth="1"/>
    <col min="6919" max="6919" width="12.28515625" style="1146" customWidth="1"/>
    <col min="6920" max="6920" width="10.42578125" style="1146" customWidth="1"/>
    <col min="6921" max="6921" width="9.140625" style="1146"/>
    <col min="6922" max="6922" width="3.5703125" style="1146" customWidth="1"/>
    <col min="6923" max="6923" width="16.42578125" style="1146" customWidth="1"/>
    <col min="6924" max="6924" width="11.7109375" style="1146" customWidth="1"/>
    <col min="6925" max="6925" width="10.140625" style="1146" customWidth="1"/>
    <col min="6926" max="6926" width="15.85546875" style="1146" customWidth="1"/>
    <col min="6927" max="6927" width="3.85546875" style="1146" customWidth="1"/>
    <col min="6928" max="6928" width="16.42578125" style="1146" customWidth="1"/>
    <col min="6929" max="6929" width="11.28515625" style="1146" customWidth="1"/>
    <col min="6930" max="6930" width="10.28515625" style="1146" customWidth="1"/>
    <col min="6931" max="6931" width="10" style="1146" customWidth="1"/>
    <col min="6932" max="7167" width="9.140625" style="1146"/>
    <col min="7168" max="7168" width="4" style="1146" customWidth="1"/>
    <col min="7169" max="7169" width="15.140625" style="1146" customWidth="1"/>
    <col min="7170" max="7170" width="13.85546875" style="1146" customWidth="1"/>
    <col min="7171" max="7171" width="10.140625" style="1146" customWidth="1"/>
    <col min="7172" max="7172" width="9.140625" style="1146"/>
    <col min="7173" max="7173" width="3.42578125" style="1146" customWidth="1"/>
    <col min="7174" max="7174" width="19.5703125" style="1146" customWidth="1"/>
    <col min="7175" max="7175" width="12.28515625" style="1146" customWidth="1"/>
    <col min="7176" max="7176" width="10.42578125" style="1146" customWidth="1"/>
    <col min="7177" max="7177" width="9.140625" style="1146"/>
    <col min="7178" max="7178" width="3.5703125" style="1146" customWidth="1"/>
    <col min="7179" max="7179" width="16.42578125" style="1146" customWidth="1"/>
    <col min="7180" max="7180" width="11.7109375" style="1146" customWidth="1"/>
    <col min="7181" max="7181" width="10.140625" style="1146" customWidth="1"/>
    <col min="7182" max="7182" width="15.85546875" style="1146" customWidth="1"/>
    <col min="7183" max="7183" width="3.85546875" style="1146" customWidth="1"/>
    <col min="7184" max="7184" width="16.42578125" style="1146" customWidth="1"/>
    <col min="7185" max="7185" width="11.28515625" style="1146" customWidth="1"/>
    <col min="7186" max="7186" width="10.28515625" style="1146" customWidth="1"/>
    <col min="7187" max="7187" width="10" style="1146" customWidth="1"/>
    <col min="7188" max="7423" width="9.140625" style="1146"/>
    <col min="7424" max="7424" width="4" style="1146" customWidth="1"/>
    <col min="7425" max="7425" width="15.140625" style="1146" customWidth="1"/>
    <col min="7426" max="7426" width="13.85546875" style="1146" customWidth="1"/>
    <col min="7427" max="7427" width="10.140625" style="1146" customWidth="1"/>
    <col min="7428" max="7428" width="9.140625" style="1146"/>
    <col min="7429" max="7429" width="3.42578125" style="1146" customWidth="1"/>
    <col min="7430" max="7430" width="19.5703125" style="1146" customWidth="1"/>
    <col min="7431" max="7431" width="12.28515625" style="1146" customWidth="1"/>
    <col min="7432" max="7432" width="10.42578125" style="1146" customWidth="1"/>
    <col min="7433" max="7433" width="9.140625" style="1146"/>
    <col min="7434" max="7434" width="3.5703125" style="1146" customWidth="1"/>
    <col min="7435" max="7435" width="16.42578125" style="1146" customWidth="1"/>
    <col min="7436" max="7436" width="11.7109375" style="1146" customWidth="1"/>
    <col min="7437" max="7437" width="10.140625" style="1146" customWidth="1"/>
    <col min="7438" max="7438" width="15.85546875" style="1146" customWidth="1"/>
    <col min="7439" max="7439" width="3.85546875" style="1146" customWidth="1"/>
    <col min="7440" max="7440" width="16.42578125" style="1146" customWidth="1"/>
    <col min="7441" max="7441" width="11.28515625" style="1146" customWidth="1"/>
    <col min="7442" max="7442" width="10.28515625" style="1146" customWidth="1"/>
    <col min="7443" max="7443" width="10" style="1146" customWidth="1"/>
    <col min="7444" max="7679" width="9.140625" style="1146"/>
    <col min="7680" max="7680" width="4" style="1146" customWidth="1"/>
    <col min="7681" max="7681" width="15.140625" style="1146" customWidth="1"/>
    <col min="7682" max="7682" width="13.85546875" style="1146" customWidth="1"/>
    <col min="7683" max="7683" width="10.140625" style="1146" customWidth="1"/>
    <col min="7684" max="7684" width="9.140625" style="1146"/>
    <col min="7685" max="7685" width="3.42578125" style="1146" customWidth="1"/>
    <col min="7686" max="7686" width="19.5703125" style="1146" customWidth="1"/>
    <col min="7687" max="7687" width="12.28515625" style="1146" customWidth="1"/>
    <col min="7688" max="7688" width="10.42578125" style="1146" customWidth="1"/>
    <col min="7689" max="7689" width="9.140625" style="1146"/>
    <col min="7690" max="7690" width="3.5703125" style="1146" customWidth="1"/>
    <col min="7691" max="7691" width="16.42578125" style="1146" customWidth="1"/>
    <col min="7692" max="7692" width="11.7109375" style="1146" customWidth="1"/>
    <col min="7693" max="7693" width="10.140625" style="1146" customWidth="1"/>
    <col min="7694" max="7694" width="15.85546875" style="1146" customWidth="1"/>
    <col min="7695" max="7695" width="3.85546875" style="1146" customWidth="1"/>
    <col min="7696" max="7696" width="16.42578125" style="1146" customWidth="1"/>
    <col min="7697" max="7697" width="11.28515625" style="1146" customWidth="1"/>
    <col min="7698" max="7698" width="10.28515625" style="1146" customWidth="1"/>
    <col min="7699" max="7699" width="10" style="1146" customWidth="1"/>
    <col min="7700" max="7935" width="9.140625" style="1146"/>
    <col min="7936" max="7936" width="4" style="1146" customWidth="1"/>
    <col min="7937" max="7937" width="15.140625" style="1146" customWidth="1"/>
    <col min="7938" max="7938" width="13.85546875" style="1146" customWidth="1"/>
    <col min="7939" max="7939" width="10.140625" style="1146" customWidth="1"/>
    <col min="7940" max="7940" width="9.140625" style="1146"/>
    <col min="7941" max="7941" width="3.42578125" style="1146" customWidth="1"/>
    <col min="7942" max="7942" width="19.5703125" style="1146" customWidth="1"/>
    <col min="7943" max="7943" width="12.28515625" style="1146" customWidth="1"/>
    <col min="7944" max="7944" width="10.42578125" style="1146" customWidth="1"/>
    <col min="7945" max="7945" width="9.140625" style="1146"/>
    <col min="7946" max="7946" width="3.5703125" style="1146" customWidth="1"/>
    <col min="7947" max="7947" width="16.42578125" style="1146" customWidth="1"/>
    <col min="7948" max="7948" width="11.7109375" style="1146" customWidth="1"/>
    <col min="7949" max="7949" width="10.140625" style="1146" customWidth="1"/>
    <col min="7950" max="7950" width="15.85546875" style="1146" customWidth="1"/>
    <col min="7951" max="7951" width="3.85546875" style="1146" customWidth="1"/>
    <col min="7952" max="7952" width="16.42578125" style="1146" customWidth="1"/>
    <col min="7953" max="7953" width="11.28515625" style="1146" customWidth="1"/>
    <col min="7954" max="7954" width="10.28515625" style="1146" customWidth="1"/>
    <col min="7955" max="7955" width="10" style="1146" customWidth="1"/>
    <col min="7956" max="8191" width="9.140625" style="1146"/>
    <col min="8192" max="8192" width="4" style="1146" customWidth="1"/>
    <col min="8193" max="8193" width="15.140625" style="1146" customWidth="1"/>
    <col min="8194" max="8194" width="13.85546875" style="1146" customWidth="1"/>
    <col min="8195" max="8195" width="10.140625" style="1146" customWidth="1"/>
    <col min="8196" max="8196" width="9.140625" style="1146"/>
    <col min="8197" max="8197" width="3.42578125" style="1146" customWidth="1"/>
    <col min="8198" max="8198" width="19.5703125" style="1146" customWidth="1"/>
    <col min="8199" max="8199" width="12.28515625" style="1146" customWidth="1"/>
    <col min="8200" max="8200" width="10.42578125" style="1146" customWidth="1"/>
    <col min="8201" max="8201" width="9.140625" style="1146"/>
    <col min="8202" max="8202" width="3.5703125" style="1146" customWidth="1"/>
    <col min="8203" max="8203" width="16.42578125" style="1146" customWidth="1"/>
    <col min="8204" max="8204" width="11.7109375" style="1146" customWidth="1"/>
    <col min="8205" max="8205" width="10.140625" style="1146" customWidth="1"/>
    <col min="8206" max="8206" width="15.85546875" style="1146" customWidth="1"/>
    <col min="8207" max="8207" width="3.85546875" style="1146" customWidth="1"/>
    <col min="8208" max="8208" width="16.42578125" style="1146" customWidth="1"/>
    <col min="8209" max="8209" width="11.28515625" style="1146" customWidth="1"/>
    <col min="8210" max="8210" width="10.28515625" style="1146" customWidth="1"/>
    <col min="8211" max="8211" width="10" style="1146" customWidth="1"/>
    <col min="8212" max="8447" width="9.140625" style="1146"/>
    <col min="8448" max="8448" width="4" style="1146" customWidth="1"/>
    <col min="8449" max="8449" width="15.140625" style="1146" customWidth="1"/>
    <col min="8450" max="8450" width="13.85546875" style="1146" customWidth="1"/>
    <col min="8451" max="8451" width="10.140625" style="1146" customWidth="1"/>
    <col min="8452" max="8452" width="9.140625" style="1146"/>
    <col min="8453" max="8453" width="3.42578125" style="1146" customWidth="1"/>
    <col min="8454" max="8454" width="19.5703125" style="1146" customWidth="1"/>
    <col min="8455" max="8455" width="12.28515625" style="1146" customWidth="1"/>
    <col min="8456" max="8456" width="10.42578125" style="1146" customWidth="1"/>
    <col min="8457" max="8457" width="9.140625" style="1146"/>
    <col min="8458" max="8458" width="3.5703125" style="1146" customWidth="1"/>
    <col min="8459" max="8459" width="16.42578125" style="1146" customWidth="1"/>
    <col min="8460" max="8460" width="11.7109375" style="1146" customWidth="1"/>
    <col min="8461" max="8461" width="10.140625" style="1146" customWidth="1"/>
    <col min="8462" max="8462" width="15.85546875" style="1146" customWidth="1"/>
    <col min="8463" max="8463" width="3.85546875" style="1146" customWidth="1"/>
    <col min="8464" max="8464" width="16.42578125" style="1146" customWidth="1"/>
    <col min="8465" max="8465" width="11.28515625" style="1146" customWidth="1"/>
    <col min="8466" max="8466" width="10.28515625" style="1146" customWidth="1"/>
    <col min="8467" max="8467" width="10" style="1146" customWidth="1"/>
    <col min="8468" max="8703" width="9.140625" style="1146"/>
    <col min="8704" max="8704" width="4" style="1146" customWidth="1"/>
    <col min="8705" max="8705" width="15.140625" style="1146" customWidth="1"/>
    <col min="8706" max="8706" width="13.85546875" style="1146" customWidth="1"/>
    <col min="8707" max="8707" width="10.140625" style="1146" customWidth="1"/>
    <col min="8708" max="8708" width="9.140625" style="1146"/>
    <col min="8709" max="8709" width="3.42578125" style="1146" customWidth="1"/>
    <col min="8710" max="8710" width="19.5703125" style="1146" customWidth="1"/>
    <col min="8711" max="8711" width="12.28515625" style="1146" customWidth="1"/>
    <col min="8712" max="8712" width="10.42578125" style="1146" customWidth="1"/>
    <col min="8713" max="8713" width="9.140625" style="1146"/>
    <col min="8714" max="8714" width="3.5703125" style="1146" customWidth="1"/>
    <col min="8715" max="8715" width="16.42578125" style="1146" customWidth="1"/>
    <col min="8716" max="8716" width="11.7109375" style="1146" customWidth="1"/>
    <col min="8717" max="8717" width="10.140625" style="1146" customWidth="1"/>
    <col min="8718" max="8718" width="15.85546875" style="1146" customWidth="1"/>
    <col min="8719" max="8719" width="3.85546875" style="1146" customWidth="1"/>
    <col min="8720" max="8720" width="16.42578125" style="1146" customWidth="1"/>
    <col min="8721" max="8721" width="11.28515625" style="1146" customWidth="1"/>
    <col min="8722" max="8722" width="10.28515625" style="1146" customWidth="1"/>
    <col min="8723" max="8723" width="10" style="1146" customWidth="1"/>
    <col min="8724" max="8959" width="9.140625" style="1146"/>
    <col min="8960" max="8960" width="4" style="1146" customWidth="1"/>
    <col min="8961" max="8961" width="15.140625" style="1146" customWidth="1"/>
    <col min="8962" max="8962" width="13.85546875" style="1146" customWidth="1"/>
    <col min="8963" max="8963" width="10.140625" style="1146" customWidth="1"/>
    <col min="8964" max="8964" width="9.140625" style="1146"/>
    <col min="8965" max="8965" width="3.42578125" style="1146" customWidth="1"/>
    <col min="8966" max="8966" width="19.5703125" style="1146" customWidth="1"/>
    <col min="8967" max="8967" width="12.28515625" style="1146" customWidth="1"/>
    <col min="8968" max="8968" width="10.42578125" style="1146" customWidth="1"/>
    <col min="8969" max="8969" width="9.140625" style="1146"/>
    <col min="8970" max="8970" width="3.5703125" style="1146" customWidth="1"/>
    <col min="8971" max="8971" width="16.42578125" style="1146" customWidth="1"/>
    <col min="8972" max="8972" width="11.7109375" style="1146" customWidth="1"/>
    <col min="8973" max="8973" width="10.140625" style="1146" customWidth="1"/>
    <col min="8974" max="8974" width="15.85546875" style="1146" customWidth="1"/>
    <col min="8975" max="8975" width="3.85546875" style="1146" customWidth="1"/>
    <col min="8976" max="8976" width="16.42578125" style="1146" customWidth="1"/>
    <col min="8977" max="8977" width="11.28515625" style="1146" customWidth="1"/>
    <col min="8978" max="8978" width="10.28515625" style="1146" customWidth="1"/>
    <col min="8979" max="8979" width="10" style="1146" customWidth="1"/>
    <col min="8980" max="9215" width="9.140625" style="1146"/>
    <col min="9216" max="9216" width="4" style="1146" customWidth="1"/>
    <col min="9217" max="9217" width="15.140625" style="1146" customWidth="1"/>
    <col min="9218" max="9218" width="13.85546875" style="1146" customWidth="1"/>
    <col min="9219" max="9219" width="10.140625" style="1146" customWidth="1"/>
    <col min="9220" max="9220" width="9.140625" style="1146"/>
    <col min="9221" max="9221" width="3.42578125" style="1146" customWidth="1"/>
    <col min="9222" max="9222" width="19.5703125" style="1146" customWidth="1"/>
    <col min="9223" max="9223" width="12.28515625" style="1146" customWidth="1"/>
    <col min="9224" max="9224" width="10.42578125" style="1146" customWidth="1"/>
    <col min="9225" max="9225" width="9.140625" style="1146"/>
    <col min="9226" max="9226" width="3.5703125" style="1146" customWidth="1"/>
    <col min="9227" max="9227" width="16.42578125" style="1146" customWidth="1"/>
    <col min="9228" max="9228" width="11.7109375" style="1146" customWidth="1"/>
    <col min="9229" max="9229" width="10.140625" style="1146" customWidth="1"/>
    <col min="9230" max="9230" width="15.85546875" style="1146" customWidth="1"/>
    <col min="9231" max="9231" width="3.85546875" style="1146" customWidth="1"/>
    <col min="9232" max="9232" width="16.42578125" style="1146" customWidth="1"/>
    <col min="9233" max="9233" width="11.28515625" style="1146" customWidth="1"/>
    <col min="9234" max="9234" width="10.28515625" style="1146" customWidth="1"/>
    <col min="9235" max="9235" width="10" style="1146" customWidth="1"/>
    <col min="9236" max="9471" width="9.140625" style="1146"/>
    <col min="9472" max="9472" width="4" style="1146" customWidth="1"/>
    <col min="9473" max="9473" width="15.140625" style="1146" customWidth="1"/>
    <col min="9474" max="9474" width="13.85546875" style="1146" customWidth="1"/>
    <col min="9475" max="9475" width="10.140625" style="1146" customWidth="1"/>
    <col min="9476" max="9476" width="9.140625" style="1146"/>
    <col min="9477" max="9477" width="3.42578125" style="1146" customWidth="1"/>
    <col min="9478" max="9478" width="19.5703125" style="1146" customWidth="1"/>
    <col min="9479" max="9479" width="12.28515625" style="1146" customWidth="1"/>
    <col min="9480" max="9480" width="10.42578125" style="1146" customWidth="1"/>
    <col min="9481" max="9481" width="9.140625" style="1146"/>
    <col min="9482" max="9482" width="3.5703125" style="1146" customWidth="1"/>
    <col min="9483" max="9483" width="16.42578125" style="1146" customWidth="1"/>
    <col min="9484" max="9484" width="11.7109375" style="1146" customWidth="1"/>
    <col min="9485" max="9485" width="10.140625" style="1146" customWidth="1"/>
    <col min="9486" max="9486" width="15.85546875" style="1146" customWidth="1"/>
    <col min="9487" max="9487" width="3.85546875" style="1146" customWidth="1"/>
    <col min="9488" max="9488" width="16.42578125" style="1146" customWidth="1"/>
    <col min="9489" max="9489" width="11.28515625" style="1146" customWidth="1"/>
    <col min="9490" max="9490" width="10.28515625" style="1146" customWidth="1"/>
    <col min="9491" max="9491" width="10" style="1146" customWidth="1"/>
    <col min="9492" max="9727" width="9.140625" style="1146"/>
    <col min="9728" max="9728" width="4" style="1146" customWidth="1"/>
    <col min="9729" max="9729" width="15.140625" style="1146" customWidth="1"/>
    <col min="9730" max="9730" width="13.85546875" style="1146" customWidth="1"/>
    <col min="9731" max="9731" width="10.140625" style="1146" customWidth="1"/>
    <col min="9732" max="9732" width="9.140625" style="1146"/>
    <col min="9733" max="9733" width="3.42578125" style="1146" customWidth="1"/>
    <col min="9734" max="9734" width="19.5703125" style="1146" customWidth="1"/>
    <col min="9735" max="9735" width="12.28515625" style="1146" customWidth="1"/>
    <col min="9736" max="9736" width="10.42578125" style="1146" customWidth="1"/>
    <col min="9737" max="9737" width="9.140625" style="1146"/>
    <col min="9738" max="9738" width="3.5703125" style="1146" customWidth="1"/>
    <col min="9739" max="9739" width="16.42578125" style="1146" customWidth="1"/>
    <col min="9740" max="9740" width="11.7109375" style="1146" customWidth="1"/>
    <col min="9741" max="9741" width="10.140625" style="1146" customWidth="1"/>
    <col min="9742" max="9742" width="15.85546875" style="1146" customWidth="1"/>
    <col min="9743" max="9743" width="3.85546875" style="1146" customWidth="1"/>
    <col min="9744" max="9744" width="16.42578125" style="1146" customWidth="1"/>
    <col min="9745" max="9745" width="11.28515625" style="1146" customWidth="1"/>
    <col min="9746" max="9746" width="10.28515625" style="1146" customWidth="1"/>
    <col min="9747" max="9747" width="10" style="1146" customWidth="1"/>
    <col min="9748" max="9983" width="9.140625" style="1146"/>
    <col min="9984" max="9984" width="4" style="1146" customWidth="1"/>
    <col min="9985" max="9985" width="15.140625" style="1146" customWidth="1"/>
    <col min="9986" max="9986" width="13.85546875" style="1146" customWidth="1"/>
    <col min="9987" max="9987" width="10.140625" style="1146" customWidth="1"/>
    <col min="9988" max="9988" width="9.140625" style="1146"/>
    <col min="9989" max="9989" width="3.42578125" style="1146" customWidth="1"/>
    <col min="9990" max="9990" width="19.5703125" style="1146" customWidth="1"/>
    <col min="9991" max="9991" width="12.28515625" style="1146" customWidth="1"/>
    <col min="9992" max="9992" width="10.42578125" style="1146" customWidth="1"/>
    <col min="9993" max="9993" width="9.140625" style="1146"/>
    <col min="9994" max="9994" width="3.5703125" style="1146" customWidth="1"/>
    <col min="9995" max="9995" width="16.42578125" style="1146" customWidth="1"/>
    <col min="9996" max="9996" width="11.7109375" style="1146" customWidth="1"/>
    <col min="9997" max="9997" width="10.140625" style="1146" customWidth="1"/>
    <col min="9998" max="9998" width="15.85546875" style="1146" customWidth="1"/>
    <col min="9999" max="9999" width="3.85546875" style="1146" customWidth="1"/>
    <col min="10000" max="10000" width="16.42578125" style="1146" customWidth="1"/>
    <col min="10001" max="10001" width="11.28515625" style="1146" customWidth="1"/>
    <col min="10002" max="10002" width="10.28515625" style="1146" customWidth="1"/>
    <col min="10003" max="10003" width="10" style="1146" customWidth="1"/>
    <col min="10004" max="10239" width="9.140625" style="1146"/>
    <col min="10240" max="10240" width="4" style="1146" customWidth="1"/>
    <col min="10241" max="10241" width="15.140625" style="1146" customWidth="1"/>
    <col min="10242" max="10242" width="13.85546875" style="1146" customWidth="1"/>
    <col min="10243" max="10243" width="10.140625" style="1146" customWidth="1"/>
    <col min="10244" max="10244" width="9.140625" style="1146"/>
    <col min="10245" max="10245" width="3.42578125" style="1146" customWidth="1"/>
    <col min="10246" max="10246" width="19.5703125" style="1146" customWidth="1"/>
    <col min="10247" max="10247" width="12.28515625" style="1146" customWidth="1"/>
    <col min="10248" max="10248" width="10.42578125" style="1146" customWidth="1"/>
    <col min="10249" max="10249" width="9.140625" style="1146"/>
    <col min="10250" max="10250" width="3.5703125" style="1146" customWidth="1"/>
    <col min="10251" max="10251" width="16.42578125" style="1146" customWidth="1"/>
    <col min="10252" max="10252" width="11.7109375" style="1146" customWidth="1"/>
    <col min="10253" max="10253" width="10.140625" style="1146" customWidth="1"/>
    <col min="10254" max="10254" width="15.85546875" style="1146" customWidth="1"/>
    <col min="10255" max="10255" width="3.85546875" style="1146" customWidth="1"/>
    <col min="10256" max="10256" width="16.42578125" style="1146" customWidth="1"/>
    <col min="10257" max="10257" width="11.28515625" style="1146" customWidth="1"/>
    <col min="10258" max="10258" width="10.28515625" style="1146" customWidth="1"/>
    <col min="10259" max="10259" width="10" style="1146" customWidth="1"/>
    <col min="10260" max="10495" width="9.140625" style="1146"/>
    <col min="10496" max="10496" width="4" style="1146" customWidth="1"/>
    <col min="10497" max="10497" width="15.140625" style="1146" customWidth="1"/>
    <col min="10498" max="10498" width="13.85546875" style="1146" customWidth="1"/>
    <col min="10499" max="10499" width="10.140625" style="1146" customWidth="1"/>
    <col min="10500" max="10500" width="9.140625" style="1146"/>
    <col min="10501" max="10501" width="3.42578125" style="1146" customWidth="1"/>
    <col min="10502" max="10502" width="19.5703125" style="1146" customWidth="1"/>
    <col min="10503" max="10503" width="12.28515625" style="1146" customWidth="1"/>
    <col min="10504" max="10504" width="10.42578125" style="1146" customWidth="1"/>
    <col min="10505" max="10505" width="9.140625" style="1146"/>
    <col min="10506" max="10506" width="3.5703125" style="1146" customWidth="1"/>
    <col min="10507" max="10507" width="16.42578125" style="1146" customWidth="1"/>
    <col min="10508" max="10508" width="11.7109375" style="1146" customWidth="1"/>
    <col min="10509" max="10509" width="10.140625" style="1146" customWidth="1"/>
    <col min="10510" max="10510" width="15.85546875" style="1146" customWidth="1"/>
    <col min="10511" max="10511" width="3.85546875" style="1146" customWidth="1"/>
    <col min="10512" max="10512" width="16.42578125" style="1146" customWidth="1"/>
    <col min="10513" max="10513" width="11.28515625" style="1146" customWidth="1"/>
    <col min="10514" max="10514" width="10.28515625" style="1146" customWidth="1"/>
    <col min="10515" max="10515" width="10" style="1146" customWidth="1"/>
    <col min="10516" max="10751" width="9.140625" style="1146"/>
    <col min="10752" max="10752" width="4" style="1146" customWidth="1"/>
    <col min="10753" max="10753" width="15.140625" style="1146" customWidth="1"/>
    <col min="10754" max="10754" width="13.85546875" style="1146" customWidth="1"/>
    <col min="10755" max="10755" width="10.140625" style="1146" customWidth="1"/>
    <col min="10756" max="10756" width="9.140625" style="1146"/>
    <col min="10757" max="10757" width="3.42578125" style="1146" customWidth="1"/>
    <col min="10758" max="10758" width="19.5703125" style="1146" customWidth="1"/>
    <col min="10759" max="10759" width="12.28515625" style="1146" customWidth="1"/>
    <col min="10760" max="10760" width="10.42578125" style="1146" customWidth="1"/>
    <col min="10761" max="10761" width="9.140625" style="1146"/>
    <col min="10762" max="10762" width="3.5703125" style="1146" customWidth="1"/>
    <col min="10763" max="10763" width="16.42578125" style="1146" customWidth="1"/>
    <col min="10764" max="10764" width="11.7109375" style="1146" customWidth="1"/>
    <col min="10765" max="10765" width="10.140625" style="1146" customWidth="1"/>
    <col min="10766" max="10766" width="15.85546875" style="1146" customWidth="1"/>
    <col min="10767" max="10767" width="3.85546875" style="1146" customWidth="1"/>
    <col min="10768" max="10768" width="16.42578125" style="1146" customWidth="1"/>
    <col min="10769" max="10769" width="11.28515625" style="1146" customWidth="1"/>
    <col min="10770" max="10770" width="10.28515625" style="1146" customWidth="1"/>
    <col min="10771" max="10771" width="10" style="1146" customWidth="1"/>
    <col min="10772" max="11007" width="9.140625" style="1146"/>
    <col min="11008" max="11008" width="4" style="1146" customWidth="1"/>
    <col min="11009" max="11009" width="15.140625" style="1146" customWidth="1"/>
    <col min="11010" max="11010" width="13.85546875" style="1146" customWidth="1"/>
    <col min="11011" max="11011" width="10.140625" style="1146" customWidth="1"/>
    <col min="11012" max="11012" width="9.140625" style="1146"/>
    <col min="11013" max="11013" width="3.42578125" style="1146" customWidth="1"/>
    <col min="11014" max="11014" width="19.5703125" style="1146" customWidth="1"/>
    <col min="11015" max="11015" width="12.28515625" style="1146" customWidth="1"/>
    <col min="11016" max="11016" width="10.42578125" style="1146" customWidth="1"/>
    <col min="11017" max="11017" width="9.140625" style="1146"/>
    <col min="11018" max="11018" width="3.5703125" style="1146" customWidth="1"/>
    <col min="11019" max="11019" width="16.42578125" style="1146" customWidth="1"/>
    <col min="11020" max="11020" width="11.7109375" style="1146" customWidth="1"/>
    <col min="11021" max="11021" width="10.140625" style="1146" customWidth="1"/>
    <col min="11022" max="11022" width="15.85546875" style="1146" customWidth="1"/>
    <col min="11023" max="11023" width="3.85546875" style="1146" customWidth="1"/>
    <col min="11024" max="11024" width="16.42578125" style="1146" customWidth="1"/>
    <col min="11025" max="11025" width="11.28515625" style="1146" customWidth="1"/>
    <col min="11026" max="11026" width="10.28515625" style="1146" customWidth="1"/>
    <col min="11027" max="11027" width="10" style="1146" customWidth="1"/>
    <col min="11028" max="11263" width="9.140625" style="1146"/>
    <col min="11264" max="11264" width="4" style="1146" customWidth="1"/>
    <col min="11265" max="11265" width="15.140625" style="1146" customWidth="1"/>
    <col min="11266" max="11266" width="13.85546875" style="1146" customWidth="1"/>
    <col min="11267" max="11267" width="10.140625" style="1146" customWidth="1"/>
    <col min="11268" max="11268" width="9.140625" style="1146"/>
    <col min="11269" max="11269" width="3.42578125" style="1146" customWidth="1"/>
    <col min="11270" max="11270" width="19.5703125" style="1146" customWidth="1"/>
    <col min="11271" max="11271" width="12.28515625" style="1146" customWidth="1"/>
    <col min="11272" max="11272" width="10.42578125" style="1146" customWidth="1"/>
    <col min="11273" max="11273" width="9.140625" style="1146"/>
    <col min="11274" max="11274" width="3.5703125" style="1146" customWidth="1"/>
    <col min="11275" max="11275" width="16.42578125" style="1146" customWidth="1"/>
    <col min="11276" max="11276" width="11.7109375" style="1146" customWidth="1"/>
    <col min="11277" max="11277" width="10.140625" style="1146" customWidth="1"/>
    <col min="11278" max="11278" width="15.85546875" style="1146" customWidth="1"/>
    <col min="11279" max="11279" width="3.85546875" style="1146" customWidth="1"/>
    <col min="11280" max="11280" width="16.42578125" style="1146" customWidth="1"/>
    <col min="11281" max="11281" width="11.28515625" style="1146" customWidth="1"/>
    <col min="11282" max="11282" width="10.28515625" style="1146" customWidth="1"/>
    <col min="11283" max="11283" width="10" style="1146" customWidth="1"/>
    <col min="11284" max="11519" width="9.140625" style="1146"/>
    <col min="11520" max="11520" width="4" style="1146" customWidth="1"/>
    <col min="11521" max="11521" width="15.140625" style="1146" customWidth="1"/>
    <col min="11522" max="11522" width="13.85546875" style="1146" customWidth="1"/>
    <col min="11523" max="11523" width="10.140625" style="1146" customWidth="1"/>
    <col min="11524" max="11524" width="9.140625" style="1146"/>
    <col min="11525" max="11525" width="3.42578125" style="1146" customWidth="1"/>
    <col min="11526" max="11526" width="19.5703125" style="1146" customWidth="1"/>
    <col min="11527" max="11527" width="12.28515625" style="1146" customWidth="1"/>
    <col min="11528" max="11528" width="10.42578125" style="1146" customWidth="1"/>
    <col min="11529" max="11529" width="9.140625" style="1146"/>
    <col min="11530" max="11530" width="3.5703125" style="1146" customWidth="1"/>
    <col min="11531" max="11531" width="16.42578125" style="1146" customWidth="1"/>
    <col min="11532" max="11532" width="11.7109375" style="1146" customWidth="1"/>
    <col min="11533" max="11533" width="10.140625" style="1146" customWidth="1"/>
    <col min="11534" max="11534" width="15.85546875" style="1146" customWidth="1"/>
    <col min="11535" max="11535" width="3.85546875" style="1146" customWidth="1"/>
    <col min="11536" max="11536" width="16.42578125" style="1146" customWidth="1"/>
    <col min="11537" max="11537" width="11.28515625" style="1146" customWidth="1"/>
    <col min="11538" max="11538" width="10.28515625" style="1146" customWidth="1"/>
    <col min="11539" max="11539" width="10" style="1146" customWidth="1"/>
    <col min="11540" max="11775" width="9.140625" style="1146"/>
    <col min="11776" max="11776" width="4" style="1146" customWidth="1"/>
    <col min="11777" max="11777" width="15.140625" style="1146" customWidth="1"/>
    <col min="11778" max="11778" width="13.85546875" style="1146" customWidth="1"/>
    <col min="11779" max="11779" width="10.140625" style="1146" customWidth="1"/>
    <col min="11780" max="11780" width="9.140625" style="1146"/>
    <col min="11781" max="11781" width="3.42578125" style="1146" customWidth="1"/>
    <col min="11782" max="11782" width="19.5703125" style="1146" customWidth="1"/>
    <col min="11783" max="11783" width="12.28515625" style="1146" customWidth="1"/>
    <col min="11784" max="11784" width="10.42578125" style="1146" customWidth="1"/>
    <col min="11785" max="11785" width="9.140625" style="1146"/>
    <col min="11786" max="11786" width="3.5703125" style="1146" customWidth="1"/>
    <col min="11787" max="11787" width="16.42578125" style="1146" customWidth="1"/>
    <col min="11788" max="11788" width="11.7109375" style="1146" customWidth="1"/>
    <col min="11789" max="11789" width="10.140625" style="1146" customWidth="1"/>
    <col min="11790" max="11790" width="15.85546875" style="1146" customWidth="1"/>
    <col min="11791" max="11791" width="3.85546875" style="1146" customWidth="1"/>
    <col min="11792" max="11792" width="16.42578125" style="1146" customWidth="1"/>
    <col min="11793" max="11793" width="11.28515625" style="1146" customWidth="1"/>
    <col min="11794" max="11794" width="10.28515625" style="1146" customWidth="1"/>
    <col min="11795" max="11795" width="10" style="1146" customWidth="1"/>
    <col min="11796" max="12031" width="9.140625" style="1146"/>
    <col min="12032" max="12032" width="4" style="1146" customWidth="1"/>
    <col min="12033" max="12033" width="15.140625" style="1146" customWidth="1"/>
    <col min="12034" max="12034" width="13.85546875" style="1146" customWidth="1"/>
    <col min="12035" max="12035" width="10.140625" style="1146" customWidth="1"/>
    <col min="12036" max="12036" width="9.140625" style="1146"/>
    <col min="12037" max="12037" width="3.42578125" style="1146" customWidth="1"/>
    <col min="12038" max="12038" width="19.5703125" style="1146" customWidth="1"/>
    <col min="12039" max="12039" width="12.28515625" style="1146" customWidth="1"/>
    <col min="12040" max="12040" width="10.42578125" style="1146" customWidth="1"/>
    <col min="12041" max="12041" width="9.140625" style="1146"/>
    <col min="12042" max="12042" width="3.5703125" style="1146" customWidth="1"/>
    <col min="12043" max="12043" width="16.42578125" style="1146" customWidth="1"/>
    <col min="12044" max="12044" width="11.7109375" style="1146" customWidth="1"/>
    <col min="12045" max="12045" width="10.140625" style="1146" customWidth="1"/>
    <col min="12046" max="12046" width="15.85546875" style="1146" customWidth="1"/>
    <col min="12047" max="12047" width="3.85546875" style="1146" customWidth="1"/>
    <col min="12048" max="12048" width="16.42578125" style="1146" customWidth="1"/>
    <col min="12049" max="12049" width="11.28515625" style="1146" customWidth="1"/>
    <col min="12050" max="12050" width="10.28515625" style="1146" customWidth="1"/>
    <col min="12051" max="12051" width="10" style="1146" customWidth="1"/>
    <col min="12052" max="12287" width="9.140625" style="1146"/>
    <col min="12288" max="12288" width="4" style="1146" customWidth="1"/>
    <col min="12289" max="12289" width="15.140625" style="1146" customWidth="1"/>
    <col min="12290" max="12290" width="13.85546875" style="1146" customWidth="1"/>
    <col min="12291" max="12291" width="10.140625" style="1146" customWidth="1"/>
    <col min="12292" max="12292" width="9.140625" style="1146"/>
    <col min="12293" max="12293" width="3.42578125" style="1146" customWidth="1"/>
    <col min="12294" max="12294" width="19.5703125" style="1146" customWidth="1"/>
    <col min="12295" max="12295" width="12.28515625" style="1146" customWidth="1"/>
    <col min="12296" max="12296" width="10.42578125" style="1146" customWidth="1"/>
    <col min="12297" max="12297" width="9.140625" style="1146"/>
    <col min="12298" max="12298" width="3.5703125" style="1146" customWidth="1"/>
    <col min="12299" max="12299" width="16.42578125" style="1146" customWidth="1"/>
    <col min="12300" max="12300" width="11.7109375" style="1146" customWidth="1"/>
    <col min="12301" max="12301" width="10.140625" style="1146" customWidth="1"/>
    <col min="12302" max="12302" width="15.85546875" style="1146" customWidth="1"/>
    <col min="12303" max="12303" width="3.85546875" style="1146" customWidth="1"/>
    <col min="12304" max="12304" width="16.42578125" style="1146" customWidth="1"/>
    <col min="12305" max="12305" width="11.28515625" style="1146" customWidth="1"/>
    <col min="12306" max="12306" width="10.28515625" style="1146" customWidth="1"/>
    <col min="12307" max="12307" width="10" style="1146" customWidth="1"/>
    <col min="12308" max="12543" width="9.140625" style="1146"/>
    <col min="12544" max="12544" width="4" style="1146" customWidth="1"/>
    <col min="12545" max="12545" width="15.140625" style="1146" customWidth="1"/>
    <col min="12546" max="12546" width="13.85546875" style="1146" customWidth="1"/>
    <col min="12547" max="12547" width="10.140625" style="1146" customWidth="1"/>
    <col min="12548" max="12548" width="9.140625" style="1146"/>
    <col min="12549" max="12549" width="3.42578125" style="1146" customWidth="1"/>
    <col min="12550" max="12550" width="19.5703125" style="1146" customWidth="1"/>
    <col min="12551" max="12551" width="12.28515625" style="1146" customWidth="1"/>
    <col min="12552" max="12552" width="10.42578125" style="1146" customWidth="1"/>
    <col min="12553" max="12553" width="9.140625" style="1146"/>
    <col min="12554" max="12554" width="3.5703125" style="1146" customWidth="1"/>
    <col min="12555" max="12555" width="16.42578125" style="1146" customWidth="1"/>
    <col min="12556" max="12556" width="11.7109375" style="1146" customWidth="1"/>
    <col min="12557" max="12557" width="10.140625" style="1146" customWidth="1"/>
    <col min="12558" max="12558" width="15.85546875" style="1146" customWidth="1"/>
    <col min="12559" max="12559" width="3.85546875" style="1146" customWidth="1"/>
    <col min="12560" max="12560" width="16.42578125" style="1146" customWidth="1"/>
    <col min="12561" max="12561" width="11.28515625" style="1146" customWidth="1"/>
    <col min="12562" max="12562" width="10.28515625" style="1146" customWidth="1"/>
    <col min="12563" max="12563" width="10" style="1146" customWidth="1"/>
    <col min="12564" max="12799" width="9.140625" style="1146"/>
    <col min="12800" max="12800" width="4" style="1146" customWidth="1"/>
    <col min="12801" max="12801" width="15.140625" style="1146" customWidth="1"/>
    <col min="12802" max="12802" width="13.85546875" style="1146" customWidth="1"/>
    <col min="12803" max="12803" width="10.140625" style="1146" customWidth="1"/>
    <col min="12804" max="12804" width="9.140625" style="1146"/>
    <col min="12805" max="12805" width="3.42578125" style="1146" customWidth="1"/>
    <col min="12806" max="12806" width="19.5703125" style="1146" customWidth="1"/>
    <col min="12807" max="12807" width="12.28515625" style="1146" customWidth="1"/>
    <col min="12808" max="12808" width="10.42578125" style="1146" customWidth="1"/>
    <col min="12809" max="12809" width="9.140625" style="1146"/>
    <col min="12810" max="12810" width="3.5703125" style="1146" customWidth="1"/>
    <col min="12811" max="12811" width="16.42578125" style="1146" customWidth="1"/>
    <col min="12812" max="12812" width="11.7109375" style="1146" customWidth="1"/>
    <col min="12813" max="12813" width="10.140625" style="1146" customWidth="1"/>
    <col min="12814" max="12814" width="15.85546875" style="1146" customWidth="1"/>
    <col min="12815" max="12815" width="3.85546875" style="1146" customWidth="1"/>
    <col min="12816" max="12816" width="16.42578125" style="1146" customWidth="1"/>
    <col min="12817" max="12817" width="11.28515625" style="1146" customWidth="1"/>
    <col min="12818" max="12818" width="10.28515625" style="1146" customWidth="1"/>
    <col min="12819" max="12819" width="10" style="1146" customWidth="1"/>
    <col min="12820" max="13055" width="9.140625" style="1146"/>
    <col min="13056" max="13056" width="4" style="1146" customWidth="1"/>
    <col min="13057" max="13057" width="15.140625" style="1146" customWidth="1"/>
    <col min="13058" max="13058" width="13.85546875" style="1146" customWidth="1"/>
    <col min="13059" max="13059" width="10.140625" style="1146" customWidth="1"/>
    <col min="13060" max="13060" width="9.140625" style="1146"/>
    <col min="13061" max="13061" width="3.42578125" style="1146" customWidth="1"/>
    <col min="13062" max="13062" width="19.5703125" style="1146" customWidth="1"/>
    <col min="13063" max="13063" width="12.28515625" style="1146" customWidth="1"/>
    <col min="13064" max="13064" width="10.42578125" style="1146" customWidth="1"/>
    <col min="13065" max="13065" width="9.140625" style="1146"/>
    <col min="13066" max="13066" width="3.5703125" style="1146" customWidth="1"/>
    <col min="13067" max="13067" width="16.42578125" style="1146" customWidth="1"/>
    <col min="13068" max="13068" width="11.7109375" style="1146" customWidth="1"/>
    <col min="13069" max="13069" width="10.140625" style="1146" customWidth="1"/>
    <col min="13070" max="13070" width="15.85546875" style="1146" customWidth="1"/>
    <col min="13071" max="13071" width="3.85546875" style="1146" customWidth="1"/>
    <col min="13072" max="13072" width="16.42578125" style="1146" customWidth="1"/>
    <col min="13073" max="13073" width="11.28515625" style="1146" customWidth="1"/>
    <col min="13074" max="13074" width="10.28515625" style="1146" customWidth="1"/>
    <col min="13075" max="13075" width="10" style="1146" customWidth="1"/>
    <col min="13076" max="13311" width="9.140625" style="1146"/>
    <col min="13312" max="13312" width="4" style="1146" customWidth="1"/>
    <col min="13313" max="13313" width="15.140625" style="1146" customWidth="1"/>
    <col min="13314" max="13314" width="13.85546875" style="1146" customWidth="1"/>
    <col min="13315" max="13315" width="10.140625" style="1146" customWidth="1"/>
    <col min="13316" max="13316" width="9.140625" style="1146"/>
    <col min="13317" max="13317" width="3.42578125" style="1146" customWidth="1"/>
    <col min="13318" max="13318" width="19.5703125" style="1146" customWidth="1"/>
    <col min="13319" max="13319" width="12.28515625" style="1146" customWidth="1"/>
    <col min="13320" max="13320" width="10.42578125" style="1146" customWidth="1"/>
    <col min="13321" max="13321" width="9.140625" style="1146"/>
    <col min="13322" max="13322" width="3.5703125" style="1146" customWidth="1"/>
    <col min="13323" max="13323" width="16.42578125" style="1146" customWidth="1"/>
    <col min="13324" max="13324" width="11.7109375" style="1146" customWidth="1"/>
    <col min="13325" max="13325" width="10.140625" style="1146" customWidth="1"/>
    <col min="13326" max="13326" width="15.85546875" style="1146" customWidth="1"/>
    <col min="13327" max="13327" width="3.85546875" style="1146" customWidth="1"/>
    <col min="13328" max="13328" width="16.42578125" style="1146" customWidth="1"/>
    <col min="13329" max="13329" width="11.28515625" style="1146" customWidth="1"/>
    <col min="13330" max="13330" width="10.28515625" style="1146" customWidth="1"/>
    <col min="13331" max="13331" width="10" style="1146" customWidth="1"/>
    <col min="13332" max="13567" width="9.140625" style="1146"/>
    <col min="13568" max="13568" width="4" style="1146" customWidth="1"/>
    <col min="13569" max="13569" width="15.140625" style="1146" customWidth="1"/>
    <col min="13570" max="13570" width="13.85546875" style="1146" customWidth="1"/>
    <col min="13571" max="13571" width="10.140625" style="1146" customWidth="1"/>
    <col min="13572" max="13572" width="9.140625" style="1146"/>
    <col min="13573" max="13573" width="3.42578125" style="1146" customWidth="1"/>
    <col min="13574" max="13574" width="19.5703125" style="1146" customWidth="1"/>
    <col min="13575" max="13575" width="12.28515625" style="1146" customWidth="1"/>
    <col min="13576" max="13576" width="10.42578125" style="1146" customWidth="1"/>
    <col min="13577" max="13577" width="9.140625" style="1146"/>
    <col min="13578" max="13578" width="3.5703125" style="1146" customWidth="1"/>
    <col min="13579" max="13579" width="16.42578125" style="1146" customWidth="1"/>
    <col min="13580" max="13580" width="11.7109375" style="1146" customWidth="1"/>
    <col min="13581" max="13581" width="10.140625" style="1146" customWidth="1"/>
    <col min="13582" max="13582" width="15.85546875" style="1146" customWidth="1"/>
    <col min="13583" max="13583" width="3.85546875" style="1146" customWidth="1"/>
    <col min="13584" max="13584" width="16.42578125" style="1146" customWidth="1"/>
    <col min="13585" max="13585" width="11.28515625" style="1146" customWidth="1"/>
    <col min="13586" max="13586" width="10.28515625" style="1146" customWidth="1"/>
    <col min="13587" max="13587" width="10" style="1146" customWidth="1"/>
    <col min="13588" max="13823" width="9.140625" style="1146"/>
    <col min="13824" max="13824" width="4" style="1146" customWidth="1"/>
    <col min="13825" max="13825" width="15.140625" style="1146" customWidth="1"/>
    <col min="13826" max="13826" width="13.85546875" style="1146" customWidth="1"/>
    <col min="13827" max="13827" width="10.140625" style="1146" customWidth="1"/>
    <col min="13828" max="13828" width="9.140625" style="1146"/>
    <col min="13829" max="13829" width="3.42578125" style="1146" customWidth="1"/>
    <col min="13830" max="13830" width="19.5703125" style="1146" customWidth="1"/>
    <col min="13831" max="13831" width="12.28515625" style="1146" customWidth="1"/>
    <col min="13832" max="13832" width="10.42578125" style="1146" customWidth="1"/>
    <col min="13833" max="13833" width="9.140625" style="1146"/>
    <col min="13834" max="13834" width="3.5703125" style="1146" customWidth="1"/>
    <col min="13835" max="13835" width="16.42578125" style="1146" customWidth="1"/>
    <col min="13836" max="13836" width="11.7109375" style="1146" customWidth="1"/>
    <col min="13837" max="13837" width="10.140625" style="1146" customWidth="1"/>
    <col min="13838" max="13838" width="15.85546875" style="1146" customWidth="1"/>
    <col min="13839" max="13839" width="3.85546875" style="1146" customWidth="1"/>
    <col min="13840" max="13840" width="16.42578125" style="1146" customWidth="1"/>
    <col min="13841" max="13841" width="11.28515625" style="1146" customWidth="1"/>
    <col min="13842" max="13842" width="10.28515625" style="1146" customWidth="1"/>
    <col min="13843" max="13843" width="10" style="1146" customWidth="1"/>
    <col min="13844" max="14079" width="9.140625" style="1146"/>
    <col min="14080" max="14080" width="4" style="1146" customWidth="1"/>
    <col min="14081" max="14081" width="15.140625" style="1146" customWidth="1"/>
    <col min="14082" max="14082" width="13.85546875" style="1146" customWidth="1"/>
    <col min="14083" max="14083" width="10.140625" style="1146" customWidth="1"/>
    <col min="14084" max="14084" width="9.140625" style="1146"/>
    <col min="14085" max="14085" width="3.42578125" style="1146" customWidth="1"/>
    <col min="14086" max="14086" width="19.5703125" style="1146" customWidth="1"/>
    <col min="14087" max="14087" width="12.28515625" style="1146" customWidth="1"/>
    <col min="14088" max="14088" width="10.42578125" style="1146" customWidth="1"/>
    <col min="14089" max="14089" width="9.140625" style="1146"/>
    <col min="14090" max="14090" width="3.5703125" style="1146" customWidth="1"/>
    <col min="14091" max="14091" width="16.42578125" style="1146" customWidth="1"/>
    <col min="14092" max="14092" width="11.7109375" style="1146" customWidth="1"/>
    <col min="14093" max="14093" width="10.140625" style="1146" customWidth="1"/>
    <col min="14094" max="14094" width="15.85546875" style="1146" customWidth="1"/>
    <col min="14095" max="14095" width="3.85546875" style="1146" customWidth="1"/>
    <col min="14096" max="14096" width="16.42578125" style="1146" customWidth="1"/>
    <col min="14097" max="14097" width="11.28515625" style="1146" customWidth="1"/>
    <col min="14098" max="14098" width="10.28515625" style="1146" customWidth="1"/>
    <col min="14099" max="14099" width="10" style="1146" customWidth="1"/>
    <col min="14100" max="14335" width="9.140625" style="1146"/>
    <col min="14336" max="14336" width="4" style="1146" customWidth="1"/>
    <col min="14337" max="14337" width="15.140625" style="1146" customWidth="1"/>
    <col min="14338" max="14338" width="13.85546875" style="1146" customWidth="1"/>
    <col min="14339" max="14339" width="10.140625" style="1146" customWidth="1"/>
    <col min="14340" max="14340" width="9.140625" style="1146"/>
    <col min="14341" max="14341" width="3.42578125" style="1146" customWidth="1"/>
    <col min="14342" max="14342" width="19.5703125" style="1146" customWidth="1"/>
    <col min="14343" max="14343" width="12.28515625" style="1146" customWidth="1"/>
    <col min="14344" max="14344" width="10.42578125" style="1146" customWidth="1"/>
    <col min="14345" max="14345" width="9.140625" style="1146"/>
    <col min="14346" max="14346" width="3.5703125" style="1146" customWidth="1"/>
    <col min="14347" max="14347" width="16.42578125" style="1146" customWidth="1"/>
    <col min="14348" max="14348" width="11.7109375" style="1146" customWidth="1"/>
    <col min="14349" max="14349" width="10.140625" style="1146" customWidth="1"/>
    <col min="14350" max="14350" width="15.85546875" style="1146" customWidth="1"/>
    <col min="14351" max="14351" width="3.85546875" style="1146" customWidth="1"/>
    <col min="14352" max="14352" width="16.42578125" style="1146" customWidth="1"/>
    <col min="14353" max="14353" width="11.28515625" style="1146" customWidth="1"/>
    <col min="14354" max="14354" width="10.28515625" style="1146" customWidth="1"/>
    <col min="14355" max="14355" width="10" style="1146" customWidth="1"/>
    <col min="14356" max="14591" width="9.140625" style="1146"/>
    <col min="14592" max="14592" width="4" style="1146" customWidth="1"/>
    <col min="14593" max="14593" width="15.140625" style="1146" customWidth="1"/>
    <col min="14594" max="14594" width="13.85546875" style="1146" customWidth="1"/>
    <col min="14595" max="14595" width="10.140625" style="1146" customWidth="1"/>
    <col min="14596" max="14596" width="9.140625" style="1146"/>
    <col min="14597" max="14597" width="3.42578125" style="1146" customWidth="1"/>
    <col min="14598" max="14598" width="19.5703125" style="1146" customWidth="1"/>
    <col min="14599" max="14599" width="12.28515625" style="1146" customWidth="1"/>
    <col min="14600" max="14600" width="10.42578125" style="1146" customWidth="1"/>
    <col min="14601" max="14601" width="9.140625" style="1146"/>
    <col min="14602" max="14602" width="3.5703125" style="1146" customWidth="1"/>
    <col min="14603" max="14603" width="16.42578125" style="1146" customWidth="1"/>
    <col min="14604" max="14604" width="11.7109375" style="1146" customWidth="1"/>
    <col min="14605" max="14605" width="10.140625" style="1146" customWidth="1"/>
    <col min="14606" max="14606" width="15.85546875" style="1146" customWidth="1"/>
    <col min="14607" max="14607" width="3.85546875" style="1146" customWidth="1"/>
    <col min="14608" max="14608" width="16.42578125" style="1146" customWidth="1"/>
    <col min="14609" max="14609" width="11.28515625" style="1146" customWidth="1"/>
    <col min="14610" max="14610" width="10.28515625" style="1146" customWidth="1"/>
    <col min="14611" max="14611" width="10" style="1146" customWidth="1"/>
    <col min="14612" max="14847" width="9.140625" style="1146"/>
    <col min="14848" max="14848" width="4" style="1146" customWidth="1"/>
    <col min="14849" max="14849" width="15.140625" style="1146" customWidth="1"/>
    <col min="14850" max="14850" width="13.85546875" style="1146" customWidth="1"/>
    <col min="14851" max="14851" width="10.140625" style="1146" customWidth="1"/>
    <col min="14852" max="14852" width="9.140625" style="1146"/>
    <col min="14853" max="14853" width="3.42578125" style="1146" customWidth="1"/>
    <col min="14854" max="14854" width="19.5703125" style="1146" customWidth="1"/>
    <col min="14855" max="14855" width="12.28515625" style="1146" customWidth="1"/>
    <col min="14856" max="14856" width="10.42578125" style="1146" customWidth="1"/>
    <col min="14857" max="14857" width="9.140625" style="1146"/>
    <col min="14858" max="14858" width="3.5703125" style="1146" customWidth="1"/>
    <col min="14859" max="14859" width="16.42578125" style="1146" customWidth="1"/>
    <col min="14860" max="14860" width="11.7109375" style="1146" customWidth="1"/>
    <col min="14861" max="14861" width="10.140625" style="1146" customWidth="1"/>
    <col min="14862" max="14862" width="15.85546875" style="1146" customWidth="1"/>
    <col min="14863" max="14863" width="3.85546875" style="1146" customWidth="1"/>
    <col min="14864" max="14864" width="16.42578125" style="1146" customWidth="1"/>
    <col min="14865" max="14865" width="11.28515625" style="1146" customWidth="1"/>
    <col min="14866" max="14866" width="10.28515625" style="1146" customWidth="1"/>
    <col min="14867" max="14867" width="10" style="1146" customWidth="1"/>
    <col min="14868" max="15103" width="9.140625" style="1146"/>
    <col min="15104" max="15104" width="4" style="1146" customWidth="1"/>
    <col min="15105" max="15105" width="15.140625" style="1146" customWidth="1"/>
    <col min="15106" max="15106" width="13.85546875" style="1146" customWidth="1"/>
    <col min="15107" max="15107" width="10.140625" style="1146" customWidth="1"/>
    <col min="15108" max="15108" width="9.140625" style="1146"/>
    <col min="15109" max="15109" width="3.42578125" style="1146" customWidth="1"/>
    <col min="15110" max="15110" width="19.5703125" style="1146" customWidth="1"/>
    <col min="15111" max="15111" width="12.28515625" style="1146" customWidth="1"/>
    <col min="15112" max="15112" width="10.42578125" style="1146" customWidth="1"/>
    <col min="15113" max="15113" width="9.140625" style="1146"/>
    <col min="15114" max="15114" width="3.5703125" style="1146" customWidth="1"/>
    <col min="15115" max="15115" width="16.42578125" style="1146" customWidth="1"/>
    <col min="15116" max="15116" width="11.7109375" style="1146" customWidth="1"/>
    <col min="15117" max="15117" width="10.140625" style="1146" customWidth="1"/>
    <col min="15118" max="15118" width="15.85546875" style="1146" customWidth="1"/>
    <col min="15119" max="15119" width="3.85546875" style="1146" customWidth="1"/>
    <col min="15120" max="15120" width="16.42578125" style="1146" customWidth="1"/>
    <col min="15121" max="15121" width="11.28515625" style="1146" customWidth="1"/>
    <col min="15122" max="15122" width="10.28515625" style="1146" customWidth="1"/>
    <col min="15123" max="15123" width="10" style="1146" customWidth="1"/>
    <col min="15124" max="15359" width="9.140625" style="1146"/>
    <col min="15360" max="15360" width="4" style="1146" customWidth="1"/>
    <col min="15361" max="15361" width="15.140625" style="1146" customWidth="1"/>
    <col min="15362" max="15362" width="13.85546875" style="1146" customWidth="1"/>
    <col min="15363" max="15363" width="10.140625" style="1146" customWidth="1"/>
    <col min="15364" max="15364" width="9.140625" style="1146"/>
    <col min="15365" max="15365" width="3.42578125" style="1146" customWidth="1"/>
    <col min="15366" max="15366" width="19.5703125" style="1146" customWidth="1"/>
    <col min="15367" max="15367" width="12.28515625" style="1146" customWidth="1"/>
    <col min="15368" max="15368" width="10.42578125" style="1146" customWidth="1"/>
    <col min="15369" max="15369" width="9.140625" style="1146"/>
    <col min="15370" max="15370" width="3.5703125" style="1146" customWidth="1"/>
    <col min="15371" max="15371" width="16.42578125" style="1146" customWidth="1"/>
    <col min="15372" max="15372" width="11.7109375" style="1146" customWidth="1"/>
    <col min="15373" max="15373" width="10.140625" style="1146" customWidth="1"/>
    <col min="15374" max="15374" width="15.85546875" style="1146" customWidth="1"/>
    <col min="15375" max="15375" width="3.85546875" style="1146" customWidth="1"/>
    <col min="15376" max="15376" width="16.42578125" style="1146" customWidth="1"/>
    <col min="15377" max="15377" width="11.28515625" style="1146" customWidth="1"/>
    <col min="15378" max="15378" width="10.28515625" style="1146" customWidth="1"/>
    <col min="15379" max="15379" width="10" style="1146" customWidth="1"/>
    <col min="15380" max="15615" width="9.140625" style="1146"/>
    <col min="15616" max="15616" width="4" style="1146" customWidth="1"/>
    <col min="15617" max="15617" width="15.140625" style="1146" customWidth="1"/>
    <col min="15618" max="15618" width="13.85546875" style="1146" customWidth="1"/>
    <col min="15619" max="15619" width="10.140625" style="1146" customWidth="1"/>
    <col min="15620" max="15620" width="9.140625" style="1146"/>
    <col min="15621" max="15621" width="3.42578125" style="1146" customWidth="1"/>
    <col min="15622" max="15622" width="19.5703125" style="1146" customWidth="1"/>
    <col min="15623" max="15623" width="12.28515625" style="1146" customWidth="1"/>
    <col min="15624" max="15624" width="10.42578125" style="1146" customWidth="1"/>
    <col min="15625" max="15625" width="9.140625" style="1146"/>
    <col min="15626" max="15626" width="3.5703125" style="1146" customWidth="1"/>
    <col min="15627" max="15627" width="16.42578125" style="1146" customWidth="1"/>
    <col min="15628" max="15628" width="11.7109375" style="1146" customWidth="1"/>
    <col min="15629" max="15629" width="10.140625" style="1146" customWidth="1"/>
    <col min="15630" max="15630" width="15.85546875" style="1146" customWidth="1"/>
    <col min="15631" max="15631" width="3.85546875" style="1146" customWidth="1"/>
    <col min="15632" max="15632" width="16.42578125" style="1146" customWidth="1"/>
    <col min="15633" max="15633" width="11.28515625" style="1146" customWidth="1"/>
    <col min="15634" max="15634" width="10.28515625" style="1146" customWidth="1"/>
    <col min="15635" max="15635" width="10" style="1146" customWidth="1"/>
    <col min="15636" max="15871" width="9.140625" style="1146"/>
    <col min="15872" max="15872" width="4" style="1146" customWidth="1"/>
    <col min="15873" max="15873" width="15.140625" style="1146" customWidth="1"/>
    <col min="15874" max="15874" width="13.85546875" style="1146" customWidth="1"/>
    <col min="15875" max="15875" width="10.140625" style="1146" customWidth="1"/>
    <col min="15876" max="15876" width="9.140625" style="1146"/>
    <col min="15877" max="15877" width="3.42578125" style="1146" customWidth="1"/>
    <col min="15878" max="15878" width="19.5703125" style="1146" customWidth="1"/>
    <col min="15879" max="15879" width="12.28515625" style="1146" customWidth="1"/>
    <col min="15880" max="15880" width="10.42578125" style="1146" customWidth="1"/>
    <col min="15881" max="15881" width="9.140625" style="1146"/>
    <col min="15882" max="15882" width="3.5703125" style="1146" customWidth="1"/>
    <col min="15883" max="15883" width="16.42578125" style="1146" customWidth="1"/>
    <col min="15884" max="15884" width="11.7109375" style="1146" customWidth="1"/>
    <col min="15885" max="15885" width="10.140625" style="1146" customWidth="1"/>
    <col min="15886" max="15886" width="15.85546875" style="1146" customWidth="1"/>
    <col min="15887" max="15887" width="3.85546875" style="1146" customWidth="1"/>
    <col min="15888" max="15888" width="16.42578125" style="1146" customWidth="1"/>
    <col min="15889" max="15889" width="11.28515625" style="1146" customWidth="1"/>
    <col min="15890" max="15890" width="10.28515625" style="1146" customWidth="1"/>
    <col min="15891" max="15891" width="10" style="1146" customWidth="1"/>
    <col min="15892" max="16127" width="9.140625" style="1146"/>
    <col min="16128" max="16128" width="4" style="1146" customWidth="1"/>
    <col min="16129" max="16129" width="15.140625" style="1146" customWidth="1"/>
    <col min="16130" max="16130" width="13.85546875" style="1146" customWidth="1"/>
    <col min="16131" max="16131" width="10.140625" style="1146" customWidth="1"/>
    <col min="16132" max="16132" width="9.140625" style="1146"/>
    <col min="16133" max="16133" width="3.42578125" style="1146" customWidth="1"/>
    <col min="16134" max="16134" width="19.5703125" style="1146" customWidth="1"/>
    <col min="16135" max="16135" width="12.28515625" style="1146" customWidth="1"/>
    <col min="16136" max="16136" width="10.42578125" style="1146" customWidth="1"/>
    <col min="16137" max="16137" width="9.140625" style="1146"/>
    <col min="16138" max="16138" width="3.5703125" style="1146" customWidth="1"/>
    <col min="16139" max="16139" width="16.42578125" style="1146" customWidth="1"/>
    <col min="16140" max="16140" width="11.7109375" style="1146" customWidth="1"/>
    <col min="16141" max="16141" width="10.140625" style="1146" customWidth="1"/>
    <col min="16142" max="16142" width="15.85546875" style="1146" customWidth="1"/>
    <col min="16143" max="16143" width="3.85546875" style="1146" customWidth="1"/>
    <col min="16144" max="16144" width="16.42578125" style="1146" customWidth="1"/>
    <col min="16145" max="16145" width="11.28515625" style="1146" customWidth="1"/>
    <col min="16146" max="16146" width="10.28515625" style="1146" customWidth="1"/>
    <col min="16147" max="16147" width="10" style="1146" customWidth="1"/>
    <col min="16148" max="16384" width="9.140625" style="1146"/>
  </cols>
  <sheetData>
    <row r="1" spans="1:27" ht="18.75">
      <c r="A1" s="1191" t="s">
        <v>247</v>
      </c>
    </row>
    <row r="2" spans="1:27" ht="18" customHeight="1">
      <c r="A2" s="1677" t="s">
        <v>512</v>
      </c>
      <c r="B2" s="1677"/>
      <c r="C2" s="1677"/>
      <c r="D2" s="1677"/>
      <c r="E2" s="1677"/>
      <c r="F2" s="1677"/>
      <c r="G2" s="1677"/>
      <c r="H2" s="1677"/>
      <c r="I2" s="1677"/>
      <c r="J2" s="1677"/>
      <c r="K2" s="1677"/>
      <c r="L2" s="1677"/>
      <c r="M2" s="1677"/>
      <c r="N2" s="1677"/>
      <c r="O2" s="1677"/>
      <c r="P2" s="1677"/>
      <c r="Q2" s="1677"/>
      <c r="R2" s="1677"/>
      <c r="S2" s="1677"/>
      <c r="T2" s="1677"/>
      <c r="U2" s="1677"/>
      <c r="V2" s="1677"/>
      <c r="W2" s="1677"/>
      <c r="X2" s="1677"/>
      <c r="Y2" s="1677"/>
      <c r="Z2" s="1677"/>
      <c r="AA2" s="1677"/>
    </row>
    <row r="3" spans="1:27" ht="18" customHeight="1">
      <c r="A3" s="1680" t="s">
        <v>504</v>
      </c>
      <c r="B3" s="1680"/>
      <c r="C3" s="1680"/>
      <c r="D3" s="1680"/>
      <c r="E3" s="1680"/>
      <c r="F3" s="1680"/>
      <c r="G3" s="1680"/>
      <c r="H3" s="1223"/>
      <c r="I3" s="1223"/>
      <c r="J3" s="1223"/>
      <c r="K3" s="1223"/>
      <c r="L3" s="1223"/>
      <c r="M3" s="1223"/>
      <c r="N3" s="1223"/>
      <c r="O3" s="1223"/>
      <c r="P3" s="1223"/>
      <c r="Q3" s="1223"/>
      <c r="R3" s="1223"/>
      <c r="S3" s="1223"/>
      <c r="T3" s="1223"/>
      <c r="U3" s="1223"/>
      <c r="V3" s="1223"/>
      <c r="W3" s="1223"/>
      <c r="X3" s="1223"/>
      <c r="Y3" s="1223"/>
      <c r="Z3" s="1223"/>
      <c r="AA3" s="1223"/>
    </row>
    <row r="5" spans="1:27" s="1225" customFormat="1" ht="15">
      <c r="A5" s="1194" t="s">
        <v>125</v>
      </c>
      <c r="B5" s="1194" t="s">
        <v>126</v>
      </c>
      <c r="C5" s="1195"/>
      <c r="D5" s="1195"/>
      <c r="E5" s="1195"/>
      <c r="F5" s="1194" t="s">
        <v>127</v>
      </c>
      <c r="G5" s="1196" t="s">
        <v>128</v>
      </c>
      <c r="H5" s="1195"/>
      <c r="I5" s="1195"/>
      <c r="J5" s="1195"/>
      <c r="K5" s="1224" t="s">
        <v>129</v>
      </c>
      <c r="L5" s="1198" t="s">
        <v>130</v>
      </c>
      <c r="M5" s="1195"/>
      <c r="N5" s="1199"/>
      <c r="O5" s="1195"/>
      <c r="P5" s="1194" t="s">
        <v>131</v>
      </c>
      <c r="Q5" s="1198" t="s">
        <v>132</v>
      </c>
      <c r="R5" s="1195"/>
      <c r="S5" s="1195"/>
    </row>
    <row r="6" spans="1:27" ht="4.5" customHeight="1" thickBot="1"/>
    <row r="7" spans="1:27" ht="30.75" thickBot="1">
      <c r="A7" s="1200" t="s">
        <v>133</v>
      </c>
      <c r="B7" s="1201" t="s">
        <v>134</v>
      </c>
      <c r="C7" s="1202" t="s">
        <v>135</v>
      </c>
      <c r="D7" s="1226" t="s">
        <v>136</v>
      </c>
      <c r="E7" s="1227"/>
      <c r="F7" s="1200" t="s">
        <v>133</v>
      </c>
      <c r="G7" s="1201" t="s">
        <v>134</v>
      </c>
      <c r="H7" s="1202" t="s">
        <v>135</v>
      </c>
      <c r="I7" s="1226" t="s">
        <v>136</v>
      </c>
      <c r="K7" s="1200" t="s">
        <v>133</v>
      </c>
      <c r="L7" s="1201" t="s">
        <v>134</v>
      </c>
      <c r="M7" s="1202" t="s">
        <v>137</v>
      </c>
      <c r="N7" s="1226" t="s">
        <v>136</v>
      </c>
      <c r="P7" s="1200" t="s">
        <v>133</v>
      </c>
      <c r="Q7" s="1201" t="s">
        <v>134</v>
      </c>
      <c r="R7" s="1202" t="s">
        <v>137</v>
      </c>
      <c r="S7" s="1226" t="s">
        <v>136</v>
      </c>
    </row>
    <row r="8" spans="1:27" ht="15.75">
      <c r="A8" s="1209" t="s">
        <v>153</v>
      </c>
      <c r="B8" s="1210">
        <v>40083.745000000003</v>
      </c>
      <c r="C8" s="1210">
        <v>42856</v>
      </c>
      <c r="D8" s="1211">
        <v>2.713012314964026</v>
      </c>
      <c r="E8" s="1228"/>
      <c r="F8" s="1209" t="s">
        <v>372</v>
      </c>
      <c r="G8" s="1210">
        <v>6295.3779999999997</v>
      </c>
      <c r="H8" s="1210">
        <v>1465.038</v>
      </c>
      <c r="I8" s="1211">
        <v>4.297074888159897</v>
      </c>
      <c r="J8" s="1221"/>
      <c r="K8" s="1212" t="s">
        <v>141</v>
      </c>
      <c r="L8" s="1213">
        <v>20078.937000000002</v>
      </c>
      <c r="M8" s="1213">
        <v>4277.1120000000001</v>
      </c>
      <c r="N8" s="1214">
        <v>4.6945081166918241</v>
      </c>
      <c r="O8" s="1221"/>
      <c r="P8" s="1212" t="s">
        <v>143</v>
      </c>
      <c r="Q8" s="1213">
        <v>7235.6090000000004</v>
      </c>
      <c r="R8" s="1213">
        <v>1392.222</v>
      </c>
      <c r="S8" s="1214">
        <v>5.197166112875677</v>
      </c>
    </row>
    <row r="9" spans="1:27" ht="15.75">
      <c r="A9" s="1209" t="s">
        <v>151</v>
      </c>
      <c r="B9" s="1210">
        <v>33337.716999999997</v>
      </c>
      <c r="C9" s="1210">
        <v>24489</v>
      </c>
      <c r="D9" s="1211">
        <v>2.4601574785717713</v>
      </c>
      <c r="E9" s="1229"/>
      <c r="F9" s="1209" t="s">
        <v>156</v>
      </c>
      <c r="G9" s="1210">
        <v>4606.1970000000001</v>
      </c>
      <c r="H9" s="1210">
        <v>1590.4829999999999</v>
      </c>
      <c r="I9" s="1211">
        <v>2.8960994867596828</v>
      </c>
      <c r="J9" s="1221"/>
      <c r="K9" s="1209" t="s">
        <v>143</v>
      </c>
      <c r="L9" s="1210">
        <v>10247.078</v>
      </c>
      <c r="M9" s="1210">
        <v>1815.606</v>
      </c>
      <c r="N9" s="1211">
        <v>5.6438885969753345</v>
      </c>
      <c r="O9" s="1221"/>
      <c r="P9" s="1209" t="s">
        <v>372</v>
      </c>
      <c r="Q9" s="1210">
        <v>6762.5039999999999</v>
      </c>
      <c r="R9" s="1210">
        <v>1319.4929999999999</v>
      </c>
      <c r="S9" s="1211">
        <v>5.125077586618497</v>
      </c>
    </row>
    <row r="10" spans="1:27" ht="15.75">
      <c r="A10" s="1209" t="s">
        <v>372</v>
      </c>
      <c r="B10" s="1210">
        <v>20350.397000000001</v>
      </c>
      <c r="C10" s="1210">
        <v>47010</v>
      </c>
      <c r="D10" s="1211">
        <v>3.8819026178391978</v>
      </c>
      <c r="E10" s="1228"/>
      <c r="F10" s="1209" t="s">
        <v>153</v>
      </c>
      <c r="G10" s="1210">
        <v>1756.615</v>
      </c>
      <c r="H10" s="1210">
        <v>737.77200000000005</v>
      </c>
      <c r="I10" s="1211">
        <v>2.3809727124369044</v>
      </c>
      <c r="J10" s="1221"/>
      <c r="K10" s="1209" t="s">
        <v>158</v>
      </c>
      <c r="L10" s="1210">
        <v>5825.9939999999997</v>
      </c>
      <c r="M10" s="1210">
        <v>945.27700000000004</v>
      </c>
      <c r="N10" s="1211">
        <v>6.1632664287822507</v>
      </c>
      <c r="O10" s="1221"/>
      <c r="P10" s="1209" t="s">
        <v>155</v>
      </c>
      <c r="Q10" s="1210">
        <v>6547.0119999999997</v>
      </c>
      <c r="R10" s="1210">
        <v>1313.41</v>
      </c>
      <c r="S10" s="1211">
        <v>4.9847435302000136</v>
      </c>
    </row>
    <row r="11" spans="1:27" ht="15.75">
      <c r="A11" s="1209" t="s">
        <v>160</v>
      </c>
      <c r="B11" s="1210">
        <v>15327.244000000001</v>
      </c>
      <c r="C11" s="1210">
        <v>26938</v>
      </c>
      <c r="D11" s="1211">
        <v>2.2358891919884467</v>
      </c>
      <c r="E11" s="1229"/>
      <c r="F11" s="1209" t="s">
        <v>160</v>
      </c>
      <c r="G11" s="1210">
        <v>1038.451</v>
      </c>
      <c r="H11" s="1210">
        <v>473.64699999999999</v>
      </c>
      <c r="I11" s="1211">
        <v>2.1924576741750714</v>
      </c>
      <c r="J11" s="1221"/>
      <c r="K11" s="1209" t="s">
        <v>372</v>
      </c>
      <c r="L11" s="1210">
        <v>5515.2079999999996</v>
      </c>
      <c r="M11" s="1210">
        <v>812.86900000000003</v>
      </c>
      <c r="N11" s="1211">
        <v>6.7848669342784627</v>
      </c>
      <c r="O11" s="1221"/>
      <c r="P11" s="1209" t="s">
        <v>141</v>
      </c>
      <c r="Q11" s="1210">
        <v>5990.94</v>
      </c>
      <c r="R11" s="1210">
        <v>1873.922</v>
      </c>
      <c r="S11" s="1211">
        <v>3.1970060653538406</v>
      </c>
    </row>
    <row r="12" spans="1:27" ht="16.5" thickBot="1">
      <c r="A12" s="1209" t="s">
        <v>143</v>
      </c>
      <c r="B12" s="1210">
        <v>14533.893</v>
      </c>
      <c r="C12" s="1210">
        <v>14085</v>
      </c>
      <c r="D12" s="1211">
        <v>2.485844572509921</v>
      </c>
      <c r="E12" s="1229"/>
      <c r="F12" s="1209" t="s">
        <v>155</v>
      </c>
      <c r="G12" s="1210">
        <v>469.44</v>
      </c>
      <c r="H12" s="1210">
        <v>138.87299999999999</v>
      </c>
      <c r="I12" s="1211">
        <v>3.3803547125791193</v>
      </c>
      <c r="J12" s="1221"/>
      <c r="K12" s="1209" t="s">
        <v>159</v>
      </c>
      <c r="L12" s="1210">
        <v>4088.3380000000002</v>
      </c>
      <c r="M12" s="1210">
        <v>1078.9269999999999</v>
      </c>
      <c r="N12" s="1211">
        <v>3.7892628509621136</v>
      </c>
      <c r="O12" s="1221"/>
      <c r="P12" s="1209" t="s">
        <v>140</v>
      </c>
      <c r="Q12" s="1210">
        <v>3198.4630000000002</v>
      </c>
      <c r="R12" s="1210">
        <v>551.55799999999999</v>
      </c>
      <c r="S12" s="1211">
        <v>5.7989603994502845</v>
      </c>
    </row>
    <row r="13" spans="1:27" ht="16.5" thickBot="1">
      <c r="A13" s="1209" t="s">
        <v>157</v>
      </c>
      <c r="B13" s="1210">
        <v>14225.273999999999</v>
      </c>
      <c r="C13" s="1210">
        <v>18509</v>
      </c>
      <c r="D13" s="1211">
        <v>2.4997608359250094</v>
      </c>
      <c r="E13" s="1229"/>
      <c r="F13" s="1217" t="s">
        <v>259</v>
      </c>
      <c r="G13" s="1218">
        <v>14484.677</v>
      </c>
      <c r="H13" s="1218">
        <v>4503.9870000000001</v>
      </c>
      <c r="I13" s="1219">
        <v>3.2159677636724973</v>
      </c>
      <c r="J13" s="1221"/>
      <c r="K13" s="1209" t="s">
        <v>156</v>
      </c>
      <c r="L13" s="1210">
        <v>3318.645</v>
      </c>
      <c r="M13" s="1210">
        <v>774.53899999999999</v>
      </c>
      <c r="N13" s="1211">
        <v>4.2846712689741899</v>
      </c>
      <c r="O13" s="1221"/>
      <c r="P13" s="1209" t="s">
        <v>138</v>
      </c>
      <c r="Q13" s="1210">
        <v>1786.999</v>
      </c>
      <c r="R13" s="1210">
        <v>480.255</v>
      </c>
      <c r="S13" s="1211">
        <v>3.7209378351084319</v>
      </c>
    </row>
    <row r="14" spans="1:27" ht="15.75">
      <c r="A14" s="1209" t="s">
        <v>156</v>
      </c>
      <c r="B14" s="1210">
        <v>14147.528</v>
      </c>
      <c r="C14" s="1210">
        <v>34731</v>
      </c>
      <c r="D14" s="1211">
        <v>2.6019236633247105</v>
      </c>
      <c r="E14" s="1229"/>
      <c r="J14" s="1221"/>
      <c r="K14" s="1209" t="s">
        <v>140</v>
      </c>
      <c r="L14" s="1210">
        <v>3246.8</v>
      </c>
      <c r="M14" s="1210">
        <v>706.61199999999997</v>
      </c>
      <c r="N14" s="1211">
        <v>4.5948837551584187</v>
      </c>
      <c r="O14" s="1221"/>
      <c r="P14" s="1209" t="s">
        <v>156</v>
      </c>
      <c r="Q14" s="1210">
        <v>1487.1110000000001</v>
      </c>
      <c r="R14" s="1210">
        <v>589.37300000000005</v>
      </c>
      <c r="S14" s="1211">
        <v>2.5232085623196174</v>
      </c>
    </row>
    <row r="15" spans="1:27" ht="15.75">
      <c r="A15" s="1209" t="s">
        <v>141</v>
      </c>
      <c r="B15" s="1210">
        <v>5513.7359999999999</v>
      </c>
      <c r="C15" s="1210">
        <v>4927</v>
      </c>
      <c r="D15" s="1211">
        <v>2.8704009695485539</v>
      </c>
      <c r="E15" s="1229"/>
      <c r="F15"/>
      <c r="G15"/>
      <c r="H15"/>
      <c r="I15"/>
      <c r="J15" s="1221"/>
      <c r="K15" s="1209" t="s">
        <v>155</v>
      </c>
      <c r="L15" s="1210">
        <v>2118.9940000000001</v>
      </c>
      <c r="M15" s="1210">
        <v>449.82299999999998</v>
      </c>
      <c r="N15" s="1211">
        <v>4.710728442076106</v>
      </c>
      <c r="O15" s="1221"/>
      <c r="P15" s="1230" t="s">
        <v>159</v>
      </c>
      <c r="Q15" s="1231">
        <v>1308.671</v>
      </c>
      <c r="R15" s="1231">
        <v>422.57</v>
      </c>
      <c r="S15" s="1232">
        <v>3.0969330525120102</v>
      </c>
      <c r="U15" s="1116"/>
      <c r="V15" s="1116"/>
      <c r="W15" s="1116"/>
      <c r="X15" s="1116"/>
    </row>
    <row r="16" spans="1:27" ht="15.75">
      <c r="A16" s="1209" t="s">
        <v>152</v>
      </c>
      <c r="B16" s="1210">
        <v>4396.7489999999998</v>
      </c>
      <c r="C16" s="1210">
        <v>2595</v>
      </c>
      <c r="D16" s="1211">
        <v>3.5531581839634074</v>
      </c>
      <c r="E16" s="1229"/>
      <c r="F16"/>
      <c r="G16"/>
      <c r="H16"/>
      <c r="I16"/>
      <c r="J16" s="1221"/>
      <c r="K16" s="1209" t="s">
        <v>151</v>
      </c>
      <c r="L16" s="1210">
        <v>2011.848</v>
      </c>
      <c r="M16" s="1210">
        <v>450.48399999999998</v>
      </c>
      <c r="N16" s="1211">
        <v>4.4659699345592738</v>
      </c>
      <c r="O16" s="1221"/>
      <c r="P16" s="1230" t="s">
        <v>152</v>
      </c>
      <c r="Q16" s="1231">
        <v>1166.819</v>
      </c>
      <c r="R16" s="1231">
        <v>320.97399999999999</v>
      </c>
      <c r="S16" s="1232">
        <v>3.6352445992510298</v>
      </c>
      <c r="U16" s="1116"/>
      <c r="V16" s="1116"/>
      <c r="W16" s="1116"/>
      <c r="X16" s="1116"/>
    </row>
    <row r="17" spans="1:24" ht="15.75">
      <c r="A17" s="1209" t="s">
        <v>138</v>
      </c>
      <c r="B17" s="1210">
        <v>3654.08</v>
      </c>
      <c r="C17" s="1210">
        <v>12087</v>
      </c>
      <c r="D17" s="1211">
        <v>3.8000039517511977</v>
      </c>
      <c r="E17" s="1228"/>
      <c r="F17"/>
      <c r="G17"/>
      <c r="H17"/>
      <c r="I17"/>
      <c r="J17" s="1221"/>
      <c r="K17" s="1209" t="s">
        <v>152</v>
      </c>
      <c r="L17" s="1210">
        <v>2000.808</v>
      </c>
      <c r="M17" s="1210">
        <v>275.69900000000001</v>
      </c>
      <c r="N17" s="1211">
        <v>7.2572189235361746</v>
      </c>
      <c r="O17" s="1221"/>
      <c r="P17" s="1209" t="s">
        <v>139</v>
      </c>
      <c r="Q17" s="1210">
        <v>1132.644</v>
      </c>
      <c r="R17" s="1210">
        <v>410.88400000000001</v>
      </c>
      <c r="S17" s="1211">
        <v>2.7566028368103894</v>
      </c>
      <c r="U17" s="1116"/>
      <c r="V17" s="1116"/>
      <c r="W17" s="1116"/>
      <c r="X17" s="1116"/>
    </row>
    <row r="18" spans="1:24" ht="15.75">
      <c r="A18" s="1209" t="s">
        <v>146</v>
      </c>
      <c r="B18" s="1210">
        <v>1591.721</v>
      </c>
      <c r="C18" s="1210">
        <v>678</v>
      </c>
      <c r="D18" s="1211">
        <v>3.6904423510754469</v>
      </c>
      <c r="E18" s="1233"/>
      <c r="K18" s="1230" t="s">
        <v>285</v>
      </c>
      <c r="L18" s="1231">
        <v>1990.58</v>
      </c>
      <c r="M18" s="1231">
        <v>1045.4939999999999</v>
      </c>
      <c r="N18" s="1232">
        <v>1.9039611896385824</v>
      </c>
      <c r="O18" s="1221"/>
      <c r="P18" s="1209" t="s">
        <v>158</v>
      </c>
      <c r="Q18" s="1210">
        <v>825.86199999999997</v>
      </c>
      <c r="R18" s="1210">
        <v>155.35</v>
      </c>
      <c r="S18" s="1211">
        <v>5.3161377534599294</v>
      </c>
      <c r="U18" s="1116"/>
      <c r="V18" s="1116"/>
      <c r="W18" s="1116"/>
      <c r="X18" s="1116"/>
    </row>
    <row r="19" spans="1:24" ht="15.75">
      <c r="A19" s="1209" t="s">
        <v>140</v>
      </c>
      <c r="B19" s="1210">
        <v>1317.6010000000001</v>
      </c>
      <c r="C19" s="1210">
        <v>1813</v>
      </c>
      <c r="D19" s="1211">
        <v>1.6588683796710719</v>
      </c>
      <c r="E19" s="1234"/>
      <c r="J19" s="1221"/>
      <c r="K19" s="1209" t="s">
        <v>138</v>
      </c>
      <c r="L19" s="1210">
        <v>1650.6320000000001</v>
      </c>
      <c r="M19" s="1210">
        <v>473.35199999999998</v>
      </c>
      <c r="N19" s="1211">
        <v>3.4871131842687899</v>
      </c>
      <c r="O19" s="1221"/>
      <c r="P19" s="1209" t="s">
        <v>151</v>
      </c>
      <c r="Q19" s="1210">
        <v>515.06799999999998</v>
      </c>
      <c r="R19" s="1210">
        <v>101.324</v>
      </c>
      <c r="S19" s="1211">
        <v>5.0833761004303026</v>
      </c>
      <c r="U19" s="1116"/>
      <c r="V19" s="1116"/>
      <c r="W19" s="1116"/>
      <c r="X19" s="1116"/>
    </row>
    <row r="20" spans="1:24" ht="15" customHeight="1">
      <c r="A20" s="1209" t="s">
        <v>158</v>
      </c>
      <c r="B20" s="1210">
        <v>744.04600000000005</v>
      </c>
      <c r="C20" s="1210">
        <v>1502</v>
      </c>
      <c r="D20" s="1211">
        <v>3.1854420597918462</v>
      </c>
      <c r="E20" s="1234"/>
      <c r="F20" s="1116"/>
      <c r="G20" s="1116"/>
      <c r="H20" s="1116"/>
      <c r="J20" s="1221"/>
      <c r="K20" s="1209" t="s">
        <v>146</v>
      </c>
      <c r="L20" s="1210">
        <v>1197.2360000000001</v>
      </c>
      <c r="M20" s="1210">
        <v>297.89</v>
      </c>
      <c r="N20" s="1211">
        <v>4.0190540132263592</v>
      </c>
      <c r="O20" s="1221"/>
      <c r="P20" s="1209" t="s">
        <v>362</v>
      </c>
      <c r="Q20" s="1210">
        <v>508.714</v>
      </c>
      <c r="R20" s="1210">
        <v>110.14</v>
      </c>
      <c r="S20" s="1211">
        <v>4.6187942618485565</v>
      </c>
      <c r="U20" s="1116"/>
      <c r="V20" s="1116"/>
      <c r="W20" s="1116"/>
      <c r="X20" s="1116"/>
    </row>
    <row r="21" spans="1:24" ht="16.5" thickBot="1">
      <c r="A21" s="1209" t="s">
        <v>155</v>
      </c>
      <c r="B21" s="1210">
        <v>521.745</v>
      </c>
      <c r="C21" s="1210">
        <v>2143</v>
      </c>
      <c r="D21" s="1211">
        <v>3.3831653892541729</v>
      </c>
      <c r="E21" s="1235"/>
      <c r="F21" s="1116"/>
      <c r="G21" s="1116"/>
      <c r="H21" s="1116"/>
      <c r="J21" s="1221"/>
      <c r="K21" s="1209" t="s">
        <v>502</v>
      </c>
      <c r="L21" s="1210">
        <v>1092.9100000000001</v>
      </c>
      <c r="M21" s="1210">
        <v>56.713999999999999</v>
      </c>
      <c r="N21" s="1211">
        <v>19.27055048136263</v>
      </c>
      <c r="P21" s="1209" t="s">
        <v>285</v>
      </c>
      <c r="Q21" s="1210">
        <v>474.35700000000003</v>
      </c>
      <c r="R21" s="1210">
        <v>72.656000000000006</v>
      </c>
      <c r="S21" s="1211">
        <v>6.5288069808412246</v>
      </c>
    </row>
    <row r="22" spans="1:24" ht="16.5" thickBot="1">
      <c r="A22" s="1217" t="s">
        <v>259</v>
      </c>
      <c r="B22" s="1218">
        <v>171101.079</v>
      </c>
      <c r="C22" s="1218">
        <v>235959</v>
      </c>
      <c r="D22" s="1219">
        <v>2.6910877962564643</v>
      </c>
      <c r="E22" s="1116"/>
      <c r="F22" s="1116"/>
      <c r="G22" s="1116"/>
      <c r="H22" s="1116"/>
      <c r="I22" s="1116"/>
      <c r="J22" s="1116"/>
      <c r="K22" s="1209" t="s">
        <v>139</v>
      </c>
      <c r="L22" s="1210">
        <v>749.59500000000003</v>
      </c>
      <c r="M22" s="1210">
        <v>162.126</v>
      </c>
      <c r="N22" s="1211">
        <v>4.6235335479812001</v>
      </c>
      <c r="P22" s="1209" t="s">
        <v>452</v>
      </c>
      <c r="Q22" s="1210">
        <v>450.73500000000001</v>
      </c>
      <c r="R22" s="1210">
        <v>81.7</v>
      </c>
      <c r="S22" s="1211">
        <v>5.5169522643818851</v>
      </c>
    </row>
    <row r="23" spans="1:24" ht="15.75">
      <c r="A23"/>
      <c r="B23"/>
      <c r="C23"/>
      <c r="D23"/>
      <c r="E23" s="1116"/>
      <c r="F23" s="1116"/>
      <c r="G23" s="1116"/>
      <c r="H23" s="1116"/>
      <c r="I23" s="1116"/>
      <c r="J23" s="1116"/>
      <c r="K23" s="1209" t="s">
        <v>153</v>
      </c>
      <c r="L23" s="1210">
        <v>611.46699999999998</v>
      </c>
      <c r="M23" s="1210">
        <v>181.15</v>
      </c>
      <c r="N23" s="1211">
        <v>3.3754733646149599</v>
      </c>
      <c r="P23" s="1230" t="s">
        <v>377</v>
      </c>
      <c r="Q23" s="1231">
        <v>411.298</v>
      </c>
      <c r="R23" s="1231">
        <v>347.279</v>
      </c>
      <c r="S23" s="1232">
        <v>1.1843445759749367</v>
      </c>
    </row>
    <row r="24" spans="1:24" ht="16.5" thickBot="1">
      <c r="A24"/>
      <c r="B24"/>
      <c r="C24"/>
      <c r="D24"/>
      <c r="E24" s="1116"/>
      <c r="F24" s="1116"/>
      <c r="G24" s="1116"/>
      <c r="H24" s="1116"/>
      <c r="I24" s="1116"/>
      <c r="J24" s="1116"/>
      <c r="K24" s="1230" t="s">
        <v>407</v>
      </c>
      <c r="L24" s="1231">
        <v>494.142</v>
      </c>
      <c r="M24" s="1231">
        <v>21.919</v>
      </c>
      <c r="N24" s="1232">
        <v>22.544002919841233</v>
      </c>
      <c r="P24" s="1209" t="s">
        <v>148</v>
      </c>
      <c r="Q24" s="1210">
        <v>409.66399999999999</v>
      </c>
      <c r="R24" s="1210">
        <v>45.607999999999997</v>
      </c>
      <c r="S24" s="1211">
        <v>8.9822838098579201</v>
      </c>
    </row>
    <row r="25" spans="1:24" ht="16.5" thickBot="1">
      <c r="A25"/>
      <c r="B25"/>
      <c r="C25"/>
      <c r="D25"/>
      <c r="E25" s="1116"/>
      <c r="F25" s="1116"/>
      <c r="G25" s="1116"/>
      <c r="H25" s="1116"/>
      <c r="I25" s="1116"/>
      <c r="J25" s="1116"/>
      <c r="K25" s="1217" t="s">
        <v>259</v>
      </c>
      <c r="L25" s="1218">
        <v>67681.294999999998</v>
      </c>
      <c r="M25" s="1218">
        <v>14040.244000000001</v>
      </c>
      <c r="N25" s="1219">
        <v>4.8205212815389817</v>
      </c>
      <c r="P25" s="1217" t="s">
        <v>259</v>
      </c>
      <c r="Q25" s="1218">
        <v>41222.248</v>
      </c>
      <c r="R25" s="1218">
        <v>10005.212</v>
      </c>
      <c r="S25" s="1219">
        <v>4.1200774156509627</v>
      </c>
    </row>
    <row r="26" spans="1:24">
      <c r="A26"/>
      <c r="B26"/>
      <c r="C26"/>
      <c r="D26"/>
      <c r="E26" s="1116"/>
      <c r="F26" s="1116"/>
      <c r="G26" s="1116"/>
      <c r="H26" s="1116"/>
      <c r="I26" s="1116"/>
      <c r="J26" s="1116"/>
      <c r="K26"/>
      <c r="L26"/>
      <c r="M26"/>
      <c r="N26"/>
      <c r="P26"/>
      <c r="Q26"/>
      <c r="R26"/>
      <c r="S26"/>
    </row>
    <row r="27" spans="1:24">
      <c r="E27" s="1116"/>
      <c r="F27" s="1116"/>
      <c r="G27" s="1116"/>
      <c r="H27" s="1116"/>
      <c r="I27" s="1116"/>
      <c r="J27" s="1116"/>
      <c r="K27"/>
      <c r="L27"/>
      <c r="M27"/>
      <c r="N27"/>
      <c r="O27" s="1116"/>
      <c r="P27"/>
      <c r="Q27"/>
      <c r="R27"/>
      <c r="S27"/>
    </row>
    <row r="28" spans="1:24">
      <c r="A28" s="1116"/>
      <c r="B28" s="1116"/>
      <c r="C28" s="1116"/>
      <c r="D28" s="1116"/>
      <c r="E28" s="1116"/>
      <c r="F28" s="1116"/>
      <c r="G28" s="1116"/>
      <c r="H28" s="1116"/>
      <c r="I28" s="1116"/>
      <c r="J28" s="1116"/>
      <c r="K28"/>
      <c r="L28"/>
      <c r="M28"/>
      <c r="N28"/>
      <c r="O28" s="1116"/>
      <c r="P28"/>
      <c r="Q28"/>
      <c r="R28"/>
      <c r="S28"/>
    </row>
    <row r="29" spans="1:24">
      <c r="A29" s="1116"/>
      <c r="B29" s="1116"/>
      <c r="C29" s="1116"/>
      <c r="D29" s="1116"/>
      <c r="E29" s="1116"/>
      <c r="F29" s="1116"/>
      <c r="G29" s="1116"/>
      <c r="H29" s="1116"/>
      <c r="I29" s="1116"/>
      <c r="J29" s="1116"/>
      <c r="K29"/>
      <c r="L29"/>
      <c r="M29"/>
      <c r="N29"/>
      <c r="O29" s="1116"/>
      <c r="P29"/>
      <c r="Q29"/>
      <c r="R29"/>
      <c r="S29"/>
    </row>
    <row r="30" spans="1:24">
      <c r="A30" s="1116"/>
      <c r="B30" s="1116"/>
      <c r="C30" s="1116"/>
      <c r="D30" s="1116"/>
      <c r="E30" s="1116"/>
      <c r="F30" s="1116"/>
      <c r="G30" s="1116"/>
      <c r="H30" s="1116"/>
      <c r="I30" s="1116"/>
      <c r="J30" s="1116"/>
      <c r="K30"/>
      <c r="L30"/>
      <c r="M30"/>
      <c r="N30"/>
      <c r="O30" s="1116"/>
      <c r="P30"/>
      <c r="Q30"/>
      <c r="R30"/>
      <c r="S30"/>
    </row>
    <row r="31" spans="1:24">
      <c r="A31" s="1116"/>
      <c r="B31" s="1116"/>
      <c r="C31" s="1116"/>
      <c r="D31" s="1116"/>
      <c r="E31" s="1116"/>
      <c r="F31" s="1116"/>
      <c r="G31" s="1116"/>
      <c r="H31" s="1116"/>
      <c r="I31" s="1116"/>
      <c r="J31" s="1116"/>
      <c r="K31"/>
      <c r="L31"/>
      <c r="M31"/>
      <c r="N31"/>
      <c r="O31" s="1116"/>
      <c r="P31"/>
      <c r="Q31"/>
      <c r="R31"/>
      <c r="S31"/>
    </row>
    <row r="32" spans="1:24">
      <c r="A32"/>
      <c r="B32"/>
      <c r="C32"/>
      <c r="D32"/>
      <c r="E32"/>
      <c r="F32" s="1116"/>
      <c r="G32" s="1116"/>
      <c r="H32" s="1116"/>
      <c r="I32"/>
      <c r="J32"/>
      <c r="K32"/>
      <c r="L32"/>
      <c r="M32"/>
      <c r="N32"/>
      <c r="O32" s="1116"/>
      <c r="P32"/>
      <c r="Q32"/>
      <c r="R32"/>
      <c r="S32"/>
    </row>
    <row r="33" spans="1:19">
      <c r="A33"/>
      <c r="B33"/>
      <c r="C33"/>
      <c r="D33"/>
      <c r="E33"/>
      <c r="F33"/>
      <c r="G33"/>
      <c r="H33"/>
      <c r="I33"/>
      <c r="J33"/>
      <c r="K33"/>
      <c r="L33"/>
      <c r="M33"/>
      <c r="N33"/>
      <c r="O33" s="1116"/>
      <c r="P33"/>
      <c r="Q33"/>
      <c r="R33"/>
      <c r="S33"/>
    </row>
    <row r="34" spans="1:19">
      <c r="A34"/>
      <c r="B34"/>
      <c r="C34"/>
      <c r="D34"/>
      <c r="E34"/>
      <c r="F34"/>
      <c r="G34"/>
      <c r="H34"/>
      <c r="I34"/>
      <c r="J34"/>
      <c r="K34"/>
      <c r="L34"/>
      <c r="M34"/>
      <c r="N34"/>
      <c r="O34" s="1116"/>
      <c r="P34"/>
      <c r="Q34"/>
      <c r="R34"/>
      <c r="S34"/>
    </row>
    <row r="35" spans="1:19">
      <c r="A35"/>
      <c r="B35"/>
      <c r="C35"/>
      <c r="D35"/>
      <c r="E35"/>
      <c r="F35"/>
      <c r="G35"/>
      <c r="H35"/>
      <c r="I35"/>
      <c r="J35"/>
      <c r="K35"/>
      <c r="L35"/>
      <c r="M35"/>
      <c r="N35"/>
      <c r="O35" s="1116"/>
      <c r="P35"/>
      <c r="Q35"/>
      <c r="R35"/>
      <c r="S35"/>
    </row>
    <row r="36" spans="1:19">
      <c r="A36"/>
      <c r="B36"/>
      <c r="C36"/>
      <c r="D36"/>
      <c r="E36"/>
      <c r="F36"/>
      <c r="G36"/>
      <c r="H36"/>
      <c r="I36"/>
      <c r="J36"/>
      <c r="K36"/>
      <c r="L36"/>
      <c r="M36"/>
      <c r="N36"/>
      <c r="O36" s="1116"/>
    </row>
    <row r="37" spans="1:19">
      <c r="A37"/>
      <c r="B37"/>
      <c r="C37"/>
      <c r="D37"/>
      <c r="E37"/>
      <c r="F37"/>
      <c r="G37"/>
      <c r="H37"/>
      <c r="I37"/>
      <c r="J37"/>
      <c r="K37"/>
      <c r="L37"/>
      <c r="M37"/>
      <c r="N37"/>
      <c r="O37" s="1116"/>
    </row>
    <row r="38" spans="1:19">
      <c r="A38"/>
      <c r="B38"/>
      <c r="C38"/>
      <c r="D38"/>
      <c r="E38"/>
      <c r="F38"/>
      <c r="G38"/>
      <c r="H38"/>
      <c r="I38"/>
      <c r="J38"/>
      <c r="K38"/>
      <c r="L38"/>
      <c r="M38"/>
      <c r="N38"/>
      <c r="O38" s="1116"/>
    </row>
    <row r="39" spans="1:19">
      <c r="A39"/>
      <c r="B39"/>
      <c r="C39"/>
      <c r="D39"/>
      <c r="E39"/>
      <c r="F39"/>
      <c r="G39"/>
      <c r="H39"/>
      <c r="I39"/>
      <c r="J39"/>
      <c r="K39"/>
      <c r="O39" s="1116"/>
    </row>
    <row r="40" spans="1:19">
      <c r="A40"/>
      <c r="B40"/>
      <c r="C40"/>
      <c r="D40"/>
      <c r="E40"/>
      <c r="F40"/>
      <c r="G40"/>
      <c r="H40"/>
      <c r="I40"/>
      <c r="J40"/>
      <c r="K40"/>
      <c r="L40" s="1116"/>
    </row>
    <row r="41" spans="1:19">
      <c r="A41"/>
      <c r="B41"/>
      <c r="C41"/>
      <c r="D41"/>
      <c r="E41"/>
      <c r="F41"/>
      <c r="G41"/>
      <c r="H41"/>
      <c r="I41"/>
      <c r="J41"/>
      <c r="K41"/>
      <c r="L41" s="1116"/>
    </row>
    <row r="42" spans="1:19">
      <c r="A42"/>
      <c r="B42"/>
      <c r="C42"/>
      <c r="D42"/>
      <c r="E42"/>
      <c r="F42"/>
      <c r="G42"/>
      <c r="H42"/>
      <c r="I42"/>
      <c r="J42"/>
      <c r="K42"/>
      <c r="L42" s="1116"/>
    </row>
    <row r="43" spans="1:19">
      <c r="A43"/>
      <c r="B43"/>
      <c r="C43"/>
      <c r="D43"/>
      <c r="E43"/>
      <c r="F43"/>
      <c r="G43"/>
      <c r="H43"/>
      <c r="I43"/>
      <c r="J43"/>
      <c r="K43"/>
      <c r="L43" s="1116"/>
    </row>
    <row r="44" spans="1:19">
      <c r="A44"/>
      <c r="B44"/>
      <c r="C44"/>
      <c r="D44"/>
      <c r="E44"/>
      <c r="F44"/>
      <c r="G44"/>
      <c r="H44"/>
      <c r="I44"/>
      <c r="J44"/>
      <c r="K44"/>
      <c r="L44" s="1116"/>
    </row>
    <row r="45" spans="1:19">
      <c r="A45"/>
      <c r="B45"/>
      <c r="C45"/>
      <c r="D45"/>
      <c r="E45"/>
      <c r="F45"/>
      <c r="G45"/>
      <c r="H45"/>
      <c r="I45"/>
      <c r="J45"/>
      <c r="K45"/>
      <c r="L45" s="1116"/>
    </row>
    <row r="46" spans="1:19">
      <c r="A46"/>
      <c r="B46"/>
      <c r="C46"/>
      <c r="D46"/>
      <c r="E46"/>
      <c r="F46"/>
      <c r="G46"/>
      <c r="H46"/>
      <c r="I46"/>
      <c r="J46"/>
      <c r="K46"/>
      <c r="L46" s="1116"/>
    </row>
    <row r="47" spans="1:19">
      <c r="A47"/>
      <c r="B47"/>
      <c r="C47"/>
      <c r="D47"/>
      <c r="E47"/>
      <c r="F47"/>
      <c r="G47"/>
      <c r="H47"/>
      <c r="I47"/>
      <c r="J47"/>
      <c r="K47"/>
      <c r="L47" s="1116"/>
    </row>
    <row r="48" spans="1:19">
      <c r="A48"/>
      <c r="B48"/>
      <c r="C48"/>
      <c r="D48"/>
      <c r="E48"/>
      <c r="F48"/>
      <c r="G48"/>
      <c r="H48"/>
      <c r="I48"/>
      <c r="J48"/>
      <c r="K48"/>
      <c r="L48" s="1116"/>
    </row>
    <row r="49" spans="1:12">
      <c r="A49"/>
      <c r="B49"/>
      <c r="C49"/>
      <c r="D49"/>
      <c r="E49"/>
      <c r="F49"/>
      <c r="G49"/>
      <c r="H49"/>
      <c r="I49"/>
      <c r="J49"/>
      <c r="K49"/>
      <c r="L49" s="1116"/>
    </row>
    <row r="50" spans="1:12">
      <c r="A50"/>
      <c r="B50"/>
      <c r="C50"/>
      <c r="D50"/>
      <c r="E50"/>
      <c r="F50"/>
      <c r="G50"/>
      <c r="H50"/>
      <c r="I50"/>
      <c r="J50"/>
      <c r="K50"/>
      <c r="L50" s="1116"/>
    </row>
    <row r="51" spans="1:12">
      <c r="A51"/>
      <c r="B51"/>
      <c r="C51"/>
      <c r="D51"/>
      <c r="E51"/>
      <c r="F51"/>
      <c r="G51"/>
      <c r="H51"/>
      <c r="I51"/>
      <c r="J51"/>
      <c r="K51"/>
      <c r="L51" s="1116"/>
    </row>
    <row r="52" spans="1:12">
      <c r="A52"/>
      <c r="B52"/>
      <c r="C52"/>
      <c r="D52"/>
      <c r="E52"/>
      <c r="F52"/>
      <c r="G52"/>
      <c r="H52"/>
      <c r="I52"/>
      <c r="J52"/>
      <c r="K52"/>
      <c r="L52" s="1116"/>
    </row>
    <row r="53" spans="1:12">
      <c r="A53"/>
      <c r="B53"/>
      <c r="C53"/>
      <c r="D53"/>
      <c r="E53"/>
      <c r="F53"/>
      <c r="G53"/>
      <c r="H53"/>
      <c r="I53"/>
      <c r="J53"/>
      <c r="K53"/>
      <c r="L53" s="1116"/>
    </row>
    <row r="54" spans="1:12">
      <c r="A54"/>
      <c r="B54"/>
      <c r="C54"/>
      <c r="D54"/>
      <c r="E54"/>
      <c r="F54"/>
      <c r="G54"/>
      <c r="H54"/>
      <c r="I54"/>
      <c r="J54"/>
      <c r="K54"/>
      <c r="L54" s="1116"/>
    </row>
    <row r="55" spans="1:12">
      <c r="A55"/>
      <c r="B55"/>
      <c r="C55"/>
      <c r="D55"/>
      <c r="E55"/>
      <c r="F55"/>
      <c r="G55"/>
      <c r="H55"/>
      <c r="I55"/>
      <c r="J55"/>
      <c r="K55"/>
      <c r="L55" s="1116"/>
    </row>
    <row r="56" spans="1:12">
      <c r="A56"/>
      <c r="B56"/>
      <c r="C56"/>
      <c r="D56"/>
      <c r="E56"/>
      <c r="F56"/>
      <c r="G56"/>
      <c r="H56"/>
      <c r="I56"/>
      <c r="J56"/>
      <c r="K56"/>
      <c r="L56" s="1116"/>
    </row>
    <row r="57" spans="1:12">
      <c r="A57"/>
      <c r="B57"/>
      <c r="C57"/>
      <c r="D57"/>
      <c r="E57"/>
      <c r="F57"/>
      <c r="G57"/>
      <c r="H57"/>
      <c r="I57"/>
      <c r="J57"/>
      <c r="K57"/>
      <c r="L57" s="1116"/>
    </row>
    <row r="58" spans="1:12">
      <c r="A58"/>
      <c r="B58"/>
      <c r="C58"/>
      <c r="D58"/>
      <c r="E58"/>
      <c r="F58"/>
      <c r="G58"/>
      <c r="H58"/>
      <c r="I58"/>
      <c r="J58"/>
      <c r="K58"/>
      <c r="L58" s="1116"/>
    </row>
    <row r="59" spans="1:12">
      <c r="A59"/>
      <c r="B59"/>
      <c r="C59"/>
      <c r="D59"/>
      <c r="E59"/>
      <c r="F59"/>
      <c r="G59"/>
      <c r="H59"/>
      <c r="I59"/>
      <c r="J59"/>
      <c r="K59"/>
      <c r="L59" s="1116"/>
    </row>
    <row r="60" spans="1:12">
      <c r="A60"/>
      <c r="B60"/>
      <c r="C60"/>
      <c r="D60"/>
      <c r="E60"/>
      <c r="F60"/>
      <c r="G60"/>
      <c r="H60"/>
      <c r="I60"/>
      <c r="J60"/>
      <c r="K60"/>
      <c r="L60" s="1116"/>
    </row>
    <row r="61" spans="1:12">
      <c r="A61"/>
      <c r="B61"/>
      <c r="C61"/>
      <c r="D61"/>
      <c r="E61"/>
      <c r="F61"/>
      <c r="G61"/>
      <c r="H61"/>
      <c r="I61"/>
      <c r="J61"/>
      <c r="K61"/>
      <c r="L61" s="1116"/>
    </row>
    <row r="62" spans="1:12">
      <c r="A62"/>
      <c r="B62"/>
      <c r="C62"/>
      <c r="D62"/>
      <c r="E62"/>
      <c r="F62"/>
      <c r="G62"/>
      <c r="H62"/>
      <c r="I62"/>
      <c r="J62"/>
      <c r="K62"/>
      <c r="L62" s="1116"/>
    </row>
    <row r="63" spans="1:12">
      <c r="A63"/>
      <c r="B63"/>
      <c r="C63"/>
      <c r="D63"/>
      <c r="E63"/>
      <c r="F63"/>
      <c r="G63"/>
      <c r="H63"/>
      <c r="I63"/>
      <c r="J63"/>
      <c r="K63"/>
      <c r="L63" s="1116"/>
    </row>
    <row r="64" spans="1:12">
      <c r="A64"/>
      <c r="B64"/>
      <c r="C64"/>
      <c r="D64"/>
      <c r="E64"/>
      <c r="F64"/>
      <c r="G64"/>
      <c r="H64"/>
      <c r="I64"/>
      <c r="J64"/>
      <c r="K64"/>
      <c r="L64" s="1116"/>
    </row>
    <row r="65" spans="1:12">
      <c r="A65"/>
      <c r="B65"/>
      <c r="C65"/>
      <c r="D65"/>
      <c r="E65"/>
      <c r="F65"/>
      <c r="G65"/>
      <c r="H65"/>
      <c r="I65"/>
      <c r="J65"/>
      <c r="K65"/>
      <c r="L65" s="1116"/>
    </row>
    <row r="66" spans="1:12">
      <c r="A66"/>
      <c r="B66"/>
      <c r="C66"/>
      <c r="D66"/>
      <c r="E66"/>
      <c r="F66"/>
      <c r="G66"/>
      <c r="H66"/>
      <c r="I66"/>
      <c r="J66"/>
      <c r="K66"/>
      <c r="L66" s="1116"/>
    </row>
    <row r="67" spans="1:12">
      <c r="A67"/>
      <c r="B67"/>
      <c r="C67"/>
      <c r="D67"/>
      <c r="E67"/>
      <c r="F67"/>
      <c r="G67"/>
      <c r="H67"/>
      <c r="I67"/>
      <c r="J67"/>
      <c r="K67"/>
      <c r="L67" s="1116"/>
    </row>
    <row r="68" spans="1:12">
      <c r="A68"/>
      <c r="B68"/>
      <c r="C68"/>
      <c r="D68"/>
      <c r="E68"/>
      <c r="F68"/>
      <c r="G68"/>
      <c r="H68"/>
      <c r="I68"/>
      <c r="J68"/>
      <c r="K68"/>
      <c r="L68" s="1116"/>
    </row>
    <row r="69" spans="1:12">
      <c r="A69"/>
      <c r="B69"/>
      <c r="C69"/>
      <c r="D69"/>
      <c r="E69"/>
      <c r="F69"/>
      <c r="G69"/>
      <c r="H69"/>
      <c r="I69"/>
      <c r="J69"/>
      <c r="K69"/>
      <c r="L69" s="1116"/>
    </row>
    <row r="70" spans="1:12">
      <c r="A70"/>
      <c r="B70"/>
      <c r="C70"/>
      <c r="D70"/>
      <c r="E70"/>
      <c r="F70"/>
      <c r="G70"/>
      <c r="H70"/>
      <c r="I70"/>
      <c r="J70"/>
      <c r="K70"/>
      <c r="L70" s="1116"/>
    </row>
    <row r="71" spans="1:12">
      <c r="A71"/>
      <c r="B71"/>
      <c r="C71"/>
      <c r="D71"/>
      <c r="E71"/>
      <c r="F71"/>
      <c r="G71"/>
      <c r="H71"/>
      <c r="I71"/>
      <c r="J71"/>
      <c r="K71"/>
      <c r="L71" s="1116"/>
    </row>
    <row r="72" spans="1:12">
      <c r="A72"/>
      <c r="B72"/>
      <c r="C72"/>
      <c r="D72"/>
      <c r="E72"/>
      <c r="F72"/>
      <c r="G72"/>
      <c r="H72"/>
      <c r="I72"/>
      <c r="J72"/>
      <c r="K72"/>
      <c r="L72" s="111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s="1116"/>
      <c r="K134" s="1116"/>
    </row>
    <row r="135" spans="1:11">
      <c r="A135"/>
      <c r="B135"/>
      <c r="C135"/>
      <c r="D135"/>
      <c r="E135"/>
      <c r="F135"/>
      <c r="G135"/>
      <c r="H135"/>
      <c r="I135"/>
      <c r="J135" s="1116"/>
      <c r="K135" s="1116"/>
    </row>
    <row r="136" spans="1:11">
      <c r="A136"/>
      <c r="B136"/>
      <c r="C136"/>
      <c r="D136"/>
      <c r="E136"/>
      <c r="F136"/>
      <c r="G136"/>
      <c r="H136"/>
      <c r="I136"/>
      <c r="J136" s="1116"/>
      <c r="K136" s="1116"/>
    </row>
    <row r="137" spans="1:11">
      <c r="A137"/>
      <c r="B137"/>
      <c r="C137"/>
      <c r="D137"/>
      <c r="E137"/>
      <c r="F137"/>
      <c r="G137"/>
      <c r="H137"/>
      <c r="I137"/>
      <c r="J137" s="1116"/>
      <c r="K137" s="1116"/>
    </row>
    <row r="138" spans="1:11">
      <c r="A138"/>
      <c r="B138"/>
      <c r="C138"/>
      <c r="D138"/>
      <c r="E138"/>
      <c r="F138"/>
      <c r="G138"/>
      <c r="H138"/>
      <c r="I138"/>
      <c r="J138" s="1116"/>
      <c r="K138" s="1116"/>
    </row>
    <row r="139" spans="1:11">
      <c r="A139"/>
      <c r="B139"/>
      <c r="C139"/>
      <c r="D139"/>
      <c r="E139"/>
      <c r="F139"/>
      <c r="G139"/>
      <c r="H139"/>
      <c r="I139"/>
      <c r="J139" s="1116"/>
      <c r="K139" s="1116"/>
    </row>
    <row r="140" spans="1:11">
      <c r="A140"/>
      <c r="B140"/>
      <c r="C140"/>
      <c r="D140"/>
      <c r="E140"/>
      <c r="F140"/>
      <c r="G140"/>
      <c r="H140"/>
      <c r="I140"/>
      <c r="J140" s="1116"/>
      <c r="K140" s="1116"/>
    </row>
    <row r="141" spans="1:11">
      <c r="A141"/>
      <c r="B141"/>
      <c r="C141"/>
      <c r="D141"/>
      <c r="E141"/>
      <c r="F141"/>
      <c r="G141"/>
      <c r="H141"/>
      <c r="I141"/>
      <c r="J141" s="1116"/>
      <c r="K141" s="1116"/>
    </row>
    <row r="142" spans="1:11">
      <c r="A142"/>
      <c r="B142"/>
      <c r="C142"/>
      <c r="D142"/>
      <c r="E142"/>
      <c r="F142"/>
      <c r="G142"/>
      <c r="H142"/>
      <c r="I142"/>
      <c r="J142" s="1116"/>
      <c r="K142" s="1116"/>
    </row>
    <row r="143" spans="1:11">
      <c r="A143"/>
      <c r="B143"/>
      <c r="C143"/>
      <c r="D143"/>
      <c r="E143"/>
      <c r="F143"/>
      <c r="G143"/>
      <c r="H143"/>
      <c r="I143"/>
      <c r="J143" s="1116"/>
      <c r="K143" s="1116"/>
    </row>
    <row r="144" spans="1:11">
      <c r="A144"/>
      <c r="B144"/>
      <c r="C144"/>
      <c r="D144"/>
      <c r="E144"/>
      <c r="F144"/>
      <c r="G144"/>
      <c r="H144"/>
      <c r="I144"/>
      <c r="J144" s="1116"/>
      <c r="K144" s="1116"/>
    </row>
    <row r="145" spans="1:11">
      <c r="A145"/>
      <c r="B145"/>
      <c r="C145"/>
      <c r="D145"/>
      <c r="E145"/>
      <c r="F145"/>
      <c r="G145"/>
      <c r="H145"/>
      <c r="I145"/>
      <c r="J145" s="1116"/>
      <c r="K145" s="1116"/>
    </row>
    <row r="146" spans="1:11">
      <c r="A146"/>
      <c r="B146"/>
      <c r="C146"/>
      <c r="D146"/>
      <c r="E146"/>
      <c r="F146"/>
      <c r="G146"/>
      <c r="H146"/>
      <c r="I146"/>
      <c r="J146" s="1116"/>
      <c r="K146" s="1116"/>
    </row>
    <row r="147" spans="1:11">
      <c r="A147"/>
      <c r="B147"/>
      <c r="C147"/>
      <c r="D147"/>
      <c r="E147"/>
      <c r="F147"/>
      <c r="G147"/>
      <c r="H147"/>
      <c r="I147"/>
      <c r="J147" s="1116"/>
      <c r="K147" s="1116"/>
    </row>
    <row r="148" spans="1:11">
      <c r="A148" s="1116"/>
      <c r="B148" s="1116"/>
      <c r="C148" s="1116"/>
      <c r="D148" s="1116"/>
      <c r="E148" s="1116"/>
      <c r="F148" s="1116"/>
      <c r="G148" s="1116"/>
      <c r="H148" s="1116"/>
      <c r="I148" s="1116"/>
      <c r="J148" s="1116"/>
      <c r="K148" s="1116"/>
    </row>
    <row r="149" spans="1:11">
      <c r="A149" s="1116"/>
      <c r="B149" s="1116"/>
      <c r="C149" s="1116"/>
      <c r="D149" s="1116"/>
      <c r="E149" s="1116"/>
      <c r="F149" s="1116"/>
      <c r="G149" s="1116"/>
      <c r="H149" s="1116"/>
      <c r="I149" s="1116"/>
      <c r="J149" s="1116"/>
      <c r="K149" s="1116"/>
    </row>
    <row r="150" spans="1:11">
      <c r="A150" s="1116"/>
      <c r="B150" s="1116"/>
      <c r="C150" s="1116"/>
      <c r="D150" s="1116"/>
      <c r="E150" s="1116"/>
      <c r="F150" s="1116"/>
      <c r="G150" s="1116"/>
      <c r="H150" s="1116"/>
      <c r="I150" s="1116"/>
      <c r="J150" s="1116"/>
      <c r="K150" s="1116"/>
    </row>
    <row r="151" spans="1:11">
      <c r="A151" s="1116"/>
      <c r="B151" s="1116"/>
      <c r="C151" s="1116"/>
      <c r="D151" s="1116"/>
      <c r="E151" s="1116"/>
      <c r="F151" s="1116"/>
      <c r="G151" s="1116"/>
      <c r="H151" s="1116"/>
      <c r="I151" s="1116"/>
      <c r="J151" s="1116"/>
      <c r="K151" s="1116"/>
    </row>
    <row r="152" spans="1:11">
      <c r="A152" s="1116"/>
      <c r="B152" s="1116"/>
      <c r="C152" s="1116"/>
      <c r="D152" s="1116"/>
      <c r="E152" s="1116"/>
      <c r="F152" s="1116"/>
      <c r="G152" s="1116"/>
      <c r="H152" s="1116"/>
      <c r="I152" s="1116"/>
      <c r="J152" s="1116"/>
      <c r="K152" s="1116"/>
    </row>
    <row r="153" spans="1:11">
      <c r="A153" s="1116"/>
      <c r="B153" s="1116"/>
      <c r="C153" s="1116"/>
      <c r="D153" s="1116"/>
      <c r="E153" s="1116"/>
      <c r="F153" s="1116"/>
      <c r="G153" s="1116"/>
      <c r="H153" s="1116"/>
      <c r="I153" s="1116"/>
      <c r="J153" s="1116"/>
      <c r="K153" s="1116"/>
    </row>
    <row r="154" spans="1:11">
      <c r="A154" s="1116"/>
      <c r="B154" s="1116"/>
      <c r="C154" s="1116"/>
      <c r="D154" s="1116"/>
      <c r="E154" s="1116"/>
      <c r="F154" s="1116"/>
      <c r="G154" s="1116"/>
      <c r="H154" s="1116"/>
      <c r="I154" s="1116"/>
      <c r="J154" s="1116"/>
      <c r="K154" s="1116"/>
    </row>
    <row r="155" spans="1:11">
      <c r="A155" s="1116"/>
      <c r="B155" s="1116"/>
      <c r="C155" s="1116"/>
      <c r="D155" s="1116"/>
      <c r="E155" s="1116"/>
      <c r="F155" s="1116"/>
      <c r="G155" s="1116"/>
      <c r="H155" s="1116"/>
      <c r="I155" s="1116"/>
      <c r="J155" s="1116"/>
      <c r="K155" s="1116"/>
    </row>
    <row r="156" spans="1:11">
      <c r="A156" s="1116"/>
      <c r="B156" s="1116"/>
      <c r="C156" s="1116"/>
      <c r="D156" s="1116"/>
      <c r="E156" s="1116"/>
      <c r="F156" s="1116"/>
      <c r="G156" s="1116"/>
      <c r="H156" s="1116"/>
      <c r="I156" s="1116"/>
      <c r="J156" s="1116"/>
      <c r="K156" s="1116"/>
    </row>
    <row r="157" spans="1:11">
      <c r="A157" s="1116"/>
      <c r="B157" s="1116"/>
      <c r="C157" s="1116"/>
      <c r="D157" s="1116"/>
      <c r="E157" s="1116"/>
      <c r="F157" s="1116"/>
      <c r="G157" s="1116"/>
      <c r="H157" s="1116"/>
      <c r="I157" s="1116"/>
      <c r="J157" s="1116"/>
      <c r="K157" s="1116"/>
    </row>
    <row r="158" spans="1:11">
      <c r="A158" s="1116"/>
      <c r="B158" s="1116"/>
      <c r="C158" s="1116"/>
      <c r="D158" s="1116"/>
      <c r="E158" s="1116"/>
      <c r="F158" s="1116"/>
      <c r="G158" s="1116"/>
      <c r="H158" s="1116"/>
      <c r="I158" s="1116"/>
      <c r="J158" s="1116"/>
      <c r="K158" s="1116"/>
    </row>
    <row r="159" spans="1:11">
      <c r="A159" s="1116"/>
      <c r="B159" s="1116"/>
      <c r="C159" s="1116"/>
      <c r="D159" s="1116"/>
      <c r="E159" s="1116"/>
      <c r="F159" s="1116"/>
      <c r="G159" s="1116"/>
      <c r="H159" s="1116"/>
      <c r="I159" s="1116"/>
      <c r="J159" s="1116"/>
      <c r="K159" s="1116"/>
    </row>
    <row r="160" spans="1:11">
      <c r="A160" s="1116"/>
      <c r="B160" s="1116"/>
      <c r="C160" s="1116"/>
      <c r="D160" s="1116"/>
      <c r="E160" s="1116"/>
      <c r="F160" s="1116"/>
      <c r="G160" s="1116"/>
      <c r="H160" s="1116"/>
      <c r="I160" s="1116"/>
      <c r="J160" s="1116"/>
      <c r="K160" s="1116"/>
    </row>
    <row r="161" spans="1:11">
      <c r="A161" s="1116"/>
      <c r="B161" s="1116"/>
      <c r="C161" s="1116"/>
      <c r="D161" s="1116"/>
      <c r="E161" s="1116"/>
      <c r="F161" s="1116"/>
      <c r="G161" s="1116"/>
      <c r="H161" s="1116"/>
      <c r="I161" s="1116"/>
      <c r="J161" s="1116"/>
      <c r="K161" s="1116"/>
    </row>
    <row r="162" spans="1:11">
      <c r="A162" s="1116"/>
      <c r="B162" s="1116"/>
      <c r="C162" s="1116"/>
      <c r="D162" s="1116"/>
      <c r="E162" s="1116"/>
      <c r="F162" s="1116"/>
      <c r="G162" s="1116"/>
      <c r="H162" s="1116"/>
      <c r="I162" s="1116"/>
      <c r="J162" s="1116"/>
      <c r="K162" s="1116"/>
    </row>
    <row r="163" spans="1:11">
      <c r="A163" s="1116"/>
      <c r="B163" s="1116"/>
      <c r="C163" s="1116"/>
      <c r="D163" s="1116"/>
      <c r="E163" s="1116"/>
      <c r="F163" s="1116"/>
      <c r="G163" s="1116"/>
      <c r="H163" s="1116"/>
      <c r="I163" s="1116"/>
      <c r="J163" s="1116"/>
      <c r="K163" s="1116"/>
    </row>
    <row r="164" spans="1:11">
      <c r="A164" s="1116"/>
      <c r="B164" s="1116"/>
      <c r="C164" s="1116"/>
      <c r="D164" s="1116"/>
      <c r="E164" s="1116"/>
      <c r="F164" s="1116"/>
      <c r="G164" s="1116"/>
      <c r="H164" s="1116"/>
      <c r="I164" s="1116"/>
      <c r="J164" s="1116"/>
      <c r="K164" s="1116"/>
    </row>
    <row r="165" spans="1:11">
      <c r="A165" s="1116"/>
      <c r="B165" s="1116"/>
      <c r="C165" s="1116"/>
      <c r="D165" s="1116"/>
      <c r="E165" s="1116"/>
      <c r="F165" s="1116"/>
      <c r="G165" s="1116"/>
      <c r="H165" s="1116"/>
      <c r="I165" s="1116"/>
      <c r="J165" s="1116"/>
      <c r="K165" s="1116"/>
    </row>
    <row r="166" spans="1:11">
      <c r="A166" s="1116"/>
      <c r="B166" s="1116"/>
      <c r="C166" s="1116"/>
      <c r="D166" s="1116"/>
      <c r="E166" s="1116"/>
      <c r="F166" s="1116"/>
      <c r="G166" s="1116"/>
      <c r="H166" s="1116"/>
      <c r="I166" s="1116"/>
      <c r="J166" s="1116"/>
      <c r="K166" s="1116"/>
    </row>
    <row r="167" spans="1:11">
      <c r="A167" s="1116"/>
      <c r="B167" s="1116"/>
      <c r="C167" s="1116"/>
      <c r="D167" s="1116"/>
      <c r="E167" s="1116"/>
      <c r="F167" s="1116"/>
      <c r="G167" s="1116"/>
      <c r="H167" s="1116"/>
      <c r="I167" s="1116"/>
      <c r="J167" s="1116"/>
      <c r="K167" s="1116"/>
    </row>
    <row r="168" spans="1:11">
      <c r="A168" s="1116"/>
      <c r="B168" s="1116"/>
      <c r="C168" s="1116"/>
      <c r="D168" s="1116"/>
      <c r="E168" s="1116"/>
      <c r="F168" s="1116"/>
      <c r="G168" s="1116"/>
      <c r="H168" s="1116"/>
      <c r="I168" s="1116"/>
      <c r="J168" s="1116"/>
      <c r="K168" s="1116"/>
    </row>
    <row r="169" spans="1:11">
      <c r="A169" s="1116"/>
      <c r="B169" s="1116"/>
      <c r="C169" s="1116"/>
      <c r="D169" s="1116"/>
      <c r="E169" s="1116"/>
      <c r="F169" s="1116"/>
      <c r="G169" s="1116"/>
      <c r="H169" s="1116"/>
      <c r="I169" s="1116"/>
      <c r="J169" s="1116"/>
      <c r="K169" s="1116"/>
    </row>
    <row r="170" spans="1:11">
      <c r="A170" s="1116"/>
      <c r="B170" s="1116"/>
      <c r="C170" s="1116"/>
      <c r="D170" s="1116"/>
      <c r="E170" s="1116"/>
      <c r="F170" s="1116"/>
      <c r="G170" s="1116"/>
      <c r="H170" s="1116"/>
      <c r="I170" s="1116"/>
      <c r="J170" s="1116"/>
      <c r="K170" s="1116"/>
    </row>
    <row r="171" spans="1:11">
      <c r="A171" s="1116"/>
      <c r="B171" s="1116"/>
      <c r="C171" s="1116"/>
      <c r="D171" s="1116"/>
      <c r="E171" s="1116"/>
      <c r="F171" s="1116"/>
      <c r="G171" s="1116"/>
      <c r="H171" s="1116"/>
      <c r="I171" s="1116"/>
      <c r="J171" s="1116"/>
      <c r="K171" s="1116"/>
    </row>
    <row r="172" spans="1:11">
      <c r="A172" s="1116"/>
      <c r="B172" s="1116"/>
      <c r="C172" s="1116"/>
      <c r="D172" s="1116"/>
      <c r="E172" s="1116"/>
      <c r="F172" s="1116"/>
      <c r="G172" s="1116"/>
      <c r="H172" s="1116"/>
      <c r="I172" s="1116"/>
      <c r="J172" s="1116"/>
      <c r="K172" s="1116"/>
    </row>
    <row r="173" spans="1:11">
      <c r="A173" s="1116"/>
      <c r="B173" s="1116"/>
      <c r="C173" s="1116"/>
      <c r="D173" s="1116"/>
      <c r="E173" s="1116"/>
      <c r="F173" s="1116"/>
      <c r="G173" s="1116"/>
      <c r="H173" s="1116"/>
      <c r="I173" s="1116"/>
      <c r="J173" s="1116"/>
      <c r="K173" s="1116"/>
    </row>
    <row r="174" spans="1:11">
      <c r="A174" s="1116"/>
      <c r="B174" s="1116"/>
      <c r="C174" s="1116"/>
      <c r="D174" s="1116"/>
      <c r="E174" s="1116"/>
      <c r="F174" s="1116"/>
      <c r="G174" s="1116"/>
      <c r="H174" s="1116"/>
      <c r="I174" s="1116"/>
      <c r="J174" s="1116"/>
      <c r="K174" s="1116"/>
    </row>
    <row r="175" spans="1:11">
      <c r="A175" s="1116"/>
      <c r="B175" s="1116"/>
      <c r="C175" s="1116"/>
      <c r="D175" s="1116"/>
      <c r="E175" s="1116"/>
      <c r="F175" s="1116"/>
      <c r="G175" s="1116"/>
      <c r="H175" s="1116"/>
      <c r="I175" s="1116"/>
      <c r="J175" s="1116"/>
      <c r="K175" s="1116"/>
    </row>
    <row r="176" spans="1:11">
      <c r="A176" s="1116"/>
      <c r="B176" s="1116"/>
      <c r="C176" s="1116"/>
      <c r="D176" s="1116"/>
      <c r="E176" s="1116"/>
      <c r="F176" s="1116"/>
      <c r="G176" s="1116"/>
      <c r="H176" s="1116"/>
      <c r="I176" s="1116"/>
      <c r="J176" s="1116"/>
      <c r="K176" s="1116"/>
    </row>
    <row r="177" spans="1:11">
      <c r="A177" s="1116"/>
      <c r="B177" s="1116"/>
      <c r="C177" s="1116"/>
      <c r="D177" s="1116"/>
      <c r="E177" s="1116"/>
      <c r="F177" s="1116"/>
      <c r="G177" s="1116"/>
      <c r="H177" s="1116"/>
      <c r="I177" s="1116"/>
      <c r="J177" s="1116"/>
      <c r="K177" s="1116"/>
    </row>
    <row r="178" spans="1:11">
      <c r="A178" s="1116"/>
      <c r="B178" s="1116"/>
      <c r="C178" s="1116"/>
      <c r="D178" s="1116"/>
      <c r="E178" s="1116"/>
      <c r="F178" s="1116"/>
      <c r="G178" s="1116"/>
      <c r="H178" s="1116"/>
      <c r="I178" s="1116"/>
      <c r="J178" s="1116"/>
      <c r="K178" s="1116"/>
    </row>
    <row r="179" spans="1:11">
      <c r="A179" s="1116"/>
      <c r="B179" s="1116"/>
      <c r="C179" s="1116"/>
      <c r="D179" s="1116"/>
      <c r="E179" s="1116"/>
      <c r="F179" s="1116"/>
      <c r="G179" s="1116"/>
      <c r="H179" s="1116"/>
      <c r="I179" s="1116"/>
      <c r="J179" s="1116"/>
      <c r="K179" s="1116"/>
    </row>
    <row r="180" spans="1:11">
      <c r="A180" s="1116"/>
      <c r="B180" s="1116"/>
      <c r="C180" s="1116"/>
      <c r="D180" s="1116"/>
      <c r="E180" s="1116"/>
      <c r="F180" s="1116"/>
      <c r="G180" s="1116"/>
      <c r="H180" s="1116"/>
      <c r="I180" s="1116"/>
      <c r="J180" s="1116"/>
      <c r="K180" s="1116"/>
    </row>
    <row r="181" spans="1:11">
      <c r="A181" s="1116"/>
      <c r="B181" s="1116"/>
      <c r="C181" s="1116"/>
      <c r="D181" s="1116"/>
      <c r="E181" s="1116"/>
      <c r="F181" s="1116"/>
      <c r="G181" s="1116"/>
      <c r="H181" s="1116"/>
      <c r="I181" s="1116"/>
      <c r="J181" s="1116"/>
      <c r="K181" s="1116"/>
    </row>
    <row r="182" spans="1:11">
      <c r="A182" s="1116"/>
      <c r="B182" s="1116"/>
      <c r="C182" s="1116"/>
      <c r="D182" s="1116"/>
      <c r="E182" s="1116"/>
      <c r="F182" s="1116"/>
      <c r="G182" s="1116"/>
      <c r="H182" s="1116"/>
      <c r="I182" s="1116"/>
      <c r="J182" s="1116"/>
      <c r="K182" s="1116"/>
    </row>
    <row r="183" spans="1:11">
      <c r="A183" s="1116"/>
      <c r="B183" s="1116"/>
      <c r="C183" s="1116"/>
      <c r="D183" s="1116"/>
      <c r="E183" s="1116"/>
      <c r="F183" s="1116"/>
      <c r="G183" s="1116"/>
      <c r="H183" s="1116"/>
      <c r="I183" s="1116"/>
      <c r="J183" s="1116"/>
      <c r="K183" s="1116"/>
    </row>
    <row r="184" spans="1:11">
      <c r="A184" s="1116"/>
      <c r="B184" s="1116"/>
      <c r="C184" s="1116"/>
      <c r="D184" s="1116"/>
      <c r="E184" s="1116"/>
      <c r="F184" s="1116"/>
      <c r="G184" s="1116"/>
      <c r="H184" s="1116"/>
      <c r="I184" s="1116"/>
      <c r="J184" s="1116"/>
      <c r="K184" s="1116"/>
    </row>
    <row r="185" spans="1:11">
      <c r="A185" s="1116"/>
      <c r="B185" s="1116"/>
      <c r="C185" s="1116"/>
      <c r="D185" s="1116"/>
      <c r="E185" s="1116"/>
      <c r="F185" s="1116"/>
      <c r="G185" s="1116"/>
      <c r="H185" s="1116"/>
      <c r="I185" s="1116"/>
      <c r="J185" s="1116"/>
      <c r="K185" s="1116"/>
    </row>
    <row r="186" spans="1:11">
      <c r="A186" s="1116"/>
      <c r="B186" s="1116"/>
      <c r="C186" s="1116"/>
      <c r="D186" s="1116"/>
      <c r="E186" s="1116"/>
      <c r="F186" s="1116"/>
      <c r="G186" s="1116"/>
      <c r="H186" s="1116"/>
      <c r="I186" s="1116"/>
      <c r="J186" s="1116"/>
      <c r="K186" s="1116"/>
    </row>
    <row r="187" spans="1:11">
      <c r="A187" s="1116"/>
      <c r="B187" s="1116"/>
      <c r="C187" s="1116"/>
      <c r="D187" s="1116"/>
      <c r="E187" s="1116"/>
      <c r="F187" s="1116"/>
      <c r="G187" s="1116"/>
      <c r="H187" s="1116"/>
      <c r="I187" s="1116"/>
      <c r="J187" s="1116"/>
      <c r="K187" s="1116"/>
    </row>
    <row r="188" spans="1:11">
      <c r="A188" s="1116"/>
      <c r="B188" s="1116"/>
      <c r="C188" s="1116"/>
      <c r="D188" s="1116"/>
      <c r="E188" s="1116"/>
      <c r="F188" s="1116"/>
      <c r="G188" s="1116"/>
      <c r="H188" s="1116"/>
      <c r="I188" s="1116"/>
      <c r="J188" s="1116"/>
      <c r="K188" s="1116"/>
    </row>
    <row r="189" spans="1:11">
      <c r="A189" s="1116"/>
      <c r="B189" s="1116"/>
      <c r="C189" s="1116"/>
      <c r="D189" s="1116"/>
      <c r="E189" s="1116"/>
      <c r="F189" s="1116"/>
      <c r="G189" s="1116"/>
      <c r="H189" s="1116"/>
      <c r="I189" s="1116"/>
      <c r="J189" s="1116"/>
      <c r="K189" s="1116"/>
    </row>
    <row r="190" spans="1:11">
      <c r="A190" s="1116"/>
      <c r="B190" s="1116"/>
      <c r="C190" s="1116"/>
      <c r="D190" s="1116"/>
      <c r="E190" s="1116"/>
      <c r="F190" s="1116"/>
      <c r="G190" s="1116"/>
      <c r="H190" s="1116"/>
      <c r="I190" s="1116"/>
      <c r="J190" s="1116"/>
      <c r="K190" s="1116"/>
    </row>
    <row r="191" spans="1:11">
      <c r="A191" s="1116"/>
      <c r="B191" s="1116"/>
      <c r="C191" s="1116"/>
      <c r="D191" s="1116"/>
      <c r="E191" s="1116"/>
      <c r="F191" s="1116"/>
      <c r="G191" s="1116"/>
      <c r="H191" s="1116"/>
      <c r="I191" s="1116"/>
      <c r="J191" s="1116"/>
      <c r="K191" s="1116"/>
    </row>
    <row r="192" spans="1:11">
      <c r="A192" s="1116"/>
      <c r="B192" s="1116"/>
      <c r="C192" s="1116"/>
      <c r="D192" s="1116"/>
      <c r="E192" s="1116"/>
      <c r="F192" s="1116"/>
      <c r="G192" s="1116"/>
      <c r="H192" s="1116"/>
      <c r="I192" s="1116"/>
      <c r="J192" s="1116"/>
      <c r="K192" s="1116"/>
    </row>
    <row r="193" spans="1:11">
      <c r="A193" s="1116"/>
      <c r="B193" s="1116"/>
      <c r="C193" s="1116"/>
      <c r="D193" s="1116"/>
      <c r="E193" s="1116"/>
      <c r="F193" s="1116"/>
      <c r="G193" s="1116"/>
      <c r="H193" s="1116"/>
      <c r="I193" s="1116"/>
      <c r="J193" s="1116"/>
      <c r="K193" s="1116"/>
    </row>
    <row r="194" spans="1:11">
      <c r="A194" s="1116"/>
      <c r="B194" s="1116"/>
      <c r="C194" s="1116"/>
      <c r="D194" s="1116"/>
      <c r="E194" s="1116"/>
      <c r="F194" s="1116"/>
      <c r="G194" s="1116"/>
      <c r="H194" s="1116"/>
      <c r="I194" s="1116"/>
      <c r="J194" s="1116"/>
      <c r="K194" s="1116"/>
    </row>
    <row r="195" spans="1:11">
      <c r="A195" s="1116"/>
      <c r="B195" s="1116"/>
      <c r="C195" s="1116"/>
      <c r="D195" s="1116"/>
      <c r="E195" s="1116"/>
      <c r="F195" s="1116"/>
      <c r="G195" s="1116"/>
      <c r="H195" s="1116"/>
      <c r="I195" s="1116"/>
      <c r="J195" s="1116"/>
      <c r="K195" s="1116"/>
    </row>
    <row r="196" spans="1:11">
      <c r="A196" s="1116"/>
      <c r="B196" s="1116"/>
      <c r="C196" s="1116"/>
      <c r="D196" s="1116"/>
      <c r="E196" s="1116"/>
      <c r="F196" s="1116"/>
      <c r="G196" s="1116"/>
      <c r="H196" s="1116"/>
      <c r="I196" s="1116"/>
      <c r="J196" s="1116"/>
      <c r="K196" s="1116"/>
    </row>
    <row r="197" spans="1:11">
      <c r="A197" s="1116"/>
      <c r="B197" s="1116"/>
      <c r="C197" s="1116"/>
      <c r="D197" s="1116"/>
      <c r="E197" s="1116"/>
      <c r="F197" s="1116"/>
      <c r="G197" s="1116"/>
      <c r="H197" s="1116"/>
      <c r="I197" s="1116"/>
      <c r="J197" s="1116"/>
      <c r="K197" s="1116"/>
    </row>
    <row r="198" spans="1:11">
      <c r="A198" s="1116"/>
      <c r="B198" s="1116"/>
      <c r="C198" s="1116"/>
      <c r="D198" s="1116"/>
      <c r="E198" s="1116"/>
      <c r="F198" s="1116"/>
      <c r="G198" s="1116"/>
      <c r="H198" s="1116"/>
      <c r="I198" s="1116"/>
      <c r="J198" s="1116"/>
      <c r="K198" s="1116"/>
    </row>
    <row r="199" spans="1:11">
      <c r="A199" s="1116"/>
      <c r="B199" s="1116"/>
      <c r="C199" s="1116"/>
      <c r="D199" s="1116"/>
      <c r="E199" s="1116"/>
      <c r="F199" s="1116"/>
      <c r="G199" s="1116"/>
      <c r="H199" s="1116"/>
      <c r="I199" s="1116"/>
      <c r="J199" s="1116"/>
      <c r="K199" s="1116"/>
    </row>
    <row r="200" spans="1:11">
      <c r="A200" s="1116"/>
      <c r="B200" s="1116"/>
      <c r="C200" s="1116"/>
      <c r="D200" s="1116"/>
      <c r="E200" s="1116"/>
      <c r="F200" s="1116"/>
      <c r="G200" s="1116"/>
      <c r="H200" s="1116"/>
      <c r="I200" s="1116"/>
      <c r="J200" s="1116"/>
      <c r="K200" s="1116"/>
    </row>
    <row r="201" spans="1:11">
      <c r="A201" s="1116"/>
      <c r="B201" s="1116"/>
      <c r="C201" s="1116"/>
      <c r="D201" s="1116"/>
      <c r="E201" s="1116"/>
      <c r="F201" s="1116"/>
      <c r="G201" s="1116"/>
      <c r="H201" s="1116"/>
      <c r="I201" s="1116"/>
      <c r="J201" s="1116"/>
      <c r="K201" s="1116"/>
    </row>
    <row r="202" spans="1:11">
      <c r="A202" s="1116"/>
      <c r="B202" s="1116"/>
      <c r="C202" s="1116"/>
      <c r="D202" s="1116"/>
      <c r="E202" s="1116"/>
      <c r="F202" s="1116"/>
      <c r="G202" s="1116"/>
      <c r="H202" s="1116"/>
      <c r="I202" s="1116"/>
      <c r="J202" s="1116"/>
      <c r="K202" s="1116"/>
    </row>
    <row r="203" spans="1:11">
      <c r="A203" s="1116"/>
      <c r="B203" s="1116"/>
      <c r="C203" s="1116"/>
      <c r="D203" s="1116"/>
      <c r="E203" s="1116"/>
      <c r="F203" s="1116"/>
      <c r="G203" s="1116"/>
      <c r="H203" s="1116"/>
      <c r="I203" s="1116"/>
      <c r="J203" s="1116"/>
      <c r="K203" s="1116"/>
    </row>
    <row r="204" spans="1:11">
      <c r="A204" s="1116"/>
      <c r="B204" s="1116"/>
      <c r="C204" s="1116"/>
      <c r="D204" s="1116"/>
      <c r="E204" s="1116"/>
      <c r="F204" s="1116"/>
      <c r="G204" s="1116"/>
      <c r="H204" s="1116"/>
      <c r="I204" s="1116"/>
      <c r="J204" s="1116"/>
      <c r="K204" s="1116"/>
    </row>
    <row r="205" spans="1:11">
      <c r="A205" s="1116"/>
      <c r="B205" s="1116"/>
      <c r="C205" s="1116"/>
      <c r="D205" s="1116"/>
      <c r="E205" s="1116"/>
      <c r="F205" s="1116"/>
      <c r="G205" s="1116"/>
      <c r="H205" s="1116"/>
      <c r="I205" s="1116"/>
      <c r="J205" s="1116"/>
      <c r="K205" s="1116"/>
    </row>
    <row r="206" spans="1:11">
      <c r="A206" s="1116"/>
      <c r="B206" s="1116"/>
      <c r="C206" s="1116"/>
      <c r="D206" s="1116"/>
      <c r="E206" s="1116"/>
      <c r="F206" s="1116"/>
      <c r="G206" s="1116"/>
      <c r="H206" s="1116"/>
      <c r="I206" s="1116"/>
      <c r="J206" s="1116"/>
      <c r="K206" s="1116"/>
    </row>
    <row r="207" spans="1:11">
      <c r="A207" s="1116"/>
      <c r="B207" s="1116"/>
      <c r="C207" s="1116"/>
      <c r="D207" s="1116"/>
      <c r="E207" s="1116"/>
      <c r="F207" s="1116"/>
      <c r="G207" s="1116"/>
      <c r="H207" s="1116"/>
      <c r="I207" s="1116"/>
      <c r="J207" s="1116"/>
      <c r="K207" s="1116"/>
    </row>
    <row r="208" spans="1:11">
      <c r="A208" s="1116"/>
      <c r="B208" s="1116"/>
      <c r="C208" s="1116"/>
      <c r="D208" s="1116"/>
      <c r="E208" s="1116"/>
      <c r="F208" s="1116"/>
      <c r="G208" s="1116"/>
      <c r="H208" s="1116"/>
      <c r="I208" s="1116"/>
      <c r="J208" s="1116"/>
      <c r="K208" s="1116"/>
    </row>
    <row r="209" spans="1:11">
      <c r="A209" s="1116"/>
      <c r="B209" s="1116"/>
      <c r="C209" s="1116"/>
      <c r="D209" s="1116"/>
      <c r="E209" s="1116"/>
      <c r="F209" s="1116"/>
      <c r="G209" s="1116"/>
      <c r="H209" s="1116"/>
      <c r="I209" s="1116"/>
      <c r="J209" s="1116"/>
      <c r="K209" s="1116"/>
    </row>
    <row r="210" spans="1:11">
      <c r="A210" s="1116"/>
      <c r="B210" s="1116"/>
      <c r="C210" s="1116"/>
      <c r="D210" s="1116"/>
      <c r="E210" s="1116"/>
      <c r="F210" s="1116"/>
      <c r="G210" s="1116"/>
      <c r="H210" s="1116"/>
      <c r="I210" s="1116"/>
      <c r="J210" s="1116"/>
      <c r="K210" s="1116"/>
    </row>
    <row r="211" spans="1:11">
      <c r="A211" s="1116"/>
      <c r="B211" s="1116"/>
      <c r="C211" s="1116"/>
      <c r="D211" s="1116"/>
      <c r="E211" s="1116"/>
      <c r="F211" s="1116"/>
      <c r="G211" s="1116"/>
      <c r="H211" s="1116"/>
      <c r="I211" s="1116"/>
      <c r="J211" s="1116"/>
      <c r="K211" s="1116"/>
    </row>
    <row r="212" spans="1:11">
      <c r="A212" s="1116"/>
      <c r="B212" s="1116"/>
      <c r="C212" s="1116"/>
      <c r="D212" s="1116"/>
      <c r="E212" s="1116"/>
      <c r="F212" s="1116"/>
      <c r="G212" s="1116"/>
      <c r="H212" s="1116"/>
      <c r="I212" s="1116"/>
      <c r="J212" s="1116"/>
      <c r="K212" s="1116"/>
    </row>
    <row r="213" spans="1:11">
      <c r="A213" s="1116"/>
      <c r="B213" s="1116"/>
      <c r="C213" s="1116"/>
      <c r="D213" s="1116"/>
      <c r="E213" s="1116"/>
      <c r="F213" s="1116"/>
      <c r="G213" s="1116"/>
      <c r="H213" s="1116"/>
      <c r="I213" s="1116"/>
      <c r="J213" s="1116"/>
      <c r="K213" s="1116"/>
    </row>
    <row r="214" spans="1:11">
      <c r="A214" s="1116"/>
      <c r="B214" s="1116"/>
      <c r="C214" s="1116"/>
      <c r="D214" s="1116"/>
      <c r="E214" s="1116"/>
      <c r="F214" s="1116"/>
      <c r="G214" s="1116"/>
      <c r="H214" s="1116"/>
      <c r="I214" s="1116"/>
      <c r="J214" s="1116"/>
      <c r="K214" s="1116"/>
    </row>
    <row r="215" spans="1:11">
      <c r="A215" s="1116"/>
      <c r="B215" s="1116"/>
      <c r="C215" s="1116"/>
      <c r="D215" s="1116"/>
      <c r="E215" s="1116"/>
      <c r="F215" s="1116"/>
      <c r="G215" s="1116"/>
      <c r="H215" s="1116"/>
      <c r="I215" s="1116"/>
      <c r="J215" s="1116"/>
      <c r="K215" s="1116"/>
    </row>
    <row r="216" spans="1:11">
      <c r="A216" s="1116"/>
      <c r="B216" s="1116"/>
      <c r="C216" s="1116"/>
      <c r="D216" s="1116"/>
      <c r="E216" s="1116"/>
      <c r="F216" s="1116"/>
      <c r="G216" s="1116"/>
      <c r="H216" s="1116"/>
    </row>
    <row r="217" spans="1:11">
      <c r="A217" s="1116"/>
      <c r="B217" s="1116"/>
      <c r="C217" s="1116"/>
      <c r="D217" s="1116"/>
      <c r="E217" s="1116"/>
      <c r="F217" s="1116"/>
      <c r="G217" s="1116"/>
      <c r="H217" s="1116"/>
    </row>
    <row r="218" spans="1:11">
      <c r="A218" s="1116"/>
      <c r="B218" s="1116"/>
      <c r="C218" s="1116"/>
      <c r="D218" s="1116"/>
      <c r="E218" s="1116"/>
      <c r="F218" s="1116"/>
      <c r="G218" s="1116"/>
      <c r="H218" s="1116"/>
    </row>
    <row r="219" spans="1:11">
      <c r="A219" s="1116"/>
      <c r="B219" s="1116"/>
      <c r="C219" s="1116"/>
      <c r="D219" s="1116"/>
      <c r="E219" s="1116"/>
      <c r="F219" s="1116"/>
      <c r="G219" s="1116"/>
      <c r="H219" s="1116"/>
    </row>
    <row r="220" spans="1:11">
      <c r="A220" s="1116"/>
      <c r="B220" s="1116"/>
      <c r="C220" s="1116"/>
      <c r="D220" s="1116"/>
      <c r="E220" s="1116"/>
      <c r="F220" s="1116"/>
      <c r="G220" s="1116"/>
      <c r="H220" s="1116"/>
    </row>
    <row r="221" spans="1:11">
      <c r="A221" s="1116"/>
      <c r="B221" s="1116"/>
      <c r="C221" s="1116"/>
      <c r="D221" s="1116"/>
      <c r="E221" s="1116"/>
      <c r="F221" s="1116"/>
      <c r="G221" s="1116"/>
      <c r="H221" s="1116"/>
    </row>
    <row r="222" spans="1:11">
      <c r="A222" s="1116"/>
      <c r="B222" s="1116"/>
      <c r="C222" s="1116"/>
      <c r="D222" s="1116"/>
      <c r="E222" s="1116"/>
      <c r="F222" s="1116"/>
      <c r="G222" s="1116"/>
      <c r="H222" s="1116"/>
    </row>
    <row r="223" spans="1:11">
      <c r="A223" s="1116"/>
      <c r="B223" s="1116"/>
      <c r="C223" s="1116"/>
      <c r="D223" s="1116"/>
      <c r="E223" s="1116"/>
      <c r="F223" s="1116"/>
      <c r="G223" s="1116"/>
      <c r="H223" s="1116"/>
    </row>
    <row r="224" spans="1:11">
      <c r="A224" s="1116"/>
      <c r="B224" s="1116"/>
      <c r="C224" s="1116"/>
      <c r="D224" s="1116"/>
      <c r="E224" s="1116"/>
      <c r="F224" s="1116"/>
      <c r="G224" s="1116"/>
      <c r="H224" s="1116"/>
    </row>
    <row r="225" spans="1:8">
      <c r="A225" s="1116"/>
      <c r="B225" s="1116"/>
      <c r="C225" s="1116"/>
      <c r="D225" s="1116"/>
      <c r="E225" s="1116"/>
      <c r="F225" s="1116"/>
      <c r="G225" s="1116"/>
      <c r="H225" s="1116"/>
    </row>
    <row r="226" spans="1:8">
      <c r="A226" s="1116"/>
      <c r="B226" s="1116"/>
      <c r="C226" s="1116"/>
      <c r="D226" s="1116"/>
      <c r="E226" s="1116"/>
      <c r="F226" s="1116"/>
      <c r="G226" s="1116"/>
      <c r="H226" s="1116"/>
    </row>
    <row r="227" spans="1:8">
      <c r="A227" s="1116"/>
      <c r="B227" s="1116"/>
      <c r="C227" s="1116"/>
      <c r="D227" s="1116"/>
      <c r="E227" s="1116"/>
      <c r="F227" s="1116"/>
      <c r="G227" s="1116"/>
      <c r="H227" s="1116"/>
    </row>
    <row r="228" spans="1:8">
      <c r="A228" s="1116"/>
      <c r="B228" s="1116"/>
      <c r="C228" s="1116"/>
      <c r="D228" s="1116"/>
      <c r="E228" s="1116"/>
      <c r="F228" s="1116"/>
      <c r="G228" s="1116"/>
      <c r="H228" s="1116"/>
    </row>
    <row r="229" spans="1:8">
      <c r="A229" s="1116"/>
      <c r="B229" s="1116"/>
      <c r="C229" s="1116"/>
      <c r="D229" s="1116"/>
      <c r="E229" s="1116"/>
      <c r="F229" s="1116"/>
      <c r="G229" s="1116"/>
      <c r="H229" s="1116"/>
    </row>
    <row r="230" spans="1:8">
      <c r="A230" s="1116"/>
      <c r="B230" s="1116"/>
      <c r="C230" s="1116"/>
      <c r="D230" s="1116"/>
      <c r="E230" s="1116"/>
      <c r="F230" s="1116"/>
      <c r="G230" s="1116"/>
      <c r="H230" s="111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91" t="s">
        <v>454</v>
      </c>
      <c r="B5" s="1691"/>
      <c r="C5" s="1691"/>
      <c r="D5" s="1691"/>
      <c r="E5" s="1691"/>
      <c r="F5" s="1691"/>
      <c r="H5" s="474" t="s">
        <v>267</v>
      </c>
    </row>
    <row r="6" spans="1:20" ht="15.75" customHeight="1" thickBot="1">
      <c r="A6" s="1692" t="s">
        <v>116</v>
      </c>
      <c r="B6" s="1684" t="s">
        <v>455</v>
      </c>
      <c r="C6" s="1685"/>
      <c r="D6" s="1686"/>
      <c r="E6" s="1687" t="s">
        <v>456</v>
      </c>
      <c r="F6" s="1689" t="s">
        <v>457</v>
      </c>
    </row>
    <row r="7" spans="1:20" ht="21" customHeight="1" thickBot="1">
      <c r="A7" s="1693"/>
      <c r="B7" s="787" t="s">
        <v>254</v>
      </c>
      <c r="C7" s="787" t="s">
        <v>257</v>
      </c>
      <c r="D7" s="787" t="s">
        <v>258</v>
      </c>
      <c r="E7" s="1694"/>
      <c r="F7" s="1695"/>
    </row>
    <row r="8" spans="1:20" ht="17.25" customHeight="1" thickBot="1">
      <c r="A8" s="572" t="s">
        <v>117</v>
      </c>
      <c r="B8" s="794">
        <v>14377.906000000001</v>
      </c>
      <c r="C8" s="788">
        <v>5387.8370000000004</v>
      </c>
      <c r="D8" s="584">
        <f t="shared" ref="D8:D13" si="0">(C8/B8)*100</f>
        <v>37.473029800027909</v>
      </c>
      <c r="E8" s="788">
        <v>16711.374</v>
      </c>
      <c r="F8" s="584">
        <f t="shared" ref="F8:F13" si="1">((B8-E8)/E8)*100</f>
        <v>-13.963352145670363</v>
      </c>
      <c r="H8" s="498" t="s">
        <v>118</v>
      </c>
    </row>
    <row r="9" spans="1:20" ht="18" customHeight="1" thickBot="1">
      <c r="A9" s="572" t="s">
        <v>119</v>
      </c>
      <c r="B9" s="795">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5">
        <v>12049</v>
      </c>
      <c r="C10" s="550">
        <v>0</v>
      </c>
      <c r="D10" s="585">
        <f t="shared" si="0"/>
        <v>0</v>
      </c>
      <c r="E10" s="550">
        <v>14811</v>
      </c>
      <c r="F10" s="585">
        <f t="shared" si="1"/>
        <v>-18.648301937748972</v>
      </c>
      <c r="O10" s="3"/>
      <c r="P10" s="3"/>
      <c r="Q10" s="3"/>
      <c r="R10" s="3"/>
      <c r="S10" s="3"/>
      <c r="T10" s="3"/>
    </row>
    <row r="11" spans="1:20" ht="17.25" customHeight="1" thickBot="1">
      <c r="A11" s="572" t="s">
        <v>120</v>
      </c>
      <c r="B11" s="795">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5">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5">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1" t="s">
        <v>460</v>
      </c>
      <c r="B18" s="1691"/>
      <c r="C18" s="1691"/>
      <c r="D18" s="1691"/>
      <c r="E18" s="1691"/>
      <c r="F18" s="1691"/>
      <c r="K18"/>
      <c r="L18"/>
      <c r="M18"/>
      <c r="O18" s="3"/>
      <c r="P18" s="3"/>
      <c r="Q18" s="3"/>
      <c r="R18" s="3"/>
      <c r="S18" s="3"/>
      <c r="T18" s="3"/>
    </row>
    <row r="19" spans="1:20" ht="16.5" customHeight="1" thickBot="1">
      <c r="A19" s="1682" t="s">
        <v>123</v>
      </c>
      <c r="B19" s="1684" t="s">
        <v>455</v>
      </c>
      <c r="C19" s="1685"/>
      <c r="D19" s="1686"/>
      <c r="E19" s="1687" t="s">
        <v>456</v>
      </c>
      <c r="F19" s="1689" t="s">
        <v>457</v>
      </c>
      <c r="K19"/>
      <c r="L19"/>
      <c r="M19"/>
      <c r="O19" s="3"/>
      <c r="P19" s="3"/>
      <c r="Q19" s="3"/>
      <c r="R19" s="3"/>
      <c r="S19" s="3"/>
      <c r="T19" s="3"/>
    </row>
    <row r="20" spans="1:20" ht="21" customHeight="1" thickBot="1">
      <c r="A20" s="1683"/>
      <c r="B20" s="570" t="s">
        <v>254</v>
      </c>
      <c r="C20" s="570" t="s">
        <v>367</v>
      </c>
      <c r="D20" s="570" t="s">
        <v>368</v>
      </c>
      <c r="E20" s="1688"/>
      <c r="F20" s="1690"/>
      <c r="K20"/>
      <c r="L20"/>
      <c r="M20"/>
      <c r="O20" s="3"/>
      <c r="P20" s="3"/>
      <c r="Q20" s="3"/>
      <c r="R20" s="3"/>
      <c r="S20" s="3"/>
      <c r="T20" s="3"/>
    </row>
    <row r="21" spans="1:20" ht="15.75" thickBot="1">
      <c r="A21" s="428" t="s">
        <v>117</v>
      </c>
      <c r="B21" s="795">
        <v>41721.821000000004</v>
      </c>
      <c r="C21" s="791">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5">
        <v>162785</v>
      </c>
      <c r="C22" s="791">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5">
        <v>40226</v>
      </c>
      <c r="C23" s="792">
        <v>0</v>
      </c>
      <c r="D23" s="584">
        <f t="shared" si="2"/>
        <v>0</v>
      </c>
      <c r="E23" s="550">
        <v>32923</v>
      </c>
      <c r="F23" s="584">
        <f t="shared" si="3"/>
        <v>22.182061173040125</v>
      </c>
      <c r="O23" s="3"/>
      <c r="P23" s="3"/>
      <c r="Q23" s="3"/>
      <c r="R23" s="3"/>
      <c r="S23" s="3"/>
      <c r="T23" s="3"/>
    </row>
    <row r="24" spans="1:20" ht="15.75" thickBot="1">
      <c r="A24" s="428" t="s">
        <v>120</v>
      </c>
      <c r="B24" s="795">
        <v>12359.263999999999</v>
      </c>
      <c r="C24" s="793">
        <v>667.33399999999995</v>
      </c>
      <c r="D24" s="585">
        <f t="shared" si="2"/>
        <v>5.3994639162979281</v>
      </c>
      <c r="E24" s="547">
        <v>15139.212</v>
      </c>
      <c r="F24" s="585">
        <f t="shared" si="3"/>
        <v>-18.362567351590034</v>
      </c>
      <c r="O24" s="3"/>
      <c r="P24" s="3"/>
      <c r="Q24" s="3"/>
      <c r="R24" s="3"/>
      <c r="S24" s="3"/>
      <c r="T24" s="3"/>
    </row>
    <row r="25" spans="1:20" ht="15.75" thickBot="1">
      <c r="A25" s="428" t="s">
        <v>121</v>
      </c>
      <c r="B25" s="795">
        <v>7481.7489999999998</v>
      </c>
      <c r="C25" s="793">
        <v>396.25599999999997</v>
      </c>
      <c r="D25" s="584">
        <f t="shared" si="2"/>
        <v>5.2963017069939129</v>
      </c>
      <c r="E25" s="547">
        <v>5850.241</v>
      </c>
      <c r="F25" s="584">
        <f t="shared" si="3"/>
        <v>27.887876755846463</v>
      </c>
      <c r="O25" s="3"/>
      <c r="P25" s="3"/>
      <c r="Q25" s="3"/>
      <c r="R25" s="3"/>
      <c r="S25" s="3"/>
      <c r="T25" s="3"/>
    </row>
    <row r="26" spans="1:20" ht="15.75" thickBot="1">
      <c r="A26" s="428" t="s">
        <v>122</v>
      </c>
      <c r="B26" s="795">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370</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1"/>
      <c r="D30" s="1681"/>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1"/>
      <c r="C41" s="1681"/>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6" t="s">
        <v>458</v>
      </c>
      <c r="B2" s="1696"/>
      <c r="C2" s="1696"/>
      <c r="D2" s="1696"/>
      <c r="E2" s="1696"/>
      <c r="F2" s="1696"/>
      <c r="G2" s="1696"/>
      <c r="H2" s="1696"/>
      <c r="I2" s="1696"/>
      <c r="J2" s="1696"/>
      <c r="K2" s="1696"/>
      <c r="L2" s="1696"/>
      <c r="M2" s="1696"/>
      <c r="N2" s="1696"/>
      <c r="O2" s="1696"/>
      <c r="P2" s="1696"/>
      <c r="Q2" s="1696"/>
      <c r="R2" s="1696"/>
      <c r="S2" s="1696"/>
      <c r="T2" s="1696"/>
      <c r="U2" s="1696"/>
      <c r="V2" s="1696"/>
      <c r="W2" s="1696"/>
      <c r="X2" s="1696"/>
    </row>
    <row r="3" spans="1:24" ht="15.75" customHeight="1">
      <c r="A3" s="1697" t="s">
        <v>459</v>
      </c>
      <c r="B3" s="1697"/>
      <c r="C3" s="1697"/>
      <c r="D3" s="1697"/>
      <c r="E3" s="1697"/>
      <c r="F3" s="1697"/>
      <c r="P3" s="448"/>
    </row>
    <row r="4" spans="1:24" ht="4.5" customHeight="1">
      <c r="A4" s="449"/>
      <c r="B4" s="449"/>
      <c r="C4" s="447"/>
      <c r="D4" s="447"/>
    </row>
    <row r="5" spans="1:24" ht="15.75" thickBot="1">
      <c r="A5" s="450" t="s">
        <v>125</v>
      </c>
      <c r="B5" s="1698" t="s">
        <v>126</v>
      </c>
      <c r="C5" s="169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371</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372</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377</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404</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372</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453</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405</v>
      </c>
      <c r="L27" s="464">
        <v>4476.7370000000001</v>
      </c>
      <c r="M27" s="464">
        <v>1358.8879999999999</v>
      </c>
      <c r="N27" s="475">
        <v>3.2944120486750936</v>
      </c>
      <c r="P27" s="463" t="s">
        <v>405</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414</v>
      </c>
      <c r="L30" s="464">
        <v>2370.4639999999999</v>
      </c>
      <c r="M30" s="464">
        <v>275.10700000000003</v>
      </c>
      <c r="N30" s="475">
        <v>8.6165164826776479</v>
      </c>
      <c r="P30" s="463" t="s">
        <v>406</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412</v>
      </c>
      <c r="L32" s="464">
        <v>2081.6590000000001</v>
      </c>
      <c r="M32" s="464">
        <v>725.04300000000001</v>
      </c>
      <c r="N32" s="475">
        <v>2.871083508150551</v>
      </c>
      <c r="O32"/>
      <c r="P32" s="463" t="s">
        <v>404</v>
      </c>
      <c r="Q32" s="464">
        <v>2059.4250000000002</v>
      </c>
      <c r="R32" s="464">
        <v>861</v>
      </c>
      <c r="S32" s="475">
        <v>2.3918989547038332</v>
      </c>
    </row>
    <row r="33" spans="1:19" ht="16.5" thickBot="1">
      <c r="A33" s="2" t="s">
        <v>370</v>
      </c>
      <c r="B33" s="2"/>
      <c r="C33" s="3"/>
      <c r="D33" s="3"/>
      <c r="E33" s="3"/>
      <c r="F33"/>
      <c r="G33"/>
      <c r="H33"/>
      <c r="I33"/>
      <c r="J33"/>
      <c r="K33" s="641" t="s">
        <v>377</v>
      </c>
      <c r="L33" s="629">
        <v>1213.9670000000001</v>
      </c>
      <c r="M33" s="629">
        <v>103.95</v>
      </c>
      <c r="N33" s="642">
        <v>11.67837421837422</v>
      </c>
      <c r="O33"/>
      <c r="P33" s="463" t="s">
        <v>413</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415</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411</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96" t="s">
        <v>461</v>
      </c>
      <c r="B2" s="1696"/>
      <c r="C2" s="1696"/>
      <c r="D2" s="1696"/>
      <c r="E2" s="1696"/>
      <c r="F2" s="1696"/>
      <c r="G2" s="1696"/>
      <c r="H2" s="1696"/>
      <c r="I2" s="1696"/>
      <c r="J2" s="1696"/>
      <c r="K2" s="1696"/>
      <c r="L2" s="1696"/>
      <c r="M2" s="1696"/>
      <c r="N2" s="1696"/>
      <c r="O2" s="1696"/>
      <c r="P2" s="1696"/>
      <c r="Q2" s="1696"/>
      <c r="R2" s="1696"/>
      <c r="S2" s="1696"/>
      <c r="T2" s="1696"/>
      <c r="U2" s="1696"/>
      <c r="V2" s="1696"/>
      <c r="W2" s="1696"/>
      <c r="X2" s="1696"/>
      <c r="Y2" s="1696"/>
      <c r="Z2" s="1696"/>
      <c r="AA2" s="1696"/>
    </row>
    <row r="3" spans="1:27" ht="18" customHeight="1">
      <c r="A3" s="1699" t="s">
        <v>459</v>
      </c>
      <c r="B3" s="1699"/>
      <c r="C3" s="1699"/>
      <c r="D3" s="1699"/>
      <c r="E3" s="1699"/>
      <c r="F3" s="1699"/>
      <c r="G3" s="169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372</v>
      </c>
      <c r="Q8" s="462">
        <v>6106.3109999999997</v>
      </c>
      <c r="R8" s="462">
        <v>1478.8789999999999</v>
      </c>
      <c r="S8" s="545">
        <v>4.1290132593673992</v>
      </c>
    </row>
    <row r="9" spans="1:27" ht="15.75">
      <c r="A9" s="463" t="s">
        <v>151</v>
      </c>
      <c r="B9" s="464">
        <v>14964.474</v>
      </c>
      <c r="C9" s="464">
        <v>12616</v>
      </c>
      <c r="D9" s="475">
        <v>2.2902799642357881</v>
      </c>
      <c r="E9" s="565"/>
      <c r="F9" s="463" t="s">
        <v>372</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372</v>
      </c>
      <c r="B11" s="464">
        <v>9801.8870000000006</v>
      </c>
      <c r="C11" s="464">
        <v>24867</v>
      </c>
      <c r="D11" s="475">
        <v>3.1373768896656138</v>
      </c>
      <c r="E11" s="565"/>
      <c r="F11" s="630" t="s">
        <v>259</v>
      </c>
      <c r="G11" s="467">
        <v>8561.9410000000007</v>
      </c>
      <c r="H11" s="467">
        <v>40226</v>
      </c>
      <c r="I11" s="544">
        <v>2.8784393923297573</v>
      </c>
      <c r="J11" s="479"/>
      <c r="K11" s="463" t="s">
        <v>372</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452</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407</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362</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0"/>
      <c r="G94" s="790"/>
      <c r="H94" s="3"/>
      <c r="I94" s="3"/>
    </row>
    <row r="95" spans="1:12">
      <c r="A95" s="3"/>
      <c r="B95" s="3"/>
      <c r="C95" s="3"/>
      <c r="D95" s="3"/>
      <c r="E95" s="3"/>
      <c r="F95" s="790"/>
      <c r="G95" s="790"/>
      <c r="H95" s="3"/>
      <c r="I95" s="3"/>
    </row>
    <row r="96" spans="1:12">
      <c r="A96" s="3"/>
      <c r="B96" s="3"/>
      <c r="C96" s="3"/>
      <c r="D96" s="3"/>
      <c r="E96" s="3"/>
      <c r="F96" s="790"/>
      <c r="G96" s="790"/>
      <c r="H96" s="3"/>
      <c r="I96" s="3"/>
    </row>
    <row r="97" spans="1:8">
      <c r="A97"/>
      <c r="B97"/>
      <c r="C97"/>
      <c r="D97" s="3"/>
      <c r="E97" s="3"/>
      <c r="F97" s="790"/>
      <c r="G97" s="790"/>
      <c r="H97" s="3"/>
    </row>
    <row r="98" spans="1:8">
      <c r="A98"/>
      <c r="B98"/>
      <c r="C98"/>
      <c r="D98" s="3"/>
      <c r="E98" s="3"/>
      <c r="F98" s="790"/>
      <c r="G98" s="79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2" customWidth="1"/>
    <col min="2" max="2" width="11.28515625" style="1002" customWidth="1"/>
    <col min="3" max="4" width="12" style="1002" bestFit="1" customWidth="1"/>
    <col min="5" max="5" width="8.85546875" style="1002" bestFit="1" customWidth="1"/>
    <col min="6" max="6" width="12.140625" style="1002" bestFit="1" customWidth="1"/>
    <col min="7" max="7" width="9.85546875" style="1002" bestFit="1" customWidth="1"/>
    <col min="8" max="8" width="11.5703125" style="1002" bestFit="1" customWidth="1"/>
    <col min="9" max="9" width="13" style="1002" customWidth="1"/>
    <col min="10" max="10" width="14" style="1002" customWidth="1"/>
    <col min="11" max="11" width="11.7109375" style="1002" customWidth="1"/>
    <col min="12" max="12" width="13.140625" style="1002" customWidth="1"/>
    <col min="13" max="16384" width="9.140625" style="1002"/>
  </cols>
  <sheetData>
    <row r="1" spans="1:18" ht="31.5" customHeight="1" thickBot="1">
      <c r="A1" s="1586" t="s">
        <v>64</v>
      </c>
      <c r="B1" s="1586"/>
      <c r="C1" s="1586"/>
      <c r="D1" s="1586"/>
      <c r="E1" s="1586"/>
      <c r="F1" s="1586"/>
      <c r="G1" s="1586"/>
      <c r="H1" s="1586"/>
      <c r="I1" s="1586"/>
      <c r="J1" s="1586"/>
      <c r="K1" s="1586"/>
      <c r="L1" s="1586"/>
      <c r="M1" s="939"/>
    </row>
    <row r="2" spans="1:18" ht="16.5" thickBot="1">
      <c r="A2" s="1003"/>
      <c r="B2" s="1004"/>
      <c r="C2" s="1004"/>
      <c r="D2" s="1004"/>
      <c r="E2" s="1005" t="s">
        <v>4</v>
      </c>
      <c r="F2" s="1006"/>
      <c r="G2" s="1004"/>
      <c r="H2" s="1004"/>
      <c r="I2" s="1004"/>
      <c r="J2" s="1004"/>
      <c r="K2" s="1004"/>
      <c r="L2" s="1007"/>
      <c r="M2" s="1008"/>
    </row>
    <row r="3" spans="1:18" ht="39" customHeight="1" thickBot="1">
      <c r="A3" s="940"/>
      <c r="B3" s="1592" t="s">
        <v>72</v>
      </c>
      <c r="C3" s="1593"/>
      <c r="D3" s="1593"/>
      <c r="E3" s="1593"/>
      <c r="F3" s="1593"/>
      <c r="G3" s="1594"/>
      <c r="H3" s="1588" t="s">
        <v>51</v>
      </c>
      <c r="I3" s="1589"/>
      <c r="J3" s="1595" t="s">
        <v>481</v>
      </c>
      <c r="K3" s="1590" t="s">
        <v>52</v>
      </c>
      <c r="L3" s="1591"/>
      <c r="M3" s="1008"/>
    </row>
    <row r="4" spans="1:18" ht="31.5">
      <c r="A4" s="941" t="s">
        <v>53</v>
      </c>
      <c r="B4" s="942" t="s">
        <v>54</v>
      </c>
      <c r="C4" s="943" t="s">
        <v>61</v>
      </c>
      <c r="D4" s="943" t="s">
        <v>62</v>
      </c>
      <c r="E4" s="944"/>
      <c r="F4" s="945" t="s">
        <v>376</v>
      </c>
      <c r="G4" s="946"/>
      <c r="H4" s="947" t="s">
        <v>55</v>
      </c>
      <c r="I4" s="948" t="s">
        <v>66</v>
      </c>
      <c r="J4" s="1596"/>
      <c r="K4" s="949" t="s">
        <v>50</v>
      </c>
      <c r="L4" s="950" t="s">
        <v>58</v>
      </c>
      <c r="M4" s="1008"/>
      <c r="O4" s="1008"/>
    </row>
    <row r="5" spans="1:18" ht="21" customHeight="1" thickBot="1">
      <c r="A5" s="951"/>
      <c r="B5" s="1345">
        <v>44962</v>
      </c>
      <c r="C5" s="1009" t="s">
        <v>518</v>
      </c>
      <c r="D5" s="1009" t="s">
        <v>518</v>
      </c>
      <c r="E5" s="952" t="s">
        <v>98</v>
      </c>
      <c r="F5" s="953" t="s">
        <v>375</v>
      </c>
      <c r="G5" s="954" t="s">
        <v>56</v>
      </c>
      <c r="H5" s="1010" t="s">
        <v>518</v>
      </c>
      <c r="I5" s="955" t="s">
        <v>65</v>
      </c>
      <c r="J5" s="956"/>
      <c r="K5" s="1009" t="s">
        <v>518</v>
      </c>
      <c r="L5" s="957" t="s">
        <v>57</v>
      </c>
      <c r="M5" s="1008"/>
    </row>
    <row r="6" spans="1:18" ht="28.5" customHeight="1" thickBot="1">
      <c r="A6" s="1011" t="s">
        <v>18</v>
      </c>
      <c r="B6" s="958">
        <v>10.674271835150238</v>
      </c>
      <c r="C6" s="959">
        <v>20606.702384459917</v>
      </c>
      <c r="D6" s="959">
        <v>21018.836432149117</v>
      </c>
      <c r="E6" s="960">
        <v>0.12740954339384672</v>
      </c>
      <c r="F6" s="961">
        <v>-1.9643056790355593</v>
      </c>
      <c r="G6" s="962">
        <v>12.297427769626378</v>
      </c>
      <c r="H6" s="963">
        <v>319.708735786771</v>
      </c>
      <c r="I6" s="960">
        <v>-0.32588597803500707</v>
      </c>
      <c r="J6" s="963">
        <v>-5.1215126732788123</v>
      </c>
      <c r="K6" s="964">
        <v>100</v>
      </c>
      <c r="L6" s="965" t="s">
        <v>19</v>
      </c>
    </row>
    <row r="7" spans="1:18" ht="25.5" customHeight="1">
      <c r="A7" s="1012" t="s">
        <v>75</v>
      </c>
      <c r="B7" s="966">
        <v>10.362812766714756</v>
      </c>
      <c r="C7" s="967">
        <v>19225.997711901218</v>
      </c>
      <c r="D7" s="967">
        <v>19610.517666139243</v>
      </c>
      <c r="E7" s="968">
        <v>-6.2470887587207491</v>
      </c>
      <c r="F7" s="969">
        <v>-11.81208382730216</v>
      </c>
      <c r="G7" s="970">
        <v>5.5554056449985092</v>
      </c>
      <c r="H7" s="971">
        <v>252.78</v>
      </c>
      <c r="I7" s="969">
        <v>-5.4438902743142075</v>
      </c>
      <c r="J7" s="972">
        <v>66.666666666666657</v>
      </c>
      <c r="K7" s="972">
        <v>0.15283041936667074</v>
      </c>
      <c r="L7" s="973">
        <v>6.5828505324561817E-2</v>
      </c>
    </row>
    <row r="8" spans="1:18" ht="24" customHeight="1">
      <c r="A8" s="1013" t="s">
        <v>76</v>
      </c>
      <c r="B8" s="974">
        <v>11.643056920595743</v>
      </c>
      <c r="C8" s="975">
        <v>21844.384466408523</v>
      </c>
      <c r="D8" s="975">
        <v>22281.272155736693</v>
      </c>
      <c r="E8" s="976">
        <v>1.0223098875678789</v>
      </c>
      <c r="F8" s="977">
        <v>-2.4665336429736944</v>
      </c>
      <c r="G8" s="978">
        <v>11.959675345300658</v>
      </c>
      <c r="H8" s="979">
        <v>351.266173552228</v>
      </c>
      <c r="I8" s="980">
        <v>-0.35047379402335527</v>
      </c>
      <c r="J8" s="981">
        <v>-0.39532794249775383</v>
      </c>
      <c r="K8" s="981">
        <v>33.885560581978233</v>
      </c>
      <c r="L8" s="982">
        <v>1.6078504723558211</v>
      </c>
      <c r="R8" s="1008"/>
    </row>
    <row r="9" spans="1:18" ht="24" customHeight="1">
      <c r="A9" s="1013" t="s">
        <v>77</v>
      </c>
      <c r="B9" s="974">
        <v>11.381956541220552</v>
      </c>
      <c r="C9" s="975">
        <v>21354.515086717733</v>
      </c>
      <c r="D9" s="975">
        <v>21781.605388452088</v>
      </c>
      <c r="E9" s="976">
        <v>0.25790110058932036</v>
      </c>
      <c r="F9" s="977">
        <v>-3.8862956644900337</v>
      </c>
      <c r="G9" s="978">
        <v>10.26134468560398</v>
      </c>
      <c r="H9" s="983">
        <v>394.19467312348667</v>
      </c>
      <c r="I9" s="977">
        <v>0.46219728509894226</v>
      </c>
      <c r="J9" s="984">
        <v>-20.88122605363985</v>
      </c>
      <c r="K9" s="984">
        <v>7.5742755838122022</v>
      </c>
      <c r="L9" s="985">
        <v>-1.5087242421839697</v>
      </c>
    </row>
    <row r="10" spans="1:18" ht="24" customHeight="1">
      <c r="A10" s="1013" t="s">
        <v>78</v>
      </c>
      <c r="B10" s="986" t="s">
        <v>73</v>
      </c>
      <c r="C10" s="987" t="s">
        <v>514</v>
      </c>
      <c r="D10" s="987" t="s">
        <v>514</v>
      </c>
      <c r="E10" s="988" t="s">
        <v>73</v>
      </c>
      <c r="F10" s="989" t="s">
        <v>73</v>
      </c>
      <c r="G10" s="990" t="s">
        <v>73</v>
      </c>
      <c r="H10" s="991" t="s">
        <v>200</v>
      </c>
      <c r="I10" s="988" t="s">
        <v>73</v>
      </c>
      <c r="J10" s="992" t="s">
        <v>73</v>
      </c>
      <c r="K10" s="992" t="s">
        <v>73</v>
      </c>
      <c r="L10" s="993" t="s">
        <v>73</v>
      </c>
    </row>
    <row r="11" spans="1:18" ht="24" customHeight="1">
      <c r="A11" s="1013" t="s">
        <v>71</v>
      </c>
      <c r="B11" s="974">
        <v>8.7080832739804492</v>
      </c>
      <c r="C11" s="975">
        <v>17881.074484559445</v>
      </c>
      <c r="D11" s="975">
        <v>18238.695974250633</v>
      </c>
      <c r="E11" s="976">
        <v>0.28654792467821527</v>
      </c>
      <c r="F11" s="977">
        <v>-1.1401537504574979</v>
      </c>
      <c r="G11" s="978">
        <v>9.2661322029347541</v>
      </c>
      <c r="H11" s="983">
        <v>287.88592019687115</v>
      </c>
      <c r="I11" s="977">
        <v>0.49110047566808646</v>
      </c>
      <c r="J11" s="984">
        <v>-0.12289325842696629</v>
      </c>
      <c r="K11" s="984">
        <v>34.778090231079595</v>
      </c>
      <c r="L11" s="985">
        <v>1.7405634054894321</v>
      </c>
    </row>
    <row r="12" spans="1:18" ht="24" customHeight="1" thickBot="1">
      <c r="A12" s="1014" t="s">
        <v>79</v>
      </c>
      <c r="B12" s="994">
        <v>11.439197641111766</v>
      </c>
      <c r="C12" s="995">
        <v>22083.393129559394</v>
      </c>
      <c r="D12" s="995">
        <v>22525.060992150582</v>
      </c>
      <c r="E12" s="996">
        <v>-8.4748581835830603E-2</v>
      </c>
      <c r="F12" s="997">
        <v>-1.0942646365313717</v>
      </c>
      <c r="G12" s="998">
        <v>16.930004032855386</v>
      </c>
      <c r="H12" s="999">
        <v>297.84536029030585</v>
      </c>
      <c r="I12" s="997">
        <v>-0.49368208165464472</v>
      </c>
      <c r="J12" s="1000">
        <v>-11.897693537337291</v>
      </c>
      <c r="K12" s="1000">
        <v>23.584790316664627</v>
      </c>
      <c r="L12" s="1001">
        <v>-1.8139684560283698</v>
      </c>
    </row>
    <row r="13" spans="1:18">
      <c r="A13" s="1015"/>
      <c r="B13" s="1016"/>
    </row>
    <row r="14" spans="1:18" ht="46.5" customHeight="1">
      <c r="A14" s="1587" t="s">
        <v>491</v>
      </c>
      <c r="B14" s="1587"/>
      <c r="C14" s="1587"/>
      <c r="D14" s="1587"/>
      <c r="E14" s="1587"/>
      <c r="F14" s="1587"/>
      <c r="G14" s="1587"/>
      <c r="H14" s="1587"/>
      <c r="I14" s="1587"/>
      <c r="J14" s="1587"/>
      <c r="K14" s="1587"/>
      <c r="L14" s="1587"/>
    </row>
    <row r="15" spans="1:18" ht="33.75" customHeight="1">
      <c r="A15" s="1587" t="s">
        <v>492</v>
      </c>
      <c r="B15" s="1587"/>
      <c r="C15" s="1587"/>
      <c r="D15" s="1587"/>
      <c r="E15" s="1587"/>
      <c r="F15" s="1587"/>
      <c r="G15" s="1587"/>
      <c r="H15" s="1587"/>
      <c r="I15" s="1587"/>
      <c r="J15" s="1587"/>
      <c r="K15" s="1587"/>
      <c r="L15" s="1587"/>
    </row>
    <row r="16" spans="1:18">
      <c r="A16" s="1587" t="s">
        <v>115</v>
      </c>
      <c r="B16" s="1587"/>
      <c r="C16" s="1587"/>
      <c r="D16" s="1587"/>
      <c r="E16" s="1587"/>
      <c r="F16" s="1587"/>
      <c r="G16" s="1587"/>
      <c r="H16" s="1587"/>
      <c r="I16" s="1587"/>
      <c r="J16" s="1587"/>
      <c r="K16" s="1587"/>
      <c r="L16" s="1587"/>
    </row>
    <row r="17" spans="1:7">
      <c r="A17" s="1017" t="s">
        <v>493</v>
      </c>
      <c r="B17" s="1017"/>
      <c r="C17" s="1017"/>
      <c r="D17" s="1017"/>
      <c r="E17" s="1017"/>
      <c r="F17" s="1017"/>
      <c r="G17" s="1017"/>
    </row>
    <row r="18" spans="1:7">
      <c r="A18" s="101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1" t="s">
        <v>464</v>
      </c>
      <c r="B5" s="1691"/>
      <c r="C5" s="1691"/>
      <c r="D5" s="1691"/>
      <c r="E5" s="1691"/>
      <c r="F5" s="1691"/>
      <c r="H5" s="474" t="s">
        <v>267</v>
      </c>
    </row>
    <row r="6" spans="1:20" ht="15.75" customHeight="1" thickBot="1">
      <c r="A6" s="1692" t="s">
        <v>116</v>
      </c>
      <c r="B6" s="1684" t="s">
        <v>466</v>
      </c>
      <c r="C6" s="1685"/>
      <c r="D6" s="1686"/>
      <c r="E6" s="1687" t="s">
        <v>409</v>
      </c>
      <c r="F6" s="1689" t="s">
        <v>410</v>
      </c>
    </row>
    <row r="7" spans="1:20" ht="21" customHeight="1" thickBot="1">
      <c r="A7" s="1700"/>
      <c r="B7" s="677" t="s">
        <v>254</v>
      </c>
      <c r="C7" s="677" t="s">
        <v>257</v>
      </c>
      <c r="D7" s="677" t="s">
        <v>258</v>
      </c>
      <c r="E7" s="1688"/>
      <c r="F7" s="1690"/>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1" t="s">
        <v>465</v>
      </c>
      <c r="B18" s="1691"/>
      <c r="C18" s="1691"/>
      <c r="D18" s="1691"/>
      <c r="E18" s="1691"/>
      <c r="F18" s="1691"/>
      <c r="K18" s="3"/>
      <c r="L18" s="3"/>
      <c r="M18" s="3"/>
      <c r="N18" s="3"/>
      <c r="O18" s="3"/>
      <c r="P18" s="3"/>
      <c r="Q18"/>
      <c r="R18"/>
      <c r="S18"/>
      <c r="T18"/>
    </row>
    <row r="19" spans="1:20" ht="16.5" customHeight="1" thickBot="1">
      <c r="A19" s="1682" t="s">
        <v>123</v>
      </c>
      <c r="B19" s="1684" t="s">
        <v>466</v>
      </c>
      <c r="C19" s="1685"/>
      <c r="D19" s="1686"/>
      <c r="E19" s="1687" t="s">
        <v>409</v>
      </c>
      <c r="F19" s="1689" t="s">
        <v>410</v>
      </c>
      <c r="I19"/>
      <c r="J19"/>
      <c r="K19"/>
      <c r="L19" s="3"/>
      <c r="M19" s="3"/>
      <c r="N19" s="3"/>
      <c r="O19" s="3"/>
      <c r="P19" s="3"/>
      <c r="Q19"/>
      <c r="R19"/>
      <c r="S19"/>
      <c r="T19"/>
    </row>
    <row r="20" spans="1:20" ht="21" customHeight="1" thickBot="1">
      <c r="A20" s="1683"/>
      <c r="B20" s="570" t="s">
        <v>254</v>
      </c>
      <c r="C20" s="570" t="s">
        <v>367</v>
      </c>
      <c r="D20" s="570" t="s">
        <v>368</v>
      </c>
      <c r="E20" s="1688"/>
      <c r="F20" s="1690"/>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1"/>
      <c r="B27" s="1701"/>
      <c r="C27" s="1701"/>
      <c r="D27" s="1701"/>
      <c r="E27" s="1701"/>
      <c r="F27" s="1701"/>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370</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1"/>
      <c r="D32" s="1681"/>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1"/>
      <c r="C43" s="168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6" t="s">
        <v>462</v>
      </c>
      <c r="B2" s="1696"/>
      <c r="C2" s="1696"/>
      <c r="D2" s="1696"/>
      <c r="E2" s="1696"/>
      <c r="F2" s="1696"/>
      <c r="G2" s="1696"/>
      <c r="H2" s="1696"/>
      <c r="I2" s="1696"/>
      <c r="J2" s="1696"/>
      <c r="K2" s="1696"/>
      <c r="L2" s="1696"/>
      <c r="M2" s="1696"/>
      <c r="N2" s="1696"/>
      <c r="O2" s="1696"/>
      <c r="P2" s="1696"/>
      <c r="Q2" s="1696"/>
      <c r="R2" s="1696"/>
      <c r="S2" s="1696"/>
      <c r="T2" s="1696"/>
      <c r="U2" s="1696"/>
      <c r="V2" s="1696"/>
      <c r="W2" s="1696"/>
      <c r="X2" s="1696"/>
    </row>
    <row r="3" spans="1:24" ht="15.75" customHeight="1">
      <c r="A3" s="1697" t="s">
        <v>463</v>
      </c>
      <c r="B3" s="1697"/>
      <c r="C3" s="1697"/>
      <c r="D3" s="1697"/>
      <c r="E3" s="1697"/>
      <c r="F3" s="1697"/>
      <c r="P3" s="448"/>
    </row>
    <row r="4" spans="1:24" ht="4.5" customHeight="1">
      <c r="A4" s="449"/>
      <c r="B4" s="449"/>
      <c r="C4" s="447"/>
      <c r="D4" s="447"/>
    </row>
    <row r="5" spans="1:24" ht="15.75" thickBot="1">
      <c r="A5" s="450" t="s">
        <v>125</v>
      </c>
      <c r="B5" s="1698" t="s">
        <v>126</v>
      </c>
      <c r="C5" s="169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372</v>
      </c>
      <c r="L9" s="464">
        <v>96323.926999999996</v>
      </c>
      <c r="M9" s="464">
        <v>33554.332999999999</v>
      </c>
      <c r="N9" s="475">
        <v>2.8706851958583113</v>
      </c>
      <c r="P9" s="463" t="s">
        <v>145</v>
      </c>
      <c r="Q9" s="464">
        <v>37875.502</v>
      </c>
      <c r="R9" s="464">
        <v>6850.8130000000001</v>
      </c>
      <c r="S9" s="475">
        <v>5.5286141951327528</v>
      </c>
    </row>
    <row r="10" spans="1:24" ht="15.75">
      <c r="A10" s="463" t="s">
        <v>371</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372</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377</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453</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405</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404</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406</v>
      </c>
      <c r="Q30" s="464">
        <v>2052.5819999999999</v>
      </c>
      <c r="R30" s="464">
        <v>932.322</v>
      </c>
      <c r="S30" s="475">
        <v>2.2015805698031365</v>
      </c>
    </row>
    <row r="31" spans="1:19" ht="15.75">
      <c r="A31"/>
      <c r="B31"/>
      <c r="C31"/>
      <c r="D31"/>
      <c r="E31"/>
      <c r="F31"/>
      <c r="G31"/>
      <c r="H31"/>
      <c r="I31"/>
      <c r="J31"/>
      <c r="K31" s="463" t="s">
        <v>412</v>
      </c>
      <c r="L31" s="464">
        <v>2752.5529999999999</v>
      </c>
      <c r="M31" s="464">
        <v>1017.121</v>
      </c>
      <c r="N31" s="475">
        <v>2.706219810622335</v>
      </c>
      <c r="P31" s="463" t="s">
        <v>405</v>
      </c>
      <c r="Q31" s="464">
        <v>1898.173</v>
      </c>
      <c r="R31" s="464">
        <v>701.35</v>
      </c>
      <c r="S31" s="475">
        <v>2.7064561203393454</v>
      </c>
    </row>
    <row r="32" spans="1:19" ht="16.5" thickBot="1">
      <c r="A32"/>
      <c r="B32"/>
      <c r="C32"/>
      <c r="D32"/>
      <c r="E32"/>
      <c r="F32"/>
      <c r="G32"/>
      <c r="H32"/>
      <c r="I32"/>
      <c r="J32"/>
      <c r="K32" s="641" t="s">
        <v>414</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370</v>
      </c>
      <c r="C34"/>
      <c r="D34"/>
      <c r="E34"/>
      <c r="F34"/>
      <c r="G34"/>
      <c r="H34"/>
      <c r="I34"/>
      <c r="J34"/>
      <c r="K34"/>
      <c r="L34"/>
      <c r="M34"/>
      <c r="N34"/>
      <c r="P34" s="463" t="s">
        <v>415</v>
      </c>
      <c r="Q34" s="464">
        <v>1295.9179999999999</v>
      </c>
      <c r="R34" s="464">
        <v>324.99400000000003</v>
      </c>
      <c r="S34" s="475">
        <v>3.9875136156359803</v>
      </c>
    </row>
    <row r="35" spans="1:19" ht="16.5" thickBot="1">
      <c r="A35"/>
      <c r="B35"/>
      <c r="C35"/>
      <c r="D35"/>
      <c r="E35"/>
      <c r="F35"/>
      <c r="G35"/>
      <c r="H35"/>
      <c r="I35"/>
      <c r="J35"/>
      <c r="K35"/>
      <c r="L35"/>
      <c r="M35"/>
      <c r="N35"/>
      <c r="P35" s="641" t="s">
        <v>413</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6" t="s">
        <v>467</v>
      </c>
      <c r="B2" s="1696"/>
      <c r="C2" s="1696"/>
      <c r="D2" s="1696"/>
      <c r="E2" s="1696"/>
      <c r="F2" s="1696"/>
      <c r="G2" s="1696"/>
      <c r="H2" s="1696"/>
      <c r="I2" s="1696"/>
      <c r="J2" s="1696"/>
      <c r="K2" s="1696"/>
      <c r="L2" s="1696"/>
      <c r="M2" s="1696"/>
      <c r="N2" s="1696"/>
      <c r="O2" s="1696"/>
      <c r="P2" s="1696"/>
      <c r="Q2" s="1696"/>
      <c r="R2" s="1696"/>
      <c r="S2" s="1696"/>
      <c r="T2" s="1696"/>
      <c r="U2" s="1696"/>
      <c r="V2" s="1696"/>
      <c r="W2" s="1696"/>
      <c r="X2" s="1696"/>
      <c r="Y2" s="1696"/>
      <c r="Z2" s="1696"/>
      <c r="AA2" s="1696"/>
    </row>
    <row r="3" spans="1:27" ht="18" customHeight="1">
      <c r="A3" s="1702" t="s">
        <v>468</v>
      </c>
      <c r="B3" s="1702"/>
      <c r="C3" s="1702"/>
      <c r="D3" s="1702"/>
      <c r="E3" s="1702"/>
      <c r="F3" s="1702"/>
      <c r="G3" s="170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372</v>
      </c>
      <c r="Q8" s="462">
        <v>5634.7889999999998</v>
      </c>
      <c r="R8" s="462">
        <v>1345.3989999999999</v>
      </c>
      <c r="S8" s="545">
        <v>4.1881917557542412</v>
      </c>
    </row>
    <row r="9" spans="1:27" ht="16.5" thickBot="1">
      <c r="A9" s="465" t="s">
        <v>156</v>
      </c>
      <c r="B9" s="464">
        <v>9684.3420000000006</v>
      </c>
      <c r="C9" s="464">
        <v>33299</v>
      </c>
      <c r="D9" s="475">
        <v>1.9410712073782155</v>
      </c>
      <c r="E9" s="565"/>
      <c r="F9" s="465" t="s">
        <v>372</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372</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372</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1" t="s">
        <v>446</v>
      </c>
      <c r="B5" s="1691"/>
      <c r="C5" s="1691"/>
      <c r="D5" s="1691"/>
      <c r="E5" s="1691"/>
      <c r="F5" s="1691"/>
      <c r="H5" s="474" t="s">
        <v>267</v>
      </c>
    </row>
    <row r="6" spans="1:20" ht="15.75" customHeight="1" thickBot="1">
      <c r="A6" s="1692" t="s">
        <v>116</v>
      </c>
      <c r="B6" s="1684" t="s">
        <v>445</v>
      </c>
      <c r="C6" s="1685"/>
      <c r="D6" s="1686"/>
      <c r="E6" s="1687" t="s">
        <v>439</v>
      </c>
      <c r="F6" s="1689" t="s">
        <v>440</v>
      </c>
    </row>
    <row r="7" spans="1:20" ht="21" customHeight="1" thickBot="1">
      <c r="A7" s="1700"/>
      <c r="B7" s="677" t="s">
        <v>254</v>
      </c>
      <c r="C7" s="677" t="s">
        <v>257</v>
      </c>
      <c r="D7" s="677" t="s">
        <v>258</v>
      </c>
      <c r="E7" s="1688"/>
      <c r="F7" s="1690"/>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1" t="s">
        <v>447</v>
      </c>
      <c r="B18" s="1691"/>
      <c r="C18" s="1691"/>
      <c r="D18" s="1691"/>
      <c r="E18" s="1691"/>
      <c r="F18" s="1691"/>
      <c r="O18" s="3"/>
      <c r="P18" s="3"/>
      <c r="Q18" s="3"/>
      <c r="R18" s="3"/>
      <c r="S18" s="3"/>
      <c r="T18" s="3"/>
    </row>
    <row r="19" spans="1:20" ht="16.5" customHeight="1" thickBot="1">
      <c r="A19" s="1682" t="s">
        <v>123</v>
      </c>
      <c r="B19" s="1684" t="s">
        <v>445</v>
      </c>
      <c r="C19" s="1685"/>
      <c r="D19" s="1686"/>
      <c r="E19" s="1687" t="s">
        <v>439</v>
      </c>
      <c r="F19" s="1689" t="s">
        <v>440</v>
      </c>
      <c r="K19" s="3"/>
      <c r="L19" s="3"/>
      <c r="M19" s="3"/>
      <c r="O19" s="3"/>
      <c r="P19" s="3"/>
      <c r="Q19" s="3"/>
      <c r="R19" s="3"/>
      <c r="S19" s="3"/>
      <c r="T19" s="3"/>
    </row>
    <row r="20" spans="1:20" ht="21" customHeight="1" thickBot="1">
      <c r="A20" s="1683"/>
      <c r="B20" s="570" t="s">
        <v>254</v>
      </c>
      <c r="C20" s="570" t="s">
        <v>367</v>
      </c>
      <c r="D20" s="570" t="s">
        <v>368</v>
      </c>
      <c r="E20" s="1688"/>
      <c r="F20" s="1690"/>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1"/>
      <c r="B27" s="1701"/>
      <c r="C27" s="1701"/>
      <c r="D27" s="1701"/>
      <c r="E27" s="1701"/>
      <c r="F27" s="1701"/>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370</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1"/>
      <c r="D32" s="1681"/>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1"/>
      <c r="C43" s="168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6" t="s">
        <v>438</v>
      </c>
      <c r="B2" s="1696"/>
      <c r="C2" s="1696"/>
      <c r="D2" s="1696"/>
      <c r="E2" s="1696"/>
      <c r="F2" s="1696"/>
      <c r="G2" s="1696"/>
      <c r="H2" s="1696"/>
      <c r="I2" s="1696"/>
      <c r="J2" s="1696"/>
      <c r="K2" s="1696"/>
      <c r="L2" s="1696"/>
      <c r="M2" s="1696"/>
      <c r="N2" s="1696"/>
      <c r="O2" s="1696"/>
      <c r="P2" s="1696"/>
      <c r="Q2" s="1696"/>
      <c r="R2" s="1696"/>
      <c r="S2" s="1696"/>
      <c r="T2" s="1696"/>
      <c r="U2" s="1696"/>
      <c r="V2" s="1696"/>
      <c r="W2" s="1696"/>
      <c r="X2" s="1696"/>
    </row>
    <row r="3" spans="1:24" ht="15.75" customHeight="1">
      <c r="A3" s="1697" t="s">
        <v>437</v>
      </c>
      <c r="B3" s="1697"/>
      <c r="C3" s="1697"/>
      <c r="D3" s="1697"/>
      <c r="E3" s="1697"/>
      <c r="F3" s="1697"/>
      <c r="P3" s="448"/>
    </row>
    <row r="4" spans="1:24" ht="4.5" customHeight="1">
      <c r="A4" s="449"/>
      <c r="B4" s="449"/>
      <c r="C4" s="447"/>
      <c r="D4" s="447"/>
    </row>
    <row r="5" spans="1:24" ht="15.75" thickBot="1">
      <c r="A5" s="450" t="s">
        <v>125</v>
      </c>
      <c r="B5" s="1698" t="s">
        <v>126</v>
      </c>
      <c r="C5" s="169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441</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441</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441</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377</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371</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6" t="s">
        <v>442</v>
      </c>
      <c r="B2" s="1696"/>
      <c r="C2" s="1696"/>
      <c r="D2" s="1696"/>
      <c r="E2" s="1696"/>
      <c r="F2" s="1696"/>
      <c r="G2" s="1696"/>
      <c r="H2" s="1696"/>
      <c r="I2" s="1696"/>
      <c r="J2" s="1696"/>
      <c r="K2" s="1696"/>
      <c r="L2" s="1696"/>
      <c r="M2" s="1696"/>
      <c r="N2" s="1696"/>
      <c r="O2" s="1696"/>
      <c r="P2" s="1696"/>
      <c r="Q2" s="1696"/>
      <c r="R2" s="1696"/>
      <c r="S2" s="1696"/>
      <c r="T2" s="1696"/>
      <c r="U2" s="1696"/>
      <c r="V2" s="1696"/>
      <c r="W2" s="1696"/>
      <c r="X2" s="1696"/>
      <c r="Y2" s="1696"/>
      <c r="Z2" s="1696"/>
      <c r="AA2" s="1696"/>
    </row>
    <row r="3" spans="1:27" ht="18" customHeight="1">
      <c r="A3" s="1702" t="s">
        <v>443</v>
      </c>
      <c r="B3" s="1702"/>
      <c r="C3" s="1702"/>
      <c r="D3" s="1702"/>
      <c r="E3" s="1702"/>
      <c r="F3" s="1702"/>
      <c r="G3" s="170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441</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441</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441</v>
      </c>
      <c r="B11" s="464">
        <v>6995.2089999999998</v>
      </c>
      <c r="C11" s="464">
        <v>17580</v>
      </c>
      <c r="D11" s="475">
        <v>3.1061379359342114</v>
      </c>
      <c r="E11" s="565"/>
      <c r="F11" s="465" t="s">
        <v>441</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444</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362</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22" zoomScale="80" zoomScaleNormal="80" workbookViewId="0">
      <selection activeCell="N861" sqref="N86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89" t="s">
        <v>201</v>
      </c>
      <c r="C5" s="1789"/>
      <c r="D5" s="1789"/>
      <c r="E5" s="1789"/>
      <c r="F5" s="1789"/>
      <c r="G5" s="1789"/>
      <c r="H5" s="1789"/>
      <c r="I5" s="1789"/>
      <c r="J5" s="1789"/>
      <c r="K5" s="1789"/>
      <c r="L5" s="1789"/>
    </row>
    <row r="6" spans="2:13" ht="18">
      <c r="B6" s="484"/>
      <c r="C6" s="484"/>
      <c r="D6" s="484"/>
      <c r="E6" s="484"/>
      <c r="F6" s="300" t="s">
        <v>202</v>
      </c>
      <c r="G6" s="484"/>
      <c r="H6" s="484"/>
      <c r="I6" s="484"/>
      <c r="J6" s="484"/>
      <c r="K6" s="484"/>
      <c r="L6" s="484"/>
    </row>
    <row r="7" spans="2:13" s="301" customFormat="1" ht="15">
      <c r="B7" s="1790" t="s">
        <v>203</v>
      </c>
      <c r="C7" s="1782" t="s">
        <v>18</v>
      </c>
      <c r="D7" s="1782" t="s">
        <v>204</v>
      </c>
      <c r="E7" s="1793" t="s">
        <v>205</v>
      </c>
      <c r="F7" s="1794"/>
      <c r="G7" s="1795"/>
      <c r="H7" s="1796" t="s">
        <v>206</v>
      </c>
      <c r="I7" s="1798" t="s">
        <v>207</v>
      </c>
      <c r="J7" s="1799"/>
      <c r="K7" s="1799"/>
      <c r="L7" s="1790"/>
    </row>
    <row r="8" spans="2:13">
      <c r="B8" s="1791"/>
      <c r="C8" s="1792"/>
      <c r="D8" s="1792"/>
      <c r="E8" s="1784" t="s">
        <v>208</v>
      </c>
      <c r="F8" s="1782" t="s">
        <v>209</v>
      </c>
      <c r="G8" s="1782" t="s">
        <v>210</v>
      </c>
      <c r="H8" s="1797"/>
      <c r="I8" s="1784" t="s">
        <v>211</v>
      </c>
      <c r="J8" s="1784" t="s">
        <v>20</v>
      </c>
      <c r="K8" s="1782" t="s">
        <v>212</v>
      </c>
      <c r="L8" s="1784" t="s">
        <v>213</v>
      </c>
    </row>
    <row r="9" spans="2:13">
      <c r="B9" s="1791"/>
      <c r="C9" s="1792"/>
      <c r="D9" s="1792"/>
      <c r="E9" s="1785"/>
      <c r="F9" s="1792"/>
      <c r="G9" s="1792"/>
      <c r="H9" s="1797"/>
      <c r="I9" s="1785"/>
      <c r="J9" s="1785"/>
      <c r="K9" s="1783"/>
      <c r="L9" s="1785"/>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88"/>
      <c r="O105" s="1788"/>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88"/>
      <c r="O121" s="1788"/>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88"/>
      <c r="O145" s="1788"/>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88"/>
      <c r="O171" s="1788"/>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1" t="s">
        <v>239</v>
      </c>
      <c r="D177" s="1751"/>
      <c r="E177" s="1751"/>
      <c r="F177" s="1751"/>
      <c r="G177" s="1751"/>
      <c r="H177" s="1751"/>
      <c r="I177" s="1751"/>
      <c r="J177" s="1751"/>
      <c r="K177" s="1751"/>
      <c r="L177" s="1780"/>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00" t="s">
        <v>203</v>
      </c>
      <c r="C194" s="1755" t="s">
        <v>18</v>
      </c>
      <c r="D194" s="1755" t="s">
        <v>204</v>
      </c>
      <c r="E194" s="1757" t="s">
        <v>205</v>
      </c>
      <c r="F194" s="1758"/>
      <c r="G194" s="1759"/>
      <c r="H194" s="1760" t="s">
        <v>206</v>
      </c>
      <c r="I194" s="1762" t="s">
        <v>207</v>
      </c>
      <c r="J194" s="1763"/>
      <c r="K194" s="1763"/>
      <c r="L194" s="1802"/>
    </row>
    <row r="195" spans="2:12" ht="12.75" customHeight="1">
      <c r="B195" s="1801"/>
      <c r="C195" s="1756"/>
      <c r="D195" s="1756"/>
      <c r="E195" s="1770" t="s">
        <v>208</v>
      </c>
      <c r="F195" s="1755" t="s">
        <v>209</v>
      </c>
      <c r="G195" s="1755" t="s">
        <v>210</v>
      </c>
      <c r="H195" s="1761"/>
      <c r="I195" s="1770" t="s">
        <v>211</v>
      </c>
      <c r="J195" s="1770" t="s">
        <v>20</v>
      </c>
      <c r="K195" s="1755" t="s">
        <v>212</v>
      </c>
      <c r="L195" s="1786" t="s">
        <v>213</v>
      </c>
    </row>
    <row r="196" spans="2:12" ht="12.75" customHeight="1">
      <c r="B196" s="1801"/>
      <c r="C196" s="1756"/>
      <c r="D196" s="1756"/>
      <c r="E196" s="1777"/>
      <c r="F196" s="1756"/>
      <c r="G196" s="1756"/>
      <c r="H196" s="1761"/>
      <c r="I196" s="1771"/>
      <c r="J196" s="1771"/>
      <c r="K196" s="1772"/>
      <c r="L196" s="1787"/>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1" t="s">
        <v>240</v>
      </c>
      <c r="D199" s="1751"/>
      <c r="E199" s="1751"/>
      <c r="F199" s="1751"/>
      <c r="G199" s="1751"/>
      <c r="H199" s="1751"/>
      <c r="I199" s="1751"/>
      <c r="J199" s="1751"/>
      <c r="K199" s="1751"/>
      <c r="L199" s="1780"/>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64" t="s">
        <v>203</v>
      </c>
      <c r="C234" s="1755" t="s">
        <v>18</v>
      </c>
      <c r="D234" s="1755" t="s">
        <v>204</v>
      </c>
      <c r="E234" s="1757" t="s">
        <v>205</v>
      </c>
      <c r="F234" s="1758"/>
      <c r="G234" s="1759"/>
      <c r="H234" s="1760" t="s">
        <v>206</v>
      </c>
      <c r="I234" s="1757" t="s">
        <v>207</v>
      </c>
      <c r="J234" s="1758"/>
      <c r="K234" s="1758"/>
      <c r="L234" s="1758"/>
    </row>
    <row r="235" spans="2:12">
      <c r="B235" s="1781"/>
      <c r="C235" s="1756"/>
      <c r="D235" s="1756"/>
      <c r="E235" s="1770" t="s">
        <v>208</v>
      </c>
      <c r="F235" s="1755" t="s">
        <v>209</v>
      </c>
      <c r="G235" s="1755" t="s">
        <v>210</v>
      </c>
      <c r="H235" s="1761"/>
      <c r="I235" s="1770" t="s">
        <v>211</v>
      </c>
      <c r="J235" s="1770" t="s">
        <v>20</v>
      </c>
      <c r="K235" s="1755" t="s">
        <v>212</v>
      </c>
      <c r="L235" s="1762" t="s">
        <v>213</v>
      </c>
    </row>
    <row r="236" spans="2:12">
      <c r="B236" s="1781"/>
      <c r="C236" s="1756"/>
      <c r="D236" s="1756"/>
      <c r="E236" s="1777"/>
      <c r="F236" s="1756"/>
      <c r="G236" s="1756"/>
      <c r="H236" s="1761"/>
      <c r="I236" s="1777"/>
      <c r="J236" s="1777"/>
      <c r="K236" s="1756"/>
      <c r="L236" s="177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4" t="s">
        <v>214</v>
      </c>
      <c r="D239" s="1774"/>
      <c r="E239" s="1774"/>
      <c r="F239" s="1774"/>
      <c r="G239" s="1774"/>
      <c r="H239" s="1774"/>
      <c r="I239" s="1774"/>
      <c r="J239" s="1774"/>
      <c r="K239" s="1774"/>
      <c r="L239" s="1774"/>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1" t="s">
        <v>239</v>
      </c>
      <c r="D256" s="1751"/>
      <c r="E256" s="1751"/>
      <c r="F256" s="1751"/>
      <c r="G256" s="1751"/>
      <c r="H256" s="1751"/>
      <c r="I256" s="1751"/>
      <c r="J256" s="1751"/>
      <c r="K256" s="1751"/>
      <c r="L256" s="1751"/>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78" t="s">
        <v>203</v>
      </c>
      <c r="C273" s="1755" t="s">
        <v>18</v>
      </c>
      <c r="D273" s="1755" t="s">
        <v>204</v>
      </c>
      <c r="E273" s="1757" t="s">
        <v>205</v>
      </c>
      <c r="F273" s="1758"/>
      <c r="G273" s="1759"/>
      <c r="H273" s="1760" t="s">
        <v>206</v>
      </c>
      <c r="I273" s="1762" t="s">
        <v>207</v>
      </c>
      <c r="J273" s="1763"/>
      <c r="K273" s="1763"/>
      <c r="L273" s="1763"/>
    </row>
    <row r="274" spans="2:12" ht="11.25" customHeight="1">
      <c r="B274" s="1779"/>
      <c r="C274" s="1756"/>
      <c r="D274" s="1756"/>
      <c r="E274" s="1770" t="s">
        <v>208</v>
      </c>
      <c r="F274" s="1755" t="s">
        <v>209</v>
      </c>
      <c r="G274" s="1755" t="s">
        <v>210</v>
      </c>
      <c r="H274" s="1761"/>
      <c r="I274" s="1770" t="s">
        <v>211</v>
      </c>
      <c r="J274" s="1770" t="s">
        <v>20</v>
      </c>
      <c r="K274" s="1755" t="s">
        <v>212</v>
      </c>
      <c r="L274" s="1762" t="s">
        <v>213</v>
      </c>
    </row>
    <row r="275" spans="2:12" ht="11.25" customHeight="1">
      <c r="B275" s="1779"/>
      <c r="C275" s="1756"/>
      <c r="D275" s="1756"/>
      <c r="E275" s="1777"/>
      <c r="F275" s="1756"/>
      <c r="G275" s="1756"/>
      <c r="H275" s="1761"/>
      <c r="I275" s="1771"/>
      <c r="J275" s="1771"/>
      <c r="K275" s="1772"/>
      <c r="L275" s="177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1" t="s">
        <v>240</v>
      </c>
      <c r="D278" s="1751"/>
      <c r="E278" s="1751"/>
      <c r="F278" s="1751"/>
      <c r="G278" s="1751"/>
      <c r="H278" s="1751"/>
      <c r="I278" s="1751"/>
      <c r="J278" s="1751"/>
      <c r="K278" s="1751"/>
      <c r="L278" s="1751"/>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0" t="s">
        <v>203</v>
      </c>
      <c r="C313" s="1755" t="s">
        <v>18</v>
      </c>
      <c r="D313" s="1755" t="s">
        <v>204</v>
      </c>
      <c r="E313" s="1757" t="s">
        <v>205</v>
      </c>
      <c r="F313" s="1758"/>
      <c r="G313" s="1759"/>
      <c r="H313" s="1755" t="s">
        <v>206</v>
      </c>
      <c r="I313" s="1757" t="s">
        <v>207</v>
      </c>
      <c r="J313" s="1758"/>
      <c r="K313" s="1758"/>
      <c r="L313" s="1759"/>
    </row>
    <row r="314" spans="2:12" ht="11.25" customHeight="1">
      <c r="B314" s="1777"/>
      <c r="C314" s="1756"/>
      <c r="D314" s="1756"/>
      <c r="E314" s="1765" t="s">
        <v>244</v>
      </c>
      <c r="F314" s="1768" t="s">
        <v>245</v>
      </c>
      <c r="G314" s="1768" t="s">
        <v>246</v>
      </c>
      <c r="H314" s="1756"/>
      <c r="I314" s="1770" t="s">
        <v>211</v>
      </c>
      <c r="J314" s="1770" t="s">
        <v>20</v>
      </c>
      <c r="K314" s="1755" t="s">
        <v>212</v>
      </c>
      <c r="L314" s="1770" t="s">
        <v>213</v>
      </c>
    </row>
    <row r="315" spans="2:12" ht="11.25" customHeight="1">
      <c r="B315" s="1771"/>
      <c r="C315" s="1772"/>
      <c r="D315" s="1772"/>
      <c r="E315" s="1767"/>
      <c r="F315" s="1769"/>
      <c r="G315" s="1769"/>
      <c r="H315" s="1772"/>
      <c r="I315" s="1771"/>
      <c r="J315" s="1771"/>
      <c r="K315" s="1772"/>
      <c r="L315" s="1771"/>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4" t="s">
        <v>214</v>
      </c>
      <c r="D318" s="1774"/>
      <c r="E318" s="1774"/>
      <c r="F318" s="1774"/>
      <c r="G318" s="1774"/>
      <c r="H318" s="1774"/>
      <c r="I318" s="1774"/>
      <c r="J318" s="1774"/>
      <c r="K318" s="1774"/>
      <c r="L318" s="1775"/>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1" t="s">
        <v>239</v>
      </c>
      <c r="D335" s="1751"/>
      <c r="E335" s="1751"/>
      <c r="F335" s="1751"/>
      <c r="G335" s="1751"/>
      <c r="H335" s="1751"/>
      <c r="I335" s="1751"/>
      <c r="J335" s="1751"/>
      <c r="K335" s="1751"/>
      <c r="L335" s="1752"/>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53" t="s">
        <v>203</v>
      </c>
      <c r="C352" s="1755" t="s">
        <v>18</v>
      </c>
      <c r="D352" s="1755" t="s">
        <v>204</v>
      </c>
      <c r="E352" s="1757" t="s">
        <v>205</v>
      </c>
      <c r="F352" s="1758"/>
      <c r="G352" s="1759"/>
      <c r="H352" s="1760" t="s">
        <v>206</v>
      </c>
      <c r="I352" s="1762" t="s">
        <v>207</v>
      </c>
      <c r="J352" s="1763"/>
      <c r="K352" s="1763"/>
      <c r="L352" s="1764"/>
    </row>
    <row r="353" spans="2:12" ht="11.25" customHeight="1">
      <c r="B353" s="1754"/>
      <c r="C353" s="1756"/>
      <c r="D353" s="1756"/>
      <c r="E353" s="1765" t="s">
        <v>244</v>
      </c>
      <c r="F353" s="1768" t="s">
        <v>245</v>
      </c>
      <c r="G353" s="1768" t="s">
        <v>246</v>
      </c>
      <c r="H353" s="1761"/>
      <c r="I353" s="1770" t="s">
        <v>211</v>
      </c>
      <c r="J353" s="1770" t="s">
        <v>20</v>
      </c>
      <c r="K353" s="1755" t="s">
        <v>212</v>
      </c>
      <c r="L353" s="1770" t="s">
        <v>213</v>
      </c>
    </row>
    <row r="354" spans="2:12" ht="11.25" customHeight="1">
      <c r="B354" s="1754"/>
      <c r="C354" s="1756"/>
      <c r="D354" s="1756"/>
      <c r="E354" s="1766"/>
      <c r="F354" s="1773"/>
      <c r="G354" s="1773"/>
      <c r="H354" s="1761"/>
      <c r="I354" s="1771"/>
      <c r="J354" s="1771"/>
      <c r="K354" s="1772"/>
      <c r="L354" s="1771"/>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1" t="s">
        <v>240</v>
      </c>
      <c r="D357" s="1751"/>
      <c r="E357" s="1751"/>
      <c r="F357" s="1751"/>
      <c r="G357" s="1751"/>
      <c r="H357" s="1751"/>
      <c r="I357" s="1751"/>
      <c r="J357" s="1751"/>
      <c r="K357" s="1751"/>
      <c r="L357" s="1752"/>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9" t="s">
        <v>203</v>
      </c>
      <c r="C393" s="1709" t="s">
        <v>18</v>
      </c>
      <c r="D393" s="1709" t="s">
        <v>204</v>
      </c>
      <c r="E393" s="1711" t="s">
        <v>205</v>
      </c>
      <c r="F393" s="1712"/>
      <c r="G393" s="1713"/>
      <c r="H393" s="1714" t="s">
        <v>206</v>
      </c>
      <c r="I393" s="1711" t="s">
        <v>207</v>
      </c>
      <c r="J393" s="1712"/>
      <c r="K393" s="1712"/>
      <c r="L393" s="1713"/>
    </row>
    <row r="394" spans="2:12" ht="11.25" customHeight="1">
      <c r="B394" s="1720"/>
      <c r="C394" s="1710"/>
      <c r="D394" s="1710"/>
      <c r="E394" s="1747" t="s">
        <v>244</v>
      </c>
      <c r="F394" s="1749" t="s">
        <v>245</v>
      </c>
      <c r="G394" s="1749" t="s">
        <v>246</v>
      </c>
      <c r="H394" s="1715"/>
      <c r="I394" s="1719" t="s">
        <v>211</v>
      </c>
      <c r="J394" s="1719" t="s">
        <v>20</v>
      </c>
      <c r="K394" s="1709" t="s">
        <v>212</v>
      </c>
      <c r="L394" s="1719" t="s">
        <v>213</v>
      </c>
    </row>
    <row r="395" spans="2:12" ht="11.25" customHeight="1">
      <c r="B395" s="1720"/>
      <c r="C395" s="1710"/>
      <c r="D395" s="1710"/>
      <c r="E395" s="1748"/>
      <c r="F395" s="1750"/>
      <c r="G395" s="1750"/>
      <c r="H395" s="1715"/>
      <c r="I395" s="1720"/>
      <c r="J395" s="1720"/>
      <c r="K395" s="1710"/>
      <c r="L395" s="172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5" t="s">
        <v>214</v>
      </c>
      <c r="D398" s="1705"/>
      <c r="E398" s="1705"/>
      <c r="F398" s="1705"/>
      <c r="G398" s="1705"/>
      <c r="H398" s="1705"/>
      <c r="I398" s="1705"/>
      <c r="J398" s="1705"/>
      <c r="K398" s="1705"/>
      <c r="L398" s="1744"/>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3" t="s">
        <v>239</v>
      </c>
      <c r="D415" s="1703"/>
      <c r="E415" s="1703"/>
      <c r="F415" s="1703"/>
      <c r="G415" s="1703"/>
      <c r="H415" s="1703"/>
      <c r="I415" s="1703"/>
      <c r="J415" s="1703"/>
      <c r="K415" s="1703"/>
      <c r="L415" s="1743"/>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45" t="s">
        <v>203</v>
      </c>
      <c r="C432" s="1709" t="s">
        <v>18</v>
      </c>
      <c r="D432" s="1709" t="s">
        <v>204</v>
      </c>
      <c r="E432" s="1711" t="s">
        <v>205</v>
      </c>
      <c r="F432" s="1712"/>
      <c r="G432" s="1713"/>
      <c r="H432" s="1714" t="s">
        <v>206</v>
      </c>
      <c r="I432" s="1716" t="s">
        <v>207</v>
      </c>
      <c r="J432" s="1717"/>
      <c r="K432" s="1717"/>
      <c r="L432" s="1741"/>
    </row>
    <row r="433" spans="2:12" ht="11.25" customHeight="1">
      <c r="B433" s="1746"/>
      <c r="C433" s="1710"/>
      <c r="D433" s="1710"/>
      <c r="E433" s="1747" t="s">
        <v>244</v>
      </c>
      <c r="F433" s="1749" t="s">
        <v>245</v>
      </c>
      <c r="G433" s="1749" t="s">
        <v>246</v>
      </c>
      <c r="H433" s="1715"/>
      <c r="I433" s="1719" t="s">
        <v>211</v>
      </c>
      <c r="J433" s="1719" t="s">
        <v>20</v>
      </c>
      <c r="K433" s="1709" t="s">
        <v>212</v>
      </c>
      <c r="L433" s="1719" t="s">
        <v>213</v>
      </c>
    </row>
    <row r="434" spans="2:12" ht="11.25" customHeight="1">
      <c r="B434" s="1746"/>
      <c r="C434" s="1710"/>
      <c r="D434" s="1710"/>
      <c r="E434" s="1748"/>
      <c r="F434" s="1750"/>
      <c r="G434" s="1750"/>
      <c r="H434" s="1715"/>
      <c r="I434" s="1721"/>
      <c r="J434" s="1721"/>
      <c r="K434" s="1740"/>
      <c r="L434" s="172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3" t="s">
        <v>240</v>
      </c>
      <c r="D437" s="1703"/>
      <c r="E437" s="1703"/>
      <c r="F437" s="1703"/>
      <c r="G437" s="1703"/>
      <c r="H437" s="1703"/>
      <c r="I437" s="1703"/>
      <c r="J437" s="1703"/>
      <c r="K437" s="1703"/>
      <c r="L437" s="1743"/>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9" t="s">
        <v>203</v>
      </c>
      <c r="C475" s="1709" t="s">
        <v>18</v>
      </c>
      <c r="D475" s="1709" t="s">
        <v>204</v>
      </c>
      <c r="E475" s="1711" t="s">
        <v>205</v>
      </c>
      <c r="F475" s="1712"/>
      <c r="G475" s="1713"/>
      <c r="H475" s="1714" t="s">
        <v>206</v>
      </c>
      <c r="I475" s="1711" t="s">
        <v>207</v>
      </c>
      <c r="J475" s="1712"/>
      <c r="K475" s="1712"/>
      <c r="L475" s="1713"/>
    </row>
    <row r="476" spans="2:12" ht="11.25" customHeight="1">
      <c r="B476" s="1720"/>
      <c r="C476" s="1710"/>
      <c r="D476" s="1710"/>
      <c r="E476" s="1747" t="s">
        <v>244</v>
      </c>
      <c r="F476" s="1749" t="s">
        <v>245</v>
      </c>
      <c r="G476" s="1749" t="s">
        <v>246</v>
      </c>
      <c r="H476" s="1715"/>
      <c r="I476" s="1719" t="s">
        <v>211</v>
      </c>
      <c r="J476" s="1719" t="s">
        <v>20</v>
      </c>
      <c r="K476" s="1709" t="s">
        <v>212</v>
      </c>
      <c r="L476" s="1719" t="s">
        <v>213</v>
      </c>
    </row>
    <row r="477" spans="2:12" ht="11.25" customHeight="1">
      <c r="B477" s="1720"/>
      <c r="C477" s="1710"/>
      <c r="D477" s="1710"/>
      <c r="E477" s="1748"/>
      <c r="F477" s="1750"/>
      <c r="G477" s="1750"/>
      <c r="H477" s="1715"/>
      <c r="I477" s="1720"/>
      <c r="J477" s="1720"/>
      <c r="K477" s="1710"/>
      <c r="L477" s="172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5" t="s">
        <v>214</v>
      </c>
      <c r="D480" s="1705"/>
      <c r="E480" s="1705"/>
      <c r="F480" s="1705"/>
      <c r="G480" s="1705"/>
      <c r="H480" s="1705"/>
      <c r="I480" s="1705"/>
      <c r="J480" s="1705"/>
      <c r="K480" s="1705"/>
      <c r="L480" s="1744"/>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3" t="s">
        <v>239</v>
      </c>
      <c r="D497" s="1703"/>
      <c r="E497" s="1703"/>
      <c r="F497" s="1703"/>
      <c r="G497" s="1703"/>
      <c r="H497" s="1703"/>
      <c r="I497" s="1703"/>
      <c r="J497" s="1703"/>
      <c r="K497" s="1703"/>
      <c r="L497" s="1743"/>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45" t="s">
        <v>203</v>
      </c>
      <c r="C514" s="1709" t="s">
        <v>18</v>
      </c>
      <c r="D514" s="1709" t="s">
        <v>204</v>
      </c>
      <c r="E514" s="1711" t="s">
        <v>205</v>
      </c>
      <c r="F514" s="1712"/>
      <c r="G514" s="1713"/>
      <c r="H514" s="1714" t="s">
        <v>206</v>
      </c>
      <c r="I514" s="1716" t="s">
        <v>207</v>
      </c>
      <c r="J514" s="1717"/>
      <c r="K514" s="1717"/>
      <c r="L514" s="1741"/>
    </row>
    <row r="515" spans="2:12" ht="11.25" customHeight="1">
      <c r="B515" s="1746"/>
      <c r="C515" s="1710"/>
      <c r="D515" s="1710"/>
      <c r="E515" s="1747" t="s">
        <v>244</v>
      </c>
      <c r="F515" s="1749" t="s">
        <v>245</v>
      </c>
      <c r="G515" s="1749" t="s">
        <v>246</v>
      </c>
      <c r="H515" s="1715"/>
      <c r="I515" s="1719" t="s">
        <v>211</v>
      </c>
      <c r="J515" s="1719" t="s">
        <v>20</v>
      </c>
      <c r="K515" s="1709" t="s">
        <v>212</v>
      </c>
      <c r="L515" s="1719" t="s">
        <v>213</v>
      </c>
    </row>
    <row r="516" spans="2:12" ht="11.25" customHeight="1">
      <c r="B516" s="1746"/>
      <c r="C516" s="1710"/>
      <c r="D516" s="1710"/>
      <c r="E516" s="1748"/>
      <c r="F516" s="1750"/>
      <c r="G516" s="1750"/>
      <c r="H516" s="1715"/>
      <c r="I516" s="1721"/>
      <c r="J516" s="1721"/>
      <c r="K516" s="1740"/>
      <c r="L516" s="172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3" t="s">
        <v>240</v>
      </c>
      <c r="D519" s="1703"/>
      <c r="E519" s="1703"/>
      <c r="F519" s="1703"/>
      <c r="G519" s="1703"/>
      <c r="H519" s="1703"/>
      <c r="I519" s="1703"/>
      <c r="J519" s="1703"/>
      <c r="K519" s="1703"/>
      <c r="L519" s="1743"/>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41" t="s">
        <v>203</v>
      </c>
      <c r="C558" s="1709" t="s">
        <v>18</v>
      </c>
      <c r="D558" s="1709" t="s">
        <v>204</v>
      </c>
      <c r="E558" s="1711" t="s">
        <v>205</v>
      </c>
      <c r="F558" s="1712"/>
      <c r="G558" s="1713"/>
      <c r="H558" s="1714" t="s">
        <v>206</v>
      </c>
      <c r="I558" s="1711" t="s">
        <v>207</v>
      </c>
      <c r="J558" s="1712"/>
      <c r="K558" s="1712"/>
      <c r="L558"/>
    </row>
    <row r="559" spans="2:12" ht="12.75" customHeight="1">
      <c r="B559" s="1742"/>
      <c r="C559" s="1710"/>
      <c r="D559" s="1710"/>
      <c r="E559" s="1719" t="s">
        <v>244</v>
      </c>
      <c r="F559" s="1709" t="s">
        <v>245</v>
      </c>
      <c r="G559" s="1709" t="s">
        <v>246</v>
      </c>
      <c r="H559" s="1715"/>
      <c r="I559" s="1719" t="s">
        <v>211</v>
      </c>
      <c r="J559" s="1719" t="s">
        <v>20</v>
      </c>
      <c r="K559" s="1709" t="s">
        <v>283</v>
      </c>
      <c r="L559"/>
    </row>
    <row r="560" spans="2:12" ht="12.75">
      <c r="B560" s="1742"/>
      <c r="C560" s="1710"/>
      <c r="D560" s="1710"/>
      <c r="E560" s="1720"/>
      <c r="F560" s="1710"/>
      <c r="G560" s="1710"/>
      <c r="H560" s="1715"/>
      <c r="I560" s="1720"/>
      <c r="J560" s="1720"/>
      <c r="K560" s="171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5" t="s">
        <v>214</v>
      </c>
      <c r="D563" s="1705"/>
      <c r="E563" s="1705"/>
      <c r="F563" s="1705"/>
      <c r="G563" s="1705"/>
      <c r="H563" s="1705"/>
      <c r="I563" s="1705"/>
      <c r="J563" s="1705"/>
      <c r="K563" s="1705"/>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3" t="s">
        <v>239</v>
      </c>
      <c r="D580" s="1703"/>
      <c r="E580" s="1703"/>
      <c r="F580" s="1703"/>
      <c r="G580" s="1703"/>
      <c r="H580" s="1703"/>
      <c r="I580" s="1703"/>
      <c r="J580" s="1703"/>
      <c r="K580" s="1703"/>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38" t="s">
        <v>203</v>
      </c>
      <c r="C597" s="1709" t="s">
        <v>18</v>
      </c>
      <c r="D597" s="1709" t="s">
        <v>204</v>
      </c>
      <c r="E597" s="1711" t="s">
        <v>205</v>
      </c>
      <c r="F597" s="1712"/>
      <c r="G597" s="1713"/>
      <c r="H597" s="1714" t="s">
        <v>206</v>
      </c>
      <c r="I597" s="1716" t="s">
        <v>207</v>
      </c>
      <c r="J597" s="1717"/>
      <c r="K597" s="1717"/>
      <c r="L597"/>
    </row>
    <row r="598" spans="2:12" ht="12.75" customHeight="1">
      <c r="B598" s="1739"/>
      <c r="C598" s="1710"/>
      <c r="D598" s="1710"/>
      <c r="E598" s="1719" t="s">
        <v>244</v>
      </c>
      <c r="F598" s="1709" t="s">
        <v>245</v>
      </c>
      <c r="G598" s="1709" t="s">
        <v>246</v>
      </c>
      <c r="H598" s="1715"/>
      <c r="I598" s="1719" t="s">
        <v>211</v>
      </c>
      <c r="J598" s="1719" t="s">
        <v>20</v>
      </c>
      <c r="K598" s="1709" t="s">
        <v>212</v>
      </c>
      <c r="L598"/>
    </row>
    <row r="599" spans="2:12" ht="12.75" customHeight="1">
      <c r="B599" s="1739"/>
      <c r="C599" s="1710"/>
      <c r="D599" s="1710"/>
      <c r="E599" s="1720"/>
      <c r="F599" s="1710"/>
      <c r="G599" s="1710"/>
      <c r="H599" s="1715"/>
      <c r="I599" s="1721"/>
      <c r="J599" s="1721"/>
      <c r="K599" s="1740"/>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3" t="s">
        <v>240</v>
      </c>
      <c r="D602" s="1703"/>
      <c r="E602" s="1703"/>
      <c r="F602" s="1703"/>
      <c r="G602" s="1703"/>
      <c r="H602" s="1703"/>
      <c r="I602" s="1703"/>
      <c r="J602" s="1703"/>
      <c r="K602" s="1703"/>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4" t="s">
        <v>369</v>
      </c>
      <c r="C636" s="1724"/>
      <c r="D636" s="1724"/>
      <c r="E636" s="1724"/>
      <c r="F636" s="1724"/>
      <c r="G636" s="1724"/>
      <c r="H636" s="1724"/>
      <c r="I636" s="1724"/>
      <c r="J636" s="1724"/>
      <c r="K636" s="1724"/>
    </row>
    <row r="637" spans="2:12" ht="18.75" thickBot="1">
      <c r="B637" s="557"/>
      <c r="C637" s="557"/>
      <c r="D637" s="557"/>
      <c r="E637" s="557"/>
      <c r="F637" s="558" t="s">
        <v>202</v>
      </c>
      <c r="G637" s="557"/>
      <c r="H637" s="557"/>
      <c r="I637" s="557"/>
      <c r="J637" s="557"/>
      <c r="K637" s="557"/>
    </row>
    <row r="638" spans="2:12" ht="12.75" customHeight="1">
      <c r="B638" s="1725" t="s">
        <v>203</v>
      </c>
      <c r="C638" s="1727" t="s">
        <v>18</v>
      </c>
      <c r="D638" s="1727" t="s">
        <v>204</v>
      </c>
      <c r="E638" s="1733" t="s">
        <v>205</v>
      </c>
      <c r="F638" s="1734"/>
      <c r="G638" s="1735"/>
      <c r="H638" s="1736" t="s">
        <v>206</v>
      </c>
      <c r="I638" s="1733" t="s">
        <v>207</v>
      </c>
      <c r="J638" s="1734"/>
      <c r="K638" s="1737"/>
    </row>
    <row r="639" spans="2:12" ht="11.25" customHeight="1">
      <c r="B639" s="1726"/>
      <c r="C639" s="1710"/>
      <c r="D639" s="1710"/>
      <c r="E639" s="1719" t="s">
        <v>244</v>
      </c>
      <c r="F639" s="1709" t="s">
        <v>245</v>
      </c>
      <c r="G639" s="1709" t="s">
        <v>246</v>
      </c>
      <c r="H639" s="1715"/>
      <c r="I639" s="1719" t="s">
        <v>211</v>
      </c>
      <c r="J639" s="1719" t="s">
        <v>20</v>
      </c>
      <c r="K639" s="1722" t="s">
        <v>283</v>
      </c>
    </row>
    <row r="640" spans="2:12" ht="11.25" customHeight="1">
      <c r="B640" s="1726"/>
      <c r="C640" s="1710"/>
      <c r="D640" s="1710"/>
      <c r="E640" s="1720"/>
      <c r="F640" s="1710"/>
      <c r="G640" s="1710"/>
      <c r="H640" s="1715"/>
      <c r="I640" s="1720"/>
      <c r="J640" s="1720"/>
      <c r="K640" s="1732"/>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705" t="s">
        <v>214</v>
      </c>
      <c r="D643" s="1705"/>
      <c r="E643" s="1705"/>
      <c r="F643" s="1705"/>
      <c r="G643" s="1705"/>
      <c r="H643" s="1705"/>
      <c r="I643" s="1705"/>
      <c r="J643" s="1705"/>
      <c r="K643" s="1706"/>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703" t="s">
        <v>239</v>
      </c>
      <c r="D660" s="1703"/>
      <c r="E660" s="1703"/>
      <c r="F660" s="1703"/>
      <c r="G660" s="1703"/>
      <c r="H660" s="1703"/>
      <c r="I660" s="1703"/>
      <c r="J660" s="1703"/>
      <c r="K660" s="1704"/>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416</v>
      </c>
    </row>
    <row r="676" spans="2:14" ht="12.75">
      <c r="B676" s="729"/>
      <c r="C676" s="692"/>
      <c r="D676" s="692"/>
      <c r="E676" s="692"/>
      <c r="F676" s="692"/>
      <c r="G676" s="692"/>
      <c r="H676" s="692"/>
      <c r="I676" s="692"/>
      <c r="J676" s="692"/>
      <c r="K676" s="730"/>
    </row>
    <row r="677" spans="2:14" ht="12.75" customHeight="1">
      <c r="B677" s="1707" t="s">
        <v>203</v>
      </c>
      <c r="C677" s="1709" t="s">
        <v>18</v>
      </c>
      <c r="D677" s="1709" t="s">
        <v>204</v>
      </c>
      <c r="E677" s="1711" t="s">
        <v>205</v>
      </c>
      <c r="F677" s="1712"/>
      <c r="G677" s="1713"/>
      <c r="H677" s="1714" t="s">
        <v>206</v>
      </c>
      <c r="I677" s="1716" t="s">
        <v>207</v>
      </c>
      <c r="J677" s="1717"/>
      <c r="K677" s="1718"/>
    </row>
    <row r="678" spans="2:14" ht="11.25" customHeight="1">
      <c r="B678" s="1708"/>
      <c r="C678" s="1710"/>
      <c r="D678" s="1710"/>
      <c r="E678" s="1719" t="s">
        <v>244</v>
      </c>
      <c r="F678" s="1709" t="s">
        <v>245</v>
      </c>
      <c r="G678" s="1709" t="s">
        <v>246</v>
      </c>
      <c r="H678" s="1715"/>
      <c r="I678" s="1719" t="s">
        <v>211</v>
      </c>
      <c r="J678" s="1719" t="s">
        <v>20</v>
      </c>
      <c r="K678" s="1722" t="s">
        <v>212</v>
      </c>
    </row>
    <row r="679" spans="2:14" ht="11.25" customHeight="1">
      <c r="B679" s="1708"/>
      <c r="C679" s="1710"/>
      <c r="D679" s="1710"/>
      <c r="E679" s="1720"/>
      <c r="F679" s="1710"/>
      <c r="G679" s="1710"/>
      <c r="H679" s="1715"/>
      <c r="I679" s="1721"/>
      <c r="J679" s="1721"/>
      <c r="K679" s="1723"/>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703" t="s">
        <v>240</v>
      </c>
      <c r="D682" s="1703"/>
      <c r="E682" s="1703"/>
      <c r="F682" s="1703"/>
      <c r="G682" s="1703"/>
      <c r="H682" s="1703"/>
      <c r="I682" s="1703"/>
      <c r="J682" s="1703"/>
      <c r="K682" s="1704"/>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4" t="s">
        <v>417</v>
      </c>
      <c r="C715" s="1724"/>
      <c r="D715" s="1724"/>
      <c r="E715" s="1724"/>
      <c r="F715" s="1724"/>
      <c r="G715" s="1724"/>
      <c r="H715" s="1724"/>
      <c r="I715" s="1724"/>
      <c r="J715" s="1724"/>
      <c r="K715" s="1724"/>
      <c r="L715"/>
    </row>
    <row r="716" spans="2:12" ht="18.75" thickBot="1">
      <c r="B716" s="716"/>
      <c r="C716" s="716"/>
      <c r="D716" s="716"/>
      <c r="E716" s="716"/>
      <c r="F716" s="558" t="s">
        <v>202</v>
      </c>
      <c r="G716" s="716"/>
      <c r="H716" s="716"/>
      <c r="I716" s="716"/>
      <c r="J716" s="716"/>
      <c r="K716" s="716"/>
    </row>
    <row r="717" spans="2:12" ht="12.75" customHeight="1">
      <c r="B717" s="1725" t="s">
        <v>203</v>
      </c>
      <c r="C717" s="1727" t="s">
        <v>18</v>
      </c>
      <c r="D717" s="1727" t="s">
        <v>204</v>
      </c>
      <c r="E717" s="1728" t="s">
        <v>205</v>
      </c>
      <c r="F717" s="1729"/>
      <c r="G717" s="1730"/>
      <c r="H717" s="1727" t="s">
        <v>206</v>
      </c>
      <c r="I717" s="1728" t="s">
        <v>207</v>
      </c>
      <c r="J717" s="1729"/>
      <c r="K717" s="1731"/>
    </row>
    <row r="718" spans="2:12" ht="11.25" customHeight="1">
      <c r="B718" s="1726"/>
      <c r="C718" s="1710"/>
      <c r="D718" s="1710"/>
      <c r="E718" s="1720" t="s">
        <v>244</v>
      </c>
      <c r="F718" s="1710" t="s">
        <v>245</v>
      </c>
      <c r="G718" s="1710" t="s">
        <v>246</v>
      </c>
      <c r="H718" s="1710"/>
      <c r="I718" s="1720" t="s">
        <v>211</v>
      </c>
      <c r="J718" s="1720" t="s">
        <v>20</v>
      </c>
      <c r="K718" s="1732" t="s">
        <v>283</v>
      </c>
    </row>
    <row r="719" spans="2:12" ht="17.25" customHeight="1">
      <c r="B719" s="1726"/>
      <c r="C719" s="1710"/>
      <c r="D719" s="1710"/>
      <c r="E719" s="1720"/>
      <c r="F719" s="1710"/>
      <c r="G719" s="1710"/>
      <c r="H719" s="1710"/>
      <c r="I719" s="1720"/>
      <c r="J719" s="1720"/>
      <c r="K719" s="1732"/>
    </row>
    <row r="720" spans="2:12" ht="11.25" customHeight="1">
      <c r="B720" s="796">
        <v>0</v>
      </c>
      <c r="C720" s="528">
        <v>1</v>
      </c>
      <c r="D720" s="528">
        <v>2</v>
      </c>
      <c r="E720" s="797">
        <v>3</v>
      </c>
      <c r="F720" s="797">
        <v>4</v>
      </c>
      <c r="G720" s="528">
        <v>5</v>
      </c>
      <c r="H720" s="528">
        <v>6</v>
      </c>
      <c r="I720" s="528">
        <v>7</v>
      </c>
      <c r="J720" s="528">
        <v>8</v>
      </c>
      <c r="K720" s="798">
        <v>9</v>
      </c>
    </row>
    <row r="721" spans="2:11" ht="12.75">
      <c r="B721" s="688"/>
      <c r="C721" s="503"/>
      <c r="D721" s="503"/>
      <c r="E721" s="503"/>
      <c r="F721" s="503"/>
      <c r="G721" s="503"/>
      <c r="H721" s="503"/>
      <c r="I721" s="503"/>
      <c r="J721" s="503"/>
      <c r="K721" s="689"/>
    </row>
    <row r="722" spans="2:11" ht="14.25">
      <c r="B722" s="690"/>
      <c r="C722" s="1705" t="s">
        <v>214</v>
      </c>
      <c r="D722" s="1705"/>
      <c r="E722" s="1705"/>
      <c r="F722" s="1705"/>
      <c r="G722" s="1705"/>
      <c r="H722" s="1705"/>
      <c r="I722" s="1705"/>
      <c r="J722" s="1705"/>
      <c r="K722" s="1706"/>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703" t="s">
        <v>239</v>
      </c>
      <c r="D739" s="1703"/>
      <c r="E739" s="1703"/>
      <c r="F739" s="1703"/>
      <c r="G739" s="1703"/>
      <c r="H739" s="1703"/>
      <c r="I739" s="1703"/>
      <c r="J739" s="1703"/>
      <c r="K739" s="1704"/>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707" t="s">
        <v>203</v>
      </c>
      <c r="C756" s="1709" t="s">
        <v>18</v>
      </c>
      <c r="D756" s="1709" t="s">
        <v>204</v>
      </c>
      <c r="E756" s="1711" t="s">
        <v>205</v>
      </c>
      <c r="F756" s="1712"/>
      <c r="G756" s="1713"/>
      <c r="H756" s="1714" t="s">
        <v>206</v>
      </c>
      <c r="I756" s="1716" t="s">
        <v>207</v>
      </c>
      <c r="J756" s="1717"/>
      <c r="K756" s="1718"/>
    </row>
    <row r="757" spans="2:11" ht="11.25" customHeight="1">
      <c r="B757" s="1708"/>
      <c r="C757" s="1710"/>
      <c r="D757" s="1710"/>
      <c r="E757" s="1719" t="s">
        <v>244</v>
      </c>
      <c r="F757" s="1709" t="s">
        <v>245</v>
      </c>
      <c r="G757" s="1709" t="s">
        <v>246</v>
      </c>
      <c r="H757" s="1715"/>
      <c r="I757" s="1719" t="s">
        <v>211</v>
      </c>
      <c r="J757" s="1719" t="s">
        <v>20</v>
      </c>
      <c r="K757" s="1722" t="s">
        <v>212</v>
      </c>
    </row>
    <row r="758" spans="2:11" ht="11.25" customHeight="1">
      <c r="B758" s="1708"/>
      <c r="C758" s="1710"/>
      <c r="D758" s="1710"/>
      <c r="E758" s="1720"/>
      <c r="F758" s="1710"/>
      <c r="G758" s="1710"/>
      <c r="H758" s="1715"/>
      <c r="I758" s="1721"/>
      <c r="J758" s="1721"/>
      <c r="K758" s="1723"/>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703" t="s">
        <v>240</v>
      </c>
      <c r="D761" s="1703"/>
      <c r="E761" s="1703"/>
      <c r="F761" s="1703"/>
      <c r="G761" s="1703"/>
      <c r="H761" s="1703"/>
      <c r="I761" s="1703"/>
      <c r="J761" s="1703"/>
      <c r="K761" s="1704"/>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24" t="s">
        <v>479</v>
      </c>
      <c r="C795" s="1724"/>
      <c r="D795" s="1724"/>
      <c r="E795" s="1724"/>
      <c r="F795" s="1724"/>
      <c r="G795" s="1724"/>
      <c r="H795" s="1724"/>
      <c r="I795" s="1724"/>
      <c r="J795" s="1724"/>
      <c r="K795" s="1724"/>
    </row>
    <row r="796" spans="2:11" ht="18.75" thickBot="1">
      <c r="B796" s="819"/>
      <c r="C796" s="819"/>
      <c r="D796" s="819"/>
      <c r="E796" s="819"/>
      <c r="F796" s="558" t="s">
        <v>202</v>
      </c>
      <c r="G796" s="819"/>
      <c r="H796" s="819"/>
      <c r="I796" s="819"/>
      <c r="J796" s="819"/>
      <c r="K796" s="819"/>
    </row>
    <row r="797" spans="2:11" ht="12.75">
      <c r="B797" s="1725" t="s">
        <v>203</v>
      </c>
      <c r="C797" s="1727" t="s">
        <v>18</v>
      </c>
      <c r="D797" s="1727" t="s">
        <v>204</v>
      </c>
      <c r="E797" s="1728" t="s">
        <v>205</v>
      </c>
      <c r="F797" s="1729"/>
      <c r="G797" s="1730"/>
      <c r="H797" s="1727" t="s">
        <v>206</v>
      </c>
      <c r="I797" s="1728" t="s">
        <v>207</v>
      </c>
      <c r="J797" s="1729"/>
      <c r="K797" s="1731"/>
    </row>
    <row r="798" spans="2:11">
      <c r="B798" s="1726"/>
      <c r="C798" s="1710"/>
      <c r="D798" s="1710"/>
      <c r="E798" s="1720" t="s">
        <v>244</v>
      </c>
      <c r="F798" s="1710" t="s">
        <v>245</v>
      </c>
      <c r="G798" s="1710" t="s">
        <v>246</v>
      </c>
      <c r="H798" s="1710"/>
      <c r="I798" s="1720" t="s">
        <v>211</v>
      </c>
      <c r="J798" s="1720" t="s">
        <v>20</v>
      </c>
      <c r="K798" s="1732" t="s">
        <v>283</v>
      </c>
    </row>
    <row r="799" spans="2:11" ht="12" thickBot="1">
      <c r="B799" s="1803"/>
      <c r="C799" s="1804"/>
      <c r="D799" s="1804"/>
      <c r="E799" s="1805"/>
      <c r="F799" s="1804"/>
      <c r="G799" s="1804"/>
      <c r="H799" s="1804"/>
      <c r="I799" s="1805"/>
      <c r="J799" s="1805"/>
      <c r="K799" s="1806"/>
    </row>
    <row r="800" spans="2:11" ht="13.5" thickBot="1">
      <c r="B800" s="820">
        <v>0</v>
      </c>
      <c r="C800" s="821">
        <v>1</v>
      </c>
      <c r="D800" s="821">
        <v>2</v>
      </c>
      <c r="E800" s="822">
        <v>3</v>
      </c>
      <c r="F800" s="822">
        <v>4</v>
      </c>
      <c r="G800" s="821">
        <v>5</v>
      </c>
      <c r="H800" s="821">
        <v>6</v>
      </c>
      <c r="I800" s="821">
        <v>7</v>
      </c>
      <c r="J800" s="821">
        <v>8</v>
      </c>
      <c r="K800" s="823">
        <v>9</v>
      </c>
    </row>
    <row r="801" spans="2:11" ht="12.75">
      <c r="B801" s="688"/>
      <c r="C801" s="503"/>
      <c r="D801" s="503"/>
      <c r="E801" s="503"/>
      <c r="F801" s="503"/>
      <c r="G801" s="503"/>
      <c r="H801" s="503"/>
      <c r="I801" s="503"/>
      <c r="J801" s="503"/>
      <c r="K801" s="689"/>
    </row>
    <row r="802" spans="2:11" ht="14.25">
      <c r="B802" s="690"/>
      <c r="C802" s="1705" t="s">
        <v>214</v>
      </c>
      <c r="D802" s="1705"/>
      <c r="E802" s="1705"/>
      <c r="F802" s="1705"/>
      <c r="G802" s="1705"/>
      <c r="H802" s="1705"/>
      <c r="I802" s="1705"/>
      <c r="J802" s="1705"/>
      <c r="K802" s="1706"/>
    </row>
    <row r="803" spans="2:11" ht="12.75">
      <c r="B803" s="688"/>
      <c r="C803" s="503"/>
      <c r="D803" s="503"/>
      <c r="E803" s="503"/>
      <c r="F803" s="503"/>
      <c r="G803" s="503"/>
      <c r="H803" s="503"/>
      <c r="I803" s="503"/>
      <c r="J803" s="503"/>
      <c r="K803" s="689"/>
    </row>
    <row r="804" spans="2:11" ht="12.75">
      <c r="B804" s="1389" t="s">
        <v>215</v>
      </c>
      <c r="C804" s="703">
        <f>SUM(D804+H804)</f>
        <v>136548</v>
      </c>
      <c r="D804" s="703">
        <v>3929</v>
      </c>
      <c r="E804" s="703">
        <v>1797</v>
      </c>
      <c r="F804" s="703">
        <v>1634</v>
      </c>
      <c r="G804" s="703">
        <v>498</v>
      </c>
      <c r="H804" s="703">
        <v>132619</v>
      </c>
      <c r="I804" s="703">
        <v>22626</v>
      </c>
      <c r="J804" s="703">
        <v>43264</v>
      </c>
      <c r="K804" s="703">
        <v>66729</v>
      </c>
    </row>
    <row r="805" spans="2:11" ht="12.75">
      <c r="B805" s="1389" t="s">
        <v>216</v>
      </c>
      <c r="C805" s="703">
        <f t="shared" ref="C805:C815" si="79">SUM(D805+H805)</f>
        <v>145755</v>
      </c>
      <c r="D805" s="703">
        <v>3630</v>
      </c>
      <c r="E805" s="703">
        <v>1663</v>
      </c>
      <c r="F805" s="703">
        <v>1564</v>
      </c>
      <c r="G805" s="703">
        <v>403</v>
      </c>
      <c r="H805" s="703">
        <v>142125</v>
      </c>
      <c r="I805" s="703">
        <v>25418</v>
      </c>
      <c r="J805" s="703">
        <v>42207</v>
      </c>
      <c r="K805" s="703">
        <v>74500</v>
      </c>
    </row>
    <row r="806" spans="2:11" ht="12.75">
      <c r="B806" s="1389" t="s">
        <v>217</v>
      </c>
      <c r="C806" s="703">
        <f t="shared" si="79"/>
        <v>171713</v>
      </c>
      <c r="D806" s="705">
        <v>3501</v>
      </c>
      <c r="E806" s="705">
        <v>1634</v>
      </c>
      <c r="F806" s="705">
        <v>1235</v>
      </c>
      <c r="G806" s="706">
        <v>632</v>
      </c>
      <c r="H806" s="703">
        <v>168212</v>
      </c>
      <c r="I806" s="705">
        <v>29512</v>
      </c>
      <c r="J806" s="705">
        <v>49145</v>
      </c>
      <c r="K806" s="705">
        <v>89555</v>
      </c>
    </row>
    <row r="807" spans="2:11" ht="12.75">
      <c r="B807" s="1389" t="s">
        <v>218</v>
      </c>
      <c r="C807" s="703">
        <f>SUM(D807+H807)</f>
        <v>145602</v>
      </c>
      <c r="D807" s="703">
        <v>3291</v>
      </c>
      <c r="E807" s="704">
        <v>1621</v>
      </c>
      <c r="F807" s="704">
        <v>1390</v>
      </c>
      <c r="G807" s="703">
        <v>280</v>
      </c>
      <c r="H807" s="703">
        <v>142311</v>
      </c>
      <c r="I807" s="703">
        <v>25191</v>
      </c>
      <c r="J807" s="703">
        <v>41794</v>
      </c>
      <c r="K807" s="703">
        <v>75326</v>
      </c>
    </row>
    <row r="808" spans="2:11" ht="12.75">
      <c r="B808" s="1389" t="s">
        <v>219</v>
      </c>
      <c r="C808" s="703">
        <f>SUM(D808+H808)</f>
        <v>150373</v>
      </c>
      <c r="D808" s="636">
        <v>2826</v>
      </c>
      <c r="E808" s="708">
        <v>1233</v>
      </c>
      <c r="F808" s="698">
        <v>1118</v>
      </c>
      <c r="G808" s="698">
        <v>475</v>
      </c>
      <c r="H808" s="636">
        <v>147547</v>
      </c>
      <c r="I808" s="708">
        <v>28306</v>
      </c>
      <c r="J808" s="708">
        <v>40535</v>
      </c>
      <c r="K808" s="698">
        <v>78706</v>
      </c>
    </row>
    <row r="809" spans="2:11" ht="12.75">
      <c r="B809" s="1389" t="s">
        <v>220</v>
      </c>
      <c r="C809" s="703">
        <f t="shared" si="79"/>
        <v>157880</v>
      </c>
      <c r="D809" s="703">
        <v>3242</v>
      </c>
      <c r="E809" s="704">
        <v>1632</v>
      </c>
      <c r="F809" s="704">
        <v>1361</v>
      </c>
      <c r="G809" s="703">
        <v>249</v>
      </c>
      <c r="H809" s="703">
        <v>154638</v>
      </c>
      <c r="I809" s="703">
        <v>30478</v>
      </c>
      <c r="J809" s="703">
        <v>43813</v>
      </c>
      <c r="K809" s="703">
        <v>80347</v>
      </c>
    </row>
    <row r="810" spans="2:11" ht="12.75">
      <c r="B810" s="1389" t="s">
        <v>221</v>
      </c>
      <c r="C810" s="703">
        <f>SUM(D810+H810)</f>
        <v>143062</v>
      </c>
      <c r="D810" s="591">
        <v>3380</v>
      </c>
      <c r="E810" s="705">
        <v>1705</v>
      </c>
      <c r="F810" s="706">
        <v>1237</v>
      </c>
      <c r="G810" s="706">
        <v>438</v>
      </c>
      <c r="H810" s="703">
        <v>139682</v>
      </c>
      <c r="I810" s="705">
        <v>26891</v>
      </c>
      <c r="J810" s="705">
        <v>45026</v>
      </c>
      <c r="K810" s="705">
        <v>67765</v>
      </c>
    </row>
    <row r="811" spans="2:11" ht="12.75">
      <c r="B811" s="1389" t="s">
        <v>222</v>
      </c>
      <c r="C811" s="703">
        <f t="shared" si="79"/>
        <v>150735</v>
      </c>
      <c r="D811" s="591">
        <v>3542</v>
      </c>
      <c r="E811" s="705">
        <v>1475</v>
      </c>
      <c r="F811" s="705">
        <v>1669</v>
      </c>
      <c r="G811" s="706">
        <v>398</v>
      </c>
      <c r="H811" s="703">
        <v>147193</v>
      </c>
      <c r="I811" s="705">
        <v>24660</v>
      </c>
      <c r="J811" s="705">
        <v>45770</v>
      </c>
      <c r="K811" s="705">
        <v>76763</v>
      </c>
    </row>
    <row r="812" spans="2:11" ht="12.75">
      <c r="B812" s="1389" t="s">
        <v>223</v>
      </c>
      <c r="C812" s="703">
        <f t="shared" si="79"/>
        <v>153716</v>
      </c>
      <c r="D812" s="703">
        <v>3971</v>
      </c>
      <c r="E812" s="704">
        <v>1882</v>
      </c>
      <c r="F812" s="704">
        <v>1766</v>
      </c>
      <c r="G812" s="703">
        <v>323</v>
      </c>
      <c r="H812" s="703">
        <v>149745</v>
      </c>
      <c r="I812" s="703">
        <v>26122</v>
      </c>
      <c r="J812" s="703">
        <v>51264</v>
      </c>
      <c r="K812" s="703">
        <v>72359</v>
      </c>
    </row>
    <row r="813" spans="2:11" ht="12.75">
      <c r="B813" s="1389" t="s">
        <v>224</v>
      </c>
      <c r="C813" s="703">
        <f>SUM(D813+H813)</f>
        <v>141811</v>
      </c>
      <c r="D813" s="591">
        <v>3613</v>
      </c>
      <c r="E813" s="705">
        <v>1762</v>
      </c>
      <c r="F813" s="705">
        <v>1478</v>
      </c>
      <c r="G813" s="705">
        <v>373</v>
      </c>
      <c r="H813" s="704">
        <v>138198</v>
      </c>
      <c r="I813" s="705">
        <v>24782</v>
      </c>
      <c r="J813" s="705">
        <v>47887</v>
      </c>
      <c r="K813" s="705">
        <v>65529</v>
      </c>
    </row>
    <row r="814" spans="2:11" ht="12.75">
      <c r="B814" s="1390" t="s">
        <v>225</v>
      </c>
      <c r="C814" s="703">
        <f>SUM(D814+H814)</f>
        <v>160182</v>
      </c>
      <c r="D814" s="705">
        <v>3525</v>
      </c>
      <c r="E814" s="705">
        <v>1413</v>
      </c>
      <c r="F814" s="705">
        <v>1694</v>
      </c>
      <c r="G814" s="705">
        <v>418</v>
      </c>
      <c r="H814" s="705">
        <v>156657</v>
      </c>
      <c r="I814" s="705">
        <v>26273</v>
      </c>
      <c r="J814" s="705">
        <v>53250</v>
      </c>
      <c r="K814" s="705">
        <v>77134</v>
      </c>
    </row>
    <row r="815" spans="2:11" ht="12.75">
      <c r="B815" s="1390" t="s">
        <v>226</v>
      </c>
      <c r="C815" s="703">
        <f t="shared" si="79"/>
        <v>0</v>
      </c>
      <c r="D815" s="705"/>
      <c r="E815" s="705"/>
      <c r="F815" s="705"/>
      <c r="G815" s="705"/>
      <c r="H815" s="705"/>
      <c r="I815" s="705"/>
      <c r="J815" s="705"/>
      <c r="K815" s="705"/>
    </row>
    <row r="816" spans="2:11" ht="15">
      <c r="B816" s="638"/>
      <c r="C816" s="704"/>
      <c r="D816" s="704"/>
      <c r="E816" s="704"/>
      <c r="F816" s="704"/>
      <c r="G816" s="704"/>
      <c r="H816" s="704"/>
      <c r="I816" s="704"/>
      <c r="J816" s="704"/>
      <c r="K816" s="704"/>
    </row>
    <row r="817" spans="2:11" ht="12.75">
      <c r="B817" s="639">
        <v>2022</v>
      </c>
      <c r="C817" s="697">
        <f t="shared" ref="C817:K817" si="80">SUM(C804:C815)</f>
        <v>1657377</v>
      </c>
      <c r="D817" s="697">
        <f>SUM(D804:D815)</f>
        <v>38450</v>
      </c>
      <c r="E817" s="697">
        <f t="shared" si="80"/>
        <v>17817</v>
      </c>
      <c r="F817" s="697">
        <f t="shared" si="80"/>
        <v>16146</v>
      </c>
      <c r="G817" s="697">
        <f>SUM(G804:G815)</f>
        <v>4487</v>
      </c>
      <c r="H817" s="697">
        <f t="shared" si="80"/>
        <v>1618927</v>
      </c>
      <c r="I817" s="697">
        <f t="shared" si="80"/>
        <v>290259</v>
      </c>
      <c r="J817" s="697">
        <f t="shared" si="80"/>
        <v>503955</v>
      </c>
      <c r="K817" s="697">
        <f t="shared" si="80"/>
        <v>824713</v>
      </c>
    </row>
    <row r="818" spans="2:11" ht="12.75">
      <c r="B818" s="696"/>
      <c r="C818" s="691"/>
      <c r="D818" s="691"/>
      <c r="E818" s="691"/>
      <c r="F818" s="691"/>
      <c r="G818" s="691"/>
      <c r="H818" s="691"/>
      <c r="I818" s="691"/>
      <c r="J818" s="691"/>
      <c r="K818" s="691"/>
    </row>
    <row r="819" spans="2:11" ht="12.75">
      <c r="B819" s="3"/>
      <c r="C819" s="1703" t="s">
        <v>239</v>
      </c>
      <c r="D819" s="1703"/>
      <c r="E819" s="1703"/>
      <c r="F819" s="1703"/>
      <c r="G819" s="1703"/>
      <c r="H819" s="1703"/>
      <c r="I819" s="1703"/>
      <c r="J819" s="1703"/>
      <c r="K819" s="1703"/>
    </row>
    <row r="820" spans="2:11" ht="12.75">
      <c r="B820" s="503"/>
      <c r="C820" s="691"/>
      <c r="D820" s="691"/>
      <c r="E820" s="691"/>
      <c r="F820" s="691"/>
      <c r="G820" s="691"/>
      <c r="H820" s="691"/>
      <c r="I820" s="691"/>
      <c r="J820" s="691"/>
      <c r="K820" s="691"/>
    </row>
    <row r="821" spans="2:11" ht="12.75">
      <c r="B821" s="640" t="s">
        <v>215</v>
      </c>
      <c r="C821" s="703">
        <f t="shared" ref="C821:C832" si="81">SUM(D821+H821)</f>
        <v>41417613</v>
      </c>
      <c r="D821" s="703">
        <v>218194</v>
      </c>
      <c r="E821" s="703">
        <v>60008</v>
      </c>
      <c r="F821" s="703">
        <v>88025</v>
      </c>
      <c r="G821" s="703">
        <v>70161</v>
      </c>
      <c r="H821" s="703">
        <v>41199419</v>
      </c>
      <c r="I821" s="703">
        <v>6311434</v>
      </c>
      <c r="J821" s="703">
        <v>12395663</v>
      </c>
      <c r="K821" s="703">
        <v>22492322</v>
      </c>
    </row>
    <row r="822" spans="2:11" ht="12.75">
      <c r="B822" s="640" t="s">
        <v>216</v>
      </c>
      <c r="C822" s="703">
        <f t="shared" si="81"/>
        <v>44315521</v>
      </c>
      <c r="D822" s="703">
        <v>207947</v>
      </c>
      <c r="E822" s="703">
        <v>57220</v>
      </c>
      <c r="F822" s="703">
        <v>93239</v>
      </c>
      <c r="G822" s="703">
        <v>57488</v>
      </c>
      <c r="H822" s="703">
        <v>44107574</v>
      </c>
      <c r="I822" s="703">
        <v>6984362</v>
      </c>
      <c r="J822" s="703">
        <v>12039817</v>
      </c>
      <c r="K822" s="703">
        <v>25083395</v>
      </c>
    </row>
    <row r="823" spans="2:11" ht="12.75">
      <c r="B823" s="640" t="s">
        <v>217</v>
      </c>
      <c r="C823" s="703">
        <f t="shared" si="81"/>
        <v>52715184</v>
      </c>
      <c r="D823" s="705">
        <v>217652</v>
      </c>
      <c r="E823" s="705">
        <v>55251</v>
      </c>
      <c r="F823" s="705">
        <v>71208</v>
      </c>
      <c r="G823" s="706">
        <v>91193</v>
      </c>
      <c r="H823" s="703">
        <v>52497532</v>
      </c>
      <c r="I823" s="705">
        <v>8127831</v>
      </c>
      <c r="J823" s="705">
        <v>14165091</v>
      </c>
      <c r="K823" s="705">
        <v>30204610</v>
      </c>
    </row>
    <row r="824" spans="2:11" ht="12.75">
      <c r="B824" s="640" t="s">
        <v>218</v>
      </c>
      <c r="C824" s="703">
        <f t="shared" si="81"/>
        <v>44374800</v>
      </c>
      <c r="D824" s="703">
        <v>186238</v>
      </c>
      <c r="E824" s="704">
        <v>54803</v>
      </c>
      <c r="F824" s="704">
        <v>88023</v>
      </c>
      <c r="G824" s="703">
        <v>43412</v>
      </c>
      <c r="H824" s="703">
        <v>44188562</v>
      </c>
      <c r="I824" s="703">
        <v>7004264</v>
      </c>
      <c r="J824" s="703">
        <v>12007379</v>
      </c>
      <c r="K824" s="703">
        <v>25176919</v>
      </c>
    </row>
    <row r="825" spans="2:11" ht="12.75">
      <c r="B825" s="640" t="s">
        <v>219</v>
      </c>
      <c r="C825" s="703">
        <f t="shared" si="81"/>
        <v>45801623</v>
      </c>
      <c r="D825" s="708">
        <v>173560</v>
      </c>
      <c r="E825" s="708">
        <v>41398</v>
      </c>
      <c r="F825" s="708">
        <v>64805</v>
      </c>
      <c r="G825" s="708">
        <v>67357</v>
      </c>
      <c r="H825" s="708">
        <v>45628063</v>
      </c>
      <c r="I825" s="708">
        <v>7902441</v>
      </c>
      <c r="J825" s="708">
        <v>11652113</v>
      </c>
      <c r="K825" s="698">
        <v>26073509</v>
      </c>
    </row>
    <row r="826" spans="2:11" ht="12.75">
      <c r="B826" s="640" t="s">
        <v>220</v>
      </c>
      <c r="C826" s="703">
        <f t="shared" si="81"/>
        <v>47759774</v>
      </c>
      <c r="D826" s="703">
        <v>179412</v>
      </c>
      <c r="E826" s="704">
        <v>55060</v>
      </c>
      <c r="F826" s="704">
        <v>84608</v>
      </c>
      <c r="G826" s="703">
        <v>39744</v>
      </c>
      <c r="H826" s="703">
        <v>47580362</v>
      </c>
      <c r="I826" s="703">
        <v>8498078</v>
      </c>
      <c r="J826" s="703">
        <v>12333698</v>
      </c>
      <c r="K826" s="703">
        <v>26748586</v>
      </c>
    </row>
    <row r="827" spans="2:11" ht="12.75">
      <c r="B827" s="640" t="s">
        <v>221</v>
      </c>
      <c r="C827" s="703">
        <f t="shared" si="81"/>
        <v>43234539</v>
      </c>
      <c r="D827" s="705">
        <v>195648</v>
      </c>
      <c r="E827" s="705">
        <v>59628</v>
      </c>
      <c r="F827" s="705">
        <v>73706</v>
      </c>
      <c r="G827" s="706">
        <v>62314</v>
      </c>
      <c r="H827" s="703">
        <v>43038891</v>
      </c>
      <c r="I827" s="705">
        <v>7333368</v>
      </c>
      <c r="J827" s="705">
        <v>12653809</v>
      </c>
      <c r="K827" s="705">
        <v>23051714</v>
      </c>
    </row>
    <row r="828" spans="2:11" ht="12.75">
      <c r="B828" s="640" t="s">
        <v>222</v>
      </c>
      <c r="C828" s="703">
        <f t="shared" si="81"/>
        <v>45662512</v>
      </c>
      <c r="D828" s="705">
        <v>200897</v>
      </c>
      <c r="E828" s="705">
        <v>49821</v>
      </c>
      <c r="F828" s="705">
        <v>95483</v>
      </c>
      <c r="G828" s="706">
        <v>55593</v>
      </c>
      <c r="H828" s="703">
        <v>45461615</v>
      </c>
      <c r="I828" s="705">
        <v>6651598</v>
      </c>
      <c r="J828" s="705">
        <v>12888844</v>
      </c>
      <c r="K828" s="705">
        <v>25921173</v>
      </c>
    </row>
    <row r="829" spans="2:11" ht="12.75">
      <c r="B829" s="640" t="s">
        <v>223</v>
      </c>
      <c r="C829" s="703">
        <f t="shared" si="81"/>
        <v>45320520</v>
      </c>
      <c r="D829" s="705">
        <v>216155</v>
      </c>
      <c r="E829" s="705">
        <v>63461</v>
      </c>
      <c r="F829" s="705">
        <v>105215</v>
      </c>
      <c r="G829" s="706">
        <v>47479</v>
      </c>
      <c r="H829" s="703">
        <v>45104365</v>
      </c>
      <c r="I829" s="705">
        <v>7009204</v>
      </c>
      <c r="J829" s="705">
        <v>13890386</v>
      </c>
      <c r="K829" s="705">
        <v>24204775</v>
      </c>
    </row>
    <row r="830" spans="2:11" ht="12.75">
      <c r="B830" s="640" t="s">
        <v>224</v>
      </c>
      <c r="C830" s="703">
        <f>SUM(D830+H830)</f>
        <v>42133413</v>
      </c>
      <c r="D830" s="705">
        <v>195121</v>
      </c>
      <c r="E830" s="705">
        <v>60390</v>
      </c>
      <c r="F830" s="705">
        <v>91985</v>
      </c>
      <c r="G830" s="705">
        <v>42746</v>
      </c>
      <c r="H830" s="704">
        <v>41938292</v>
      </c>
      <c r="I830" s="705">
        <v>6745125</v>
      </c>
      <c r="J830" s="705">
        <v>13325675</v>
      </c>
      <c r="K830" s="705">
        <v>21867492</v>
      </c>
    </row>
    <row r="831" spans="2:11" ht="12.75">
      <c r="B831" s="640" t="s">
        <v>225</v>
      </c>
      <c r="C831" s="703">
        <f>SUM(D831+H831)</f>
        <v>48529107</v>
      </c>
      <c r="D831" s="705">
        <v>215596</v>
      </c>
      <c r="E831" s="705">
        <v>48730</v>
      </c>
      <c r="F831" s="705">
        <v>104899</v>
      </c>
      <c r="G831" s="705">
        <v>61967</v>
      </c>
      <c r="H831" s="704">
        <v>48313511</v>
      </c>
      <c r="I831" s="705">
        <v>7047896</v>
      </c>
      <c r="J831" s="705">
        <v>15011518</v>
      </c>
      <c r="K831" s="705">
        <v>26254097</v>
      </c>
    </row>
    <row r="832" spans="2:11" ht="12.75">
      <c r="B832" s="640" t="s">
        <v>226</v>
      </c>
      <c r="C832" s="703">
        <f t="shared" si="81"/>
        <v>0</v>
      </c>
      <c r="D832" s="705"/>
      <c r="E832" s="705"/>
      <c r="F832" s="705"/>
      <c r="G832" s="705"/>
      <c r="H832" s="705"/>
      <c r="I832" s="705"/>
      <c r="J832" s="705"/>
      <c r="K832" s="705"/>
    </row>
    <row r="833" spans="2:11" ht="12.75">
      <c r="B833" s="696"/>
      <c r="C833" s="704"/>
      <c r="D833" s="704"/>
      <c r="E833" s="704"/>
      <c r="F833" s="704"/>
      <c r="G833" s="704"/>
      <c r="H833" s="704"/>
      <c r="I833" s="704"/>
      <c r="J833" s="704"/>
      <c r="K833" s="704"/>
    </row>
    <row r="834" spans="2:11" ht="12.75">
      <c r="B834" s="639">
        <v>2022</v>
      </c>
      <c r="C834" s="697">
        <f t="shared" ref="C834:K834" si="82">SUM(C821:C832)</f>
        <v>501264606</v>
      </c>
      <c r="D834" s="697">
        <f t="shared" si="82"/>
        <v>2206420</v>
      </c>
      <c r="E834" s="697">
        <f t="shared" si="82"/>
        <v>605770</v>
      </c>
      <c r="F834" s="697">
        <f t="shared" si="82"/>
        <v>961196</v>
      </c>
      <c r="G834" s="697">
        <f t="shared" si="82"/>
        <v>639454</v>
      </c>
      <c r="H834" s="697">
        <f t="shared" si="82"/>
        <v>499058186</v>
      </c>
      <c r="I834" s="697">
        <f t="shared" si="82"/>
        <v>79615601</v>
      </c>
      <c r="J834" s="697">
        <f t="shared" si="82"/>
        <v>142363993</v>
      </c>
      <c r="K834" s="697">
        <f t="shared" si="82"/>
        <v>277078592</v>
      </c>
    </row>
    <row r="835" spans="2:11" ht="12.75">
      <c r="B835" s="510"/>
      <c r="C835" s="692"/>
      <c r="D835" s="692"/>
      <c r="E835" s="692"/>
      <c r="F835" s="692"/>
      <c r="G835" s="692"/>
      <c r="H835" s="692"/>
      <c r="I835" s="692"/>
      <c r="J835" s="692"/>
      <c r="K835" s="692"/>
    </row>
    <row r="836" spans="2:11" ht="12.75" customHeight="1">
      <c r="B836" s="1738" t="s">
        <v>203</v>
      </c>
      <c r="C836" s="1709" t="s">
        <v>18</v>
      </c>
      <c r="D836" s="1709" t="s">
        <v>204</v>
      </c>
      <c r="E836" s="1711" t="s">
        <v>205</v>
      </c>
      <c r="F836" s="1712"/>
      <c r="G836" s="1713"/>
      <c r="H836" s="1714" t="s">
        <v>206</v>
      </c>
      <c r="I836" s="1716" t="s">
        <v>207</v>
      </c>
      <c r="J836" s="1717"/>
      <c r="K836" s="1717"/>
    </row>
    <row r="837" spans="2:11" ht="11.25" customHeight="1">
      <c r="B837" s="1739"/>
      <c r="C837" s="1710"/>
      <c r="D837" s="1710"/>
      <c r="E837" s="1719" t="s">
        <v>244</v>
      </c>
      <c r="F837" s="1709" t="s">
        <v>245</v>
      </c>
      <c r="G837" s="1709" t="s">
        <v>246</v>
      </c>
      <c r="H837" s="1715"/>
      <c r="I837" s="1719" t="s">
        <v>211</v>
      </c>
      <c r="J837" s="1719" t="s">
        <v>20</v>
      </c>
      <c r="K837" s="1709" t="s">
        <v>212</v>
      </c>
    </row>
    <row r="838" spans="2:11" ht="11.25" customHeight="1">
      <c r="B838" s="1739"/>
      <c r="C838" s="1710"/>
      <c r="D838" s="1710"/>
      <c r="E838" s="1720"/>
      <c r="F838" s="1710"/>
      <c r="G838" s="1710"/>
      <c r="H838" s="1715"/>
      <c r="I838" s="1721"/>
      <c r="J838" s="1721"/>
      <c r="K838" s="1740"/>
    </row>
    <row r="839" spans="2:11" ht="12.75">
      <c r="B839" s="500">
        <v>0</v>
      </c>
      <c r="C839" s="693">
        <v>1</v>
      </c>
      <c r="D839" s="693">
        <v>2</v>
      </c>
      <c r="E839" s="694">
        <v>3</v>
      </c>
      <c r="F839" s="694">
        <v>4</v>
      </c>
      <c r="G839" s="693">
        <v>5</v>
      </c>
      <c r="H839" s="693">
        <v>6</v>
      </c>
      <c r="I839" s="693">
        <v>7</v>
      </c>
      <c r="J839" s="693">
        <v>8</v>
      </c>
      <c r="K839" s="693">
        <v>9</v>
      </c>
    </row>
    <row r="840" spans="2:11" ht="12.75">
      <c r="B840" s="503"/>
      <c r="C840" s="691"/>
      <c r="D840" s="691"/>
      <c r="E840" s="691"/>
      <c r="F840" s="691"/>
      <c r="G840" s="691"/>
      <c r="H840" s="691"/>
      <c r="I840" s="691"/>
      <c r="J840" s="691"/>
      <c r="K840" s="691"/>
    </row>
    <row r="841" spans="2:11" ht="12.75">
      <c r="B841" s="3"/>
      <c r="C841" s="1703" t="s">
        <v>240</v>
      </c>
      <c r="D841" s="1703"/>
      <c r="E841" s="1703"/>
      <c r="F841" s="1703"/>
      <c r="G841" s="1703"/>
      <c r="H841" s="1703"/>
      <c r="I841" s="1703"/>
      <c r="J841" s="1703"/>
      <c r="K841" s="1703"/>
    </row>
    <row r="842" spans="2:11" ht="12.75">
      <c r="B842" s="3"/>
      <c r="C842" s="695"/>
      <c r="D842" s="695"/>
      <c r="E842" s="695"/>
      <c r="F842" s="695"/>
      <c r="G842" s="695"/>
      <c r="H842" s="695"/>
      <c r="I842" s="695"/>
      <c r="J842" s="695"/>
      <c r="K842" s="695"/>
    </row>
    <row r="843" spans="2:11" ht="12.75">
      <c r="B843" s="640" t="s">
        <v>215</v>
      </c>
      <c r="C843" s="703">
        <f>SUM(D843+H843)</f>
        <v>81540312</v>
      </c>
      <c r="D843" s="703">
        <v>383441</v>
      </c>
      <c r="E843" s="703">
        <v>105618</v>
      </c>
      <c r="F843" s="703">
        <v>154926</v>
      </c>
      <c r="G843" s="703">
        <v>122897</v>
      </c>
      <c r="H843" s="703">
        <v>81156871</v>
      </c>
      <c r="I843" s="703">
        <v>12406999</v>
      </c>
      <c r="J843" s="703">
        <v>25423507</v>
      </c>
      <c r="K843" s="703">
        <v>43326365</v>
      </c>
    </row>
    <row r="844" spans="2:11" ht="12.75">
      <c r="B844" s="640" t="s">
        <v>216</v>
      </c>
      <c r="C844" s="703">
        <f t="shared" ref="C844:C854" si="83">SUM(D844+H844)</f>
        <v>86937401</v>
      </c>
      <c r="D844" s="703">
        <v>363670</v>
      </c>
      <c r="E844" s="703">
        <v>101110</v>
      </c>
      <c r="F844" s="703">
        <v>162776</v>
      </c>
      <c r="G844" s="703">
        <v>99784</v>
      </c>
      <c r="H844" s="703">
        <v>86573731</v>
      </c>
      <c r="I844" s="703">
        <v>13786907</v>
      </c>
      <c r="J844" s="703">
        <v>24464422</v>
      </c>
      <c r="K844" s="703">
        <v>48322402</v>
      </c>
    </row>
    <row r="845" spans="2:11" ht="12.75">
      <c r="B845" s="640" t="s">
        <v>217</v>
      </c>
      <c r="C845" s="703">
        <f t="shared" si="83"/>
        <v>103051210</v>
      </c>
      <c r="D845" s="705">
        <v>382119</v>
      </c>
      <c r="E845" s="705">
        <v>98278</v>
      </c>
      <c r="F845" s="705">
        <v>124804</v>
      </c>
      <c r="G845" s="706">
        <v>159037</v>
      </c>
      <c r="H845" s="703">
        <v>102669091</v>
      </c>
      <c r="I845" s="705">
        <v>15805014</v>
      </c>
      <c r="J845" s="705">
        <v>28954294</v>
      </c>
      <c r="K845" s="705">
        <v>57909783</v>
      </c>
    </row>
    <row r="846" spans="2:11" ht="12.75">
      <c r="B846" s="640" t="s">
        <v>218</v>
      </c>
      <c r="C846" s="703">
        <f t="shared" si="83"/>
        <v>87053121</v>
      </c>
      <c r="D846" s="703">
        <v>329773</v>
      </c>
      <c r="E846" s="704">
        <v>97499</v>
      </c>
      <c r="F846" s="704">
        <v>155766</v>
      </c>
      <c r="G846" s="704">
        <v>76508</v>
      </c>
      <c r="H846" s="703">
        <v>86723348</v>
      </c>
      <c r="I846" s="704">
        <v>13774817</v>
      </c>
      <c r="J846" s="704">
        <v>24579121</v>
      </c>
      <c r="K846" s="704">
        <v>48369410</v>
      </c>
    </row>
    <row r="847" spans="2:11" ht="12.75">
      <c r="B847" s="640" t="s">
        <v>219</v>
      </c>
      <c r="C847" s="703">
        <f t="shared" si="83"/>
        <v>89056072</v>
      </c>
      <c r="D847" s="708">
        <v>304934</v>
      </c>
      <c r="E847" s="708">
        <v>73562</v>
      </c>
      <c r="F847" s="708">
        <v>115029</v>
      </c>
      <c r="G847" s="708">
        <v>116343</v>
      </c>
      <c r="H847" s="708">
        <v>88751138</v>
      </c>
      <c r="I847" s="708">
        <v>15396025</v>
      </c>
      <c r="J847" s="708">
        <v>23625439</v>
      </c>
      <c r="K847" s="708">
        <v>49729674</v>
      </c>
    </row>
    <row r="848" spans="2:11" ht="12.75">
      <c r="B848" s="640" t="s">
        <v>220</v>
      </c>
      <c r="C848" s="703">
        <f t="shared" si="83"/>
        <v>93687430</v>
      </c>
      <c r="D848" s="703">
        <v>317337</v>
      </c>
      <c r="E848" s="704">
        <v>97932</v>
      </c>
      <c r="F848" s="704">
        <v>148082</v>
      </c>
      <c r="G848" s="704">
        <v>71323</v>
      </c>
      <c r="H848" s="703">
        <v>93370093</v>
      </c>
      <c r="I848" s="704">
        <v>16766104</v>
      </c>
      <c r="J848" s="704">
        <v>25076984</v>
      </c>
      <c r="K848" s="704">
        <v>51527005</v>
      </c>
    </row>
    <row r="849" spans="2:11" ht="12.75">
      <c r="B849" s="640" t="s">
        <v>221</v>
      </c>
      <c r="C849" s="703">
        <f>SUM(D849+H849)</f>
        <v>85038985</v>
      </c>
      <c r="D849" s="705">
        <v>342222</v>
      </c>
      <c r="E849" s="705">
        <v>103425</v>
      </c>
      <c r="F849" s="705">
        <v>128169</v>
      </c>
      <c r="G849" s="706">
        <v>110628</v>
      </c>
      <c r="H849" s="703">
        <v>84696763</v>
      </c>
      <c r="I849" s="705">
        <v>14565486</v>
      </c>
      <c r="J849" s="705">
        <v>25746411</v>
      </c>
      <c r="K849" s="705">
        <v>44384866</v>
      </c>
    </row>
    <row r="850" spans="2:11" ht="12.75">
      <c r="B850" s="640" t="s">
        <v>222</v>
      </c>
      <c r="C850" s="703">
        <f>SUM(D850+H850)</f>
        <v>89548694</v>
      </c>
      <c r="D850" s="705">
        <v>353745</v>
      </c>
      <c r="E850" s="705">
        <v>87553</v>
      </c>
      <c r="F850" s="705">
        <v>166829</v>
      </c>
      <c r="G850" s="706">
        <v>99363</v>
      </c>
      <c r="H850" s="703">
        <v>89194949</v>
      </c>
      <c r="I850" s="705">
        <v>13197437</v>
      </c>
      <c r="J850" s="705">
        <v>26156739</v>
      </c>
      <c r="K850" s="705">
        <v>49840773</v>
      </c>
    </row>
    <row r="851" spans="2:11" ht="12.75">
      <c r="B851" s="640" t="s">
        <v>223</v>
      </c>
      <c r="C851" s="703">
        <f t="shared" si="83"/>
        <v>89482874</v>
      </c>
      <c r="D851" s="703">
        <v>380405</v>
      </c>
      <c r="E851" s="704">
        <v>112486</v>
      </c>
      <c r="F851" s="704">
        <v>183824</v>
      </c>
      <c r="G851" s="704">
        <v>84095</v>
      </c>
      <c r="H851" s="703">
        <v>89102469</v>
      </c>
      <c r="I851" s="704">
        <v>13855411</v>
      </c>
      <c r="J851" s="704">
        <v>28815167</v>
      </c>
      <c r="K851" s="704">
        <v>46431891</v>
      </c>
    </row>
    <row r="852" spans="2:11" ht="12.75">
      <c r="B852" s="640" t="s">
        <v>224</v>
      </c>
      <c r="C852" s="703">
        <f t="shared" si="83"/>
        <v>82599771</v>
      </c>
      <c r="D852" s="705">
        <v>347817</v>
      </c>
      <c r="E852" s="705">
        <v>107294</v>
      </c>
      <c r="F852" s="705">
        <v>165045</v>
      </c>
      <c r="G852" s="705">
        <v>75478</v>
      </c>
      <c r="H852" s="704">
        <v>82251954</v>
      </c>
      <c r="I852" s="705">
        <v>13173978</v>
      </c>
      <c r="J852" s="705">
        <v>27140711</v>
      </c>
      <c r="K852" s="705">
        <v>41937265</v>
      </c>
    </row>
    <row r="853" spans="2:11" ht="12.75">
      <c r="B853" s="640" t="s">
        <v>225</v>
      </c>
      <c r="C853" s="703">
        <f t="shared" si="83"/>
        <v>95899993</v>
      </c>
      <c r="D853" s="705">
        <v>378723</v>
      </c>
      <c r="E853" s="705">
        <v>85883</v>
      </c>
      <c r="F853" s="705">
        <v>183907</v>
      </c>
      <c r="G853" s="705">
        <v>108933</v>
      </c>
      <c r="H853" s="704">
        <v>95521270</v>
      </c>
      <c r="I853" s="705">
        <v>14100167</v>
      </c>
      <c r="J853" s="705">
        <v>30680146</v>
      </c>
      <c r="K853" s="705">
        <v>50740957</v>
      </c>
    </row>
    <row r="854" spans="2:11" ht="12.75">
      <c r="B854" s="640" t="s">
        <v>226</v>
      </c>
      <c r="C854" s="703">
        <f t="shared" si="83"/>
        <v>0</v>
      </c>
      <c r="D854" s="705"/>
      <c r="E854" s="705"/>
      <c r="F854" s="705"/>
      <c r="G854" s="706"/>
      <c r="H854" s="707"/>
      <c r="I854" s="705"/>
      <c r="J854" s="705"/>
      <c r="K854" s="705"/>
    </row>
    <row r="855" spans="2:11" ht="12.75">
      <c r="B855" s="640"/>
      <c r="C855" s="702"/>
      <c r="D855" s="699"/>
      <c r="E855" s="700"/>
      <c r="F855" s="700"/>
      <c r="G855" s="700"/>
      <c r="H855" s="699"/>
      <c r="I855" s="700"/>
      <c r="J855" s="700"/>
      <c r="K855" s="700"/>
    </row>
    <row r="856" spans="2:11" ht="12.75">
      <c r="B856" s="639">
        <v>2022</v>
      </c>
      <c r="C856" s="701">
        <f t="shared" ref="C856:K856" si="84">SUM(C843:C854)</f>
        <v>983895863</v>
      </c>
      <c r="D856" s="701">
        <f t="shared" si="84"/>
        <v>3884186</v>
      </c>
      <c r="E856" s="701">
        <f t="shared" si="84"/>
        <v>1070640</v>
      </c>
      <c r="F856" s="701">
        <f t="shared" si="84"/>
        <v>1689157</v>
      </c>
      <c r="G856" s="701">
        <f t="shared" si="84"/>
        <v>1124389</v>
      </c>
      <c r="H856" s="701">
        <f t="shared" si="84"/>
        <v>980011677</v>
      </c>
      <c r="I856" s="701">
        <f t="shared" si="84"/>
        <v>156828345</v>
      </c>
      <c r="J856" s="701">
        <f t="shared" si="84"/>
        <v>290662941</v>
      </c>
      <c r="K856" s="701">
        <f t="shared" si="84"/>
        <v>532520391</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5"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7" t="s">
        <v>373</v>
      </c>
      <c r="B1" s="1807"/>
      <c r="C1" s="1807"/>
      <c r="D1" s="1807"/>
      <c r="E1" s="1807"/>
      <c r="F1" s="1807"/>
      <c r="G1" s="1807"/>
      <c r="H1" s="1807"/>
      <c r="I1" s="1807"/>
      <c r="J1" s="1807"/>
      <c r="K1" s="1807"/>
      <c r="L1" s="1807"/>
      <c r="M1" s="1807"/>
      <c r="N1" s="1807"/>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542" zoomScale="75" workbookViewId="0">
      <selection activeCell="Y588" sqref="Y58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09" t="s">
        <v>469</v>
      </c>
      <c r="B1" s="1809"/>
      <c r="C1" s="1809"/>
      <c r="D1" s="1809"/>
      <c r="E1" s="1809"/>
      <c r="F1" s="1809"/>
      <c r="G1" s="1809"/>
      <c r="H1" s="1809"/>
      <c r="I1" s="1809"/>
      <c r="J1" s="1809"/>
      <c r="K1" s="1809"/>
      <c r="L1" s="1809"/>
      <c r="M1" s="1809"/>
    </row>
    <row r="2" spans="1:29" ht="12.75" hidden="1" customHeight="1">
      <c r="A2" s="1809"/>
      <c r="B2" s="1809"/>
      <c r="C2" s="1809"/>
      <c r="D2" s="1809"/>
      <c r="E2" s="1809"/>
      <c r="F2" s="1809"/>
      <c r="G2" s="1809"/>
      <c r="H2" s="1809"/>
      <c r="I2" s="1809"/>
      <c r="J2" s="1809"/>
      <c r="K2" s="1809"/>
      <c r="L2" s="1809"/>
      <c r="M2" s="1809"/>
    </row>
    <row r="3" spans="1:29" ht="12.75" hidden="1" customHeight="1">
      <c r="A3" s="1809"/>
      <c r="B3" s="1809"/>
      <c r="C3" s="1809"/>
      <c r="D3" s="1809"/>
      <c r="E3" s="1809"/>
      <c r="F3" s="1809"/>
      <c r="G3" s="1809"/>
      <c r="H3" s="1809"/>
      <c r="I3" s="1809"/>
      <c r="J3" s="1809"/>
      <c r="K3" s="1809"/>
      <c r="L3" s="1809"/>
      <c r="M3" s="1809"/>
    </row>
    <row r="4" spans="1:29" ht="20.25">
      <c r="A4" s="814" t="s">
        <v>161</v>
      </c>
      <c r="B4" s="815"/>
      <c r="C4" s="815"/>
      <c r="D4" s="815"/>
    </row>
    <row r="6" spans="1:29" ht="13.5" customHeight="1" thickBot="1">
      <c r="A6" s="7">
        <v>2003</v>
      </c>
      <c r="B6" s="8"/>
      <c r="C6" s="8"/>
      <c r="D6" s="8"/>
      <c r="E6" s="8"/>
      <c r="F6" s="8"/>
      <c r="G6" s="8"/>
      <c r="H6" s="8"/>
      <c r="I6" s="8"/>
      <c r="J6" s="8"/>
      <c r="K6" s="8"/>
      <c r="L6" s="9" t="s">
        <v>162</v>
      </c>
      <c r="M6" s="8"/>
      <c r="N6" s="8"/>
      <c r="O6" s="8"/>
      <c r="P6" s="7">
        <v>2003</v>
      </c>
      <c r="Q6" s="1808" t="s">
        <v>163</v>
      </c>
      <c r="R6" s="1808"/>
      <c r="S6" s="1808"/>
      <c r="T6" s="669"/>
      <c r="U6" s="7">
        <v>2003</v>
      </c>
      <c r="V6" s="1808" t="s">
        <v>164</v>
      </c>
      <c r="W6" s="1810"/>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08" t="s">
        <v>163</v>
      </c>
      <c r="Q15" s="1808"/>
      <c r="R15" s="1808"/>
      <c r="S15" s="1808"/>
      <c r="T15" s="8"/>
      <c r="U15" s="7">
        <v>2004</v>
      </c>
      <c r="V15" s="1808" t="s">
        <v>164</v>
      </c>
      <c r="W15" s="1808"/>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08" t="s">
        <v>163</v>
      </c>
      <c r="Q24" s="1808"/>
      <c r="R24" s="1808"/>
      <c r="S24" s="1808"/>
      <c r="T24" s="8"/>
      <c r="U24" s="7">
        <v>2005</v>
      </c>
      <c r="V24" s="1808" t="s">
        <v>164</v>
      </c>
      <c r="W24" s="1808"/>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08" t="s">
        <v>163</v>
      </c>
      <c r="Q33" s="1808"/>
      <c r="R33" s="1808"/>
      <c r="S33" s="1808"/>
      <c r="T33" s="8"/>
      <c r="U33" s="7">
        <v>2006</v>
      </c>
      <c r="V33" s="1808" t="s">
        <v>164</v>
      </c>
      <c r="W33" s="1808"/>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08" t="s">
        <v>163</v>
      </c>
      <c r="Q42" s="1808"/>
      <c r="R42" s="1808"/>
      <c r="S42" s="1808"/>
      <c r="T42" s="8"/>
      <c r="U42" s="7">
        <v>2007</v>
      </c>
      <c r="V42" s="1808" t="s">
        <v>164</v>
      </c>
      <c r="W42" s="1808"/>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08" t="s">
        <v>163</v>
      </c>
      <c r="Q51" s="1808"/>
      <c r="R51" s="1808"/>
      <c r="S51" s="1808"/>
      <c r="T51" s="8"/>
      <c r="U51" s="7">
        <v>2008</v>
      </c>
      <c r="V51" s="1808" t="s">
        <v>164</v>
      </c>
      <c r="W51" s="1808"/>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08" t="s">
        <v>163</v>
      </c>
      <c r="Q60" s="1808"/>
      <c r="R60" s="1808"/>
      <c r="S60" s="1808"/>
      <c r="T60" s="8"/>
      <c r="U60" s="7">
        <v>2009</v>
      </c>
      <c r="V60" s="1808" t="s">
        <v>164</v>
      </c>
      <c r="W60" s="1808"/>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08" t="s">
        <v>163</v>
      </c>
      <c r="Q69" s="1808"/>
      <c r="R69" s="1808"/>
      <c r="S69" s="1808"/>
      <c r="T69" s="8"/>
      <c r="U69" s="7">
        <v>2010</v>
      </c>
      <c r="V69" s="1808" t="s">
        <v>164</v>
      </c>
      <c r="W69" s="1808"/>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08" t="s">
        <v>163</v>
      </c>
      <c r="Q78" s="1808"/>
      <c r="R78" s="1808"/>
      <c r="S78" s="1808"/>
      <c r="T78" s="8"/>
      <c r="U78" s="7">
        <v>2011</v>
      </c>
      <c r="V78" s="1808" t="s">
        <v>164</v>
      </c>
      <c r="W78" s="1808"/>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08" t="s">
        <v>163</v>
      </c>
      <c r="Q87" s="1808"/>
      <c r="R87" s="1808"/>
      <c r="S87" s="1808"/>
      <c r="T87" s="8"/>
      <c r="U87" s="7">
        <v>2012</v>
      </c>
      <c r="V87" s="1808" t="s">
        <v>164</v>
      </c>
      <c r="W87" s="1808"/>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08" t="s">
        <v>163</v>
      </c>
      <c r="Q96" s="1808"/>
      <c r="R96" s="1808"/>
      <c r="S96" s="1808"/>
      <c r="T96" s="8"/>
      <c r="U96" s="7">
        <v>2013</v>
      </c>
      <c r="V96" s="1808" t="s">
        <v>164</v>
      </c>
      <c r="W96" s="1808"/>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08" t="s">
        <v>163</v>
      </c>
      <c r="Q105" s="1808"/>
      <c r="R105" s="1808"/>
      <c r="S105" s="1808"/>
      <c r="T105" s="8"/>
      <c r="U105" s="7">
        <v>2014</v>
      </c>
      <c r="V105" s="1808" t="s">
        <v>164</v>
      </c>
      <c r="W105" s="1808"/>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08" t="s">
        <v>163</v>
      </c>
      <c r="Q115" s="1808"/>
      <c r="R115" s="1808"/>
      <c r="S115" s="1808"/>
      <c r="T115" s="8"/>
      <c r="U115" s="7">
        <v>2015</v>
      </c>
      <c r="V115" s="1808" t="s">
        <v>164</v>
      </c>
      <c r="W115" s="1808"/>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08" t="s">
        <v>163</v>
      </c>
      <c r="Q125" s="1808"/>
      <c r="R125" s="1808"/>
      <c r="S125" s="1808"/>
      <c r="T125" s="8"/>
      <c r="U125" s="7">
        <v>2016</v>
      </c>
      <c r="V125" s="1808" t="s">
        <v>164</v>
      </c>
      <c r="W125" s="1808"/>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08" t="s">
        <v>163</v>
      </c>
      <c r="Q135" s="1808"/>
      <c r="R135" s="1808"/>
      <c r="S135" s="1808"/>
      <c r="T135" s="8"/>
      <c r="U135" s="7">
        <v>2017</v>
      </c>
      <c r="V135" s="1808" t="s">
        <v>164</v>
      </c>
      <c r="W135" s="1808"/>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08" t="s">
        <v>163</v>
      </c>
      <c r="Q145" s="1808"/>
      <c r="R145" s="1808"/>
      <c r="S145" s="1808"/>
      <c r="T145" s="8"/>
      <c r="U145" s="7">
        <v>2018</v>
      </c>
      <c r="V145" s="1808" t="s">
        <v>164</v>
      </c>
      <c r="W145" s="1808"/>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08" t="s">
        <v>163</v>
      </c>
      <c r="Q155" s="1808"/>
      <c r="R155" s="1808"/>
      <c r="S155" s="1808"/>
      <c r="T155" s="8"/>
      <c r="U155" s="7">
        <v>2019</v>
      </c>
      <c r="V155" s="1808" t="s">
        <v>164</v>
      </c>
      <c r="W155" s="1808"/>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08" t="s">
        <v>163</v>
      </c>
      <c r="Q165" s="1808"/>
      <c r="R165" s="1808"/>
      <c r="S165" s="1808"/>
      <c r="T165" s="8"/>
      <c r="U165" s="7">
        <v>2020</v>
      </c>
      <c r="V165" s="1808" t="s">
        <v>164</v>
      </c>
      <c r="W165" s="1808"/>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08" t="s">
        <v>163</v>
      </c>
      <c r="Q175" s="1808"/>
      <c r="R175" s="1808"/>
      <c r="S175" s="1808"/>
      <c r="T175" s="8"/>
      <c r="U175" s="7">
        <v>2021</v>
      </c>
      <c r="V175" s="1808" t="s">
        <v>164</v>
      </c>
      <c r="W175" s="1808"/>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08" t="s">
        <v>163</v>
      </c>
      <c r="Q185" s="1808"/>
      <c r="R185" s="1808"/>
      <c r="S185" s="1808"/>
      <c r="T185" s="8"/>
      <c r="U185" s="7">
        <v>2022</v>
      </c>
      <c r="V185" s="1808" t="s">
        <v>164</v>
      </c>
      <c r="W185" s="1808"/>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3"/>
      <c r="AF194" s="3"/>
      <c r="AG194" s="3"/>
      <c r="AH194" s="3"/>
    </row>
    <row r="195" spans="1:34" ht="22.5">
      <c r="A195" s="816" t="s">
        <v>192</v>
      </c>
      <c r="B195" s="815"/>
      <c r="C195" s="815"/>
      <c r="D195" s="815"/>
      <c r="E195" s="807"/>
      <c r="F195" s="807"/>
      <c r="G195" s="807"/>
      <c r="H195" s="807"/>
      <c r="I195" s="807"/>
      <c r="J195" s="807"/>
      <c r="K195" s="807"/>
      <c r="L195" s="807"/>
      <c r="M195" s="807"/>
      <c r="N195" s="806"/>
      <c r="O195" s="806"/>
      <c r="P195" s="803"/>
      <c r="Q195" s="805"/>
      <c r="R195" s="805"/>
      <c r="S195" s="805"/>
      <c r="T195" s="805"/>
      <c r="U195" s="805"/>
      <c r="V195" s="805"/>
      <c r="W195" s="805"/>
      <c r="X195" s="805"/>
      <c r="Y195" s="817"/>
      <c r="Z195" s="806"/>
      <c r="AA195"/>
      <c r="AB195"/>
      <c r="AC195"/>
      <c r="AD195" s="3"/>
      <c r="AE195" s="3"/>
      <c r="AF195" s="3"/>
      <c r="AG195" s="3"/>
      <c r="AH195" s="3"/>
    </row>
    <row r="196" spans="1:34" ht="15">
      <c r="A196" s="807"/>
      <c r="B196" s="807"/>
      <c r="C196" s="807"/>
      <c r="D196" s="807"/>
      <c r="E196" s="807"/>
      <c r="F196" s="807"/>
      <c r="G196" s="807"/>
      <c r="H196" s="807"/>
      <c r="I196" s="807"/>
      <c r="J196" s="807"/>
      <c r="K196" s="807"/>
      <c r="L196" s="807"/>
      <c r="M196" s="807"/>
      <c r="N196" s="806"/>
      <c r="O196" s="806"/>
      <c r="P196" s="806"/>
      <c r="Q196" s="806"/>
      <c r="R196" s="818" t="s">
        <v>193</v>
      </c>
      <c r="S196" s="806"/>
      <c r="T196" s="806"/>
      <c r="U196" s="806"/>
      <c r="V196" s="806"/>
      <c r="W196" s="818" t="s">
        <v>193</v>
      </c>
      <c r="X196" s="806"/>
      <c r="Y196" s="806"/>
      <c r="Z196" s="818"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7"/>
      <c r="B205" s="807"/>
      <c r="C205" s="807"/>
      <c r="D205" s="807"/>
      <c r="E205" s="807"/>
      <c r="F205" s="807"/>
      <c r="G205" s="807"/>
      <c r="H205" s="807"/>
      <c r="I205" s="807"/>
      <c r="J205" s="807"/>
      <c r="K205" s="807"/>
      <c r="L205" s="807"/>
      <c r="M205" s="807"/>
      <c r="N205" s="806"/>
      <c r="O205" s="807"/>
      <c r="P205" s="807"/>
      <c r="Q205" s="807"/>
      <c r="R205" s="807"/>
      <c r="S205" s="807"/>
      <c r="T205" s="807"/>
      <c r="U205" s="807"/>
      <c r="V205" s="807"/>
      <c r="W205" s="807"/>
      <c r="X205" s="807"/>
      <c r="Y205" s="807"/>
      <c r="Z205" s="807"/>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20.62596886854822</v>
      </c>
      <c r="O376" s="152" t="s">
        <v>185</v>
      </c>
      <c r="P376" s="186">
        <f t="shared" ref="P376:S382" si="173">(P187/1000)/1.02</f>
        <v>19.180822121218831</v>
      </c>
      <c r="Q376" s="187">
        <f t="shared" si="173"/>
        <v>21.746458906698994</v>
      </c>
      <c r="R376" s="187">
        <f t="shared" si="173"/>
        <v>21.147372832018149</v>
      </c>
      <c r="S376" s="187">
        <f t="shared" si="173"/>
        <v>20.964579760492743</v>
      </c>
      <c r="T376" s="127"/>
      <c r="U376" s="152" t="s">
        <v>185</v>
      </c>
      <c r="V376" s="186">
        <f t="shared" ref="V376:W382" si="174">(V187/1000)/1.02</f>
        <v>20.442196477921286</v>
      </c>
      <c r="W376" s="186">
        <f t="shared" si="174"/>
        <v>21.054956729390796</v>
      </c>
      <c r="X376" s="127"/>
      <c r="Y376" s="152" t="s">
        <v>185</v>
      </c>
      <c r="Z376" s="189">
        <f t="shared" ref="Z376:Z382" si="175">(Z187/1000)/1.02</f>
        <v>20.732297154797592</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20.031830204771168</v>
      </c>
      <c r="O377" s="193" t="s">
        <v>190</v>
      </c>
      <c r="P377" s="186">
        <f t="shared" si="173"/>
        <v>19.792482556323048</v>
      </c>
      <c r="Q377" s="187">
        <f t="shared" si="173"/>
        <v>21.507448772503093</v>
      </c>
      <c r="R377" s="187">
        <f t="shared" si="173"/>
        <v>20.754324313026736</v>
      </c>
      <c r="S377" s="187">
        <f t="shared" si="173"/>
        <v>20.860463819388553</v>
      </c>
      <c r="T377" s="127"/>
      <c r="U377" s="194" t="s">
        <v>190</v>
      </c>
      <c r="V377" s="186">
        <f t="shared" si="174"/>
        <v>20.640995991864074</v>
      </c>
      <c r="W377" s="186">
        <f t="shared" si="174"/>
        <v>20.809182420945252</v>
      </c>
      <c r="X377" s="127"/>
      <c r="Y377" s="194" t="s">
        <v>190</v>
      </c>
      <c r="Z377" s="189">
        <f t="shared" si="175"/>
        <v>20.717470874699291</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21.886541947116712</v>
      </c>
      <c r="O378" s="200" t="s">
        <v>186</v>
      </c>
      <c r="P378" s="186">
        <f t="shared" si="173"/>
        <v>20.348662516255178</v>
      </c>
      <c r="Q378" s="187">
        <f t="shared" si="173"/>
        <v>22.543176304725666</v>
      </c>
      <c r="R378" s="187">
        <f t="shared" si="173"/>
        <v>22.024300503676091</v>
      </c>
      <c r="S378" s="187">
        <f t="shared" si="173"/>
        <v>22.056495289862955</v>
      </c>
      <c r="T378" s="127"/>
      <c r="U378" s="201" t="s">
        <v>186</v>
      </c>
      <c r="V378" s="186">
        <f t="shared" si="174"/>
        <v>21.419344979623492</v>
      </c>
      <c r="W378" s="186">
        <f t="shared" si="174"/>
        <v>22.040288321197131</v>
      </c>
      <c r="X378" s="127"/>
      <c r="Y378" s="201" t="s">
        <v>186</v>
      </c>
      <c r="Z378" s="189">
        <f t="shared" si="175"/>
        <v>21.696565146519635</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21.720950281294389</v>
      </c>
      <c r="O379" s="200" t="s">
        <v>187</v>
      </c>
      <c r="P379" s="186">
        <f t="shared" si="173"/>
        <v>20.146092040553047</v>
      </c>
      <c r="Q379" s="187">
        <f t="shared" si="173"/>
        <v>22.436049064904971</v>
      </c>
      <c r="R379" s="187">
        <f t="shared" si="173"/>
        <v>21.949846513649565</v>
      </c>
      <c r="S379" s="187">
        <f t="shared" si="173"/>
        <v>21.920768113655051</v>
      </c>
      <c r="T379" s="127"/>
      <c r="U379" s="201" t="s">
        <v>187</v>
      </c>
      <c r="V379" s="186">
        <f t="shared" si="174"/>
        <v>21.266351942793815</v>
      </c>
      <c r="W379" s="186">
        <f t="shared" si="174"/>
        <v>21.934822486630438</v>
      </c>
      <c r="X379" s="127"/>
      <c r="Y379" s="201" t="s">
        <v>187</v>
      </c>
      <c r="Z379" s="189">
        <f t="shared" si="175"/>
        <v>21.579532932551359</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22.450215224771853</v>
      </c>
      <c r="O380" s="200" t="s">
        <v>188</v>
      </c>
      <c r="P380" s="186">
        <f t="shared" si="173"/>
        <v>20.363359493797521</v>
      </c>
      <c r="Q380" s="187">
        <f t="shared" si="173"/>
        <v>22.405880495912559</v>
      </c>
      <c r="R380" s="187">
        <f t="shared" si="173"/>
        <v>21.839144175656717</v>
      </c>
      <c r="S380" s="187">
        <f t="shared" si="173"/>
        <v>22.556317852586378</v>
      </c>
      <c r="T380" s="127"/>
      <c r="U380" s="201" t="s">
        <v>188</v>
      </c>
      <c r="V380" s="186">
        <f t="shared" si="174"/>
        <v>21.356339964594724</v>
      </c>
      <c r="W380" s="186">
        <f t="shared" si="174"/>
        <v>22.277252677267928</v>
      </c>
      <c r="X380" s="127"/>
      <c r="Y380" s="201" t="s">
        <v>188</v>
      </c>
      <c r="Z380" s="189">
        <f t="shared" si="175"/>
        <v>21.898345491570858</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18.114291394460729</v>
      </c>
      <c r="O381" s="200" t="s">
        <v>71</v>
      </c>
      <c r="P381" s="186">
        <f t="shared" si="173"/>
        <v>17.088462208006245</v>
      </c>
      <c r="Q381" s="187">
        <f t="shared" si="173"/>
        <v>20.153013462009724</v>
      </c>
      <c r="R381" s="187">
        <f t="shared" si="173"/>
        <v>19.454622692944774</v>
      </c>
      <c r="S381" s="187">
        <f t="shared" si="173"/>
        <v>18.909466581093529</v>
      </c>
      <c r="T381" s="127"/>
      <c r="U381" s="201" t="s">
        <v>71</v>
      </c>
      <c r="V381" s="186">
        <f t="shared" si="174"/>
        <v>18.548977725673332</v>
      </c>
      <c r="W381" s="186">
        <f t="shared" si="174"/>
        <v>19.174466034096085</v>
      </c>
      <c r="X381" s="127"/>
      <c r="Y381" s="201" t="s">
        <v>71</v>
      </c>
      <c r="Z381" s="189">
        <f t="shared" si="175"/>
        <v>18.867121756771375</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22.021844098213204</v>
      </c>
      <c r="O382" s="207" t="s">
        <v>189</v>
      </c>
      <c r="P382" s="186">
        <f t="shared" si="173"/>
        <v>19.538640017443665</v>
      </c>
      <c r="Q382" s="187">
        <f t="shared" si="173"/>
        <v>22.077846861170972</v>
      </c>
      <c r="R382" s="187">
        <f t="shared" si="173"/>
        <v>21.958567097554941</v>
      </c>
      <c r="S382" s="187">
        <f t="shared" si="173"/>
        <v>22.074350350231551</v>
      </c>
      <c r="T382" s="127"/>
      <c r="U382" s="208" t="s">
        <v>189</v>
      </c>
      <c r="V382" s="186">
        <f t="shared" si="174"/>
        <v>20.860472860536962</v>
      </c>
      <c r="W382" s="186">
        <f t="shared" si="174"/>
        <v>22.016771542205657</v>
      </c>
      <c r="X382" s="127"/>
      <c r="Y382" s="208" t="s">
        <v>189</v>
      </c>
      <c r="Z382" s="189">
        <f t="shared" si="175"/>
        <v>21.406064266444936</v>
      </c>
      <c r="AB382" s="3"/>
      <c r="AC382" s="3"/>
      <c r="AD382" s="3"/>
      <c r="AE382" s="3"/>
      <c r="AF382" s="3"/>
    </row>
    <row r="383" spans="1:32">
      <c r="AB383" s="3"/>
      <c r="AC383" s="3"/>
      <c r="AD383" s="3"/>
      <c r="AE383" s="3"/>
      <c r="AF383" s="3"/>
    </row>
    <row r="384" spans="1:32">
      <c r="AB384" s="3"/>
      <c r="AC384" s="3"/>
      <c r="AD384" s="3"/>
      <c r="AE384" s="3"/>
      <c r="AF384" s="3"/>
    </row>
    <row r="385" spans="1:32" ht="22.5">
      <c r="A385" s="816" t="s">
        <v>194</v>
      </c>
      <c r="B385" s="815"/>
      <c r="C385" s="815"/>
      <c r="D385" s="815"/>
      <c r="E385" s="815"/>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1"/>
      <c r="B395" s="811"/>
      <c r="C395" s="811"/>
      <c r="D395" s="811"/>
      <c r="E395" s="811"/>
      <c r="F395" s="811"/>
      <c r="G395" s="811"/>
      <c r="H395" s="811"/>
      <c r="I395" s="811"/>
      <c r="J395" s="811"/>
      <c r="K395" s="811"/>
      <c r="L395" s="811"/>
      <c r="M395" s="811"/>
      <c r="N395" s="807"/>
      <c r="O395" s="807"/>
      <c r="P395" s="812"/>
      <c r="Q395" s="812"/>
      <c r="R395" s="812"/>
      <c r="S395" s="812"/>
      <c r="T395" s="812"/>
      <c r="U395" s="812"/>
      <c r="V395" s="812"/>
      <c r="W395" s="812"/>
      <c r="X395" s="812"/>
      <c r="Y395" s="812"/>
      <c r="Z395" s="812"/>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7"/>
      <c r="B404" s="807"/>
      <c r="C404" s="807"/>
      <c r="D404" s="807"/>
      <c r="E404" s="807"/>
      <c r="F404" s="807"/>
      <c r="G404" s="807"/>
      <c r="H404" s="807"/>
      <c r="I404" s="807"/>
      <c r="J404" s="807"/>
      <c r="K404" s="807"/>
      <c r="L404" s="807"/>
      <c r="M404" s="807"/>
      <c r="N404" s="807"/>
      <c r="O404" s="807"/>
      <c r="P404" s="803"/>
      <c r="Q404" s="805"/>
      <c r="R404" s="805"/>
      <c r="S404" s="805"/>
      <c r="T404" s="805"/>
      <c r="U404" s="805"/>
      <c r="V404" s="805"/>
      <c r="W404" s="805"/>
      <c r="X404" s="805"/>
      <c r="Y404" s="805"/>
      <c r="Z404" s="812"/>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7"/>
      <c r="B413" s="807"/>
      <c r="C413" s="807"/>
      <c r="D413" s="807"/>
      <c r="E413" s="807"/>
      <c r="F413" s="807"/>
      <c r="G413" s="807"/>
      <c r="H413" s="807"/>
      <c r="I413" s="807"/>
      <c r="J413" s="807"/>
      <c r="K413" s="807"/>
      <c r="L413" s="807"/>
      <c r="M413" s="807"/>
      <c r="N413" s="807"/>
      <c r="O413" s="813"/>
      <c r="P413" s="803"/>
      <c r="Q413" s="805"/>
      <c r="R413" s="805"/>
      <c r="S413" s="805"/>
      <c r="T413" s="805"/>
      <c r="U413" s="805"/>
      <c r="V413" s="805"/>
      <c r="W413" s="805"/>
      <c r="X413" s="805"/>
      <c r="Y413" s="805"/>
      <c r="Z413" s="812"/>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7"/>
      <c r="B422" s="807"/>
      <c r="C422" s="807"/>
      <c r="D422" s="807"/>
      <c r="E422" s="807"/>
      <c r="F422" s="807"/>
      <c r="G422" s="807"/>
      <c r="H422" s="807"/>
      <c r="I422" s="807"/>
      <c r="J422" s="807"/>
      <c r="K422" s="807"/>
      <c r="L422" s="807"/>
      <c r="M422" s="807"/>
      <c r="N422" s="807"/>
      <c r="O422" s="807"/>
      <c r="P422" s="807"/>
      <c r="Q422" s="807"/>
      <c r="R422" s="807"/>
      <c r="S422" s="807"/>
      <c r="T422" s="807"/>
      <c r="U422" s="807"/>
      <c r="V422" s="807"/>
      <c r="W422" s="807"/>
      <c r="X422" s="807"/>
      <c r="Y422" s="807"/>
      <c r="Z422" s="807"/>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10.684251873907979</v>
      </c>
      <c r="N559" s="216"/>
      <c r="O559" s="255" t="s">
        <v>185</v>
      </c>
      <c r="P559" s="231">
        <f>P376*0.518</f>
        <v>9.9356658587913547</v>
      </c>
      <c r="Q559" s="231">
        <f>Q376*0.518</f>
        <v>11.264665713670079</v>
      </c>
      <c r="R559" s="231">
        <f>R376*0.518</f>
        <v>10.954339126985401</v>
      </c>
      <c r="S559" s="231">
        <f>S376*0.518</f>
        <v>10.859652315935241</v>
      </c>
      <c r="T559" s="216"/>
      <c r="U559" s="255" t="s">
        <v>185</v>
      </c>
      <c r="V559" s="231">
        <f>V376*0.518</f>
        <v>10.589057775563226</v>
      </c>
      <c r="W559" s="231">
        <f>W376*0.518</f>
        <v>10.906467585824432</v>
      </c>
      <c r="X559" s="216"/>
      <c r="Y559" s="255" t="s">
        <v>185</v>
      </c>
      <c r="Z559" s="231">
        <f>Z376*0.518</f>
        <v>10.739329926185153</v>
      </c>
    </row>
    <row r="560" spans="1:26">
      <c r="A560" s="256" t="s">
        <v>190</v>
      </c>
      <c r="B560" s="257">
        <f>B377*0.539</f>
        <v>10.252197100007869</v>
      </c>
      <c r="C560" s="257">
        <f t="shared" ref="C560:M560" si="276">C377*0.539</f>
        <v>9.9176645106776906</v>
      </c>
      <c r="D560" s="808">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10.79715648037166</v>
      </c>
      <c r="N560" s="216"/>
      <c r="O560" s="259" t="s">
        <v>190</v>
      </c>
      <c r="P560" s="237">
        <f>P377*0.539</f>
        <v>10.668148097858124</v>
      </c>
      <c r="Q560" s="237">
        <f>Q377*0.539</f>
        <v>11.592514888379167</v>
      </c>
      <c r="R560" s="237">
        <f>R377*0.539</f>
        <v>11.186580804721411</v>
      </c>
      <c r="S560" s="237">
        <f>S377*0.539</f>
        <v>11.243789998650431</v>
      </c>
      <c r="T560" s="216"/>
      <c r="U560" s="259" t="s">
        <v>190</v>
      </c>
      <c r="V560" s="237">
        <f>V377*0.539</f>
        <v>11.125496839614737</v>
      </c>
      <c r="W560" s="237">
        <f>W377*0.539</f>
        <v>11.216149324889491</v>
      </c>
      <c r="X560" s="216"/>
      <c r="Y560" s="256" t="s">
        <v>190</v>
      </c>
      <c r="Z560" s="237">
        <f>Z377*0.539</f>
        <v>11.166716801462918</v>
      </c>
    </row>
    <row r="561" spans="1:26">
      <c r="A561" s="233" t="s">
        <v>186</v>
      </c>
      <c r="B561" s="234">
        <f>B378*0.533</f>
        <v>10.456725243307369</v>
      </c>
      <c r="C561" s="234">
        <f t="shared" ref="C561:M561" si="277">C378*0.533</f>
        <v>10.52458735428189</v>
      </c>
      <c r="D561" s="809">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11.665526857813209</v>
      </c>
      <c r="N561" s="216"/>
      <c r="O561" s="233" t="s">
        <v>186</v>
      </c>
      <c r="P561" s="234">
        <f t="shared" ref="P561:S562" si="278">P378*0.533</f>
        <v>10.84583712116401</v>
      </c>
      <c r="Q561" s="234">
        <f t="shared" si="278"/>
        <v>12.015512970418781</v>
      </c>
      <c r="R561" s="234">
        <f t="shared" si="278"/>
        <v>11.738952168459358</v>
      </c>
      <c r="S561" s="234">
        <f t="shared" si="278"/>
        <v>11.756111989496956</v>
      </c>
      <c r="T561" s="216"/>
      <c r="U561" s="233" t="s">
        <v>186</v>
      </c>
      <c r="V561" s="234">
        <f>V378*0.533</f>
        <v>11.416510874139322</v>
      </c>
      <c r="W561" s="234">
        <f>W378*0.533</f>
        <v>11.747473675198071</v>
      </c>
      <c r="X561" s="216"/>
      <c r="Y561" s="233" t="s">
        <v>186</v>
      </c>
      <c r="Z561" s="234">
        <f>Z378*0.533</f>
        <v>11.564269223094966</v>
      </c>
    </row>
    <row r="562" spans="1:26">
      <c r="A562" s="233" t="s">
        <v>187</v>
      </c>
      <c r="B562" s="234">
        <f>B379*0.533</f>
        <v>10.393475284630448</v>
      </c>
      <c r="C562" s="234">
        <f t="shared" ref="C562:M562" si="279">C379*0.533</f>
        <v>10.470450674713996</v>
      </c>
      <c r="D562" s="809">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11.577266499929911</v>
      </c>
      <c r="N562" s="216"/>
      <c r="O562" s="233" t="s">
        <v>187</v>
      </c>
      <c r="P562" s="234">
        <f t="shared" si="278"/>
        <v>10.737867057614775</v>
      </c>
      <c r="Q562" s="234">
        <f t="shared" si="278"/>
        <v>11.958414151594351</v>
      </c>
      <c r="R562" s="234">
        <f t="shared" si="278"/>
        <v>11.699268191775218</v>
      </c>
      <c r="S562" s="234">
        <f t="shared" si="278"/>
        <v>11.683769404578143</v>
      </c>
      <c r="T562" s="216"/>
      <c r="U562" s="233" t="s">
        <v>187</v>
      </c>
      <c r="V562" s="234">
        <f>V379*0.533</f>
        <v>11.334965585509105</v>
      </c>
      <c r="W562" s="234">
        <f>W379*0.533</f>
        <v>11.691260385374024</v>
      </c>
      <c r="X562" s="216"/>
      <c r="Y562" s="233" t="s">
        <v>187</v>
      </c>
      <c r="Z562" s="234">
        <f>Z379*0.533</f>
        <v>11.501891053049874</v>
      </c>
    </row>
    <row r="563" spans="1:26">
      <c r="A563" s="233" t="s">
        <v>188</v>
      </c>
      <c r="B563" s="234">
        <f>B380*0.533</f>
        <v>10.688684204855274</v>
      </c>
      <c r="C563" s="234">
        <f t="shared" ref="C563:K563" si="280">C380*0.521</f>
        <v>10.501578320915952</v>
      </c>
      <c r="D563" s="809">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11.696562132106136</v>
      </c>
      <c r="N563" s="216"/>
      <c r="O563" s="233" t="s">
        <v>188</v>
      </c>
      <c r="P563" s="234">
        <f>P380*0.521</f>
        <v>10.609310296268509</v>
      </c>
      <c r="Q563" s="234">
        <f>Q380*0.521</f>
        <v>11.673463738370444</v>
      </c>
      <c r="R563" s="234">
        <f>R380*0.521</f>
        <v>11.37819411551715</v>
      </c>
      <c r="S563" s="234">
        <f>S380*0.521</f>
        <v>11.751841601197503</v>
      </c>
      <c r="T563" s="216"/>
      <c r="U563" s="233" t="s">
        <v>188</v>
      </c>
      <c r="V563" s="234">
        <f>V380*0.521</f>
        <v>11.126653121553852</v>
      </c>
      <c r="W563" s="234">
        <f>W380*0.521</f>
        <v>11.606448644856592</v>
      </c>
      <c r="X563" s="216"/>
      <c r="Y563" s="233" t="s">
        <v>188</v>
      </c>
      <c r="Z563" s="234">
        <f>Z380*0.521</f>
        <v>11.409038001108417</v>
      </c>
    </row>
    <row r="564" spans="1:26">
      <c r="A564" s="233" t="s">
        <v>71</v>
      </c>
      <c r="B564" s="234">
        <f>B381*0.521</f>
        <v>8.2173773041296023</v>
      </c>
      <c r="C564" s="234">
        <f t="shared" ref="C564:K564" si="281">C381*0.487</f>
        <v>8.1185815960576662</v>
      </c>
      <c r="D564" s="809">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8.8216599091023742</v>
      </c>
      <c r="N564" s="216"/>
      <c r="O564" s="233" t="s">
        <v>71</v>
      </c>
      <c r="P564" s="234">
        <f>P381*0.487</f>
        <v>8.3220810952990405</v>
      </c>
      <c r="Q564" s="234">
        <f>Q381*0.487</f>
        <v>9.8145175559987354</v>
      </c>
      <c r="R564" s="234">
        <f>R381*0.487</f>
        <v>9.4744012514641049</v>
      </c>
      <c r="S564" s="234">
        <f>S381*0.487</f>
        <v>9.2089102249925485</v>
      </c>
      <c r="T564" s="216"/>
      <c r="U564" s="233" t="s">
        <v>71</v>
      </c>
      <c r="V564" s="234">
        <f>V381*0.487</f>
        <v>9.0333521524029123</v>
      </c>
      <c r="W564" s="234">
        <f>W381*0.487</f>
        <v>9.3379649586047933</v>
      </c>
      <c r="X564" s="216"/>
      <c r="Y564" s="233" t="s">
        <v>71</v>
      </c>
      <c r="Z564" s="234">
        <f>Z381*0.487</f>
        <v>9.1882882955476592</v>
      </c>
    </row>
    <row r="565" spans="1:26" ht="13.5" thickBot="1">
      <c r="A565" s="241" t="s">
        <v>189</v>
      </c>
      <c r="B565" s="242">
        <f>B382*0.487</f>
        <v>9.1427237339550587</v>
      </c>
      <c r="C565" s="242">
        <f t="shared" ref="C565:K565" si="282">C382*0.518</f>
        <v>9.8760139880975828</v>
      </c>
      <c r="D565" s="810">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11.407315242874441</v>
      </c>
      <c r="N565" s="216"/>
      <c r="O565" s="241" t="s">
        <v>189</v>
      </c>
      <c r="P565" s="242">
        <f>P382*0.518</f>
        <v>10.121015529035819</v>
      </c>
      <c r="Q565" s="242">
        <f>Q382*0.518</f>
        <v>11.436324674086563</v>
      </c>
      <c r="R565" s="242">
        <f>R382*0.518</f>
        <v>11.37453775653346</v>
      </c>
      <c r="S565" s="242">
        <f>S382*0.518</f>
        <v>11.434513481419945</v>
      </c>
      <c r="T565" s="216"/>
      <c r="U565" s="241" t="s">
        <v>189</v>
      </c>
      <c r="V565" s="242">
        <f>V382*0.518</f>
        <v>10.805724941758147</v>
      </c>
      <c r="W565" s="242">
        <f>W382*0.518</f>
        <v>11.40468765886253</v>
      </c>
      <c r="X565" s="216"/>
      <c r="Y565" s="241" t="s">
        <v>189</v>
      </c>
      <c r="Z565" s="242">
        <f>Z382*0.518</f>
        <v>11.088341290018477</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R42" sqref="R4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07" t="s">
        <v>355</v>
      </c>
      <c r="B4" s="1807"/>
      <c r="C4" s="1807"/>
      <c r="D4" s="1807"/>
      <c r="E4" s="1807"/>
      <c r="F4" s="1807"/>
      <c r="G4" s="1807"/>
      <c r="H4" s="1807"/>
      <c r="I4" s="1807"/>
      <c r="J4" s="1807"/>
      <c r="K4" s="1807"/>
      <c r="L4" s="1807"/>
      <c r="M4" s="1807"/>
      <c r="N4" s="1807"/>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9">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800">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0">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0">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0">
        <v>10398</v>
      </c>
      <c r="C13" s="672">
        <v>10453.127</v>
      </c>
      <c r="D13" s="672">
        <v>10670.55</v>
      </c>
      <c r="E13" s="672">
        <v>10847</v>
      </c>
      <c r="F13" s="672">
        <v>11012</v>
      </c>
      <c r="G13" s="672">
        <v>11287.946</v>
      </c>
      <c r="H13" s="672">
        <v>11087.75</v>
      </c>
      <c r="I13" s="672">
        <v>11002.56</v>
      </c>
      <c r="J13" s="801">
        <v>11648.847</v>
      </c>
      <c r="K13" s="672">
        <v>12527.683999999999</v>
      </c>
      <c r="L13" s="672">
        <v>16637.236000000001</v>
      </c>
      <c r="M13" s="673">
        <v>16075.019</v>
      </c>
      <c r="N13"/>
      <c r="O13"/>
      <c r="P13"/>
    </row>
    <row r="14" spans="1:16" ht="15.75">
      <c r="A14" s="653">
        <v>2022</v>
      </c>
      <c r="B14" s="800">
        <v>16598.108</v>
      </c>
      <c r="C14" s="672">
        <v>17069.535</v>
      </c>
      <c r="D14" s="672">
        <v>18605.55</v>
      </c>
      <c r="E14" s="672">
        <v>19717.2</v>
      </c>
      <c r="F14" s="672">
        <v>19727.75</v>
      </c>
      <c r="G14" s="672">
        <v>18956.47</v>
      </c>
      <c r="H14" s="672">
        <v>18594.900000000001</v>
      </c>
      <c r="I14" s="672">
        <v>18826.25</v>
      </c>
      <c r="J14" s="801">
        <v>18535.509999999998</v>
      </c>
      <c r="K14" s="672">
        <v>18496.41</v>
      </c>
      <c r="L14" s="672">
        <v>18400.75</v>
      </c>
      <c r="M14" s="673">
        <v>17534.490000000002</v>
      </c>
      <c r="N14"/>
      <c r="O14"/>
      <c r="P14"/>
    </row>
    <row r="15" spans="1:16" ht="16.5" thickBot="1">
      <c r="A15" s="654">
        <v>2023</v>
      </c>
      <c r="B15" s="802">
        <v>17818.25</v>
      </c>
      <c r="C15" s="674"/>
      <c r="D15" s="674"/>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801">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801">
        <v>21750.74</v>
      </c>
      <c r="K22" s="672">
        <v>21897.5</v>
      </c>
      <c r="L22" s="672">
        <v>21754.82</v>
      </c>
      <c r="M22" s="673">
        <v>21499.32</v>
      </c>
    </row>
    <row r="23" spans="1:30" ht="16.5" thickBot="1">
      <c r="A23" s="654">
        <v>2023</v>
      </c>
      <c r="B23" s="802">
        <v>21326.672999999999</v>
      </c>
      <c r="C23" s="674"/>
      <c r="D23" s="674"/>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807" t="s">
        <v>356</v>
      </c>
      <c r="B25" s="1807"/>
      <c r="C25" s="1807"/>
      <c r="D25" s="1807"/>
      <c r="E25" s="1807"/>
      <c r="F25" s="1807"/>
      <c r="G25" s="1807"/>
      <c r="H25" s="1807"/>
      <c r="I25" s="1807"/>
      <c r="J25" s="1807"/>
      <c r="K25" s="1807"/>
      <c r="L25" s="1807"/>
      <c r="M25" s="1807"/>
      <c r="N25" s="1807"/>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801">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801">
        <v>47264.82</v>
      </c>
      <c r="K34" s="672">
        <v>45356.375</v>
      </c>
      <c r="L34" s="672">
        <v>43595.25</v>
      </c>
      <c r="M34" s="673">
        <v>43805</v>
      </c>
    </row>
    <row r="35" spans="1:13" ht="16.5" thickBot="1">
      <c r="A35" s="654">
        <v>2023</v>
      </c>
      <c r="B35" s="802">
        <v>44422.080000000002</v>
      </c>
      <c r="C35" s="674"/>
      <c r="D35" s="674"/>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801">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801">
        <v>34782.400000000001</v>
      </c>
      <c r="K42" s="672">
        <v>34308.35</v>
      </c>
      <c r="L42" s="672">
        <v>34677.51</v>
      </c>
      <c r="M42" s="673">
        <v>36327.949999999997</v>
      </c>
    </row>
    <row r="43" spans="1:13" ht="16.5" thickBot="1">
      <c r="A43" s="654">
        <v>2023</v>
      </c>
      <c r="B43" s="802">
        <v>35216.26</v>
      </c>
      <c r="C43" s="674"/>
      <c r="D43" s="674"/>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6" workbookViewId="0">
      <selection activeCell="R49" sqref="R49"/>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2" customWidth="1"/>
    <col min="2" max="2" width="11.5703125" style="1002" customWidth="1"/>
    <col min="3" max="3" width="13" style="1002" customWidth="1"/>
    <col min="4" max="4" width="12.140625" style="1002" customWidth="1"/>
    <col min="5" max="5" width="8.7109375" style="1002" customWidth="1"/>
    <col min="6" max="6" width="12.7109375" style="1002" customWidth="1"/>
    <col min="7" max="7" width="9.28515625" style="1002" customWidth="1"/>
    <col min="8" max="8" width="12" style="1002" customWidth="1"/>
    <col min="9" max="9" width="11.7109375" style="1002" customWidth="1"/>
    <col min="10" max="10" width="11.5703125" style="1002" bestFit="1" customWidth="1"/>
    <col min="11" max="11" width="12.42578125" style="1002" customWidth="1"/>
    <col min="12" max="16384" width="9.140625" style="1002"/>
  </cols>
  <sheetData>
    <row r="1" spans="1:11" ht="31.5" customHeight="1" thickBot="1">
      <c r="A1" s="1586" t="s">
        <v>63</v>
      </c>
      <c r="B1" s="1586"/>
      <c r="C1" s="1586"/>
      <c r="D1" s="1586"/>
      <c r="E1" s="1586"/>
      <c r="F1" s="1586"/>
      <c r="G1" s="1586"/>
      <c r="H1" s="1586"/>
      <c r="I1" s="1586"/>
      <c r="J1" s="1586"/>
      <c r="K1" s="1018"/>
    </row>
    <row r="2" spans="1:11" ht="16.5" thickBot="1">
      <c r="A2" s="1610" t="s">
        <v>273</v>
      </c>
      <c r="B2" s="1611"/>
      <c r="C2" s="1611"/>
      <c r="D2" s="1611"/>
      <c r="E2" s="1611"/>
      <c r="F2" s="1611"/>
      <c r="G2" s="1611"/>
      <c r="H2" s="1611"/>
      <c r="I2" s="1611"/>
      <c r="J2" s="1612"/>
    </row>
    <row r="3" spans="1:11" ht="32.25" thickBot="1">
      <c r="A3" s="1027"/>
      <c r="B3" s="1019"/>
      <c r="C3" s="1020" t="s">
        <v>59</v>
      </c>
      <c r="D3" s="1028"/>
      <c r="E3" s="1029"/>
      <c r="F3" s="1030" t="s">
        <v>262</v>
      </c>
      <c r="G3" s="1031" t="s">
        <v>263</v>
      </c>
      <c r="H3" s="1032" t="s">
        <v>66</v>
      </c>
      <c r="I3" s="1030" t="s">
        <v>264</v>
      </c>
      <c r="J3" s="1031" t="s">
        <v>265</v>
      </c>
    </row>
    <row r="4" spans="1:11" ht="31.5">
      <c r="A4" s="1033" t="s">
        <v>53</v>
      </c>
      <c r="B4" s="1034" t="s">
        <v>60</v>
      </c>
      <c r="C4" s="1035" t="s">
        <v>61</v>
      </c>
      <c r="D4" s="943" t="s">
        <v>62</v>
      </c>
      <c r="E4" s="1036" t="s">
        <v>67</v>
      </c>
      <c r="F4" s="1037" t="s">
        <v>55</v>
      </c>
      <c r="G4" s="1038" t="s">
        <v>49</v>
      </c>
      <c r="H4" s="1039" t="s">
        <v>68</v>
      </c>
      <c r="I4" s="1040" t="s">
        <v>50</v>
      </c>
      <c r="J4" s="908" t="s">
        <v>67</v>
      </c>
    </row>
    <row r="5" spans="1:11" ht="32.25" thickBot="1">
      <c r="A5" s="1041"/>
      <c r="B5" s="1345" t="s">
        <v>518</v>
      </c>
      <c r="C5" s="1042" t="s">
        <v>518</v>
      </c>
      <c r="D5" s="1042" t="s">
        <v>518</v>
      </c>
      <c r="E5" s="1043" t="s">
        <v>50</v>
      </c>
      <c r="F5" s="1009" t="s">
        <v>518</v>
      </c>
      <c r="G5" s="1044" t="s">
        <v>69</v>
      </c>
      <c r="H5" s="1045" t="s">
        <v>65</v>
      </c>
      <c r="I5" s="1009" t="s">
        <v>518</v>
      </c>
      <c r="J5" s="1046" t="s">
        <v>57</v>
      </c>
    </row>
    <row r="6" spans="1:11" ht="16.5" thickBot="1">
      <c r="A6" s="1021" t="s">
        <v>268</v>
      </c>
      <c r="B6" s="1111"/>
      <c r="C6" s="1111"/>
      <c r="D6" s="1111"/>
      <c r="E6" s="1111"/>
      <c r="F6" s="1111"/>
      <c r="G6" s="1111"/>
      <c r="H6" s="1111"/>
      <c r="I6" s="1022"/>
      <c r="J6" s="1023"/>
    </row>
    <row r="7" spans="1:11" ht="16.5" thickBot="1">
      <c r="A7" s="1047" t="s">
        <v>18</v>
      </c>
      <c r="B7" s="1048">
        <v>10.812866036139626</v>
      </c>
      <c r="C7" s="1049">
        <v>20874.258757026306</v>
      </c>
      <c r="D7" s="1129">
        <v>21291.743932166832</v>
      </c>
      <c r="E7" s="1050">
        <v>0.81022744729207574</v>
      </c>
      <c r="F7" s="1051">
        <v>325.06231903485252</v>
      </c>
      <c r="G7" s="1050">
        <v>-0.38607614757219733</v>
      </c>
      <c r="H7" s="1050">
        <v>-7.2370057199701563</v>
      </c>
      <c r="I7" s="1050">
        <v>100</v>
      </c>
      <c r="J7" s="1052" t="s">
        <v>19</v>
      </c>
    </row>
    <row r="8" spans="1:11">
      <c r="A8" s="1053" t="s">
        <v>75</v>
      </c>
      <c r="B8" s="1054">
        <v>9.9571863135493022</v>
      </c>
      <c r="C8" s="1055">
        <v>18473.44399545325</v>
      </c>
      <c r="D8" s="1130">
        <v>18842.912875362315</v>
      </c>
      <c r="E8" s="1056">
        <v>-7.8900269488137891</v>
      </c>
      <c r="F8" s="1057">
        <v>265.39230769230772</v>
      </c>
      <c r="G8" s="1058">
        <v>2.0739644970414326</v>
      </c>
      <c r="H8" s="1058">
        <v>62.5</v>
      </c>
      <c r="I8" s="1059">
        <v>0.17426273458445038</v>
      </c>
      <c r="J8" s="1060">
        <v>7.4784992729190494E-2</v>
      </c>
    </row>
    <row r="9" spans="1:11">
      <c r="A9" s="1013" t="s">
        <v>76</v>
      </c>
      <c r="B9" s="1061">
        <v>11.730794657408685</v>
      </c>
      <c r="C9" s="1062">
        <v>22008.995604894342</v>
      </c>
      <c r="D9" s="1131">
        <v>22449.175516992229</v>
      </c>
      <c r="E9" s="1063">
        <v>1.5420554659042067</v>
      </c>
      <c r="F9" s="1064">
        <v>354.13475486903957</v>
      </c>
      <c r="G9" s="1065">
        <v>0.16201138675114277</v>
      </c>
      <c r="H9" s="1065">
        <v>-1.1944260119442602</v>
      </c>
      <c r="I9" s="1065">
        <v>39.919571045576404</v>
      </c>
      <c r="J9" s="1066">
        <v>2.4413318016072409</v>
      </c>
    </row>
    <row r="10" spans="1:11">
      <c r="A10" s="1013" t="s">
        <v>77</v>
      </c>
      <c r="B10" s="1061">
        <v>11.321408281435605</v>
      </c>
      <c r="C10" s="1062">
        <v>21240.916100254421</v>
      </c>
      <c r="D10" s="1131">
        <v>21665.734422259509</v>
      </c>
      <c r="E10" s="1063">
        <v>0.3883606006927216</v>
      </c>
      <c r="F10" s="1064">
        <v>399.21052631578948</v>
      </c>
      <c r="G10" s="1065">
        <v>2.2635686049003225</v>
      </c>
      <c r="H10" s="1065">
        <v>-30.410654827968926</v>
      </c>
      <c r="I10" s="1065">
        <v>8.4048257372654156</v>
      </c>
      <c r="J10" s="1066">
        <v>-2.7988549391832294</v>
      </c>
    </row>
    <row r="11" spans="1:11">
      <c r="A11" s="1013" t="s">
        <v>78</v>
      </c>
      <c r="B11" s="1067" t="s">
        <v>73</v>
      </c>
      <c r="C11" s="1062" t="s">
        <v>73</v>
      </c>
      <c r="D11" s="1131" t="s">
        <v>73</v>
      </c>
      <c r="E11" s="1063" t="s">
        <v>73</v>
      </c>
      <c r="F11" s="1064" t="s">
        <v>73</v>
      </c>
      <c r="G11" s="1065" t="s">
        <v>73</v>
      </c>
      <c r="H11" s="1065" t="s">
        <v>73</v>
      </c>
      <c r="I11" s="1065" t="s">
        <v>73</v>
      </c>
      <c r="J11" s="1066" t="s">
        <v>73</v>
      </c>
    </row>
    <row r="12" spans="1:11">
      <c r="A12" s="1013" t="s">
        <v>71</v>
      </c>
      <c r="B12" s="1061">
        <v>8.5548422324801976</v>
      </c>
      <c r="C12" s="1062">
        <v>17566.411154990139</v>
      </c>
      <c r="D12" s="1131">
        <v>17917.739378089944</v>
      </c>
      <c r="E12" s="1063">
        <v>0.97190112682427643</v>
      </c>
      <c r="F12" s="1064">
        <v>279.33952380952383</v>
      </c>
      <c r="G12" s="1065">
        <v>-0.31794933910238232</v>
      </c>
      <c r="H12" s="1065">
        <v>-0.80302314596126589</v>
      </c>
      <c r="I12" s="1065">
        <v>28.150134048257375</v>
      </c>
      <c r="J12" s="1066">
        <v>1.8258366098092296</v>
      </c>
    </row>
    <row r="13" spans="1:11" ht="16.5" thickBot="1">
      <c r="A13" s="1014" t="s">
        <v>79</v>
      </c>
      <c r="B13" s="1068">
        <v>11.458081244757212</v>
      </c>
      <c r="C13" s="1069">
        <v>22119.84796285176</v>
      </c>
      <c r="D13" s="1132">
        <v>22562.244922108795</v>
      </c>
      <c r="E13" s="1070">
        <v>0.67600882405800544</v>
      </c>
      <c r="F13" s="1071">
        <v>304.2385189437428</v>
      </c>
      <c r="G13" s="1072">
        <v>-0.4098458882361089</v>
      </c>
      <c r="H13" s="1072">
        <v>-12.987012987012985</v>
      </c>
      <c r="I13" s="1072">
        <v>23.351206434316353</v>
      </c>
      <c r="J13" s="1073">
        <v>-1.5430984649624335</v>
      </c>
    </row>
    <row r="14" spans="1:11" ht="16.5" thickBot="1">
      <c r="A14" s="1021" t="s">
        <v>266</v>
      </c>
      <c r="B14" s="1111"/>
      <c r="C14" s="1111"/>
      <c r="D14" s="1133"/>
      <c r="E14" s="1111"/>
      <c r="F14" s="1111"/>
      <c r="G14" s="1111"/>
      <c r="H14" s="1111"/>
      <c r="I14" s="1022"/>
      <c r="J14" s="1023"/>
    </row>
    <row r="15" spans="1:11" ht="16.5" thickBot="1">
      <c r="A15" s="1047" t="s">
        <v>18</v>
      </c>
      <c r="B15" s="1074">
        <v>10.69170568514134</v>
      </c>
      <c r="C15" s="1075">
        <v>20640.358465523823</v>
      </c>
      <c r="D15" s="1134">
        <v>21053.165634834299</v>
      </c>
      <c r="E15" s="1050">
        <v>-8.1921516891450635E-2</v>
      </c>
      <c r="F15" s="1050">
        <v>318.40738986942176</v>
      </c>
      <c r="G15" s="1050">
        <v>7.8502681002906485E-2</v>
      </c>
      <c r="H15" s="1050">
        <v>-0.64157399486740807</v>
      </c>
      <c r="I15" s="1050">
        <v>100</v>
      </c>
      <c r="J15" s="1052" t="s">
        <v>19</v>
      </c>
    </row>
    <row r="16" spans="1:11">
      <c r="A16" s="1053" t="s">
        <v>75</v>
      </c>
      <c r="B16" s="1076">
        <v>10.850412302008609</v>
      </c>
      <c r="C16" s="1055">
        <v>20130.63506866161</v>
      </c>
      <c r="D16" s="1130">
        <v>20533.247770034843</v>
      </c>
      <c r="E16" s="1056">
        <v>-4.1097043369896031</v>
      </c>
      <c r="F16" s="1057">
        <v>239.15</v>
      </c>
      <c r="G16" s="1058">
        <v>-13.261658031088084</v>
      </c>
      <c r="H16" s="1058">
        <v>71.428571428571431</v>
      </c>
      <c r="I16" s="1059">
        <v>0.17219113215669393</v>
      </c>
      <c r="J16" s="1060">
        <v>7.239073295509714E-2</v>
      </c>
    </row>
    <row r="17" spans="1:10">
      <c r="A17" s="1013" t="s">
        <v>76</v>
      </c>
      <c r="B17" s="1061">
        <v>11.597568894737103</v>
      </c>
      <c r="C17" s="1062">
        <v>21759.041078306011</v>
      </c>
      <c r="D17" s="1131">
        <v>22194.221899872133</v>
      </c>
      <c r="E17" s="1063">
        <v>0.57234996946866312</v>
      </c>
      <c r="F17" s="1064">
        <v>346.78117647058832</v>
      </c>
      <c r="G17" s="1065">
        <v>-0.74230771455491618</v>
      </c>
      <c r="H17" s="1065">
        <v>1.0978956999085088</v>
      </c>
      <c r="I17" s="1065">
        <v>31.711866838857798</v>
      </c>
      <c r="J17" s="1066">
        <v>0.54562788818770969</v>
      </c>
    </row>
    <row r="18" spans="1:10">
      <c r="A18" s="1013" t="s">
        <v>77</v>
      </c>
      <c r="B18" s="1061">
        <v>11.563717108660535</v>
      </c>
      <c r="C18" s="1062">
        <v>21695.529284541342</v>
      </c>
      <c r="D18" s="1131">
        <v>22129.439870232171</v>
      </c>
      <c r="E18" s="1063">
        <v>6.0081363344599376E-2</v>
      </c>
      <c r="F18" s="1064">
        <v>388.26760563380282</v>
      </c>
      <c r="G18" s="1065">
        <v>-0.6474978667057828</v>
      </c>
      <c r="H18" s="1065">
        <v>-10.288808664259928</v>
      </c>
      <c r="I18" s="1065">
        <v>7.1315827234897409</v>
      </c>
      <c r="J18" s="1066">
        <v>-0.76690601332234909</v>
      </c>
    </row>
    <row r="19" spans="1:10">
      <c r="A19" s="1013" t="s">
        <v>78</v>
      </c>
      <c r="B19" s="1067" t="s">
        <v>73</v>
      </c>
      <c r="C19" s="1062" t="s">
        <v>200</v>
      </c>
      <c r="D19" s="1131" t="s">
        <v>200</v>
      </c>
      <c r="E19" s="1063" t="s">
        <v>73</v>
      </c>
      <c r="F19" s="1064" t="s">
        <v>200</v>
      </c>
      <c r="G19" s="1065" t="s">
        <v>73</v>
      </c>
      <c r="H19" s="1065" t="s">
        <v>73</v>
      </c>
      <c r="I19" s="1065" t="s">
        <v>73</v>
      </c>
      <c r="J19" s="1066" t="s">
        <v>73</v>
      </c>
    </row>
    <row r="20" spans="1:10">
      <c r="A20" s="1013" t="s">
        <v>71</v>
      </c>
      <c r="B20" s="1061">
        <v>8.8293480105320867</v>
      </c>
      <c r="C20" s="1062">
        <v>18130.078050373897</v>
      </c>
      <c r="D20" s="1131">
        <v>18492.679611381376</v>
      </c>
      <c r="E20" s="1063">
        <v>0.58412326325146413</v>
      </c>
      <c r="F20" s="1064">
        <v>298.23208449581506</v>
      </c>
      <c r="G20" s="1065">
        <v>1.8544493467772556</v>
      </c>
      <c r="H20" s="1065">
        <v>4.8913043478260869</v>
      </c>
      <c r="I20" s="1065">
        <v>36.002295881762095</v>
      </c>
      <c r="J20" s="1066">
        <v>1.8990737545878744</v>
      </c>
    </row>
    <row r="21" spans="1:10" ht="16.5" thickBot="1">
      <c r="A21" s="1014" t="s">
        <v>79</v>
      </c>
      <c r="B21" s="1068">
        <v>11.526923675410472</v>
      </c>
      <c r="C21" s="1069">
        <v>22252.748408128326</v>
      </c>
      <c r="D21" s="1132">
        <v>22697.803376290893</v>
      </c>
      <c r="E21" s="1070">
        <v>-3.8390300116702858E-2</v>
      </c>
      <c r="F21" s="1071">
        <v>292.09073114565348</v>
      </c>
      <c r="G21" s="1072">
        <v>4.9561696718529065E-2</v>
      </c>
      <c r="H21" s="1072">
        <v>-6.3611859838274931</v>
      </c>
      <c r="I21" s="1072">
        <v>24.924666379681444</v>
      </c>
      <c r="J21" s="1073">
        <v>-1.5224394087417075</v>
      </c>
    </row>
    <row r="22" spans="1:10" ht="16.5" thickBot="1">
      <c r="A22" s="1021" t="s">
        <v>269</v>
      </c>
      <c r="B22" s="1111"/>
      <c r="C22" s="1111"/>
      <c r="D22" s="1133"/>
      <c r="E22" s="1111"/>
      <c r="F22" s="1111"/>
      <c r="G22" s="1111"/>
      <c r="H22" s="1111"/>
      <c r="I22" s="1022"/>
      <c r="J22" s="1023"/>
    </row>
    <row r="23" spans="1:10" ht="16.5" thickBot="1">
      <c r="A23" s="1047" t="s">
        <v>18</v>
      </c>
      <c r="B23" s="1074">
        <v>9.9601839762896809</v>
      </c>
      <c r="C23" s="1075">
        <v>19228.154394381625</v>
      </c>
      <c r="D23" s="1134">
        <v>19612.717482269258</v>
      </c>
      <c r="E23" s="1050">
        <v>-2.4788421871047772</v>
      </c>
      <c r="F23" s="1050">
        <v>303.36405433646814</v>
      </c>
      <c r="G23" s="1050">
        <v>-1.6295503218337524</v>
      </c>
      <c r="H23" s="1050">
        <v>-11.142061281337048</v>
      </c>
      <c r="I23" s="1050">
        <v>100</v>
      </c>
      <c r="J23" s="1052" t="s">
        <v>19</v>
      </c>
    </row>
    <row r="24" spans="1:10">
      <c r="A24" s="1053" t="s">
        <v>75</v>
      </c>
      <c r="B24" s="1054" t="s">
        <v>73</v>
      </c>
      <c r="C24" s="1055" t="s">
        <v>73</v>
      </c>
      <c r="D24" s="1130" t="s">
        <v>73</v>
      </c>
      <c r="E24" s="1056" t="s">
        <v>73</v>
      </c>
      <c r="F24" s="1057" t="s">
        <v>73</v>
      </c>
      <c r="G24" s="1058" t="s">
        <v>73</v>
      </c>
      <c r="H24" s="1059" t="s">
        <v>73</v>
      </c>
      <c r="I24" s="1059" t="s">
        <v>73</v>
      </c>
      <c r="J24" s="1077" t="s">
        <v>73</v>
      </c>
    </row>
    <row r="25" spans="1:10">
      <c r="A25" s="1013" t="s">
        <v>76</v>
      </c>
      <c r="B25" s="1067">
        <v>11.185105067680773</v>
      </c>
      <c r="C25" s="1062">
        <v>20985.187744241601</v>
      </c>
      <c r="D25" s="1131">
        <v>21404.891499126432</v>
      </c>
      <c r="E25" s="1063">
        <v>-0.73459604640591314</v>
      </c>
      <c r="F25" s="1064">
        <v>354.69239436619716</v>
      </c>
      <c r="G25" s="1065">
        <v>-2.1523432050653906</v>
      </c>
      <c r="H25" s="1065">
        <v>-2.7397260273972601</v>
      </c>
      <c r="I25" s="1078">
        <v>18.547544409613376</v>
      </c>
      <c r="J25" s="1079">
        <v>1.602326210913283</v>
      </c>
    </row>
    <row r="26" spans="1:10">
      <c r="A26" s="1013" t="s">
        <v>77</v>
      </c>
      <c r="B26" s="1061">
        <v>10.940555010245443</v>
      </c>
      <c r="C26" s="1062">
        <v>20526.369625225972</v>
      </c>
      <c r="D26" s="1131">
        <v>20936.897017730491</v>
      </c>
      <c r="E26" s="1063">
        <v>-0.25060121127141016</v>
      </c>
      <c r="F26" s="1064">
        <v>392.3478260869565</v>
      </c>
      <c r="G26" s="1065">
        <v>-5.7976187016645371</v>
      </c>
      <c r="H26" s="1065">
        <v>3.6036036036036037</v>
      </c>
      <c r="I26" s="1065">
        <v>6.0083594566353185</v>
      </c>
      <c r="J26" s="1066">
        <v>0.8551561140169337</v>
      </c>
    </row>
    <row r="27" spans="1:10">
      <c r="A27" s="1013" t="s">
        <v>78</v>
      </c>
      <c r="B27" s="1067" t="s">
        <v>73</v>
      </c>
      <c r="C27" s="1062" t="s">
        <v>73</v>
      </c>
      <c r="D27" s="1131" t="s">
        <v>73</v>
      </c>
      <c r="E27" s="1063" t="s">
        <v>73</v>
      </c>
      <c r="F27" s="1064" t="s">
        <v>73</v>
      </c>
      <c r="G27" s="1065" t="s">
        <v>73</v>
      </c>
      <c r="H27" s="1065" t="s">
        <v>73</v>
      </c>
      <c r="I27" s="1065" t="s">
        <v>73</v>
      </c>
      <c r="J27" s="1066" t="s">
        <v>73</v>
      </c>
    </row>
    <row r="28" spans="1:10">
      <c r="A28" s="1013" t="s">
        <v>71</v>
      </c>
      <c r="B28" s="1067">
        <v>8.7052871089917456</v>
      </c>
      <c r="C28" s="1062">
        <v>17875.332872672989</v>
      </c>
      <c r="D28" s="1131">
        <v>18232.83953012645</v>
      </c>
      <c r="E28" s="1063">
        <v>-1.7063394599192081</v>
      </c>
      <c r="F28" s="1064">
        <v>280.45462962962961</v>
      </c>
      <c r="G28" s="1065">
        <v>-1.5281214952092579</v>
      </c>
      <c r="H28" s="1065">
        <v>-9.0143218197135635</v>
      </c>
      <c r="I28" s="1065">
        <v>56.426332288401248</v>
      </c>
      <c r="J28" s="1066">
        <v>1.3195542011217611</v>
      </c>
    </row>
    <row r="29" spans="1:10" ht="16.5" thickBot="1">
      <c r="A29" s="1014" t="s">
        <v>79</v>
      </c>
      <c r="B29" s="1068">
        <v>10.59098369551721</v>
      </c>
      <c r="C29" s="1069">
        <v>20445.914470110445</v>
      </c>
      <c r="D29" s="1132">
        <v>20854.832759512654</v>
      </c>
      <c r="E29" s="1070">
        <v>-5.6807709125265617</v>
      </c>
      <c r="F29" s="1071">
        <v>293.16483516483515</v>
      </c>
      <c r="G29" s="1072">
        <v>-2.5190794583001472</v>
      </c>
      <c r="H29" s="1072">
        <v>-25.865580448065174</v>
      </c>
      <c r="I29" s="1072">
        <v>19.017763845350053</v>
      </c>
      <c r="J29" s="1073">
        <v>-3.7770365260519903</v>
      </c>
    </row>
    <row r="30" spans="1:10">
      <c r="A30" s="1080" t="s">
        <v>354</v>
      </c>
    </row>
    <row r="31" spans="1:10">
      <c r="A31" s="1017" t="s">
        <v>253</v>
      </c>
    </row>
    <row r="32" spans="1:10" ht="16.5" thickBot="1">
      <c r="A32" s="1081" t="s">
        <v>41</v>
      </c>
      <c r="B32" s="1082"/>
    </row>
    <row r="33" spans="1:8" ht="16.5" thickBot="1">
      <c r="A33" s="1083" t="s">
        <v>39</v>
      </c>
      <c r="B33" s="1598" t="s">
        <v>40</v>
      </c>
      <c r="C33" s="1599"/>
      <c r="D33" s="1599"/>
      <c r="E33" s="1599"/>
      <c r="F33" s="1599"/>
      <c r="G33" s="1599"/>
      <c r="H33" s="1600"/>
    </row>
    <row r="34" spans="1:8">
      <c r="A34" s="1024" t="s">
        <v>43</v>
      </c>
      <c r="B34" s="1604" t="s">
        <v>44</v>
      </c>
      <c r="C34" s="1605"/>
      <c r="D34" s="1605"/>
      <c r="E34" s="1605"/>
      <c r="F34" s="1605"/>
      <c r="G34" s="1605"/>
      <c r="H34" s="1606"/>
    </row>
    <row r="35" spans="1:8">
      <c r="A35" s="1025" t="s">
        <v>45</v>
      </c>
      <c r="B35" s="1601" t="s">
        <v>46</v>
      </c>
      <c r="C35" s="1602"/>
      <c r="D35" s="1602"/>
      <c r="E35" s="1602"/>
      <c r="F35" s="1602"/>
      <c r="G35" s="1602"/>
      <c r="H35" s="1603"/>
    </row>
    <row r="36" spans="1:8" ht="16.5" thickBot="1">
      <c r="A36" s="1026" t="s">
        <v>47</v>
      </c>
      <c r="B36" s="1607" t="s">
        <v>42</v>
      </c>
      <c r="C36" s="1608"/>
      <c r="D36" s="1608"/>
      <c r="E36" s="1608"/>
      <c r="F36" s="1608"/>
      <c r="G36" s="1608"/>
      <c r="H36" s="1609"/>
    </row>
    <row r="37" spans="1:8">
      <c r="A37" s="1597"/>
      <c r="B37" s="159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30" sqref="Q30:R30"/>
    </sheetView>
  </sheetViews>
  <sheetFormatPr defaultRowHeight="12.75"/>
  <cols>
    <col min="1" max="1" width="20.140625" style="3" customWidth="1"/>
    <col min="2" max="2" width="10" style="3" customWidth="1"/>
    <col min="3" max="3" width="9.85546875" style="3" customWidth="1"/>
    <col min="4" max="4" width="9.5703125" style="3" customWidth="1"/>
    <col min="5" max="5" width="10.5703125" style="3" customWidth="1"/>
    <col min="6" max="6" width="11.140625" style="3" customWidth="1"/>
    <col min="7" max="7" width="11.28515625" style="3" customWidth="1"/>
    <col min="8" max="8" width="10" style="3" customWidth="1"/>
    <col min="9" max="9" width="10.42578125" style="3" customWidth="1"/>
    <col min="10" max="10" width="9.140625" style="3"/>
    <col min="11" max="11" width="10.5703125" style="3" customWidth="1"/>
    <col min="12" max="12" width="10.42578125" style="3" customWidth="1"/>
    <col min="13" max="256" width="9.140625" style="3"/>
    <col min="257" max="257" width="20.140625" style="3" customWidth="1"/>
    <col min="258" max="258" width="10" style="3" customWidth="1"/>
    <col min="259" max="259" width="9.85546875" style="3" customWidth="1"/>
    <col min="260" max="260" width="9.5703125" style="3" customWidth="1"/>
    <col min="261" max="261" width="10.5703125" style="3" customWidth="1"/>
    <col min="262" max="262" width="11.140625" style="3" customWidth="1"/>
    <col min="263" max="263" width="11.28515625" style="3" customWidth="1"/>
    <col min="264" max="264" width="10" style="3" customWidth="1"/>
    <col min="265" max="265" width="10.42578125" style="3" customWidth="1"/>
    <col min="266" max="266" width="9.140625" style="3"/>
    <col min="267" max="267" width="10.5703125" style="3" customWidth="1"/>
    <col min="268" max="268" width="10.42578125" style="3" customWidth="1"/>
    <col min="269" max="512" width="9.140625" style="3"/>
    <col min="513" max="513" width="20.140625" style="3" customWidth="1"/>
    <col min="514" max="514" width="10" style="3" customWidth="1"/>
    <col min="515" max="515" width="9.85546875" style="3" customWidth="1"/>
    <col min="516" max="516" width="9.5703125" style="3" customWidth="1"/>
    <col min="517" max="517" width="10.5703125" style="3" customWidth="1"/>
    <col min="518" max="518" width="11.140625" style="3" customWidth="1"/>
    <col min="519" max="519" width="11.28515625" style="3" customWidth="1"/>
    <col min="520" max="520" width="10" style="3" customWidth="1"/>
    <col min="521" max="521" width="10.42578125" style="3" customWidth="1"/>
    <col min="522" max="522" width="9.140625" style="3"/>
    <col min="523" max="523" width="10.5703125" style="3" customWidth="1"/>
    <col min="524" max="524" width="10.42578125" style="3" customWidth="1"/>
    <col min="525" max="768" width="9.140625" style="3"/>
    <col min="769" max="769" width="20.140625" style="3" customWidth="1"/>
    <col min="770" max="770" width="10" style="3" customWidth="1"/>
    <col min="771" max="771" width="9.85546875" style="3" customWidth="1"/>
    <col min="772" max="772" width="9.5703125" style="3" customWidth="1"/>
    <col min="773" max="773" width="10.5703125" style="3" customWidth="1"/>
    <col min="774" max="774" width="11.140625" style="3" customWidth="1"/>
    <col min="775" max="775" width="11.28515625" style="3" customWidth="1"/>
    <col min="776" max="776" width="10" style="3" customWidth="1"/>
    <col min="777" max="777" width="10.42578125" style="3" customWidth="1"/>
    <col min="778" max="778" width="9.140625" style="3"/>
    <col min="779" max="779" width="10.5703125" style="3" customWidth="1"/>
    <col min="780" max="780" width="10.42578125" style="3" customWidth="1"/>
    <col min="781" max="1024" width="9.140625" style="3"/>
    <col min="1025" max="1025" width="20.140625" style="3" customWidth="1"/>
    <col min="1026" max="1026" width="10" style="3" customWidth="1"/>
    <col min="1027" max="1027" width="9.85546875" style="3" customWidth="1"/>
    <col min="1028" max="1028" width="9.5703125" style="3" customWidth="1"/>
    <col min="1029" max="1029" width="10.5703125" style="3" customWidth="1"/>
    <col min="1030" max="1030" width="11.140625" style="3" customWidth="1"/>
    <col min="1031" max="1031" width="11.28515625" style="3" customWidth="1"/>
    <col min="1032" max="1032" width="10" style="3" customWidth="1"/>
    <col min="1033" max="1033" width="10.42578125" style="3" customWidth="1"/>
    <col min="1034" max="1034" width="9.140625" style="3"/>
    <col min="1035" max="1035" width="10.5703125" style="3" customWidth="1"/>
    <col min="1036" max="1036" width="10.42578125" style="3" customWidth="1"/>
    <col min="1037" max="1280" width="9.140625" style="3"/>
    <col min="1281" max="1281" width="20.140625" style="3" customWidth="1"/>
    <col min="1282" max="1282" width="10" style="3" customWidth="1"/>
    <col min="1283" max="1283" width="9.85546875" style="3" customWidth="1"/>
    <col min="1284" max="1284" width="9.5703125" style="3" customWidth="1"/>
    <col min="1285" max="1285" width="10.5703125" style="3" customWidth="1"/>
    <col min="1286" max="1286" width="11.140625" style="3" customWidth="1"/>
    <col min="1287" max="1287" width="11.28515625" style="3" customWidth="1"/>
    <col min="1288" max="1288" width="10" style="3" customWidth="1"/>
    <col min="1289" max="1289" width="10.42578125" style="3" customWidth="1"/>
    <col min="1290" max="1290" width="9.140625" style="3"/>
    <col min="1291" max="1291" width="10.5703125" style="3" customWidth="1"/>
    <col min="1292" max="1292" width="10.42578125" style="3" customWidth="1"/>
    <col min="1293" max="1536" width="9.140625" style="3"/>
    <col min="1537" max="1537" width="20.140625" style="3" customWidth="1"/>
    <col min="1538" max="1538" width="10" style="3" customWidth="1"/>
    <col min="1539" max="1539" width="9.85546875" style="3" customWidth="1"/>
    <col min="1540" max="1540" width="9.5703125" style="3" customWidth="1"/>
    <col min="1541" max="1541" width="10.5703125" style="3" customWidth="1"/>
    <col min="1542" max="1542" width="11.140625" style="3" customWidth="1"/>
    <col min="1543" max="1543" width="11.28515625" style="3" customWidth="1"/>
    <col min="1544" max="1544" width="10" style="3" customWidth="1"/>
    <col min="1545" max="1545" width="10.42578125" style="3" customWidth="1"/>
    <col min="1546" max="1546" width="9.140625" style="3"/>
    <col min="1547" max="1547" width="10.5703125" style="3" customWidth="1"/>
    <col min="1548" max="1548" width="10.42578125" style="3" customWidth="1"/>
    <col min="1549" max="1792" width="9.140625" style="3"/>
    <col min="1793" max="1793" width="20.140625" style="3" customWidth="1"/>
    <col min="1794" max="1794" width="10" style="3" customWidth="1"/>
    <col min="1795" max="1795" width="9.85546875" style="3" customWidth="1"/>
    <col min="1796" max="1796" width="9.5703125" style="3" customWidth="1"/>
    <col min="1797" max="1797" width="10.5703125" style="3" customWidth="1"/>
    <col min="1798" max="1798" width="11.140625" style="3" customWidth="1"/>
    <col min="1799" max="1799" width="11.28515625" style="3" customWidth="1"/>
    <col min="1800" max="1800" width="10" style="3" customWidth="1"/>
    <col min="1801" max="1801" width="10.42578125" style="3" customWidth="1"/>
    <col min="1802" max="1802" width="9.140625" style="3"/>
    <col min="1803" max="1803" width="10.5703125" style="3" customWidth="1"/>
    <col min="1804" max="1804" width="10.42578125" style="3" customWidth="1"/>
    <col min="1805" max="2048" width="9.140625" style="3"/>
    <col min="2049" max="2049" width="20.140625" style="3" customWidth="1"/>
    <col min="2050" max="2050" width="10" style="3" customWidth="1"/>
    <col min="2051" max="2051" width="9.85546875" style="3" customWidth="1"/>
    <col min="2052" max="2052" width="9.5703125" style="3" customWidth="1"/>
    <col min="2053" max="2053" width="10.5703125" style="3" customWidth="1"/>
    <col min="2054" max="2054" width="11.140625" style="3" customWidth="1"/>
    <col min="2055" max="2055" width="11.28515625" style="3" customWidth="1"/>
    <col min="2056" max="2056" width="10" style="3" customWidth="1"/>
    <col min="2057" max="2057" width="10.42578125" style="3" customWidth="1"/>
    <col min="2058" max="2058" width="9.140625" style="3"/>
    <col min="2059" max="2059" width="10.5703125" style="3" customWidth="1"/>
    <col min="2060" max="2060" width="10.42578125" style="3" customWidth="1"/>
    <col min="2061" max="2304" width="9.140625" style="3"/>
    <col min="2305" max="2305" width="20.140625" style="3" customWidth="1"/>
    <col min="2306" max="2306" width="10" style="3" customWidth="1"/>
    <col min="2307" max="2307" width="9.85546875" style="3" customWidth="1"/>
    <col min="2308" max="2308" width="9.5703125" style="3" customWidth="1"/>
    <col min="2309" max="2309" width="10.5703125" style="3" customWidth="1"/>
    <col min="2310" max="2310" width="11.140625" style="3" customWidth="1"/>
    <col min="2311" max="2311" width="11.28515625" style="3" customWidth="1"/>
    <col min="2312" max="2312" width="10" style="3" customWidth="1"/>
    <col min="2313" max="2313" width="10.42578125" style="3" customWidth="1"/>
    <col min="2314" max="2314" width="9.140625" style="3"/>
    <col min="2315" max="2315" width="10.5703125" style="3" customWidth="1"/>
    <col min="2316" max="2316" width="10.42578125" style="3" customWidth="1"/>
    <col min="2317" max="2560" width="9.140625" style="3"/>
    <col min="2561" max="2561" width="20.140625" style="3" customWidth="1"/>
    <col min="2562" max="2562" width="10" style="3" customWidth="1"/>
    <col min="2563" max="2563" width="9.85546875" style="3" customWidth="1"/>
    <col min="2564" max="2564" width="9.5703125" style="3" customWidth="1"/>
    <col min="2565" max="2565" width="10.5703125" style="3" customWidth="1"/>
    <col min="2566" max="2566" width="11.140625" style="3" customWidth="1"/>
    <col min="2567" max="2567" width="11.28515625" style="3" customWidth="1"/>
    <col min="2568" max="2568" width="10" style="3" customWidth="1"/>
    <col min="2569" max="2569" width="10.42578125" style="3" customWidth="1"/>
    <col min="2570" max="2570" width="9.140625" style="3"/>
    <col min="2571" max="2571" width="10.5703125" style="3" customWidth="1"/>
    <col min="2572" max="2572" width="10.42578125" style="3" customWidth="1"/>
    <col min="2573" max="2816" width="9.140625" style="3"/>
    <col min="2817" max="2817" width="20.140625" style="3" customWidth="1"/>
    <col min="2818" max="2818" width="10" style="3" customWidth="1"/>
    <col min="2819" max="2819" width="9.85546875" style="3" customWidth="1"/>
    <col min="2820" max="2820" width="9.5703125" style="3" customWidth="1"/>
    <col min="2821" max="2821" width="10.5703125" style="3" customWidth="1"/>
    <col min="2822" max="2822" width="11.140625" style="3" customWidth="1"/>
    <col min="2823" max="2823" width="11.28515625" style="3" customWidth="1"/>
    <col min="2824" max="2824" width="10" style="3" customWidth="1"/>
    <col min="2825" max="2825" width="10.42578125" style="3" customWidth="1"/>
    <col min="2826" max="2826" width="9.140625" style="3"/>
    <col min="2827" max="2827" width="10.5703125" style="3" customWidth="1"/>
    <col min="2828" max="2828" width="10.42578125" style="3" customWidth="1"/>
    <col min="2829" max="3072" width="9.140625" style="3"/>
    <col min="3073" max="3073" width="20.140625" style="3" customWidth="1"/>
    <col min="3074" max="3074" width="10" style="3" customWidth="1"/>
    <col min="3075" max="3075" width="9.85546875" style="3" customWidth="1"/>
    <col min="3076" max="3076" width="9.5703125" style="3" customWidth="1"/>
    <col min="3077" max="3077" width="10.5703125" style="3" customWidth="1"/>
    <col min="3078" max="3078" width="11.140625" style="3" customWidth="1"/>
    <col min="3079" max="3079" width="11.28515625" style="3" customWidth="1"/>
    <col min="3080" max="3080" width="10" style="3" customWidth="1"/>
    <col min="3081" max="3081" width="10.42578125" style="3" customWidth="1"/>
    <col min="3082" max="3082" width="9.140625" style="3"/>
    <col min="3083" max="3083" width="10.5703125" style="3" customWidth="1"/>
    <col min="3084" max="3084" width="10.42578125" style="3" customWidth="1"/>
    <col min="3085" max="3328" width="9.140625" style="3"/>
    <col min="3329" max="3329" width="20.140625" style="3" customWidth="1"/>
    <col min="3330" max="3330" width="10" style="3" customWidth="1"/>
    <col min="3331" max="3331" width="9.85546875" style="3" customWidth="1"/>
    <col min="3332" max="3332" width="9.5703125" style="3" customWidth="1"/>
    <col min="3333" max="3333" width="10.5703125" style="3" customWidth="1"/>
    <col min="3334" max="3334" width="11.140625" style="3" customWidth="1"/>
    <col min="3335" max="3335" width="11.28515625" style="3" customWidth="1"/>
    <col min="3336" max="3336" width="10" style="3" customWidth="1"/>
    <col min="3337" max="3337" width="10.42578125" style="3" customWidth="1"/>
    <col min="3338" max="3338" width="9.140625" style="3"/>
    <col min="3339" max="3339" width="10.5703125" style="3" customWidth="1"/>
    <col min="3340" max="3340" width="10.42578125" style="3" customWidth="1"/>
    <col min="3341" max="3584" width="9.140625" style="3"/>
    <col min="3585" max="3585" width="20.140625" style="3" customWidth="1"/>
    <col min="3586" max="3586" width="10" style="3" customWidth="1"/>
    <col min="3587" max="3587" width="9.85546875" style="3" customWidth="1"/>
    <col min="3588" max="3588" width="9.5703125" style="3" customWidth="1"/>
    <col min="3589" max="3589" width="10.5703125" style="3" customWidth="1"/>
    <col min="3590" max="3590" width="11.140625" style="3" customWidth="1"/>
    <col min="3591" max="3591" width="11.28515625" style="3" customWidth="1"/>
    <col min="3592" max="3592" width="10" style="3" customWidth="1"/>
    <col min="3593" max="3593" width="10.42578125" style="3" customWidth="1"/>
    <col min="3594" max="3594" width="9.140625" style="3"/>
    <col min="3595" max="3595" width="10.5703125" style="3" customWidth="1"/>
    <col min="3596" max="3596" width="10.42578125" style="3" customWidth="1"/>
    <col min="3597" max="3840" width="9.140625" style="3"/>
    <col min="3841" max="3841" width="20.140625" style="3" customWidth="1"/>
    <col min="3842" max="3842" width="10" style="3" customWidth="1"/>
    <col min="3843" max="3843" width="9.85546875" style="3" customWidth="1"/>
    <col min="3844" max="3844" width="9.5703125" style="3" customWidth="1"/>
    <col min="3845" max="3845" width="10.5703125" style="3" customWidth="1"/>
    <col min="3846" max="3846" width="11.140625" style="3" customWidth="1"/>
    <col min="3847" max="3847" width="11.28515625" style="3" customWidth="1"/>
    <col min="3848" max="3848" width="10" style="3" customWidth="1"/>
    <col min="3849" max="3849" width="10.42578125" style="3" customWidth="1"/>
    <col min="3850" max="3850" width="9.140625" style="3"/>
    <col min="3851" max="3851" width="10.5703125" style="3" customWidth="1"/>
    <col min="3852" max="3852" width="10.42578125" style="3" customWidth="1"/>
    <col min="3853" max="4096" width="9.140625" style="3"/>
    <col min="4097" max="4097" width="20.140625" style="3" customWidth="1"/>
    <col min="4098" max="4098" width="10" style="3" customWidth="1"/>
    <col min="4099" max="4099" width="9.85546875" style="3" customWidth="1"/>
    <col min="4100" max="4100" width="9.5703125" style="3" customWidth="1"/>
    <col min="4101" max="4101" width="10.5703125" style="3" customWidth="1"/>
    <col min="4102" max="4102" width="11.140625" style="3" customWidth="1"/>
    <col min="4103" max="4103" width="11.28515625" style="3" customWidth="1"/>
    <col min="4104" max="4104" width="10" style="3" customWidth="1"/>
    <col min="4105" max="4105" width="10.42578125" style="3" customWidth="1"/>
    <col min="4106" max="4106" width="9.140625" style="3"/>
    <col min="4107" max="4107" width="10.5703125" style="3" customWidth="1"/>
    <col min="4108" max="4108" width="10.42578125" style="3" customWidth="1"/>
    <col min="4109" max="4352" width="9.140625" style="3"/>
    <col min="4353" max="4353" width="20.140625" style="3" customWidth="1"/>
    <col min="4354" max="4354" width="10" style="3" customWidth="1"/>
    <col min="4355" max="4355" width="9.85546875" style="3" customWidth="1"/>
    <col min="4356" max="4356" width="9.5703125" style="3" customWidth="1"/>
    <col min="4357" max="4357" width="10.5703125" style="3" customWidth="1"/>
    <col min="4358" max="4358" width="11.140625" style="3" customWidth="1"/>
    <col min="4359" max="4359" width="11.28515625" style="3" customWidth="1"/>
    <col min="4360" max="4360" width="10" style="3" customWidth="1"/>
    <col min="4361" max="4361" width="10.42578125" style="3" customWidth="1"/>
    <col min="4362" max="4362" width="9.140625" style="3"/>
    <col min="4363" max="4363" width="10.5703125" style="3" customWidth="1"/>
    <col min="4364" max="4364" width="10.42578125" style="3" customWidth="1"/>
    <col min="4365" max="4608" width="9.140625" style="3"/>
    <col min="4609" max="4609" width="20.140625" style="3" customWidth="1"/>
    <col min="4610" max="4610" width="10" style="3" customWidth="1"/>
    <col min="4611" max="4611" width="9.85546875" style="3" customWidth="1"/>
    <col min="4612" max="4612" width="9.5703125" style="3" customWidth="1"/>
    <col min="4613" max="4613" width="10.5703125" style="3" customWidth="1"/>
    <col min="4614" max="4614" width="11.140625" style="3" customWidth="1"/>
    <col min="4615" max="4615" width="11.28515625" style="3" customWidth="1"/>
    <col min="4616" max="4616" width="10" style="3" customWidth="1"/>
    <col min="4617" max="4617" width="10.42578125" style="3" customWidth="1"/>
    <col min="4618" max="4618" width="9.140625" style="3"/>
    <col min="4619" max="4619" width="10.5703125" style="3" customWidth="1"/>
    <col min="4620" max="4620" width="10.42578125" style="3" customWidth="1"/>
    <col min="4621" max="4864" width="9.140625" style="3"/>
    <col min="4865" max="4865" width="20.140625" style="3" customWidth="1"/>
    <col min="4866" max="4866" width="10" style="3" customWidth="1"/>
    <col min="4867" max="4867" width="9.85546875" style="3" customWidth="1"/>
    <col min="4868" max="4868" width="9.5703125" style="3" customWidth="1"/>
    <col min="4869" max="4869" width="10.5703125" style="3" customWidth="1"/>
    <col min="4870" max="4870" width="11.140625" style="3" customWidth="1"/>
    <col min="4871" max="4871" width="11.28515625" style="3" customWidth="1"/>
    <col min="4872" max="4872" width="10" style="3" customWidth="1"/>
    <col min="4873" max="4873" width="10.42578125" style="3" customWidth="1"/>
    <col min="4874" max="4874" width="9.140625" style="3"/>
    <col min="4875" max="4875" width="10.5703125" style="3" customWidth="1"/>
    <col min="4876" max="4876" width="10.42578125" style="3" customWidth="1"/>
    <col min="4877" max="5120" width="9.140625" style="3"/>
    <col min="5121" max="5121" width="20.140625" style="3" customWidth="1"/>
    <col min="5122" max="5122" width="10" style="3" customWidth="1"/>
    <col min="5123" max="5123" width="9.85546875" style="3" customWidth="1"/>
    <col min="5124" max="5124" width="9.5703125" style="3" customWidth="1"/>
    <col min="5125" max="5125" width="10.5703125" style="3" customWidth="1"/>
    <col min="5126" max="5126" width="11.140625" style="3" customWidth="1"/>
    <col min="5127" max="5127" width="11.28515625" style="3" customWidth="1"/>
    <col min="5128" max="5128" width="10" style="3" customWidth="1"/>
    <col min="5129" max="5129" width="10.42578125" style="3" customWidth="1"/>
    <col min="5130" max="5130" width="9.140625" style="3"/>
    <col min="5131" max="5131" width="10.5703125" style="3" customWidth="1"/>
    <col min="5132" max="5132" width="10.42578125" style="3" customWidth="1"/>
    <col min="5133" max="5376" width="9.140625" style="3"/>
    <col min="5377" max="5377" width="20.140625" style="3" customWidth="1"/>
    <col min="5378" max="5378" width="10" style="3" customWidth="1"/>
    <col min="5379" max="5379" width="9.85546875" style="3" customWidth="1"/>
    <col min="5380" max="5380" width="9.5703125" style="3" customWidth="1"/>
    <col min="5381" max="5381" width="10.5703125" style="3" customWidth="1"/>
    <col min="5382" max="5382" width="11.140625" style="3" customWidth="1"/>
    <col min="5383" max="5383" width="11.28515625" style="3" customWidth="1"/>
    <col min="5384" max="5384" width="10" style="3" customWidth="1"/>
    <col min="5385" max="5385" width="10.42578125" style="3" customWidth="1"/>
    <col min="5386" max="5386" width="9.140625" style="3"/>
    <col min="5387" max="5387" width="10.5703125" style="3" customWidth="1"/>
    <col min="5388" max="5388" width="10.42578125" style="3" customWidth="1"/>
    <col min="5389" max="5632" width="9.140625" style="3"/>
    <col min="5633" max="5633" width="20.140625" style="3" customWidth="1"/>
    <col min="5634" max="5634" width="10" style="3" customWidth="1"/>
    <col min="5635" max="5635" width="9.85546875" style="3" customWidth="1"/>
    <col min="5636" max="5636" width="9.5703125" style="3" customWidth="1"/>
    <col min="5637" max="5637" width="10.5703125" style="3" customWidth="1"/>
    <col min="5638" max="5638" width="11.140625" style="3" customWidth="1"/>
    <col min="5639" max="5639" width="11.28515625" style="3" customWidth="1"/>
    <col min="5640" max="5640" width="10" style="3" customWidth="1"/>
    <col min="5641" max="5641" width="10.42578125" style="3" customWidth="1"/>
    <col min="5642" max="5642" width="9.140625" style="3"/>
    <col min="5643" max="5643" width="10.5703125" style="3" customWidth="1"/>
    <col min="5644" max="5644" width="10.42578125" style="3" customWidth="1"/>
    <col min="5645" max="5888" width="9.140625" style="3"/>
    <col min="5889" max="5889" width="20.140625" style="3" customWidth="1"/>
    <col min="5890" max="5890" width="10" style="3" customWidth="1"/>
    <col min="5891" max="5891" width="9.85546875" style="3" customWidth="1"/>
    <col min="5892" max="5892" width="9.5703125" style="3" customWidth="1"/>
    <col min="5893" max="5893" width="10.5703125" style="3" customWidth="1"/>
    <col min="5894" max="5894" width="11.140625" style="3" customWidth="1"/>
    <col min="5895" max="5895" width="11.28515625" style="3" customWidth="1"/>
    <col min="5896" max="5896" width="10" style="3" customWidth="1"/>
    <col min="5897" max="5897" width="10.42578125" style="3" customWidth="1"/>
    <col min="5898" max="5898" width="9.140625" style="3"/>
    <col min="5899" max="5899" width="10.5703125" style="3" customWidth="1"/>
    <col min="5900" max="5900" width="10.42578125" style="3" customWidth="1"/>
    <col min="5901" max="6144" width="9.140625" style="3"/>
    <col min="6145" max="6145" width="20.140625" style="3" customWidth="1"/>
    <col min="6146" max="6146" width="10" style="3" customWidth="1"/>
    <col min="6147" max="6147" width="9.85546875" style="3" customWidth="1"/>
    <col min="6148" max="6148" width="9.5703125" style="3" customWidth="1"/>
    <col min="6149" max="6149" width="10.5703125" style="3" customWidth="1"/>
    <col min="6150" max="6150" width="11.140625" style="3" customWidth="1"/>
    <col min="6151" max="6151" width="11.28515625" style="3" customWidth="1"/>
    <col min="6152" max="6152" width="10" style="3" customWidth="1"/>
    <col min="6153" max="6153" width="10.42578125" style="3" customWidth="1"/>
    <col min="6154" max="6154" width="9.140625" style="3"/>
    <col min="6155" max="6155" width="10.5703125" style="3" customWidth="1"/>
    <col min="6156" max="6156" width="10.42578125" style="3" customWidth="1"/>
    <col min="6157" max="6400" width="9.140625" style="3"/>
    <col min="6401" max="6401" width="20.140625" style="3" customWidth="1"/>
    <col min="6402" max="6402" width="10" style="3" customWidth="1"/>
    <col min="6403" max="6403" width="9.85546875" style="3" customWidth="1"/>
    <col min="6404" max="6404" width="9.5703125" style="3" customWidth="1"/>
    <col min="6405" max="6405" width="10.5703125" style="3" customWidth="1"/>
    <col min="6406" max="6406" width="11.140625" style="3" customWidth="1"/>
    <col min="6407" max="6407" width="11.28515625" style="3" customWidth="1"/>
    <col min="6408" max="6408" width="10" style="3" customWidth="1"/>
    <col min="6409" max="6409" width="10.42578125" style="3" customWidth="1"/>
    <col min="6410" max="6410" width="9.140625" style="3"/>
    <col min="6411" max="6411" width="10.5703125" style="3" customWidth="1"/>
    <col min="6412" max="6412" width="10.42578125" style="3" customWidth="1"/>
    <col min="6413" max="6656" width="9.140625" style="3"/>
    <col min="6657" max="6657" width="20.140625" style="3" customWidth="1"/>
    <col min="6658" max="6658" width="10" style="3" customWidth="1"/>
    <col min="6659" max="6659" width="9.85546875" style="3" customWidth="1"/>
    <col min="6660" max="6660" width="9.5703125" style="3" customWidth="1"/>
    <col min="6661" max="6661" width="10.5703125" style="3" customWidth="1"/>
    <col min="6662" max="6662" width="11.140625" style="3" customWidth="1"/>
    <col min="6663" max="6663" width="11.28515625" style="3" customWidth="1"/>
    <col min="6664" max="6664" width="10" style="3" customWidth="1"/>
    <col min="6665" max="6665" width="10.42578125" style="3" customWidth="1"/>
    <col min="6666" max="6666" width="9.140625" style="3"/>
    <col min="6667" max="6667" width="10.5703125" style="3" customWidth="1"/>
    <col min="6668" max="6668" width="10.42578125" style="3" customWidth="1"/>
    <col min="6669" max="6912" width="9.140625" style="3"/>
    <col min="6913" max="6913" width="20.140625" style="3" customWidth="1"/>
    <col min="6914" max="6914" width="10" style="3" customWidth="1"/>
    <col min="6915" max="6915" width="9.85546875" style="3" customWidth="1"/>
    <col min="6916" max="6916" width="9.5703125" style="3" customWidth="1"/>
    <col min="6917" max="6917" width="10.5703125" style="3" customWidth="1"/>
    <col min="6918" max="6918" width="11.140625" style="3" customWidth="1"/>
    <col min="6919" max="6919" width="11.28515625" style="3" customWidth="1"/>
    <col min="6920" max="6920" width="10" style="3" customWidth="1"/>
    <col min="6921" max="6921" width="10.42578125" style="3" customWidth="1"/>
    <col min="6922" max="6922" width="9.140625" style="3"/>
    <col min="6923" max="6923" width="10.5703125" style="3" customWidth="1"/>
    <col min="6924" max="6924" width="10.42578125" style="3" customWidth="1"/>
    <col min="6925" max="7168" width="9.140625" style="3"/>
    <col min="7169" max="7169" width="20.140625" style="3" customWidth="1"/>
    <col min="7170" max="7170" width="10" style="3" customWidth="1"/>
    <col min="7171" max="7171" width="9.85546875" style="3" customWidth="1"/>
    <col min="7172" max="7172" width="9.5703125" style="3" customWidth="1"/>
    <col min="7173" max="7173" width="10.5703125" style="3" customWidth="1"/>
    <col min="7174" max="7174" width="11.140625" style="3" customWidth="1"/>
    <col min="7175" max="7175" width="11.28515625" style="3" customWidth="1"/>
    <col min="7176" max="7176" width="10" style="3" customWidth="1"/>
    <col min="7177" max="7177" width="10.42578125" style="3" customWidth="1"/>
    <col min="7178" max="7178" width="9.140625" style="3"/>
    <col min="7179" max="7179" width="10.5703125" style="3" customWidth="1"/>
    <col min="7180" max="7180" width="10.42578125" style="3" customWidth="1"/>
    <col min="7181" max="7424" width="9.140625" style="3"/>
    <col min="7425" max="7425" width="20.140625" style="3" customWidth="1"/>
    <col min="7426" max="7426" width="10" style="3" customWidth="1"/>
    <col min="7427" max="7427" width="9.85546875" style="3" customWidth="1"/>
    <col min="7428" max="7428" width="9.5703125" style="3" customWidth="1"/>
    <col min="7429" max="7429" width="10.5703125" style="3" customWidth="1"/>
    <col min="7430" max="7430" width="11.140625" style="3" customWidth="1"/>
    <col min="7431" max="7431" width="11.28515625" style="3" customWidth="1"/>
    <col min="7432" max="7432" width="10" style="3" customWidth="1"/>
    <col min="7433" max="7433" width="10.42578125" style="3" customWidth="1"/>
    <col min="7434" max="7434" width="9.140625" style="3"/>
    <col min="7435" max="7435" width="10.5703125" style="3" customWidth="1"/>
    <col min="7436" max="7436" width="10.42578125" style="3" customWidth="1"/>
    <col min="7437" max="7680" width="9.140625" style="3"/>
    <col min="7681" max="7681" width="20.140625" style="3" customWidth="1"/>
    <col min="7682" max="7682" width="10" style="3" customWidth="1"/>
    <col min="7683" max="7683" width="9.85546875" style="3" customWidth="1"/>
    <col min="7684" max="7684" width="9.5703125" style="3" customWidth="1"/>
    <col min="7685" max="7685" width="10.5703125" style="3" customWidth="1"/>
    <col min="7686" max="7686" width="11.140625" style="3" customWidth="1"/>
    <col min="7687" max="7687" width="11.28515625" style="3" customWidth="1"/>
    <col min="7688" max="7688" width="10" style="3" customWidth="1"/>
    <col min="7689" max="7689" width="10.42578125" style="3" customWidth="1"/>
    <col min="7690" max="7690" width="9.140625" style="3"/>
    <col min="7691" max="7691" width="10.5703125" style="3" customWidth="1"/>
    <col min="7692" max="7692" width="10.42578125" style="3" customWidth="1"/>
    <col min="7693" max="7936" width="9.140625" style="3"/>
    <col min="7937" max="7937" width="20.140625" style="3" customWidth="1"/>
    <col min="7938" max="7938" width="10" style="3" customWidth="1"/>
    <col min="7939" max="7939" width="9.85546875" style="3" customWidth="1"/>
    <col min="7940" max="7940" width="9.5703125" style="3" customWidth="1"/>
    <col min="7941" max="7941" width="10.5703125" style="3" customWidth="1"/>
    <col min="7942" max="7942" width="11.140625" style="3" customWidth="1"/>
    <col min="7943" max="7943" width="11.28515625" style="3" customWidth="1"/>
    <col min="7944" max="7944" width="10" style="3" customWidth="1"/>
    <col min="7945" max="7945" width="10.42578125" style="3" customWidth="1"/>
    <col min="7946" max="7946" width="9.140625" style="3"/>
    <col min="7947" max="7947" width="10.5703125" style="3" customWidth="1"/>
    <col min="7948" max="7948" width="10.42578125" style="3" customWidth="1"/>
    <col min="7949" max="8192" width="9.140625" style="3"/>
    <col min="8193" max="8193" width="20.140625" style="3" customWidth="1"/>
    <col min="8194" max="8194" width="10" style="3" customWidth="1"/>
    <col min="8195" max="8195" width="9.85546875" style="3" customWidth="1"/>
    <col min="8196" max="8196" width="9.5703125" style="3" customWidth="1"/>
    <col min="8197" max="8197" width="10.5703125" style="3" customWidth="1"/>
    <col min="8198" max="8198" width="11.140625" style="3" customWidth="1"/>
    <col min="8199" max="8199" width="11.28515625" style="3" customWidth="1"/>
    <col min="8200" max="8200" width="10" style="3" customWidth="1"/>
    <col min="8201" max="8201" width="10.42578125" style="3" customWidth="1"/>
    <col min="8202" max="8202" width="9.140625" style="3"/>
    <col min="8203" max="8203" width="10.5703125" style="3" customWidth="1"/>
    <col min="8204" max="8204" width="10.42578125" style="3" customWidth="1"/>
    <col min="8205" max="8448" width="9.140625" style="3"/>
    <col min="8449" max="8449" width="20.140625" style="3" customWidth="1"/>
    <col min="8450" max="8450" width="10" style="3" customWidth="1"/>
    <col min="8451" max="8451" width="9.85546875" style="3" customWidth="1"/>
    <col min="8452" max="8452" width="9.5703125" style="3" customWidth="1"/>
    <col min="8453" max="8453" width="10.5703125" style="3" customWidth="1"/>
    <col min="8454" max="8454" width="11.140625" style="3" customWidth="1"/>
    <col min="8455" max="8455" width="11.28515625" style="3" customWidth="1"/>
    <col min="8456" max="8456" width="10" style="3" customWidth="1"/>
    <col min="8457" max="8457" width="10.42578125" style="3" customWidth="1"/>
    <col min="8458" max="8458" width="9.140625" style="3"/>
    <col min="8459" max="8459" width="10.5703125" style="3" customWidth="1"/>
    <col min="8460" max="8460" width="10.42578125" style="3" customWidth="1"/>
    <col min="8461" max="8704" width="9.140625" style="3"/>
    <col min="8705" max="8705" width="20.140625" style="3" customWidth="1"/>
    <col min="8706" max="8706" width="10" style="3" customWidth="1"/>
    <col min="8707" max="8707" width="9.85546875" style="3" customWidth="1"/>
    <col min="8708" max="8708" width="9.5703125" style="3" customWidth="1"/>
    <col min="8709" max="8709" width="10.5703125" style="3" customWidth="1"/>
    <col min="8710" max="8710" width="11.140625" style="3" customWidth="1"/>
    <col min="8711" max="8711" width="11.28515625" style="3" customWidth="1"/>
    <col min="8712" max="8712" width="10" style="3" customWidth="1"/>
    <col min="8713" max="8713" width="10.42578125" style="3" customWidth="1"/>
    <col min="8714" max="8714" width="9.140625" style="3"/>
    <col min="8715" max="8715" width="10.5703125" style="3" customWidth="1"/>
    <col min="8716" max="8716" width="10.42578125" style="3" customWidth="1"/>
    <col min="8717" max="8960" width="9.140625" style="3"/>
    <col min="8961" max="8961" width="20.140625" style="3" customWidth="1"/>
    <col min="8962" max="8962" width="10" style="3" customWidth="1"/>
    <col min="8963" max="8963" width="9.85546875" style="3" customWidth="1"/>
    <col min="8964" max="8964" width="9.5703125" style="3" customWidth="1"/>
    <col min="8965" max="8965" width="10.5703125" style="3" customWidth="1"/>
    <col min="8966" max="8966" width="11.140625" style="3" customWidth="1"/>
    <col min="8967" max="8967" width="11.28515625" style="3" customWidth="1"/>
    <col min="8968" max="8968" width="10" style="3" customWidth="1"/>
    <col min="8969" max="8969" width="10.42578125" style="3" customWidth="1"/>
    <col min="8970" max="8970" width="9.140625" style="3"/>
    <col min="8971" max="8971" width="10.5703125" style="3" customWidth="1"/>
    <col min="8972" max="8972" width="10.42578125" style="3" customWidth="1"/>
    <col min="8973" max="9216" width="9.140625" style="3"/>
    <col min="9217" max="9217" width="20.140625" style="3" customWidth="1"/>
    <col min="9218" max="9218" width="10" style="3" customWidth="1"/>
    <col min="9219" max="9219" width="9.85546875" style="3" customWidth="1"/>
    <col min="9220" max="9220" width="9.5703125" style="3" customWidth="1"/>
    <col min="9221" max="9221" width="10.5703125" style="3" customWidth="1"/>
    <col min="9222" max="9222" width="11.140625" style="3" customWidth="1"/>
    <col min="9223" max="9223" width="11.28515625" style="3" customWidth="1"/>
    <col min="9224" max="9224" width="10" style="3" customWidth="1"/>
    <col min="9225" max="9225" width="10.42578125" style="3" customWidth="1"/>
    <col min="9226" max="9226" width="9.140625" style="3"/>
    <col min="9227" max="9227" width="10.5703125" style="3" customWidth="1"/>
    <col min="9228" max="9228" width="10.42578125" style="3" customWidth="1"/>
    <col min="9229" max="9472" width="9.140625" style="3"/>
    <col min="9473" max="9473" width="20.140625" style="3" customWidth="1"/>
    <col min="9474" max="9474" width="10" style="3" customWidth="1"/>
    <col min="9475" max="9475" width="9.85546875" style="3" customWidth="1"/>
    <col min="9476" max="9476" width="9.5703125" style="3" customWidth="1"/>
    <col min="9477" max="9477" width="10.5703125" style="3" customWidth="1"/>
    <col min="9478" max="9478" width="11.140625" style="3" customWidth="1"/>
    <col min="9479" max="9479" width="11.28515625" style="3" customWidth="1"/>
    <col min="9480" max="9480" width="10" style="3" customWidth="1"/>
    <col min="9481" max="9481" width="10.42578125" style="3" customWidth="1"/>
    <col min="9482" max="9482" width="9.140625" style="3"/>
    <col min="9483" max="9483" width="10.5703125" style="3" customWidth="1"/>
    <col min="9484" max="9484" width="10.42578125" style="3" customWidth="1"/>
    <col min="9485" max="9728" width="9.140625" style="3"/>
    <col min="9729" max="9729" width="20.140625" style="3" customWidth="1"/>
    <col min="9730" max="9730" width="10" style="3" customWidth="1"/>
    <col min="9731" max="9731" width="9.85546875" style="3" customWidth="1"/>
    <col min="9732" max="9732" width="9.5703125" style="3" customWidth="1"/>
    <col min="9733" max="9733" width="10.5703125" style="3" customWidth="1"/>
    <col min="9734" max="9734" width="11.140625" style="3" customWidth="1"/>
    <col min="9735" max="9735" width="11.28515625" style="3" customWidth="1"/>
    <col min="9736" max="9736" width="10" style="3" customWidth="1"/>
    <col min="9737" max="9737" width="10.42578125" style="3" customWidth="1"/>
    <col min="9738" max="9738" width="9.140625" style="3"/>
    <col min="9739" max="9739" width="10.5703125" style="3" customWidth="1"/>
    <col min="9740" max="9740" width="10.42578125" style="3" customWidth="1"/>
    <col min="9741" max="9984" width="9.140625" style="3"/>
    <col min="9985" max="9985" width="20.140625" style="3" customWidth="1"/>
    <col min="9986" max="9986" width="10" style="3" customWidth="1"/>
    <col min="9987" max="9987" width="9.85546875" style="3" customWidth="1"/>
    <col min="9988" max="9988" width="9.5703125" style="3" customWidth="1"/>
    <col min="9989" max="9989" width="10.5703125" style="3" customWidth="1"/>
    <col min="9990" max="9990" width="11.140625" style="3" customWidth="1"/>
    <col min="9991" max="9991" width="11.28515625" style="3" customWidth="1"/>
    <col min="9992" max="9992" width="10" style="3" customWidth="1"/>
    <col min="9993" max="9993" width="10.42578125" style="3" customWidth="1"/>
    <col min="9994" max="9994" width="9.140625" style="3"/>
    <col min="9995" max="9995" width="10.5703125" style="3" customWidth="1"/>
    <col min="9996" max="9996" width="10.42578125" style="3" customWidth="1"/>
    <col min="9997" max="10240" width="9.140625" style="3"/>
    <col min="10241" max="10241" width="20.140625" style="3" customWidth="1"/>
    <col min="10242" max="10242" width="10" style="3" customWidth="1"/>
    <col min="10243" max="10243" width="9.85546875" style="3" customWidth="1"/>
    <col min="10244" max="10244" width="9.5703125" style="3" customWidth="1"/>
    <col min="10245" max="10245" width="10.5703125" style="3" customWidth="1"/>
    <col min="10246" max="10246" width="11.140625" style="3" customWidth="1"/>
    <col min="10247" max="10247" width="11.28515625" style="3" customWidth="1"/>
    <col min="10248" max="10248" width="10" style="3" customWidth="1"/>
    <col min="10249" max="10249" width="10.42578125" style="3" customWidth="1"/>
    <col min="10250" max="10250" width="9.140625" style="3"/>
    <col min="10251" max="10251" width="10.5703125" style="3" customWidth="1"/>
    <col min="10252" max="10252" width="10.42578125" style="3" customWidth="1"/>
    <col min="10253" max="10496" width="9.140625" style="3"/>
    <col min="10497" max="10497" width="20.140625" style="3" customWidth="1"/>
    <col min="10498" max="10498" width="10" style="3" customWidth="1"/>
    <col min="10499" max="10499" width="9.85546875" style="3" customWidth="1"/>
    <col min="10500" max="10500" width="9.5703125" style="3" customWidth="1"/>
    <col min="10501" max="10501" width="10.5703125" style="3" customWidth="1"/>
    <col min="10502" max="10502" width="11.140625" style="3" customWidth="1"/>
    <col min="10503" max="10503" width="11.28515625" style="3" customWidth="1"/>
    <col min="10504" max="10504" width="10" style="3" customWidth="1"/>
    <col min="10505" max="10505" width="10.42578125" style="3" customWidth="1"/>
    <col min="10506" max="10506" width="9.140625" style="3"/>
    <col min="10507" max="10507" width="10.5703125" style="3" customWidth="1"/>
    <col min="10508" max="10508" width="10.42578125" style="3" customWidth="1"/>
    <col min="10509" max="10752" width="9.140625" style="3"/>
    <col min="10753" max="10753" width="20.140625" style="3" customWidth="1"/>
    <col min="10754" max="10754" width="10" style="3" customWidth="1"/>
    <col min="10755" max="10755" width="9.85546875" style="3" customWidth="1"/>
    <col min="10756" max="10756" width="9.5703125" style="3" customWidth="1"/>
    <col min="10757" max="10757" width="10.5703125" style="3" customWidth="1"/>
    <col min="10758" max="10758" width="11.140625" style="3" customWidth="1"/>
    <col min="10759" max="10759" width="11.28515625" style="3" customWidth="1"/>
    <col min="10760" max="10760" width="10" style="3" customWidth="1"/>
    <col min="10761" max="10761" width="10.42578125" style="3" customWidth="1"/>
    <col min="10762" max="10762" width="9.140625" style="3"/>
    <col min="10763" max="10763" width="10.5703125" style="3" customWidth="1"/>
    <col min="10764" max="10764" width="10.42578125" style="3" customWidth="1"/>
    <col min="10765" max="11008" width="9.140625" style="3"/>
    <col min="11009" max="11009" width="20.140625" style="3" customWidth="1"/>
    <col min="11010" max="11010" width="10" style="3" customWidth="1"/>
    <col min="11011" max="11011" width="9.85546875" style="3" customWidth="1"/>
    <col min="11012" max="11012" width="9.5703125" style="3" customWidth="1"/>
    <col min="11013" max="11013" width="10.5703125" style="3" customWidth="1"/>
    <col min="11014" max="11014" width="11.140625" style="3" customWidth="1"/>
    <col min="11015" max="11015" width="11.28515625" style="3" customWidth="1"/>
    <col min="11016" max="11016" width="10" style="3" customWidth="1"/>
    <col min="11017" max="11017" width="10.42578125" style="3" customWidth="1"/>
    <col min="11018" max="11018" width="9.140625" style="3"/>
    <col min="11019" max="11019" width="10.5703125" style="3" customWidth="1"/>
    <col min="11020" max="11020" width="10.42578125" style="3" customWidth="1"/>
    <col min="11021" max="11264" width="9.140625" style="3"/>
    <col min="11265" max="11265" width="20.140625" style="3" customWidth="1"/>
    <col min="11266" max="11266" width="10" style="3" customWidth="1"/>
    <col min="11267" max="11267" width="9.85546875" style="3" customWidth="1"/>
    <col min="11268" max="11268" width="9.5703125" style="3" customWidth="1"/>
    <col min="11269" max="11269" width="10.5703125" style="3" customWidth="1"/>
    <col min="11270" max="11270" width="11.140625" style="3" customWidth="1"/>
    <col min="11271" max="11271" width="11.28515625" style="3" customWidth="1"/>
    <col min="11272" max="11272" width="10" style="3" customWidth="1"/>
    <col min="11273" max="11273" width="10.42578125" style="3" customWidth="1"/>
    <col min="11274" max="11274" width="9.140625" style="3"/>
    <col min="11275" max="11275" width="10.5703125" style="3" customWidth="1"/>
    <col min="11276" max="11276" width="10.42578125" style="3" customWidth="1"/>
    <col min="11277" max="11520" width="9.140625" style="3"/>
    <col min="11521" max="11521" width="20.140625" style="3" customWidth="1"/>
    <col min="11522" max="11522" width="10" style="3" customWidth="1"/>
    <col min="11523" max="11523" width="9.85546875" style="3" customWidth="1"/>
    <col min="11524" max="11524" width="9.5703125" style="3" customWidth="1"/>
    <col min="11525" max="11525" width="10.5703125" style="3" customWidth="1"/>
    <col min="11526" max="11526" width="11.140625" style="3" customWidth="1"/>
    <col min="11527" max="11527" width="11.28515625" style="3" customWidth="1"/>
    <col min="11528" max="11528" width="10" style="3" customWidth="1"/>
    <col min="11529" max="11529" width="10.42578125" style="3" customWidth="1"/>
    <col min="11530" max="11530" width="9.140625" style="3"/>
    <col min="11531" max="11531" width="10.5703125" style="3" customWidth="1"/>
    <col min="11532" max="11532" width="10.42578125" style="3" customWidth="1"/>
    <col min="11533" max="11776" width="9.140625" style="3"/>
    <col min="11777" max="11777" width="20.140625" style="3" customWidth="1"/>
    <col min="11778" max="11778" width="10" style="3" customWidth="1"/>
    <col min="11779" max="11779" width="9.85546875" style="3" customWidth="1"/>
    <col min="11780" max="11780" width="9.5703125" style="3" customWidth="1"/>
    <col min="11781" max="11781" width="10.5703125" style="3" customWidth="1"/>
    <col min="11782" max="11782" width="11.140625" style="3" customWidth="1"/>
    <col min="11783" max="11783" width="11.28515625" style="3" customWidth="1"/>
    <col min="11784" max="11784" width="10" style="3" customWidth="1"/>
    <col min="11785" max="11785" width="10.42578125" style="3" customWidth="1"/>
    <col min="11786" max="11786" width="9.140625" style="3"/>
    <col min="11787" max="11787" width="10.5703125" style="3" customWidth="1"/>
    <col min="11788" max="11788" width="10.42578125" style="3" customWidth="1"/>
    <col min="11789" max="12032" width="9.140625" style="3"/>
    <col min="12033" max="12033" width="20.140625" style="3" customWidth="1"/>
    <col min="12034" max="12034" width="10" style="3" customWidth="1"/>
    <col min="12035" max="12035" width="9.85546875" style="3" customWidth="1"/>
    <col min="12036" max="12036" width="9.5703125" style="3" customWidth="1"/>
    <col min="12037" max="12037" width="10.5703125" style="3" customWidth="1"/>
    <col min="12038" max="12038" width="11.140625" style="3" customWidth="1"/>
    <col min="12039" max="12039" width="11.28515625" style="3" customWidth="1"/>
    <col min="12040" max="12040" width="10" style="3" customWidth="1"/>
    <col min="12041" max="12041" width="10.42578125" style="3" customWidth="1"/>
    <col min="12042" max="12042" width="9.140625" style="3"/>
    <col min="12043" max="12043" width="10.5703125" style="3" customWidth="1"/>
    <col min="12044" max="12044" width="10.42578125" style="3" customWidth="1"/>
    <col min="12045" max="12288" width="9.140625" style="3"/>
    <col min="12289" max="12289" width="20.140625" style="3" customWidth="1"/>
    <col min="12290" max="12290" width="10" style="3" customWidth="1"/>
    <col min="12291" max="12291" width="9.85546875" style="3" customWidth="1"/>
    <col min="12292" max="12292" width="9.5703125" style="3" customWidth="1"/>
    <col min="12293" max="12293" width="10.5703125" style="3" customWidth="1"/>
    <col min="12294" max="12294" width="11.140625" style="3" customWidth="1"/>
    <col min="12295" max="12295" width="11.28515625" style="3" customWidth="1"/>
    <col min="12296" max="12296" width="10" style="3" customWidth="1"/>
    <col min="12297" max="12297" width="10.42578125" style="3" customWidth="1"/>
    <col min="12298" max="12298" width="9.140625" style="3"/>
    <col min="12299" max="12299" width="10.5703125" style="3" customWidth="1"/>
    <col min="12300" max="12300" width="10.42578125" style="3" customWidth="1"/>
    <col min="12301" max="12544" width="9.140625" style="3"/>
    <col min="12545" max="12545" width="20.140625" style="3" customWidth="1"/>
    <col min="12546" max="12546" width="10" style="3" customWidth="1"/>
    <col min="12547" max="12547" width="9.85546875" style="3" customWidth="1"/>
    <col min="12548" max="12548" width="9.5703125" style="3" customWidth="1"/>
    <col min="12549" max="12549" width="10.5703125" style="3" customWidth="1"/>
    <col min="12550" max="12550" width="11.140625" style="3" customWidth="1"/>
    <col min="12551" max="12551" width="11.28515625" style="3" customWidth="1"/>
    <col min="12552" max="12552" width="10" style="3" customWidth="1"/>
    <col min="12553" max="12553" width="10.42578125" style="3" customWidth="1"/>
    <col min="12554" max="12554" width="9.140625" style="3"/>
    <col min="12555" max="12555" width="10.5703125" style="3" customWidth="1"/>
    <col min="12556" max="12556" width="10.42578125" style="3" customWidth="1"/>
    <col min="12557" max="12800" width="9.140625" style="3"/>
    <col min="12801" max="12801" width="20.140625" style="3" customWidth="1"/>
    <col min="12802" max="12802" width="10" style="3" customWidth="1"/>
    <col min="12803" max="12803" width="9.85546875" style="3" customWidth="1"/>
    <col min="12804" max="12804" width="9.5703125" style="3" customWidth="1"/>
    <col min="12805" max="12805" width="10.5703125" style="3" customWidth="1"/>
    <col min="12806" max="12806" width="11.140625" style="3" customWidth="1"/>
    <col min="12807" max="12807" width="11.28515625" style="3" customWidth="1"/>
    <col min="12808" max="12808" width="10" style="3" customWidth="1"/>
    <col min="12809" max="12809" width="10.42578125" style="3" customWidth="1"/>
    <col min="12810" max="12810" width="9.140625" style="3"/>
    <col min="12811" max="12811" width="10.5703125" style="3" customWidth="1"/>
    <col min="12812" max="12812" width="10.42578125" style="3" customWidth="1"/>
    <col min="12813" max="13056" width="9.140625" style="3"/>
    <col min="13057" max="13057" width="20.140625" style="3" customWidth="1"/>
    <col min="13058" max="13058" width="10" style="3" customWidth="1"/>
    <col min="13059" max="13059" width="9.85546875" style="3" customWidth="1"/>
    <col min="13060" max="13060" width="9.5703125" style="3" customWidth="1"/>
    <col min="13061" max="13061" width="10.5703125" style="3" customWidth="1"/>
    <col min="13062" max="13062" width="11.140625" style="3" customWidth="1"/>
    <col min="13063" max="13063" width="11.28515625" style="3" customWidth="1"/>
    <col min="13064" max="13064" width="10" style="3" customWidth="1"/>
    <col min="13065" max="13065" width="10.42578125" style="3" customWidth="1"/>
    <col min="13066" max="13066" width="9.140625" style="3"/>
    <col min="13067" max="13067" width="10.5703125" style="3" customWidth="1"/>
    <col min="13068" max="13068" width="10.42578125" style="3" customWidth="1"/>
    <col min="13069" max="13312" width="9.140625" style="3"/>
    <col min="13313" max="13313" width="20.140625" style="3" customWidth="1"/>
    <col min="13314" max="13314" width="10" style="3" customWidth="1"/>
    <col min="13315" max="13315" width="9.85546875" style="3" customWidth="1"/>
    <col min="13316" max="13316" width="9.5703125" style="3" customWidth="1"/>
    <col min="13317" max="13317" width="10.5703125" style="3" customWidth="1"/>
    <col min="13318" max="13318" width="11.140625" style="3" customWidth="1"/>
    <col min="13319" max="13319" width="11.28515625" style="3" customWidth="1"/>
    <col min="13320" max="13320" width="10" style="3" customWidth="1"/>
    <col min="13321" max="13321" width="10.42578125" style="3" customWidth="1"/>
    <col min="13322" max="13322" width="9.140625" style="3"/>
    <col min="13323" max="13323" width="10.5703125" style="3" customWidth="1"/>
    <col min="13324" max="13324" width="10.42578125" style="3" customWidth="1"/>
    <col min="13325" max="13568" width="9.140625" style="3"/>
    <col min="13569" max="13569" width="20.140625" style="3" customWidth="1"/>
    <col min="13570" max="13570" width="10" style="3" customWidth="1"/>
    <col min="13571" max="13571" width="9.85546875" style="3" customWidth="1"/>
    <col min="13572" max="13572" width="9.5703125" style="3" customWidth="1"/>
    <col min="13573" max="13573" width="10.5703125" style="3" customWidth="1"/>
    <col min="13574" max="13574" width="11.140625" style="3" customWidth="1"/>
    <col min="13575" max="13575" width="11.28515625" style="3" customWidth="1"/>
    <col min="13576" max="13576" width="10" style="3" customWidth="1"/>
    <col min="13577" max="13577" width="10.42578125" style="3" customWidth="1"/>
    <col min="13578" max="13578" width="9.140625" style="3"/>
    <col min="13579" max="13579" width="10.5703125" style="3" customWidth="1"/>
    <col min="13580" max="13580" width="10.42578125" style="3" customWidth="1"/>
    <col min="13581" max="13824" width="9.140625" style="3"/>
    <col min="13825" max="13825" width="20.140625" style="3" customWidth="1"/>
    <col min="13826" max="13826" width="10" style="3" customWidth="1"/>
    <col min="13827" max="13827" width="9.85546875" style="3" customWidth="1"/>
    <col min="13828" max="13828" width="9.5703125" style="3" customWidth="1"/>
    <col min="13829" max="13829" width="10.5703125" style="3" customWidth="1"/>
    <col min="13830" max="13830" width="11.140625" style="3" customWidth="1"/>
    <col min="13831" max="13831" width="11.28515625" style="3" customWidth="1"/>
    <col min="13832" max="13832" width="10" style="3" customWidth="1"/>
    <col min="13833" max="13833" width="10.42578125" style="3" customWidth="1"/>
    <col min="13834" max="13834" width="9.140625" style="3"/>
    <col min="13835" max="13835" width="10.5703125" style="3" customWidth="1"/>
    <col min="13836" max="13836" width="10.42578125" style="3" customWidth="1"/>
    <col min="13837" max="14080" width="9.140625" style="3"/>
    <col min="14081" max="14081" width="20.140625" style="3" customWidth="1"/>
    <col min="14082" max="14082" width="10" style="3" customWidth="1"/>
    <col min="14083" max="14083" width="9.85546875" style="3" customWidth="1"/>
    <col min="14084" max="14084" width="9.5703125" style="3" customWidth="1"/>
    <col min="14085" max="14085" width="10.5703125" style="3" customWidth="1"/>
    <col min="14086" max="14086" width="11.140625" style="3" customWidth="1"/>
    <col min="14087" max="14087" width="11.28515625" style="3" customWidth="1"/>
    <col min="14088" max="14088" width="10" style="3" customWidth="1"/>
    <col min="14089" max="14089" width="10.42578125" style="3" customWidth="1"/>
    <col min="14090" max="14090" width="9.140625" style="3"/>
    <col min="14091" max="14091" width="10.5703125" style="3" customWidth="1"/>
    <col min="14092" max="14092" width="10.42578125" style="3" customWidth="1"/>
    <col min="14093" max="14336" width="9.140625" style="3"/>
    <col min="14337" max="14337" width="20.140625" style="3" customWidth="1"/>
    <col min="14338" max="14338" width="10" style="3" customWidth="1"/>
    <col min="14339" max="14339" width="9.85546875" style="3" customWidth="1"/>
    <col min="14340" max="14340" width="9.5703125" style="3" customWidth="1"/>
    <col min="14341" max="14341" width="10.5703125" style="3" customWidth="1"/>
    <col min="14342" max="14342" width="11.140625" style="3" customWidth="1"/>
    <col min="14343" max="14343" width="11.28515625" style="3" customWidth="1"/>
    <col min="14344" max="14344" width="10" style="3" customWidth="1"/>
    <col min="14345" max="14345" width="10.42578125" style="3" customWidth="1"/>
    <col min="14346" max="14346" width="9.140625" style="3"/>
    <col min="14347" max="14347" width="10.5703125" style="3" customWidth="1"/>
    <col min="14348" max="14348" width="10.42578125" style="3" customWidth="1"/>
    <col min="14349" max="14592" width="9.140625" style="3"/>
    <col min="14593" max="14593" width="20.140625" style="3" customWidth="1"/>
    <col min="14594" max="14594" width="10" style="3" customWidth="1"/>
    <col min="14595" max="14595" width="9.85546875" style="3" customWidth="1"/>
    <col min="14596" max="14596" width="9.5703125" style="3" customWidth="1"/>
    <col min="14597" max="14597" width="10.5703125" style="3" customWidth="1"/>
    <col min="14598" max="14598" width="11.140625" style="3" customWidth="1"/>
    <col min="14599" max="14599" width="11.28515625" style="3" customWidth="1"/>
    <col min="14600" max="14600" width="10" style="3" customWidth="1"/>
    <col min="14601" max="14601" width="10.42578125" style="3" customWidth="1"/>
    <col min="14602" max="14602" width="9.140625" style="3"/>
    <col min="14603" max="14603" width="10.5703125" style="3" customWidth="1"/>
    <col min="14604" max="14604" width="10.42578125" style="3" customWidth="1"/>
    <col min="14605" max="14848" width="9.140625" style="3"/>
    <col min="14849" max="14849" width="20.140625" style="3" customWidth="1"/>
    <col min="14850" max="14850" width="10" style="3" customWidth="1"/>
    <col min="14851" max="14851" width="9.85546875" style="3" customWidth="1"/>
    <col min="14852" max="14852" width="9.5703125" style="3" customWidth="1"/>
    <col min="14853" max="14853" width="10.5703125" style="3" customWidth="1"/>
    <col min="14854" max="14854" width="11.140625" style="3" customWidth="1"/>
    <col min="14855" max="14855" width="11.28515625" style="3" customWidth="1"/>
    <col min="14856" max="14856" width="10" style="3" customWidth="1"/>
    <col min="14857" max="14857" width="10.42578125" style="3" customWidth="1"/>
    <col min="14858" max="14858" width="9.140625" style="3"/>
    <col min="14859" max="14859" width="10.5703125" style="3" customWidth="1"/>
    <col min="14860" max="14860" width="10.42578125" style="3" customWidth="1"/>
    <col min="14861" max="15104" width="9.140625" style="3"/>
    <col min="15105" max="15105" width="20.140625" style="3" customWidth="1"/>
    <col min="15106" max="15106" width="10" style="3" customWidth="1"/>
    <col min="15107" max="15107" width="9.85546875" style="3" customWidth="1"/>
    <col min="15108" max="15108" width="9.5703125" style="3" customWidth="1"/>
    <col min="15109" max="15109" width="10.5703125" style="3" customWidth="1"/>
    <col min="15110" max="15110" width="11.140625" style="3" customWidth="1"/>
    <col min="15111" max="15111" width="11.28515625" style="3" customWidth="1"/>
    <col min="15112" max="15112" width="10" style="3" customWidth="1"/>
    <col min="15113" max="15113" width="10.42578125" style="3" customWidth="1"/>
    <col min="15114" max="15114" width="9.140625" style="3"/>
    <col min="15115" max="15115" width="10.5703125" style="3" customWidth="1"/>
    <col min="15116" max="15116" width="10.42578125" style="3" customWidth="1"/>
    <col min="15117" max="15360" width="9.140625" style="3"/>
    <col min="15361" max="15361" width="20.140625" style="3" customWidth="1"/>
    <col min="15362" max="15362" width="10" style="3" customWidth="1"/>
    <col min="15363" max="15363" width="9.85546875" style="3" customWidth="1"/>
    <col min="15364" max="15364" width="9.5703125" style="3" customWidth="1"/>
    <col min="15365" max="15365" width="10.5703125" style="3" customWidth="1"/>
    <col min="15366" max="15366" width="11.140625" style="3" customWidth="1"/>
    <col min="15367" max="15367" width="11.28515625" style="3" customWidth="1"/>
    <col min="15368" max="15368" width="10" style="3" customWidth="1"/>
    <col min="15369" max="15369" width="10.42578125" style="3" customWidth="1"/>
    <col min="15370" max="15370" width="9.140625" style="3"/>
    <col min="15371" max="15371" width="10.5703125" style="3" customWidth="1"/>
    <col min="15372" max="15372" width="10.42578125" style="3" customWidth="1"/>
    <col min="15373" max="15616" width="9.140625" style="3"/>
    <col min="15617" max="15617" width="20.140625" style="3" customWidth="1"/>
    <col min="15618" max="15618" width="10" style="3" customWidth="1"/>
    <col min="15619" max="15619" width="9.85546875" style="3" customWidth="1"/>
    <col min="15620" max="15620" width="9.5703125" style="3" customWidth="1"/>
    <col min="15621" max="15621" width="10.5703125" style="3" customWidth="1"/>
    <col min="15622" max="15622" width="11.140625" style="3" customWidth="1"/>
    <col min="15623" max="15623" width="11.28515625" style="3" customWidth="1"/>
    <col min="15624" max="15624" width="10" style="3" customWidth="1"/>
    <col min="15625" max="15625" width="10.42578125" style="3" customWidth="1"/>
    <col min="15626" max="15626" width="9.140625" style="3"/>
    <col min="15627" max="15627" width="10.5703125" style="3" customWidth="1"/>
    <col min="15628" max="15628" width="10.42578125" style="3" customWidth="1"/>
    <col min="15629" max="15872" width="9.140625" style="3"/>
    <col min="15873" max="15873" width="20.140625" style="3" customWidth="1"/>
    <col min="15874" max="15874" width="10" style="3" customWidth="1"/>
    <col min="15875" max="15875" width="9.85546875" style="3" customWidth="1"/>
    <col min="15876" max="15876" width="9.5703125" style="3" customWidth="1"/>
    <col min="15877" max="15877" width="10.5703125" style="3" customWidth="1"/>
    <col min="15878" max="15878" width="11.140625" style="3" customWidth="1"/>
    <col min="15879" max="15879" width="11.28515625" style="3" customWidth="1"/>
    <col min="15880" max="15880" width="10" style="3" customWidth="1"/>
    <col min="15881" max="15881" width="10.42578125" style="3" customWidth="1"/>
    <col min="15882" max="15882" width="9.140625" style="3"/>
    <col min="15883" max="15883" width="10.5703125" style="3" customWidth="1"/>
    <col min="15884" max="15884" width="10.42578125" style="3" customWidth="1"/>
    <col min="15885" max="16128" width="9.140625" style="3"/>
    <col min="16129" max="16129" width="20.140625" style="3" customWidth="1"/>
    <col min="16130" max="16130" width="10" style="3" customWidth="1"/>
    <col min="16131" max="16131" width="9.85546875" style="3" customWidth="1"/>
    <col min="16132" max="16132" width="9.5703125" style="3" customWidth="1"/>
    <col min="16133" max="16133" width="10.5703125" style="3" customWidth="1"/>
    <col min="16134" max="16134" width="11.140625" style="3" customWidth="1"/>
    <col min="16135" max="16135" width="11.28515625" style="3" customWidth="1"/>
    <col min="16136" max="16136" width="10" style="3" customWidth="1"/>
    <col min="16137" max="16137" width="10.42578125" style="3" customWidth="1"/>
    <col min="16138" max="16138" width="9.140625" style="3"/>
    <col min="16139" max="16139" width="10.5703125" style="3" customWidth="1"/>
    <col min="16140" max="16140" width="10.42578125" style="3" customWidth="1"/>
    <col min="16141" max="16384" width="9.140625" style="3"/>
  </cols>
  <sheetData>
    <row r="1" spans="1:12" ht="19.5">
      <c r="A1" s="1518" t="s">
        <v>357</v>
      </c>
      <c r="B1" s="1518"/>
      <c r="C1" s="1519"/>
      <c r="D1" s="1519"/>
      <c r="E1" s="1520" t="s">
        <v>519</v>
      </c>
      <c r="G1" s="1521"/>
      <c r="H1" s="1519"/>
      <c r="I1" s="1519"/>
      <c r="J1" s="1519"/>
      <c r="K1" s="1519"/>
    </row>
    <row r="2" spans="1:12" ht="15" customHeight="1" thickBot="1">
      <c r="A2" s="1522" t="s">
        <v>272</v>
      </c>
      <c r="B2" s="1522"/>
      <c r="C2" s="1519"/>
      <c r="D2" s="1519"/>
      <c r="E2" s="1519"/>
      <c r="F2" s="1521"/>
      <c r="G2" s="1519"/>
      <c r="H2" s="1519"/>
      <c r="I2" s="1519"/>
      <c r="J2" s="1519"/>
      <c r="K2" s="1519"/>
    </row>
    <row r="3" spans="1:12" ht="21" thickBot="1">
      <c r="A3" s="1391" t="s">
        <v>4</v>
      </c>
      <c r="B3" s="1392"/>
      <c r="C3" s="1392"/>
      <c r="D3" s="1392"/>
      <c r="E3" s="1392"/>
      <c r="F3" s="1392"/>
      <c r="G3" s="1392"/>
      <c r="H3" s="1392"/>
      <c r="I3" s="1392"/>
      <c r="J3" s="1392"/>
      <c r="K3" s="1392"/>
      <c r="L3" s="1393"/>
    </row>
    <row r="4" spans="1:12">
      <c r="A4" s="1394"/>
      <c r="B4" s="1395"/>
      <c r="C4" s="1396" t="s">
        <v>5</v>
      </c>
      <c r="D4" s="1396"/>
      <c r="E4" s="1396"/>
      <c r="F4" s="1396"/>
      <c r="G4" s="1397"/>
      <c r="H4" s="1613" t="s">
        <v>6</v>
      </c>
      <c r="I4" s="1614"/>
      <c r="J4" s="1398" t="s">
        <v>7</v>
      </c>
      <c r="K4" s="1399" t="s">
        <v>8</v>
      </c>
      <c r="L4" s="1400"/>
    </row>
    <row r="5" spans="1:12" ht="15.75">
      <c r="A5" s="1401" t="s">
        <v>9</v>
      </c>
      <c r="B5" s="1402" t="s">
        <v>10</v>
      </c>
      <c r="C5" s="1403" t="s">
        <v>36</v>
      </c>
      <c r="D5" s="1403"/>
      <c r="E5" s="1404" t="s">
        <v>37</v>
      </c>
      <c r="F5" s="1405"/>
      <c r="G5" s="1406"/>
      <c r="H5" s="1615" t="s">
        <v>11</v>
      </c>
      <c r="I5" s="1616"/>
      <c r="J5" s="1407" t="s">
        <v>12</v>
      </c>
      <c r="K5" s="1408" t="s">
        <v>13</v>
      </c>
      <c r="L5" s="1409"/>
    </row>
    <row r="6" spans="1:12" ht="26.25" thickBot="1">
      <c r="A6" s="1410" t="s">
        <v>14</v>
      </c>
      <c r="B6" s="1411" t="s">
        <v>15</v>
      </c>
      <c r="C6" s="1412" t="s">
        <v>518</v>
      </c>
      <c r="D6" s="1413" t="s">
        <v>513</v>
      </c>
      <c r="E6" s="1414" t="s">
        <v>518</v>
      </c>
      <c r="F6" s="1415" t="s">
        <v>513</v>
      </c>
      <c r="G6" s="1416" t="s">
        <v>16</v>
      </c>
      <c r="H6" s="1417" t="s">
        <v>518</v>
      </c>
      <c r="I6" s="1418" t="s">
        <v>16</v>
      </c>
      <c r="J6" s="1419" t="s">
        <v>16</v>
      </c>
      <c r="K6" s="1420" t="s">
        <v>518</v>
      </c>
      <c r="L6" s="1421" t="s">
        <v>17</v>
      </c>
    </row>
    <row r="7" spans="1:12" ht="15" thickBot="1">
      <c r="A7" s="1422" t="s">
        <v>18</v>
      </c>
      <c r="B7" s="1423" t="s">
        <v>19</v>
      </c>
      <c r="C7" s="1424">
        <v>20606.702384459917</v>
      </c>
      <c r="D7" s="1424">
        <v>20580.4808877326</v>
      </c>
      <c r="E7" s="1425">
        <v>21018.836432149117</v>
      </c>
      <c r="F7" s="1426">
        <v>20992.090505487253</v>
      </c>
      <c r="G7" s="1427">
        <v>0.12740954339384672</v>
      </c>
      <c r="H7" s="1428">
        <v>319.708735786771</v>
      </c>
      <c r="I7" s="1428">
        <v>-0.32588597803500707</v>
      </c>
      <c r="J7" s="1429">
        <v>-5.1215126732788123</v>
      </c>
      <c r="K7" s="1428">
        <v>100</v>
      </c>
      <c r="L7" s="1430" t="s">
        <v>19</v>
      </c>
    </row>
    <row r="8" spans="1:12" ht="15" thickBot="1">
      <c r="A8" s="1431"/>
      <c r="B8" s="1432"/>
      <c r="C8" s="1433"/>
      <c r="D8" s="1433"/>
      <c r="E8" s="1433"/>
      <c r="F8" s="1433"/>
      <c r="G8" s="1434"/>
      <c r="H8" s="1429"/>
      <c r="I8" s="1429"/>
      <c r="J8" s="1429"/>
      <c r="K8" s="1429"/>
      <c r="L8" s="1435"/>
    </row>
    <row r="9" spans="1:12" ht="15">
      <c r="A9" s="1436" t="s">
        <v>80</v>
      </c>
      <c r="B9" s="1437" t="s">
        <v>19</v>
      </c>
      <c r="C9" s="1438">
        <v>19225.997711901218</v>
      </c>
      <c r="D9" s="1438">
        <v>20507.094080974035</v>
      </c>
      <c r="E9" s="1439">
        <v>19610.517666139243</v>
      </c>
      <c r="F9" s="1439">
        <v>20917.235962593517</v>
      </c>
      <c r="G9" s="1440">
        <v>-6.2470887587207491</v>
      </c>
      <c r="H9" s="1441">
        <v>252.78</v>
      </c>
      <c r="I9" s="1441">
        <v>-5.4438902743142075</v>
      </c>
      <c r="J9" s="1441">
        <v>66.666666666666657</v>
      </c>
      <c r="K9" s="1441">
        <v>0.15283041936667074</v>
      </c>
      <c r="L9" s="1442">
        <v>6.5828505324561817E-2</v>
      </c>
    </row>
    <row r="10" spans="1:12" ht="15">
      <c r="A10" s="1443" t="s">
        <v>81</v>
      </c>
      <c r="B10" s="1444" t="s">
        <v>19</v>
      </c>
      <c r="C10" s="1445">
        <v>21844.384466408523</v>
      </c>
      <c r="D10" s="1445">
        <v>21623.327055894966</v>
      </c>
      <c r="E10" s="1446">
        <v>22281.272155736693</v>
      </c>
      <c r="F10" s="1446">
        <v>22055.793597012867</v>
      </c>
      <c r="G10" s="1447">
        <v>1.0223098875678789</v>
      </c>
      <c r="H10" s="1448">
        <v>351.266173552228</v>
      </c>
      <c r="I10" s="1448">
        <v>-0.35047379402335527</v>
      </c>
      <c r="J10" s="1448">
        <v>-0.39532794249775383</v>
      </c>
      <c r="K10" s="1448">
        <v>33.885560581978233</v>
      </c>
      <c r="L10" s="1449">
        <v>1.6078504723558211</v>
      </c>
    </row>
    <row r="11" spans="1:12" ht="15">
      <c r="A11" s="1450" t="s">
        <v>82</v>
      </c>
      <c r="B11" s="1451" t="s">
        <v>19</v>
      </c>
      <c r="C11" s="1452">
        <v>21354.515086717733</v>
      </c>
      <c r="D11" s="1452">
        <v>21299.583227153966</v>
      </c>
      <c r="E11" s="1453">
        <v>21781.605388452088</v>
      </c>
      <c r="F11" s="1453">
        <v>21725.574891697044</v>
      </c>
      <c r="G11" s="1454">
        <v>0.25790110058932036</v>
      </c>
      <c r="H11" s="1455">
        <v>394.19467312348667</v>
      </c>
      <c r="I11" s="1455">
        <v>0.46219728509894226</v>
      </c>
      <c r="J11" s="1455">
        <v>-20.88122605363985</v>
      </c>
      <c r="K11" s="1455">
        <v>7.5742755838122022</v>
      </c>
      <c r="L11" s="1456">
        <v>-1.5087242421839697</v>
      </c>
    </row>
    <row r="12" spans="1:12" ht="15">
      <c r="A12" s="1450" t="s">
        <v>83</v>
      </c>
      <c r="B12" s="1451" t="s">
        <v>19</v>
      </c>
      <c r="C12" s="1452" t="s">
        <v>200</v>
      </c>
      <c r="D12" s="1452" t="s">
        <v>200</v>
      </c>
      <c r="E12" s="1453" t="s">
        <v>200</v>
      </c>
      <c r="F12" s="1453" t="s">
        <v>200</v>
      </c>
      <c r="G12" s="1527" t="s">
        <v>73</v>
      </c>
      <c r="H12" s="1455" t="s">
        <v>200</v>
      </c>
      <c r="I12" s="1455" t="s">
        <v>73</v>
      </c>
      <c r="J12" s="1455" t="s">
        <v>73</v>
      </c>
      <c r="K12" s="1455">
        <v>2.4452867098667317E-2</v>
      </c>
      <c r="L12" s="1456" t="s">
        <v>73</v>
      </c>
    </row>
    <row r="13" spans="1:12" ht="15">
      <c r="A13" s="1450" t="s">
        <v>71</v>
      </c>
      <c r="B13" s="1451" t="s">
        <v>19</v>
      </c>
      <c r="C13" s="1452">
        <v>17881.074484559445</v>
      </c>
      <c r="D13" s="1452">
        <v>17829.983038193026</v>
      </c>
      <c r="E13" s="1453">
        <v>18238.695974250633</v>
      </c>
      <c r="F13" s="1453">
        <v>18186.582698956885</v>
      </c>
      <c r="G13" s="1454">
        <v>0.28654792467821527</v>
      </c>
      <c r="H13" s="1455">
        <v>287.88592019687115</v>
      </c>
      <c r="I13" s="1455">
        <v>0.49110047566808646</v>
      </c>
      <c r="J13" s="1455">
        <v>-0.12289325842696629</v>
      </c>
      <c r="K13" s="1455">
        <v>34.778090231079595</v>
      </c>
      <c r="L13" s="1456">
        <v>1.7405634054894321</v>
      </c>
    </row>
    <row r="14" spans="1:12" ht="15.75" thickBot="1">
      <c r="A14" s="1457" t="s">
        <v>84</v>
      </c>
      <c r="B14" s="1458" t="s">
        <v>19</v>
      </c>
      <c r="C14" s="1459">
        <v>22083.393129559394</v>
      </c>
      <c r="D14" s="1459">
        <v>22102.124366515607</v>
      </c>
      <c r="E14" s="1460">
        <v>22525.060992150582</v>
      </c>
      <c r="F14" s="1460">
        <v>22544.16685384592</v>
      </c>
      <c r="G14" s="1461">
        <v>-8.4748581835830603E-2</v>
      </c>
      <c r="H14" s="1462">
        <v>297.84536029030585</v>
      </c>
      <c r="I14" s="1462">
        <v>-0.49368208165464472</v>
      </c>
      <c r="J14" s="1462">
        <v>-11.897693537337291</v>
      </c>
      <c r="K14" s="1462">
        <v>23.584790316664627</v>
      </c>
      <c r="L14" s="1463">
        <v>-1.8139684560283698</v>
      </c>
    </row>
    <row r="15" spans="1:12" ht="15" thickBot="1">
      <c r="A15" s="1431"/>
      <c r="B15" s="1464"/>
      <c r="C15" s="1433"/>
      <c r="D15" s="1433"/>
      <c r="E15" s="1433"/>
      <c r="F15" s="1433"/>
      <c r="G15" s="1434"/>
      <c r="H15" s="1429"/>
      <c r="I15" s="1429"/>
      <c r="J15" s="1429"/>
      <c r="K15" s="1429"/>
      <c r="L15" s="1435"/>
    </row>
    <row r="16" spans="1:12" ht="14.25">
      <c r="A16" s="1465" t="s">
        <v>85</v>
      </c>
      <c r="B16" s="1466" t="s">
        <v>21</v>
      </c>
      <c r="C16" s="1467" t="s">
        <v>200</v>
      </c>
      <c r="D16" s="1467" t="s">
        <v>73</v>
      </c>
      <c r="E16" s="1468" t="s">
        <v>200</v>
      </c>
      <c r="F16" s="1468" t="s">
        <v>73</v>
      </c>
      <c r="G16" s="1469" t="s">
        <v>73</v>
      </c>
      <c r="H16" s="1470" t="s">
        <v>200</v>
      </c>
      <c r="I16" s="1470" t="s">
        <v>73</v>
      </c>
      <c r="J16" s="1471" t="s">
        <v>73</v>
      </c>
      <c r="K16" s="1471">
        <v>6.1132167746668293E-3</v>
      </c>
      <c r="L16" s="1472" t="s">
        <v>73</v>
      </c>
    </row>
    <row r="17" spans="1:12" ht="15">
      <c r="A17" s="1443" t="s">
        <v>85</v>
      </c>
      <c r="B17" s="1473" t="s">
        <v>22</v>
      </c>
      <c r="C17" s="1452" t="s">
        <v>73</v>
      </c>
      <c r="D17" s="1452" t="s">
        <v>73</v>
      </c>
      <c r="E17" s="1453" t="s">
        <v>73</v>
      </c>
      <c r="F17" s="1453" t="s">
        <v>73</v>
      </c>
      <c r="G17" s="1454" t="s">
        <v>73</v>
      </c>
      <c r="H17" s="1455" t="s">
        <v>73</v>
      </c>
      <c r="I17" s="1455" t="s">
        <v>73</v>
      </c>
      <c r="J17" s="1474" t="s">
        <v>73</v>
      </c>
      <c r="K17" s="1474" t="s">
        <v>73</v>
      </c>
      <c r="L17" s="1475" t="s">
        <v>73</v>
      </c>
    </row>
    <row r="18" spans="1:12" ht="15">
      <c r="A18" s="1443" t="s">
        <v>85</v>
      </c>
      <c r="B18" s="1473" t="s">
        <v>23</v>
      </c>
      <c r="C18" s="1452" t="s">
        <v>200</v>
      </c>
      <c r="D18" s="1452" t="s">
        <v>73</v>
      </c>
      <c r="E18" s="1453" t="s">
        <v>200</v>
      </c>
      <c r="F18" s="1453" t="s">
        <v>73</v>
      </c>
      <c r="G18" s="1454" t="s">
        <v>73</v>
      </c>
      <c r="H18" s="1455" t="s">
        <v>200</v>
      </c>
      <c r="I18" s="1455" t="s">
        <v>73</v>
      </c>
      <c r="J18" s="1474" t="s">
        <v>73</v>
      </c>
      <c r="K18" s="1474">
        <v>6.1132167746668293E-3</v>
      </c>
      <c r="L18" s="1475" t="s">
        <v>73</v>
      </c>
    </row>
    <row r="19" spans="1:12" ht="14.25">
      <c r="A19" s="1465" t="s">
        <v>85</v>
      </c>
      <c r="B19" s="1476" t="s">
        <v>24</v>
      </c>
      <c r="C19" s="1477" t="s">
        <v>200</v>
      </c>
      <c r="D19" s="1477" t="s">
        <v>200</v>
      </c>
      <c r="E19" s="1478" t="s">
        <v>200</v>
      </c>
      <c r="F19" s="1478" t="s">
        <v>200</v>
      </c>
      <c r="G19" s="1479" t="s">
        <v>73</v>
      </c>
      <c r="H19" s="1480" t="s">
        <v>200</v>
      </c>
      <c r="I19" s="1480" t="s">
        <v>73</v>
      </c>
      <c r="J19" s="1481" t="s">
        <v>73</v>
      </c>
      <c r="K19" s="1481">
        <v>2.4452867098667317E-2</v>
      </c>
      <c r="L19" s="1482" t="s">
        <v>73</v>
      </c>
    </row>
    <row r="20" spans="1:12" ht="15">
      <c r="A20" s="1443" t="s">
        <v>85</v>
      </c>
      <c r="B20" s="1473" t="s">
        <v>25</v>
      </c>
      <c r="C20" s="1452" t="s">
        <v>200</v>
      </c>
      <c r="D20" s="1452" t="s">
        <v>200</v>
      </c>
      <c r="E20" s="1453" t="s">
        <v>200</v>
      </c>
      <c r="F20" s="1453" t="s">
        <v>200</v>
      </c>
      <c r="G20" s="1454" t="s">
        <v>73</v>
      </c>
      <c r="H20" s="1455" t="s">
        <v>200</v>
      </c>
      <c r="I20" s="1455" t="s">
        <v>73</v>
      </c>
      <c r="J20" s="1474" t="s">
        <v>73</v>
      </c>
      <c r="K20" s="1474">
        <v>1.8339650324000489E-2</v>
      </c>
      <c r="L20" s="1475" t="s">
        <v>73</v>
      </c>
    </row>
    <row r="21" spans="1:12" ht="15">
      <c r="A21" s="1443" t="s">
        <v>85</v>
      </c>
      <c r="B21" s="1473" t="s">
        <v>26</v>
      </c>
      <c r="C21" s="1452" t="s">
        <v>200</v>
      </c>
      <c r="D21" s="1452" t="s">
        <v>73</v>
      </c>
      <c r="E21" s="1453" t="s">
        <v>200</v>
      </c>
      <c r="F21" s="1453" t="s">
        <v>73</v>
      </c>
      <c r="G21" s="1454" t="s">
        <v>73</v>
      </c>
      <c r="H21" s="1455" t="s">
        <v>200</v>
      </c>
      <c r="I21" s="1455" t="s">
        <v>73</v>
      </c>
      <c r="J21" s="1474" t="s">
        <v>73</v>
      </c>
      <c r="K21" s="1474">
        <v>6.1132167746668293E-3</v>
      </c>
      <c r="L21" s="1475" t="s">
        <v>73</v>
      </c>
    </row>
    <row r="22" spans="1:12" ht="14.25">
      <c r="A22" s="1465" t="s">
        <v>85</v>
      </c>
      <c r="B22" s="1476" t="s">
        <v>27</v>
      </c>
      <c r="C22" s="1477">
        <v>17862.05388080388</v>
      </c>
      <c r="D22" s="1477">
        <v>20235.425487418761</v>
      </c>
      <c r="E22" s="1478">
        <v>18219.29495841996</v>
      </c>
      <c r="F22" s="1478">
        <v>20640.133997167137</v>
      </c>
      <c r="G22" s="1479">
        <v>-11.728795167121676</v>
      </c>
      <c r="H22" s="1480">
        <v>240.48000000000002</v>
      </c>
      <c r="I22" s="1480">
        <v>-11.437960339943338</v>
      </c>
      <c r="J22" s="1481">
        <v>53.846153846153847</v>
      </c>
      <c r="K22" s="1481">
        <v>0.1222643354933366</v>
      </c>
      <c r="L22" s="1482">
        <v>4.6862676656842198E-2</v>
      </c>
    </row>
    <row r="23" spans="1:12" ht="15">
      <c r="A23" s="1443" t="s">
        <v>85</v>
      </c>
      <c r="B23" s="1473" t="s">
        <v>28</v>
      </c>
      <c r="C23" s="1452">
        <v>17300.810784313726</v>
      </c>
      <c r="D23" s="1452">
        <v>19146.225490196081</v>
      </c>
      <c r="E23" s="1453">
        <v>17646.827000000001</v>
      </c>
      <c r="F23" s="1453">
        <v>19529.150000000001</v>
      </c>
      <c r="G23" s="1454">
        <v>-9.6385300947557884</v>
      </c>
      <c r="H23" s="1455">
        <v>240.6</v>
      </c>
      <c r="I23" s="1455">
        <v>-4.7128712871287153</v>
      </c>
      <c r="J23" s="1474">
        <v>100</v>
      </c>
      <c r="K23" s="1474">
        <v>9.7811468394669268E-2</v>
      </c>
      <c r="L23" s="1475">
        <v>5.1410447572211172E-2</v>
      </c>
    </row>
    <row r="24" spans="1:12" ht="15.75" thickBot="1">
      <c r="A24" s="1483" t="s">
        <v>85</v>
      </c>
      <c r="B24" s="1484" t="s">
        <v>29</v>
      </c>
      <c r="C24" s="1485" t="s">
        <v>200</v>
      </c>
      <c r="D24" s="1485">
        <v>21692.500980392157</v>
      </c>
      <c r="E24" s="1486" t="s">
        <v>200</v>
      </c>
      <c r="F24" s="1486">
        <v>22126.350999999999</v>
      </c>
      <c r="G24" s="1487" t="s">
        <v>73</v>
      </c>
      <c r="H24" s="1474" t="s">
        <v>200</v>
      </c>
      <c r="I24" s="1474" t="s">
        <v>73</v>
      </c>
      <c r="J24" s="1474" t="s">
        <v>73</v>
      </c>
      <c r="K24" s="1474">
        <v>2.4452867098667317E-2</v>
      </c>
      <c r="L24" s="1475" t="s">
        <v>73</v>
      </c>
    </row>
    <row r="25" spans="1:12" ht="15" thickBot="1">
      <c r="A25" s="1431"/>
      <c r="B25" s="1464"/>
      <c r="C25" s="1433"/>
      <c r="D25" s="1433"/>
      <c r="E25" s="1433"/>
      <c r="F25" s="1433"/>
      <c r="G25" s="1434"/>
      <c r="H25" s="1429"/>
      <c r="I25" s="1429"/>
      <c r="J25" s="1429"/>
      <c r="K25" s="1429"/>
      <c r="L25" s="1435"/>
    </row>
    <row r="26" spans="1:12" ht="14.25">
      <c r="A26" s="1465" t="s">
        <v>86</v>
      </c>
      <c r="B26" s="1466" t="s">
        <v>21</v>
      </c>
      <c r="C26" s="1467">
        <v>22739.832043658142</v>
      </c>
      <c r="D26" s="1467">
        <v>22430.398368182516</v>
      </c>
      <c r="E26" s="1468">
        <v>23194.628684531304</v>
      </c>
      <c r="F26" s="1468">
        <v>22879.006335546168</v>
      </c>
      <c r="G26" s="1469">
        <v>1.3795282205712183</v>
      </c>
      <c r="H26" s="1470">
        <v>409.64925373134326</v>
      </c>
      <c r="I26" s="1470">
        <v>-0.53347354527099999</v>
      </c>
      <c r="J26" s="1471">
        <v>7.7485380116959064</v>
      </c>
      <c r="K26" s="1471">
        <v>4.5054407629294539</v>
      </c>
      <c r="L26" s="1472">
        <v>0.53815348260928708</v>
      </c>
    </row>
    <row r="27" spans="1:12" ht="15">
      <c r="A27" s="1443" t="s">
        <v>86</v>
      </c>
      <c r="B27" s="1473" t="s">
        <v>22</v>
      </c>
      <c r="C27" s="1452">
        <v>22904.998039215687</v>
      </c>
      <c r="D27" s="1452">
        <v>22537.52254901961</v>
      </c>
      <c r="E27" s="1453">
        <v>23363.098000000002</v>
      </c>
      <c r="F27" s="1453">
        <v>22988.273000000001</v>
      </c>
      <c r="G27" s="1454">
        <v>1.630505258050488</v>
      </c>
      <c r="H27" s="1455">
        <v>402.7</v>
      </c>
      <c r="I27" s="1455">
        <v>-1.1293886570095808</v>
      </c>
      <c r="J27" s="1474">
        <v>10.772833723653395</v>
      </c>
      <c r="K27" s="1474">
        <v>2.8915515344174105</v>
      </c>
      <c r="L27" s="1475">
        <v>0.41489704801870975</v>
      </c>
    </row>
    <row r="28" spans="1:12" ht="15">
      <c r="A28" s="1443" t="s">
        <v>86</v>
      </c>
      <c r="B28" s="1473" t="s">
        <v>23</v>
      </c>
      <c r="C28" s="1452">
        <v>22457.509803921566</v>
      </c>
      <c r="D28" s="1452">
        <v>22257.572549019606</v>
      </c>
      <c r="E28" s="1453">
        <v>22906.66</v>
      </c>
      <c r="F28" s="1453">
        <v>22702.723999999998</v>
      </c>
      <c r="G28" s="1454">
        <v>0.89828868112919635</v>
      </c>
      <c r="H28" s="1455">
        <v>422.1</v>
      </c>
      <c r="I28" s="1455">
        <v>0.64377682403434555</v>
      </c>
      <c r="J28" s="1474">
        <v>2.7237354085603114</v>
      </c>
      <c r="K28" s="1474">
        <v>1.613889228512043</v>
      </c>
      <c r="L28" s="1475">
        <v>0.12325643459057667</v>
      </c>
    </row>
    <row r="29" spans="1:12" ht="14.25">
      <c r="A29" s="1465" t="s">
        <v>86</v>
      </c>
      <c r="B29" s="1476" t="s">
        <v>24</v>
      </c>
      <c r="C29" s="1477">
        <v>22300.09503456048</v>
      </c>
      <c r="D29" s="1477">
        <v>22087.862957664755</v>
      </c>
      <c r="E29" s="1478">
        <v>22746.096935251691</v>
      </c>
      <c r="F29" s="1478">
        <v>22529.62021681805</v>
      </c>
      <c r="G29" s="1479">
        <v>0.96085382865018132</v>
      </c>
      <c r="H29" s="1480">
        <v>364.8639180672269</v>
      </c>
      <c r="I29" s="1480">
        <v>-2.1482933709873104</v>
      </c>
      <c r="J29" s="1481">
        <v>9.4882116158711902</v>
      </c>
      <c r="K29" s="1481">
        <v>11.639564738965644</v>
      </c>
      <c r="L29" s="1482">
        <v>1.5531428376838168</v>
      </c>
    </row>
    <row r="30" spans="1:12" ht="15">
      <c r="A30" s="1443" t="s">
        <v>86</v>
      </c>
      <c r="B30" s="1473" t="s">
        <v>25</v>
      </c>
      <c r="C30" s="1452">
        <v>22427.470588235294</v>
      </c>
      <c r="D30" s="1452">
        <v>22097.626470588235</v>
      </c>
      <c r="E30" s="1453">
        <v>22876.02</v>
      </c>
      <c r="F30" s="1453">
        <v>22539.579000000002</v>
      </c>
      <c r="G30" s="1454">
        <v>1.4926676314584175</v>
      </c>
      <c r="H30" s="1455">
        <v>353.6</v>
      </c>
      <c r="I30" s="1455">
        <v>-2.2394249377937423</v>
      </c>
      <c r="J30" s="1474">
        <v>13.173076923076923</v>
      </c>
      <c r="K30" s="1474">
        <v>7.195256143782859</v>
      </c>
      <c r="L30" s="1475">
        <v>1.1631234368633061</v>
      </c>
    </row>
    <row r="31" spans="1:12" ht="15">
      <c r="A31" s="1443" t="s">
        <v>86</v>
      </c>
      <c r="B31" s="1473" t="s">
        <v>26</v>
      </c>
      <c r="C31" s="1452">
        <v>22109.779411764703</v>
      </c>
      <c r="D31" s="1452">
        <v>22074.372549019608</v>
      </c>
      <c r="E31" s="1453">
        <v>22551.974999999999</v>
      </c>
      <c r="F31" s="1453">
        <v>22515.86</v>
      </c>
      <c r="G31" s="1454">
        <v>0.16039804830904955</v>
      </c>
      <c r="H31" s="1455">
        <v>383.1</v>
      </c>
      <c r="I31" s="1455">
        <v>-1.6431322207958863</v>
      </c>
      <c r="J31" s="1474">
        <v>4.0057224606580828</v>
      </c>
      <c r="K31" s="1474">
        <v>4.4443085951827852</v>
      </c>
      <c r="L31" s="1475">
        <v>0.3900194008205089</v>
      </c>
    </row>
    <row r="32" spans="1:12" ht="14.25">
      <c r="A32" s="1465" t="s">
        <v>86</v>
      </c>
      <c r="B32" s="1476" t="s">
        <v>27</v>
      </c>
      <c r="C32" s="1477">
        <v>21226.808627863626</v>
      </c>
      <c r="D32" s="1477">
        <v>21110.932098422596</v>
      </c>
      <c r="E32" s="1478">
        <v>21651.344800420899</v>
      </c>
      <c r="F32" s="1478">
        <v>21533.150740391047</v>
      </c>
      <c r="G32" s="1479">
        <v>0.54889347803685506</v>
      </c>
      <c r="H32" s="1480">
        <v>327.51757408683665</v>
      </c>
      <c r="I32" s="1480">
        <v>-0.24039612803762422</v>
      </c>
      <c r="J32" s="1481">
        <v>-7.6384468491406743</v>
      </c>
      <c r="K32" s="1481">
        <v>17.740555080083141</v>
      </c>
      <c r="L32" s="1482">
        <v>-0.48344584793727563</v>
      </c>
    </row>
    <row r="33" spans="1:12" ht="15">
      <c r="A33" s="1443" t="s">
        <v>86</v>
      </c>
      <c r="B33" s="1473" t="s">
        <v>28</v>
      </c>
      <c r="C33" s="1452">
        <v>21235.058823529409</v>
      </c>
      <c r="D33" s="1452">
        <v>21146.988235294117</v>
      </c>
      <c r="E33" s="1453">
        <v>21659.759999999998</v>
      </c>
      <c r="F33" s="1453">
        <v>21569.928</v>
      </c>
      <c r="G33" s="1454">
        <v>0.41646870587606277</v>
      </c>
      <c r="H33" s="1455">
        <v>316.10000000000002</v>
      </c>
      <c r="I33" s="1455">
        <v>-0.59748427672955262</v>
      </c>
      <c r="J33" s="1474">
        <v>-12.065727699530516</v>
      </c>
      <c r="K33" s="1474">
        <v>11.450055018950971</v>
      </c>
      <c r="L33" s="1475">
        <v>-0.9042167750284964</v>
      </c>
    </row>
    <row r="34" spans="1:12" ht="15.75" thickBot="1">
      <c r="A34" s="1483" t="s">
        <v>86</v>
      </c>
      <c r="B34" s="1484" t="s">
        <v>29</v>
      </c>
      <c r="C34" s="1485">
        <v>21213.180392156861</v>
      </c>
      <c r="D34" s="1485">
        <v>21041.970588235294</v>
      </c>
      <c r="E34" s="1486">
        <v>21637.444</v>
      </c>
      <c r="F34" s="1486">
        <v>21462.81</v>
      </c>
      <c r="G34" s="1487">
        <v>0.81365860295086323</v>
      </c>
      <c r="H34" s="1474">
        <v>348.3</v>
      </c>
      <c r="I34" s="1474">
        <v>-0.48571428571428249</v>
      </c>
      <c r="J34" s="1474">
        <v>1.6798418972332017</v>
      </c>
      <c r="K34" s="1474">
        <v>6.2905000611321675</v>
      </c>
      <c r="L34" s="1475">
        <v>0.42077092709121811</v>
      </c>
    </row>
    <row r="35" spans="1:12" ht="15.75" thickBot="1">
      <c r="A35" s="1488"/>
      <c r="B35" s="1489"/>
      <c r="C35" s="1490"/>
      <c r="D35" s="1490"/>
      <c r="E35" s="1490"/>
      <c r="F35" s="1490"/>
      <c r="G35" s="1491"/>
      <c r="H35" s="1492"/>
      <c r="I35" s="1492"/>
      <c r="J35" s="1492"/>
      <c r="K35" s="1492"/>
      <c r="L35" s="1493"/>
    </row>
    <row r="36" spans="1:12" ht="15">
      <c r="A36" s="1443" t="s">
        <v>87</v>
      </c>
      <c r="B36" s="1494" t="s">
        <v>26</v>
      </c>
      <c r="C36" s="1495">
        <v>21771.991176470587</v>
      </c>
      <c r="D36" s="1495">
        <v>21663.993137254904</v>
      </c>
      <c r="E36" s="1496">
        <v>22207.431</v>
      </c>
      <c r="F36" s="1496">
        <v>22097.273000000001</v>
      </c>
      <c r="G36" s="1497">
        <v>0.49851400215763925</v>
      </c>
      <c r="H36" s="1498">
        <v>414</v>
      </c>
      <c r="I36" s="1498">
        <v>0.63198833252309738</v>
      </c>
      <c r="J36" s="1498">
        <v>-14.357262103505844</v>
      </c>
      <c r="K36" s="1498">
        <v>3.1360802054040833</v>
      </c>
      <c r="L36" s="1499">
        <v>-0.33819622867746624</v>
      </c>
    </row>
    <row r="37" spans="1:12" ht="15.75" thickBot="1">
      <c r="A37" s="1483" t="s">
        <v>87</v>
      </c>
      <c r="B37" s="1484" t="s">
        <v>29</v>
      </c>
      <c r="C37" s="1485">
        <v>21033.347058823529</v>
      </c>
      <c r="D37" s="1485">
        <v>21055.623529411765</v>
      </c>
      <c r="E37" s="1486">
        <v>21454.013999999999</v>
      </c>
      <c r="F37" s="1486">
        <v>21476.736000000001</v>
      </c>
      <c r="G37" s="1487">
        <v>-0.10579819950294854</v>
      </c>
      <c r="H37" s="1474">
        <v>380.2</v>
      </c>
      <c r="I37" s="1474">
        <v>-0.10509721492381346</v>
      </c>
      <c r="J37" s="1474">
        <v>-24.922440537745604</v>
      </c>
      <c r="K37" s="1474">
        <v>4.4381953784081185</v>
      </c>
      <c r="L37" s="1475">
        <v>-1.1705280135065044</v>
      </c>
    </row>
    <row r="38" spans="1:12" ht="15.75" thickBot="1">
      <c r="A38" s="1488"/>
      <c r="B38" s="1489"/>
      <c r="C38" s="1490"/>
      <c r="D38" s="1490"/>
      <c r="E38" s="1490"/>
      <c r="F38" s="1490"/>
      <c r="G38" s="1491"/>
      <c r="H38" s="1492"/>
      <c r="I38" s="1492"/>
      <c r="J38" s="1492"/>
      <c r="K38" s="1492"/>
      <c r="L38" s="1493"/>
    </row>
    <row r="39" spans="1:12" ht="14.25">
      <c r="A39" s="1465" t="s">
        <v>88</v>
      </c>
      <c r="B39" s="1466" t="s">
        <v>21</v>
      </c>
      <c r="C39" s="1467" t="s">
        <v>73</v>
      </c>
      <c r="D39" s="1467" t="s">
        <v>73</v>
      </c>
      <c r="E39" s="1468" t="s">
        <v>73</v>
      </c>
      <c r="F39" s="1468" t="s">
        <v>73</v>
      </c>
      <c r="G39" s="1469" t="s">
        <v>73</v>
      </c>
      <c r="H39" s="1470" t="s">
        <v>73</v>
      </c>
      <c r="I39" s="1470" t="s">
        <v>73</v>
      </c>
      <c r="J39" s="1471" t="s">
        <v>73</v>
      </c>
      <c r="K39" s="1471" t="s">
        <v>73</v>
      </c>
      <c r="L39" s="1472" t="s">
        <v>73</v>
      </c>
    </row>
    <row r="40" spans="1:12" ht="15">
      <c r="A40" s="1450" t="s">
        <v>88</v>
      </c>
      <c r="B40" s="1473" t="s">
        <v>22</v>
      </c>
      <c r="C40" s="1452" t="s">
        <v>73</v>
      </c>
      <c r="D40" s="1452" t="s">
        <v>73</v>
      </c>
      <c r="E40" s="1453" t="s">
        <v>73</v>
      </c>
      <c r="F40" s="1453" t="s">
        <v>73</v>
      </c>
      <c r="G40" s="1454" t="s">
        <v>73</v>
      </c>
      <c r="H40" s="1455" t="s">
        <v>73</v>
      </c>
      <c r="I40" s="1455" t="s">
        <v>73</v>
      </c>
      <c r="J40" s="1474" t="s">
        <v>73</v>
      </c>
      <c r="K40" s="1474" t="s">
        <v>73</v>
      </c>
      <c r="L40" s="1475" t="s">
        <v>73</v>
      </c>
    </row>
    <row r="41" spans="1:12" ht="15">
      <c r="A41" s="1450" t="s">
        <v>88</v>
      </c>
      <c r="B41" s="1473" t="s">
        <v>23</v>
      </c>
      <c r="C41" s="1452" t="s">
        <v>73</v>
      </c>
      <c r="D41" s="1452" t="s">
        <v>73</v>
      </c>
      <c r="E41" s="1453" t="s">
        <v>73</v>
      </c>
      <c r="F41" s="1453" t="s">
        <v>73</v>
      </c>
      <c r="G41" s="1454" t="s">
        <v>73</v>
      </c>
      <c r="H41" s="1455" t="s">
        <v>73</v>
      </c>
      <c r="I41" s="1455" t="s">
        <v>73</v>
      </c>
      <c r="J41" s="1474" t="s">
        <v>73</v>
      </c>
      <c r="K41" s="1474" t="s">
        <v>73</v>
      </c>
      <c r="L41" s="1475" t="s">
        <v>73</v>
      </c>
    </row>
    <row r="42" spans="1:12" ht="15">
      <c r="A42" s="1450" t="s">
        <v>88</v>
      </c>
      <c r="B42" s="1473" t="s">
        <v>30</v>
      </c>
      <c r="C42" s="1452" t="s">
        <v>73</v>
      </c>
      <c r="D42" s="1452" t="s">
        <v>73</v>
      </c>
      <c r="E42" s="1453" t="s">
        <v>73</v>
      </c>
      <c r="F42" s="1453" t="s">
        <v>73</v>
      </c>
      <c r="G42" s="1454" t="s">
        <v>73</v>
      </c>
      <c r="H42" s="1455" t="s">
        <v>73</v>
      </c>
      <c r="I42" s="1455" t="s">
        <v>73</v>
      </c>
      <c r="J42" s="1474" t="s">
        <v>73</v>
      </c>
      <c r="K42" s="1474" t="s">
        <v>73</v>
      </c>
      <c r="L42" s="1475" t="s">
        <v>73</v>
      </c>
    </row>
    <row r="43" spans="1:12" ht="14.25">
      <c r="A43" s="1500" t="s">
        <v>88</v>
      </c>
      <c r="B43" s="1476" t="s">
        <v>24</v>
      </c>
      <c r="C43" s="1477" t="s">
        <v>73</v>
      </c>
      <c r="D43" s="1477" t="s">
        <v>200</v>
      </c>
      <c r="E43" s="1478" t="s">
        <v>73</v>
      </c>
      <c r="F43" s="1478" t="s">
        <v>200</v>
      </c>
      <c r="G43" s="1479" t="s">
        <v>73</v>
      </c>
      <c r="H43" s="1480" t="s">
        <v>73</v>
      </c>
      <c r="I43" s="1480" t="s">
        <v>73</v>
      </c>
      <c r="J43" s="1481" t="s">
        <v>73</v>
      </c>
      <c r="K43" s="1481" t="s">
        <v>73</v>
      </c>
      <c r="L43" s="1482" t="s">
        <v>73</v>
      </c>
    </row>
    <row r="44" spans="1:12" ht="15">
      <c r="A44" s="1450" t="s">
        <v>88</v>
      </c>
      <c r="B44" s="1473" t="s">
        <v>26</v>
      </c>
      <c r="C44" s="1452" t="s">
        <v>73</v>
      </c>
      <c r="D44" s="1452" t="s">
        <v>200</v>
      </c>
      <c r="E44" s="1453" t="s">
        <v>73</v>
      </c>
      <c r="F44" s="1453" t="s">
        <v>200</v>
      </c>
      <c r="G44" s="1454" t="s">
        <v>73</v>
      </c>
      <c r="H44" s="1455" t="s">
        <v>73</v>
      </c>
      <c r="I44" s="1455" t="s">
        <v>73</v>
      </c>
      <c r="J44" s="1474" t="s">
        <v>73</v>
      </c>
      <c r="K44" s="1474" t="s">
        <v>73</v>
      </c>
      <c r="L44" s="1475" t="s">
        <v>73</v>
      </c>
    </row>
    <row r="45" spans="1:12" ht="15">
      <c r="A45" s="1450" t="s">
        <v>88</v>
      </c>
      <c r="B45" s="1473" t="s">
        <v>31</v>
      </c>
      <c r="C45" s="1452" t="s">
        <v>73</v>
      </c>
      <c r="D45" s="1452" t="s">
        <v>200</v>
      </c>
      <c r="E45" s="1453" t="s">
        <v>73</v>
      </c>
      <c r="F45" s="1453" t="s">
        <v>200</v>
      </c>
      <c r="G45" s="1454" t="s">
        <v>73</v>
      </c>
      <c r="H45" s="1455" t="s">
        <v>73</v>
      </c>
      <c r="I45" s="1455" t="s">
        <v>73</v>
      </c>
      <c r="J45" s="1474" t="s">
        <v>73</v>
      </c>
      <c r="K45" s="1474" t="s">
        <v>73</v>
      </c>
      <c r="L45" s="1475" t="s">
        <v>73</v>
      </c>
    </row>
    <row r="46" spans="1:12" ht="14.25">
      <c r="A46" s="1500" t="s">
        <v>88</v>
      </c>
      <c r="B46" s="1476" t="s">
        <v>27</v>
      </c>
      <c r="C46" s="1477" t="s">
        <v>200</v>
      </c>
      <c r="D46" s="1477" t="s">
        <v>200</v>
      </c>
      <c r="E46" s="1478" t="s">
        <v>200</v>
      </c>
      <c r="F46" s="1478" t="s">
        <v>200</v>
      </c>
      <c r="G46" s="1479" t="s">
        <v>73</v>
      </c>
      <c r="H46" s="1480" t="s">
        <v>200</v>
      </c>
      <c r="I46" s="1480" t="s">
        <v>73</v>
      </c>
      <c r="J46" s="1481" t="s">
        <v>73</v>
      </c>
      <c r="K46" s="1481">
        <v>2.4452867098667317E-2</v>
      </c>
      <c r="L46" s="1482" t="s">
        <v>73</v>
      </c>
    </row>
    <row r="47" spans="1:12" ht="15">
      <c r="A47" s="1450" t="s">
        <v>88</v>
      </c>
      <c r="B47" s="1473" t="s">
        <v>29</v>
      </c>
      <c r="C47" s="1452" t="s">
        <v>200</v>
      </c>
      <c r="D47" s="1452" t="s">
        <v>200</v>
      </c>
      <c r="E47" s="1453" t="s">
        <v>200</v>
      </c>
      <c r="F47" s="1453" t="s">
        <v>200</v>
      </c>
      <c r="G47" s="1454" t="s">
        <v>73</v>
      </c>
      <c r="H47" s="1455" t="s">
        <v>200</v>
      </c>
      <c r="I47" s="1455" t="s">
        <v>73</v>
      </c>
      <c r="J47" s="1474" t="s">
        <v>73</v>
      </c>
      <c r="K47" s="1474">
        <v>2.4452867098667317E-2</v>
      </c>
      <c r="L47" s="1475" t="s">
        <v>73</v>
      </c>
    </row>
    <row r="48" spans="1:12" ht="15.75" thickBot="1">
      <c r="A48" s="1501" t="s">
        <v>88</v>
      </c>
      <c r="B48" s="1473" t="s">
        <v>32</v>
      </c>
      <c r="C48" s="1485" t="s">
        <v>73</v>
      </c>
      <c r="D48" s="1485" t="s">
        <v>200</v>
      </c>
      <c r="E48" s="1486" t="s">
        <v>73</v>
      </c>
      <c r="F48" s="1486" t="s">
        <v>200</v>
      </c>
      <c r="G48" s="1487" t="s">
        <v>73</v>
      </c>
      <c r="H48" s="1474" t="s">
        <v>73</v>
      </c>
      <c r="I48" s="1474" t="s">
        <v>73</v>
      </c>
      <c r="J48" s="1474" t="s">
        <v>73</v>
      </c>
      <c r="K48" s="1474" t="s">
        <v>73</v>
      </c>
      <c r="L48" s="1475" t="s">
        <v>73</v>
      </c>
    </row>
    <row r="49" spans="1:12" ht="15.75" thickBot="1">
      <c r="A49" s="1488"/>
      <c r="B49" s="1489"/>
      <c r="C49" s="1490"/>
      <c r="D49" s="1490"/>
      <c r="E49" s="1490"/>
      <c r="F49" s="1490"/>
      <c r="G49" s="1491"/>
      <c r="H49" s="1492"/>
      <c r="I49" s="1492"/>
      <c r="J49" s="1492"/>
      <c r="K49" s="1492"/>
      <c r="L49" s="1493"/>
    </row>
    <row r="50" spans="1:12" ht="14.25">
      <c r="A50" s="1465" t="s">
        <v>20</v>
      </c>
      <c r="B50" s="1466" t="s">
        <v>24</v>
      </c>
      <c r="C50" s="1467">
        <v>18995.101421812848</v>
      </c>
      <c r="D50" s="1467">
        <v>19094.928583541063</v>
      </c>
      <c r="E50" s="1468">
        <v>19375.003450249103</v>
      </c>
      <c r="F50" s="1468">
        <v>19476.827155211886</v>
      </c>
      <c r="G50" s="1469">
        <v>-0.52279410887278388</v>
      </c>
      <c r="H50" s="1470">
        <v>356.18623548922056</v>
      </c>
      <c r="I50" s="1470">
        <v>1.6766833849186733</v>
      </c>
      <c r="J50" s="1471">
        <v>-1.3093289689034371</v>
      </c>
      <c r="K50" s="1471">
        <v>3.6862697151240984</v>
      </c>
      <c r="L50" s="1472">
        <v>0.1423917498088616</v>
      </c>
    </row>
    <row r="51" spans="1:12" ht="15">
      <c r="A51" s="1443" t="s">
        <v>20</v>
      </c>
      <c r="B51" s="1473" t="s">
        <v>25</v>
      </c>
      <c r="C51" s="1452">
        <v>18871.591176470589</v>
      </c>
      <c r="D51" s="1452">
        <v>18967.253921568627</v>
      </c>
      <c r="E51" s="1453">
        <v>19249.023000000001</v>
      </c>
      <c r="F51" s="1453">
        <v>19346.598999999998</v>
      </c>
      <c r="G51" s="1454">
        <v>-0.50435738085023263</v>
      </c>
      <c r="H51" s="1455">
        <v>317.60000000000002</v>
      </c>
      <c r="I51" s="1455">
        <v>-0.12578616352200545</v>
      </c>
      <c r="J51" s="1474">
        <v>-1.6528925619834711</v>
      </c>
      <c r="K51" s="1474">
        <v>0.72747279618535277</v>
      </c>
      <c r="L51" s="1475">
        <v>2.5657356245674112E-2</v>
      </c>
    </row>
    <row r="52" spans="1:12" ht="15">
      <c r="A52" s="1443" t="s">
        <v>20</v>
      </c>
      <c r="B52" s="1473" t="s">
        <v>26</v>
      </c>
      <c r="C52" s="1452">
        <v>18964.480392156864</v>
      </c>
      <c r="D52" s="1452">
        <v>19261.27156862745</v>
      </c>
      <c r="E52" s="1453">
        <v>19343.77</v>
      </c>
      <c r="F52" s="1453">
        <v>19646.496999999999</v>
      </c>
      <c r="G52" s="1454">
        <v>-1.5408701103306048</v>
      </c>
      <c r="H52" s="1455">
        <v>350.1</v>
      </c>
      <c r="I52" s="1455">
        <v>0.51679586563307822</v>
      </c>
      <c r="J52" s="1474">
        <v>-9.44055944055944</v>
      </c>
      <c r="K52" s="1474">
        <v>1.583323144638709</v>
      </c>
      <c r="L52" s="1475">
        <v>-7.5513349764168014E-2</v>
      </c>
    </row>
    <row r="53" spans="1:12" ht="15">
      <c r="A53" s="1443" t="s">
        <v>20</v>
      </c>
      <c r="B53" s="1473" t="s">
        <v>31</v>
      </c>
      <c r="C53" s="1452">
        <v>19081.347058823529</v>
      </c>
      <c r="D53" s="1452">
        <v>18941.432352941174</v>
      </c>
      <c r="E53" s="1453">
        <v>19462.973999999998</v>
      </c>
      <c r="F53" s="1453">
        <v>19320.260999999999</v>
      </c>
      <c r="G53" s="1454">
        <v>0.73867014529461972</v>
      </c>
      <c r="H53" s="1455">
        <v>383.6</v>
      </c>
      <c r="I53" s="1455">
        <v>3.0351866774106933</v>
      </c>
      <c r="J53" s="1474">
        <v>10.294117647058822</v>
      </c>
      <c r="K53" s="1474">
        <v>1.3754737743000367</v>
      </c>
      <c r="L53" s="1475">
        <v>0.19224774332735528</v>
      </c>
    </row>
    <row r="54" spans="1:12" ht="14.25">
      <c r="A54" s="1465" t="s">
        <v>20</v>
      </c>
      <c r="B54" s="1476" t="s">
        <v>27</v>
      </c>
      <c r="C54" s="1477">
        <v>18410.459152550058</v>
      </c>
      <c r="D54" s="1477">
        <v>18340.25611493265</v>
      </c>
      <c r="E54" s="1478">
        <v>18778.668335601058</v>
      </c>
      <c r="F54" s="1478">
        <v>18707.061237231304</v>
      </c>
      <c r="G54" s="1479">
        <v>0.38278111918102481</v>
      </c>
      <c r="H54" s="1480">
        <v>301.89449152542375</v>
      </c>
      <c r="I54" s="1480">
        <v>0.59130376151789776</v>
      </c>
      <c r="J54" s="1481">
        <v>-1.0620458356623812</v>
      </c>
      <c r="K54" s="1481">
        <v>21.640787382320578</v>
      </c>
      <c r="L54" s="1482">
        <v>0.88793081947619612</v>
      </c>
    </row>
    <row r="55" spans="1:12" ht="15">
      <c r="A55" s="1443" t="s">
        <v>20</v>
      </c>
      <c r="B55" s="1473" t="s">
        <v>28</v>
      </c>
      <c r="C55" s="1452">
        <v>18112.799019607843</v>
      </c>
      <c r="D55" s="1452">
        <v>18189.357843137255</v>
      </c>
      <c r="E55" s="1453">
        <v>18475.055</v>
      </c>
      <c r="F55" s="1453">
        <v>18553.145</v>
      </c>
      <c r="G55" s="1454">
        <v>-0.420898990440705</v>
      </c>
      <c r="H55" s="1455">
        <v>271.60000000000002</v>
      </c>
      <c r="I55" s="1455">
        <v>-3.6805299963182152E-2</v>
      </c>
      <c r="J55" s="1474">
        <v>-5.6245434623813004</v>
      </c>
      <c r="K55" s="1474">
        <v>7.8982760728695434</v>
      </c>
      <c r="L55" s="1475">
        <v>-4.2098615373598491E-2</v>
      </c>
    </row>
    <row r="56" spans="1:12" ht="15">
      <c r="A56" s="1443" t="s">
        <v>20</v>
      </c>
      <c r="B56" s="1473" t="s">
        <v>29</v>
      </c>
      <c r="C56" s="1452">
        <v>18477.543137254903</v>
      </c>
      <c r="D56" s="1452">
        <v>18333.793137254903</v>
      </c>
      <c r="E56" s="1453">
        <v>18847.094000000001</v>
      </c>
      <c r="F56" s="1453">
        <v>18700.469000000001</v>
      </c>
      <c r="G56" s="1454">
        <v>0.78407124441638343</v>
      </c>
      <c r="H56" s="1455">
        <v>309.8</v>
      </c>
      <c r="I56" s="1455">
        <v>-6.4516129032254399E-2</v>
      </c>
      <c r="J56" s="1474">
        <v>-2.4024024024024024</v>
      </c>
      <c r="K56" s="1474">
        <v>9.9339772588335986</v>
      </c>
      <c r="L56" s="1475">
        <v>0.27676480015950666</v>
      </c>
    </row>
    <row r="57" spans="1:12" ht="15">
      <c r="A57" s="1443" t="s">
        <v>20</v>
      </c>
      <c r="B57" s="1473" t="s">
        <v>32</v>
      </c>
      <c r="C57" s="1452">
        <v>18740.087254901959</v>
      </c>
      <c r="D57" s="1452">
        <v>18660.409803921568</v>
      </c>
      <c r="E57" s="1453">
        <v>19114.888999999999</v>
      </c>
      <c r="F57" s="1453">
        <v>19033.617999999999</v>
      </c>
      <c r="G57" s="1454">
        <v>0.42698660864161847</v>
      </c>
      <c r="H57" s="1455">
        <v>344.1</v>
      </c>
      <c r="I57" s="1455">
        <v>0.79086115992971462</v>
      </c>
      <c r="J57" s="1474">
        <v>14.522058823529413</v>
      </c>
      <c r="K57" s="1474">
        <v>3.8085340506174346</v>
      </c>
      <c r="L57" s="1475">
        <v>0.65326463469028395</v>
      </c>
    </row>
    <row r="58" spans="1:12" ht="14.25">
      <c r="A58" s="1465" t="s">
        <v>20</v>
      </c>
      <c r="B58" s="1476" t="s">
        <v>33</v>
      </c>
      <c r="C58" s="1477">
        <v>15609.199881878129</v>
      </c>
      <c r="D58" s="1477">
        <v>15449.631483926767</v>
      </c>
      <c r="E58" s="1478">
        <v>15921.383879515692</v>
      </c>
      <c r="F58" s="1478">
        <v>15758.624113605303</v>
      </c>
      <c r="G58" s="1479">
        <v>1.0328297999688241</v>
      </c>
      <c r="H58" s="1480">
        <v>229.16959896507115</v>
      </c>
      <c r="I58" s="1480">
        <v>0.41986750209564488</v>
      </c>
      <c r="J58" s="1481">
        <v>2.5879230258792303</v>
      </c>
      <c r="K58" s="1481">
        <v>9.4510331336349189</v>
      </c>
      <c r="L58" s="1482">
        <v>0.71024083620437395</v>
      </c>
    </row>
    <row r="59" spans="1:12" ht="15">
      <c r="A59" s="1443" t="s">
        <v>20</v>
      </c>
      <c r="B59" s="1473" t="s">
        <v>74</v>
      </c>
      <c r="C59" s="1502">
        <v>15271.964705882354</v>
      </c>
      <c r="D59" s="1502">
        <v>15310.113725490197</v>
      </c>
      <c r="E59" s="1503">
        <v>15577.404</v>
      </c>
      <c r="F59" s="1503">
        <v>15616.316000000001</v>
      </c>
      <c r="G59" s="1504">
        <v>-0.24917528564355551</v>
      </c>
      <c r="H59" s="1505">
        <v>216.8</v>
      </c>
      <c r="I59" s="1505">
        <v>-1.1850501367365516</v>
      </c>
      <c r="J59" s="1506">
        <v>-7.0000000000000009</v>
      </c>
      <c r="K59" s="1506">
        <v>5.1167624403961369</v>
      </c>
      <c r="L59" s="1507">
        <v>-0.10335240213039842</v>
      </c>
    </row>
    <row r="60" spans="1:12" ht="15">
      <c r="A60" s="1443" t="s">
        <v>20</v>
      </c>
      <c r="B60" s="1473" t="s">
        <v>34</v>
      </c>
      <c r="C60" s="1452">
        <v>15934.029411764704</v>
      </c>
      <c r="D60" s="1452">
        <v>15879.253921568627</v>
      </c>
      <c r="E60" s="1453">
        <v>16252.71</v>
      </c>
      <c r="F60" s="1453">
        <v>16196.839</v>
      </c>
      <c r="G60" s="1454">
        <v>0.34495002389045903</v>
      </c>
      <c r="H60" s="1455">
        <v>237.7</v>
      </c>
      <c r="I60" s="1455">
        <v>0.29535864978902476</v>
      </c>
      <c r="J60" s="1474">
        <v>13.957934990439771</v>
      </c>
      <c r="K60" s="1474">
        <v>3.6434771977014306</v>
      </c>
      <c r="L60" s="1475">
        <v>0.6100104614332329</v>
      </c>
    </row>
    <row r="61" spans="1:12" ht="15.75" thickBot="1">
      <c r="A61" s="1443" t="s">
        <v>20</v>
      </c>
      <c r="B61" s="1473" t="s">
        <v>35</v>
      </c>
      <c r="C61" s="1452">
        <v>16096.722549019607</v>
      </c>
      <c r="D61" s="1452">
        <v>14307.297058823529</v>
      </c>
      <c r="E61" s="1453">
        <v>16418.656999999999</v>
      </c>
      <c r="F61" s="1453">
        <v>14593.442999999999</v>
      </c>
      <c r="G61" s="1454">
        <v>12.507082804242975</v>
      </c>
      <c r="H61" s="1455">
        <v>275.8</v>
      </c>
      <c r="I61" s="1455">
        <v>2.9488615154908677</v>
      </c>
      <c r="J61" s="1474">
        <v>34.523809523809526</v>
      </c>
      <c r="K61" s="1474">
        <v>0.6907934955373517</v>
      </c>
      <c r="L61" s="1475">
        <v>0.20358277690154175</v>
      </c>
    </row>
    <row r="62" spans="1:12" ht="15.75" thickBot="1">
      <c r="A62" s="1488"/>
      <c r="B62" s="1489"/>
      <c r="C62" s="1490"/>
      <c r="D62" s="1490"/>
      <c r="E62" s="1490"/>
      <c r="F62" s="1490"/>
      <c r="G62" s="1491"/>
      <c r="H62" s="1492"/>
      <c r="I62" s="1492"/>
      <c r="J62" s="1492"/>
      <c r="K62" s="1492"/>
      <c r="L62" s="1493"/>
    </row>
    <row r="63" spans="1:12" ht="14.25">
      <c r="A63" s="1465" t="s">
        <v>89</v>
      </c>
      <c r="B63" s="1476" t="s">
        <v>21</v>
      </c>
      <c r="C63" s="1477">
        <v>23139.434041904879</v>
      </c>
      <c r="D63" s="1477">
        <v>22951.041979742815</v>
      </c>
      <c r="E63" s="1478">
        <v>23602.222722742976</v>
      </c>
      <c r="F63" s="1478">
        <v>23410.062819337672</v>
      </c>
      <c r="G63" s="1479">
        <v>0.82084317709122667</v>
      </c>
      <c r="H63" s="1480">
        <v>385.14370546318293</v>
      </c>
      <c r="I63" s="1480">
        <v>1.5397045558179185</v>
      </c>
      <c r="J63" s="1481">
        <v>-21.308411214953271</v>
      </c>
      <c r="K63" s="1481">
        <v>2.5736642621347352</v>
      </c>
      <c r="L63" s="1482">
        <v>-0.52940400536714982</v>
      </c>
    </row>
    <row r="64" spans="1:12" ht="15">
      <c r="A64" s="1443" t="s">
        <v>89</v>
      </c>
      <c r="B64" s="1473" t="s">
        <v>22</v>
      </c>
      <c r="C64" s="1452">
        <v>22595.566666666666</v>
      </c>
      <c r="D64" s="1452">
        <v>22575.448039215684</v>
      </c>
      <c r="E64" s="1453">
        <v>23047.477999999999</v>
      </c>
      <c r="F64" s="1453">
        <v>23026.956999999999</v>
      </c>
      <c r="G64" s="1454">
        <v>8.9117289792136414E-2</v>
      </c>
      <c r="H64" s="1455">
        <v>311.89999999999998</v>
      </c>
      <c r="I64" s="1455">
        <v>-1.4845230574858008</v>
      </c>
      <c r="J64" s="1474">
        <v>-28.735632183908045</v>
      </c>
      <c r="K64" s="1474">
        <v>0.37901944002934346</v>
      </c>
      <c r="L64" s="1475">
        <v>-0.12559166141488837</v>
      </c>
    </row>
    <row r="65" spans="1:12" ht="15">
      <c r="A65" s="1443" t="s">
        <v>89</v>
      </c>
      <c r="B65" s="1473" t="s">
        <v>23</v>
      </c>
      <c r="C65" s="1452">
        <v>23237.72843137255</v>
      </c>
      <c r="D65" s="1452">
        <v>22958.52156862745</v>
      </c>
      <c r="E65" s="1453">
        <v>23702.483</v>
      </c>
      <c r="F65" s="1453">
        <v>23417.691999999999</v>
      </c>
      <c r="G65" s="1454">
        <v>1.2161360735293687</v>
      </c>
      <c r="H65" s="1455">
        <v>343.9</v>
      </c>
      <c r="I65" s="1455">
        <v>-14.025000000000007</v>
      </c>
      <c r="J65" s="1474">
        <v>-22.38372093023256</v>
      </c>
      <c r="K65" s="1474">
        <v>1.6322288788360437</v>
      </c>
      <c r="L65" s="1475">
        <v>-0.36301501652965418</v>
      </c>
    </row>
    <row r="66" spans="1:12" ht="15">
      <c r="A66" s="1443" t="s">
        <v>89</v>
      </c>
      <c r="B66" s="1473" t="s">
        <v>30</v>
      </c>
      <c r="C66" s="1452">
        <v>23168.695098039214</v>
      </c>
      <c r="D66" s="1452">
        <v>23197.592156862745</v>
      </c>
      <c r="E66" s="1453">
        <v>23632.069</v>
      </c>
      <c r="F66" s="1453">
        <v>23661.544000000002</v>
      </c>
      <c r="G66" s="1454">
        <v>-0.12456921661579727</v>
      </c>
      <c r="H66" s="1455">
        <v>554.20000000000005</v>
      </c>
      <c r="I66" s="1455">
        <v>52.546105147261223</v>
      </c>
      <c r="J66" s="1474">
        <v>-11.538461538461538</v>
      </c>
      <c r="K66" s="1474">
        <v>0.56241594326934841</v>
      </c>
      <c r="L66" s="1475">
        <v>-4.0797327422606777E-2</v>
      </c>
    </row>
    <row r="67" spans="1:12" ht="14.25">
      <c r="A67" s="1465" t="s">
        <v>89</v>
      </c>
      <c r="B67" s="1476" t="s">
        <v>24</v>
      </c>
      <c r="C67" s="1477">
        <v>22639.663234239706</v>
      </c>
      <c r="D67" s="1477">
        <v>22790.426524554608</v>
      </c>
      <c r="E67" s="1478">
        <v>23092.456498924501</v>
      </c>
      <c r="F67" s="1478">
        <v>23246.235055045701</v>
      </c>
      <c r="G67" s="1479">
        <v>-0.66152026664559627</v>
      </c>
      <c r="H67" s="1480">
        <v>305.71015624999995</v>
      </c>
      <c r="I67" s="1480">
        <v>-0.65602506113711245</v>
      </c>
      <c r="J67" s="1481">
        <v>-11.111111111111111</v>
      </c>
      <c r="K67" s="1481">
        <v>9.3899009658882502</v>
      </c>
      <c r="L67" s="1482">
        <v>-0.63271953176269768</v>
      </c>
    </row>
    <row r="68" spans="1:12" ht="15">
      <c r="A68" s="1443" t="s">
        <v>89</v>
      </c>
      <c r="B68" s="1473" t="s">
        <v>25</v>
      </c>
      <c r="C68" s="1452">
        <v>22159.01862745098</v>
      </c>
      <c r="D68" s="1452">
        <v>22416.316666666666</v>
      </c>
      <c r="E68" s="1453">
        <v>22602.199000000001</v>
      </c>
      <c r="F68" s="1453">
        <v>22864.643</v>
      </c>
      <c r="G68" s="1454">
        <v>-1.1478158657452009</v>
      </c>
      <c r="H68" s="1455">
        <v>276.5</v>
      </c>
      <c r="I68" s="1455">
        <v>-0.43212099387828184</v>
      </c>
      <c r="J68" s="1474">
        <v>11.627906976744185</v>
      </c>
      <c r="K68" s="1474">
        <v>1.7606064311040468</v>
      </c>
      <c r="L68" s="1475">
        <v>0.26417350957977326</v>
      </c>
    </row>
    <row r="69" spans="1:12" ht="15">
      <c r="A69" s="1443" t="s">
        <v>89</v>
      </c>
      <c r="B69" s="1473" t="s">
        <v>26</v>
      </c>
      <c r="C69" s="1452">
        <v>22802.828431372545</v>
      </c>
      <c r="D69" s="1452">
        <v>22975.600980392159</v>
      </c>
      <c r="E69" s="1453">
        <v>23258.884999999998</v>
      </c>
      <c r="F69" s="1453">
        <v>23435.113000000001</v>
      </c>
      <c r="G69" s="1454">
        <v>-0.75198271926404958</v>
      </c>
      <c r="H69" s="1455">
        <v>306.39999999999998</v>
      </c>
      <c r="I69" s="1455">
        <v>0</v>
      </c>
      <c r="J69" s="1474">
        <v>-14.536585365853657</v>
      </c>
      <c r="K69" s="1474">
        <v>5.3551778946081434</v>
      </c>
      <c r="L69" s="1475">
        <v>-0.58995289826930009</v>
      </c>
    </row>
    <row r="70" spans="1:12" ht="15">
      <c r="A70" s="1443" t="s">
        <v>89</v>
      </c>
      <c r="B70" s="1473" t="s">
        <v>31</v>
      </c>
      <c r="C70" s="1452">
        <v>22594.274509803919</v>
      </c>
      <c r="D70" s="1452">
        <v>22575.831372549022</v>
      </c>
      <c r="E70" s="1453">
        <v>23046.16</v>
      </c>
      <c r="F70" s="1453">
        <v>23027.348000000002</v>
      </c>
      <c r="G70" s="1454">
        <v>8.1694166432009788E-2</v>
      </c>
      <c r="H70" s="1455">
        <v>326.7</v>
      </c>
      <c r="I70" s="1455">
        <v>-0.45703839122486289</v>
      </c>
      <c r="J70" s="1474">
        <v>-16.40449438202247</v>
      </c>
      <c r="K70" s="1474">
        <v>2.2741166401760609</v>
      </c>
      <c r="L70" s="1475">
        <v>-0.30694014307317063</v>
      </c>
    </row>
    <row r="71" spans="1:12" ht="14.25">
      <c r="A71" s="1465" t="s">
        <v>89</v>
      </c>
      <c r="B71" s="1476" t="s">
        <v>27</v>
      </c>
      <c r="C71" s="1477">
        <v>21247.622919674617</v>
      </c>
      <c r="D71" s="1477">
        <v>21167.774707454846</v>
      </c>
      <c r="E71" s="1478">
        <v>21672.575378068112</v>
      </c>
      <c r="F71" s="1478">
        <v>21591.130201603944</v>
      </c>
      <c r="G71" s="1479">
        <v>0.37721590163963176</v>
      </c>
      <c r="H71" s="1480">
        <v>272.15733824302998</v>
      </c>
      <c r="I71" s="1480">
        <v>-2.9124466867098367E-2</v>
      </c>
      <c r="J71" s="1481">
        <v>-10.160680529300567</v>
      </c>
      <c r="K71" s="1481">
        <v>11.621225088641642</v>
      </c>
      <c r="L71" s="1482">
        <v>-0.65184491889852403</v>
      </c>
    </row>
    <row r="72" spans="1:12" ht="15">
      <c r="A72" s="1443" t="s">
        <v>89</v>
      </c>
      <c r="B72" s="1473" t="s">
        <v>28</v>
      </c>
      <c r="C72" s="1452">
        <v>20212.217647058824</v>
      </c>
      <c r="D72" s="1452">
        <v>20358.316666666666</v>
      </c>
      <c r="E72" s="1453">
        <v>20616.462</v>
      </c>
      <c r="F72" s="1453">
        <v>20765.483</v>
      </c>
      <c r="G72" s="1454">
        <v>-0.71763801496936352</v>
      </c>
      <c r="H72" s="1455">
        <v>237.3</v>
      </c>
      <c r="I72" s="1455">
        <v>-1.2484394506866416</v>
      </c>
      <c r="J72" s="1474">
        <v>-9.3264248704663206</v>
      </c>
      <c r="K72" s="1474">
        <v>3.2094388067000859</v>
      </c>
      <c r="L72" s="1475">
        <v>-0.14883507532531892</v>
      </c>
    </row>
    <row r="73" spans="1:12" ht="15">
      <c r="A73" s="1443" t="s">
        <v>89</v>
      </c>
      <c r="B73" s="1473" t="s">
        <v>29</v>
      </c>
      <c r="C73" s="1452">
        <v>21639.274509803923</v>
      </c>
      <c r="D73" s="1452">
        <v>21496.826470588236</v>
      </c>
      <c r="E73" s="1453">
        <v>22072.06</v>
      </c>
      <c r="F73" s="1453">
        <v>21926.762999999999</v>
      </c>
      <c r="G73" s="1454">
        <v>0.66264683026857318</v>
      </c>
      <c r="H73" s="1455">
        <v>280.89999999999998</v>
      </c>
      <c r="I73" s="1455">
        <v>0.8255563531945278</v>
      </c>
      <c r="J73" s="1455">
        <v>-8.2203389830508478</v>
      </c>
      <c r="K73" s="1455">
        <v>6.6206137669641771</v>
      </c>
      <c r="L73" s="1456">
        <v>-0.22353680434839074</v>
      </c>
    </row>
    <row r="74" spans="1:12" ht="15.75" thickBot="1">
      <c r="A74" s="1508" t="s">
        <v>89</v>
      </c>
      <c r="B74" s="1509" t="s">
        <v>32</v>
      </c>
      <c r="C74" s="1459">
        <v>21358.560784313726</v>
      </c>
      <c r="D74" s="1459">
        <v>21208.9</v>
      </c>
      <c r="E74" s="1460">
        <v>21785.732</v>
      </c>
      <c r="F74" s="1460">
        <v>21633.078000000001</v>
      </c>
      <c r="G74" s="1461">
        <v>0.70565085560177154</v>
      </c>
      <c r="H74" s="1462">
        <v>302.3</v>
      </c>
      <c r="I74" s="1462">
        <v>-0.23102310231022724</v>
      </c>
      <c r="J74" s="1462">
        <v>-17.927170868347339</v>
      </c>
      <c r="K74" s="1462">
        <v>1.7911725149773812</v>
      </c>
      <c r="L74" s="1463">
        <v>-0.27947303922481126</v>
      </c>
    </row>
    <row r="75" spans="1:12">
      <c r="A75" s="1510"/>
      <c r="B75" s="1510"/>
      <c r="C75" s="1511"/>
      <c r="D75" s="1511"/>
      <c r="E75" s="1511"/>
      <c r="F75" s="1511"/>
      <c r="G75" s="1512"/>
      <c r="H75" s="1512"/>
      <c r="I75" s="1512"/>
      <c r="J75" s="1512"/>
      <c r="K75" s="1512"/>
      <c r="L75" s="1513"/>
    </row>
    <row r="76" spans="1:12" ht="13.5" thickBot="1">
      <c r="G76" s="1513"/>
      <c r="H76" s="1513"/>
      <c r="I76" s="1513"/>
      <c r="J76" s="1513"/>
      <c r="K76" s="1513"/>
      <c r="L76" s="1514"/>
    </row>
    <row r="77" spans="1:12" ht="21" thickBot="1">
      <c r="A77" s="1391" t="s">
        <v>270</v>
      </c>
      <c r="B77" s="1392"/>
      <c r="C77" s="1392"/>
      <c r="D77" s="1392"/>
      <c r="E77" s="1392"/>
      <c r="F77" s="1392"/>
      <c r="G77" s="1515"/>
      <c r="H77" s="1515"/>
      <c r="I77" s="1515"/>
      <c r="J77" s="1515"/>
      <c r="K77" s="1515"/>
      <c r="L77" s="1516"/>
    </row>
    <row r="78" spans="1:12">
      <c r="A78" s="1394"/>
      <c r="B78" s="1395"/>
      <c r="C78" s="1396" t="s">
        <v>5</v>
      </c>
      <c r="D78" s="1396" t="s">
        <v>5</v>
      </c>
      <c r="E78" s="1396"/>
      <c r="F78" s="1396"/>
      <c r="G78" s="1397"/>
      <c r="H78" s="1613" t="s">
        <v>6</v>
      </c>
      <c r="I78" s="1614"/>
      <c r="J78" s="1398" t="s">
        <v>7</v>
      </c>
      <c r="K78" s="1399" t="s">
        <v>8</v>
      </c>
      <c r="L78" s="1400"/>
    </row>
    <row r="79" spans="1:12" ht="15.75">
      <c r="A79" s="1401" t="s">
        <v>9</v>
      </c>
      <c r="B79" s="1402" t="s">
        <v>10</v>
      </c>
      <c r="C79" s="1403" t="s">
        <v>36</v>
      </c>
      <c r="D79" s="1403" t="s">
        <v>36</v>
      </c>
      <c r="E79" s="1404" t="s">
        <v>37</v>
      </c>
      <c r="F79" s="1405"/>
      <c r="G79" s="1406"/>
      <c r="H79" s="1615" t="s">
        <v>11</v>
      </c>
      <c r="I79" s="1616"/>
      <c r="J79" s="1407" t="s">
        <v>12</v>
      </c>
      <c r="K79" s="1408" t="s">
        <v>13</v>
      </c>
      <c r="L79" s="1409"/>
    </row>
    <row r="80" spans="1:12" ht="26.25" thickBot="1">
      <c r="A80" s="1410" t="s">
        <v>14</v>
      </c>
      <c r="B80" s="1411" t="s">
        <v>15</v>
      </c>
      <c r="C80" s="1412" t="s">
        <v>518</v>
      </c>
      <c r="D80" s="1413" t="s">
        <v>513</v>
      </c>
      <c r="E80" s="1414" t="s">
        <v>518</v>
      </c>
      <c r="F80" s="1415" t="s">
        <v>513</v>
      </c>
      <c r="G80" s="1416" t="s">
        <v>16</v>
      </c>
      <c r="H80" s="1417" t="s">
        <v>518</v>
      </c>
      <c r="I80" s="1418" t="s">
        <v>16</v>
      </c>
      <c r="J80" s="1419" t="s">
        <v>16</v>
      </c>
      <c r="K80" s="1420" t="s">
        <v>518</v>
      </c>
      <c r="L80" s="1421" t="s">
        <v>17</v>
      </c>
    </row>
    <row r="81" spans="1:12" ht="15" thickBot="1">
      <c r="A81" s="1422" t="s">
        <v>18</v>
      </c>
      <c r="B81" s="1423" t="s">
        <v>19</v>
      </c>
      <c r="C81" s="1424">
        <v>20874.258757026306</v>
      </c>
      <c r="D81" s="1424">
        <v>20706.489098975861</v>
      </c>
      <c r="E81" s="1425">
        <v>21291.743932166832</v>
      </c>
      <c r="F81" s="1426">
        <v>21120.618880955379</v>
      </c>
      <c r="G81" s="1427">
        <v>0.81022744729207574</v>
      </c>
      <c r="H81" s="1428">
        <v>325.06231903485252</v>
      </c>
      <c r="I81" s="1428">
        <v>-0.38607614757219733</v>
      </c>
      <c r="J81" s="1429">
        <v>-7.2370057199701563</v>
      </c>
      <c r="K81" s="1428">
        <v>100</v>
      </c>
      <c r="L81" s="1430" t="s">
        <v>19</v>
      </c>
    </row>
    <row r="82" spans="1:12" ht="15" thickBot="1">
      <c r="A82" s="1431"/>
      <c r="B82" s="1432"/>
      <c r="C82" s="1433"/>
      <c r="D82" s="1433"/>
      <c r="E82" s="1433"/>
      <c r="F82" s="1433"/>
      <c r="G82" s="1434"/>
      <c r="H82" s="1429"/>
      <c r="I82" s="1429"/>
      <c r="J82" s="1429"/>
      <c r="K82" s="1429"/>
      <c r="L82" s="1435"/>
    </row>
    <row r="83" spans="1:12" ht="15">
      <c r="A83" s="1436" t="s">
        <v>80</v>
      </c>
      <c r="B83" s="1437" t="s">
        <v>19</v>
      </c>
      <c r="C83" s="1438">
        <v>18473.44399545325</v>
      </c>
      <c r="D83" s="1438">
        <v>20055.856476244346</v>
      </c>
      <c r="E83" s="1439">
        <v>18842.912875362315</v>
      </c>
      <c r="F83" s="1439">
        <v>20456.973605769232</v>
      </c>
      <c r="G83" s="1440">
        <v>-7.8900269488137891</v>
      </c>
      <c r="H83" s="1441">
        <v>265.39230769230772</v>
      </c>
      <c r="I83" s="1441">
        <v>2.0739644970414326</v>
      </c>
      <c r="J83" s="1441">
        <v>62.5</v>
      </c>
      <c r="K83" s="1441">
        <v>0.17426273458445038</v>
      </c>
      <c r="L83" s="1442">
        <v>7.4784992729190494E-2</v>
      </c>
    </row>
    <row r="84" spans="1:12" ht="15">
      <c r="A84" s="1443" t="s">
        <v>81</v>
      </c>
      <c r="B84" s="1444" t="s">
        <v>19</v>
      </c>
      <c r="C84" s="1445">
        <v>22008.995604894342</v>
      </c>
      <c r="D84" s="1445">
        <v>21674.758802065538</v>
      </c>
      <c r="E84" s="1446">
        <v>22449.175516992229</v>
      </c>
      <c r="F84" s="1446">
        <v>22108.253978106848</v>
      </c>
      <c r="G84" s="1447">
        <v>1.5420554659042067</v>
      </c>
      <c r="H84" s="1448">
        <v>354.13475486903957</v>
      </c>
      <c r="I84" s="1448">
        <v>0.16201138675114277</v>
      </c>
      <c r="J84" s="1448">
        <v>-1.1944260119442602</v>
      </c>
      <c r="K84" s="1448">
        <v>39.919571045576404</v>
      </c>
      <c r="L84" s="1449">
        <v>2.4413318016072409</v>
      </c>
    </row>
    <row r="85" spans="1:12" ht="15">
      <c r="A85" s="1450" t="s">
        <v>82</v>
      </c>
      <c r="B85" s="1451" t="s">
        <v>19</v>
      </c>
      <c r="C85" s="1452">
        <v>21240.916100254421</v>
      </c>
      <c r="D85" s="1452">
        <v>21158.743875440723</v>
      </c>
      <c r="E85" s="1453">
        <v>21665.734422259509</v>
      </c>
      <c r="F85" s="1453">
        <v>21581.918752949539</v>
      </c>
      <c r="G85" s="1454">
        <v>0.3883606006927216</v>
      </c>
      <c r="H85" s="1455">
        <v>399.21052631578948</v>
      </c>
      <c r="I85" s="1455">
        <v>2.2635686049003225</v>
      </c>
      <c r="J85" s="1455">
        <v>-30.410654827968926</v>
      </c>
      <c r="K85" s="1455">
        <v>8.4048257372654156</v>
      </c>
      <c r="L85" s="1456">
        <v>-2.7988549391832294</v>
      </c>
    </row>
    <row r="86" spans="1:12" ht="15">
      <c r="A86" s="1450" t="s">
        <v>83</v>
      </c>
      <c r="B86" s="1451" t="s">
        <v>19</v>
      </c>
      <c r="C86" s="1452" t="s">
        <v>73</v>
      </c>
      <c r="D86" s="1452" t="s">
        <v>73</v>
      </c>
      <c r="E86" s="1453" t="s">
        <v>73</v>
      </c>
      <c r="F86" s="1453" t="s">
        <v>73</v>
      </c>
      <c r="G86" s="1454" t="s">
        <v>73</v>
      </c>
      <c r="H86" s="1455" t="s">
        <v>73</v>
      </c>
      <c r="I86" s="1455" t="s">
        <v>73</v>
      </c>
      <c r="J86" s="1455" t="s">
        <v>73</v>
      </c>
      <c r="K86" s="1455" t="s">
        <v>73</v>
      </c>
      <c r="L86" s="1456" t="s">
        <v>73</v>
      </c>
    </row>
    <row r="87" spans="1:12" ht="15">
      <c r="A87" s="1450" t="s">
        <v>71</v>
      </c>
      <c r="B87" s="1451" t="s">
        <v>19</v>
      </c>
      <c r="C87" s="1452">
        <v>17566.411154990139</v>
      </c>
      <c r="D87" s="1452">
        <v>17397.326344213434</v>
      </c>
      <c r="E87" s="1453">
        <v>17917.739378089944</v>
      </c>
      <c r="F87" s="1453">
        <v>17745.272871097703</v>
      </c>
      <c r="G87" s="1454">
        <v>0.97190112682427643</v>
      </c>
      <c r="H87" s="1455">
        <v>279.33952380952383</v>
      </c>
      <c r="I87" s="1455">
        <v>-0.31794933910238232</v>
      </c>
      <c r="J87" s="1455">
        <v>-0.80302314596126589</v>
      </c>
      <c r="K87" s="1455">
        <v>28.150134048257375</v>
      </c>
      <c r="L87" s="1456">
        <v>1.8258366098092296</v>
      </c>
    </row>
    <row r="88" spans="1:12" ht="15.75" thickBot="1">
      <c r="A88" s="1457" t="s">
        <v>84</v>
      </c>
      <c r="B88" s="1458" t="s">
        <v>19</v>
      </c>
      <c r="C88" s="1459">
        <v>22119.84796285176</v>
      </c>
      <c r="D88" s="1459">
        <v>21971.319901555235</v>
      </c>
      <c r="E88" s="1460">
        <v>22562.244922108795</v>
      </c>
      <c r="F88" s="1460">
        <v>22410.746299586339</v>
      </c>
      <c r="G88" s="1461">
        <v>0.67600882405800544</v>
      </c>
      <c r="H88" s="1462">
        <v>304.2385189437428</v>
      </c>
      <c r="I88" s="1462">
        <v>-0.4098458882361089</v>
      </c>
      <c r="J88" s="1462">
        <v>-12.987012987012985</v>
      </c>
      <c r="K88" s="1462">
        <v>23.351206434316353</v>
      </c>
      <c r="L88" s="1463">
        <v>-1.5430984649624335</v>
      </c>
    </row>
    <row r="89" spans="1:12" ht="15" thickBot="1">
      <c r="A89" s="1431"/>
      <c r="B89" s="1464"/>
      <c r="C89" s="1433"/>
      <c r="D89" s="1433"/>
      <c r="E89" s="1433"/>
      <c r="F89" s="1433"/>
      <c r="G89" s="1434"/>
      <c r="H89" s="1429"/>
      <c r="I89" s="1429"/>
      <c r="J89" s="1429"/>
      <c r="K89" s="1429"/>
      <c r="L89" s="1435"/>
    </row>
    <row r="90" spans="1:12" ht="14.25">
      <c r="A90" s="1465" t="s">
        <v>85</v>
      </c>
      <c r="B90" s="1466" t="s">
        <v>21</v>
      </c>
      <c r="C90" s="1467" t="s">
        <v>73</v>
      </c>
      <c r="D90" s="1467" t="s">
        <v>73</v>
      </c>
      <c r="E90" s="1468" t="s">
        <v>73</v>
      </c>
      <c r="F90" s="1468" t="s">
        <v>73</v>
      </c>
      <c r="G90" s="1469" t="s">
        <v>73</v>
      </c>
      <c r="H90" s="1470" t="s">
        <v>73</v>
      </c>
      <c r="I90" s="1470" t="s">
        <v>73</v>
      </c>
      <c r="J90" s="1471" t="s">
        <v>73</v>
      </c>
      <c r="K90" s="1471" t="s">
        <v>73</v>
      </c>
      <c r="L90" s="1472" t="s">
        <v>73</v>
      </c>
    </row>
    <row r="91" spans="1:12" ht="15">
      <c r="A91" s="1443" t="s">
        <v>85</v>
      </c>
      <c r="B91" s="1473" t="s">
        <v>22</v>
      </c>
      <c r="C91" s="1452" t="s">
        <v>73</v>
      </c>
      <c r="D91" s="1452" t="s">
        <v>73</v>
      </c>
      <c r="E91" s="1453" t="s">
        <v>73</v>
      </c>
      <c r="F91" s="1453" t="s">
        <v>73</v>
      </c>
      <c r="G91" s="1454" t="s">
        <v>73</v>
      </c>
      <c r="H91" s="1455" t="s">
        <v>73</v>
      </c>
      <c r="I91" s="1455" t="s">
        <v>73</v>
      </c>
      <c r="J91" s="1474" t="s">
        <v>73</v>
      </c>
      <c r="K91" s="1474" t="s">
        <v>73</v>
      </c>
      <c r="L91" s="1475" t="s">
        <v>73</v>
      </c>
    </row>
    <row r="92" spans="1:12" ht="15">
      <c r="A92" s="1443" t="s">
        <v>85</v>
      </c>
      <c r="B92" s="1473" t="s">
        <v>23</v>
      </c>
      <c r="C92" s="1452" t="s">
        <v>73</v>
      </c>
      <c r="D92" s="1452" t="s">
        <v>73</v>
      </c>
      <c r="E92" s="1453" t="s">
        <v>73</v>
      </c>
      <c r="F92" s="1453" t="s">
        <v>73</v>
      </c>
      <c r="G92" s="1454" t="s">
        <v>73</v>
      </c>
      <c r="H92" s="1455" t="s">
        <v>73</v>
      </c>
      <c r="I92" s="1455" t="s">
        <v>73</v>
      </c>
      <c r="J92" s="1474" t="s">
        <v>73</v>
      </c>
      <c r="K92" s="1474" t="s">
        <v>73</v>
      </c>
      <c r="L92" s="1475" t="s">
        <v>73</v>
      </c>
    </row>
    <row r="93" spans="1:12" ht="14.25">
      <c r="A93" s="1465" t="s">
        <v>85</v>
      </c>
      <c r="B93" s="1476" t="s">
        <v>24</v>
      </c>
      <c r="C93" s="1477" t="s">
        <v>200</v>
      </c>
      <c r="D93" s="1477" t="s">
        <v>200</v>
      </c>
      <c r="E93" s="1478" t="s">
        <v>200</v>
      </c>
      <c r="F93" s="1478" t="s">
        <v>200</v>
      </c>
      <c r="G93" s="1479" t="s">
        <v>73</v>
      </c>
      <c r="H93" s="1480" t="s">
        <v>200</v>
      </c>
      <c r="I93" s="1480" t="s">
        <v>73</v>
      </c>
      <c r="J93" s="1481" t="s">
        <v>73</v>
      </c>
      <c r="K93" s="1481">
        <v>5.361930294906167E-2</v>
      </c>
      <c r="L93" s="1482" t="s">
        <v>73</v>
      </c>
    </row>
    <row r="94" spans="1:12" ht="15">
      <c r="A94" s="1443" t="s">
        <v>85</v>
      </c>
      <c r="B94" s="1473" t="s">
        <v>25</v>
      </c>
      <c r="C94" s="1452" t="s">
        <v>200</v>
      </c>
      <c r="D94" s="1452" t="s">
        <v>200</v>
      </c>
      <c r="E94" s="1453" t="s">
        <v>200</v>
      </c>
      <c r="F94" s="1453" t="s">
        <v>200</v>
      </c>
      <c r="G94" s="1454" t="s">
        <v>73</v>
      </c>
      <c r="H94" s="1455" t="s">
        <v>200</v>
      </c>
      <c r="I94" s="1455" t="s">
        <v>73</v>
      </c>
      <c r="J94" s="1474" t="s">
        <v>73</v>
      </c>
      <c r="K94" s="1474">
        <v>4.0214477211796246E-2</v>
      </c>
      <c r="L94" s="1475" t="s">
        <v>73</v>
      </c>
    </row>
    <row r="95" spans="1:12" ht="15">
      <c r="A95" s="1443" t="s">
        <v>85</v>
      </c>
      <c r="B95" s="1473" t="s">
        <v>26</v>
      </c>
      <c r="C95" s="1452" t="s">
        <v>200</v>
      </c>
      <c r="D95" s="1452" t="s">
        <v>73</v>
      </c>
      <c r="E95" s="1453" t="s">
        <v>200</v>
      </c>
      <c r="F95" s="1453" t="s">
        <v>73</v>
      </c>
      <c r="G95" s="1454" t="s">
        <v>73</v>
      </c>
      <c r="H95" s="1455" t="s">
        <v>200</v>
      </c>
      <c r="I95" s="1455" t="s">
        <v>73</v>
      </c>
      <c r="J95" s="1474" t="s">
        <v>73</v>
      </c>
      <c r="K95" s="1474">
        <v>1.3404825737265418E-2</v>
      </c>
      <c r="L95" s="1475" t="s">
        <v>73</v>
      </c>
    </row>
    <row r="96" spans="1:12" ht="14.25">
      <c r="A96" s="1465" t="s">
        <v>85</v>
      </c>
      <c r="B96" s="1476" t="s">
        <v>27</v>
      </c>
      <c r="C96" s="1477">
        <v>15689.817647058821</v>
      </c>
      <c r="D96" s="1477">
        <v>19321.116360294116</v>
      </c>
      <c r="E96" s="1478">
        <v>16003.613999999998</v>
      </c>
      <c r="F96" s="1478">
        <v>19707.5386875</v>
      </c>
      <c r="G96" s="1479">
        <v>-18.794456000988642</v>
      </c>
      <c r="H96" s="1480">
        <v>247.80000000000004</v>
      </c>
      <c r="I96" s="1480">
        <v>-7.0749999999999913</v>
      </c>
      <c r="J96" s="1481">
        <v>50</v>
      </c>
      <c r="K96" s="1481">
        <v>0.12064343163538875</v>
      </c>
      <c r="L96" s="1482">
        <v>4.6035125243943834E-2</v>
      </c>
    </row>
    <row r="97" spans="1:12" ht="15">
      <c r="A97" s="1443" t="s">
        <v>85</v>
      </c>
      <c r="B97" s="1473" t="s">
        <v>28</v>
      </c>
      <c r="C97" s="1452">
        <v>15689.817647058822</v>
      </c>
      <c r="D97" s="1452">
        <v>18656.532352941176</v>
      </c>
      <c r="E97" s="1453">
        <v>16003.614</v>
      </c>
      <c r="F97" s="1453">
        <v>19029.663</v>
      </c>
      <c r="G97" s="1454">
        <v>-15.901747708301512</v>
      </c>
      <c r="H97" s="1455">
        <v>247.8</v>
      </c>
      <c r="I97" s="1455">
        <v>-4.6923076923076881</v>
      </c>
      <c r="J97" s="1474">
        <v>80</v>
      </c>
      <c r="K97" s="1474">
        <v>0.12064343163538875</v>
      </c>
      <c r="L97" s="1475">
        <v>5.8469842975851324E-2</v>
      </c>
    </row>
    <row r="98" spans="1:12" ht="15.75" thickBot="1">
      <c r="A98" s="1483" t="s">
        <v>85</v>
      </c>
      <c r="B98" s="1484" t="s">
        <v>29</v>
      </c>
      <c r="C98" s="1485" t="s">
        <v>73</v>
      </c>
      <c r="D98" s="1485" t="s">
        <v>200</v>
      </c>
      <c r="E98" s="1486" t="s">
        <v>73</v>
      </c>
      <c r="F98" s="1486" t="s">
        <v>200</v>
      </c>
      <c r="G98" s="1487" t="s">
        <v>73</v>
      </c>
      <c r="H98" s="1474" t="s">
        <v>73</v>
      </c>
      <c r="I98" s="1474" t="s">
        <v>73</v>
      </c>
      <c r="J98" s="1474" t="s">
        <v>73</v>
      </c>
      <c r="K98" s="1474" t="s">
        <v>73</v>
      </c>
      <c r="L98" s="1475" t="s">
        <v>73</v>
      </c>
    </row>
    <row r="99" spans="1:12" ht="15" thickBot="1">
      <c r="A99" s="1431"/>
      <c r="B99" s="1464"/>
      <c r="C99" s="1433"/>
      <c r="D99" s="1433"/>
      <c r="E99" s="1433"/>
      <c r="F99" s="1433"/>
      <c r="G99" s="1434"/>
      <c r="H99" s="1429"/>
      <c r="I99" s="1429"/>
      <c r="J99" s="1429"/>
      <c r="K99" s="1429"/>
      <c r="L99" s="1435"/>
    </row>
    <row r="100" spans="1:12" ht="14.25">
      <c r="A100" s="1465" t="s">
        <v>86</v>
      </c>
      <c r="B100" s="1466" t="s">
        <v>21</v>
      </c>
      <c r="C100" s="1467">
        <v>22805.846731049533</v>
      </c>
      <c r="D100" s="1467">
        <v>22184.444438363978</v>
      </c>
      <c r="E100" s="1468">
        <v>23261.963665670522</v>
      </c>
      <c r="F100" s="1468">
        <v>22628.133327131258</v>
      </c>
      <c r="G100" s="1469">
        <v>2.8010721404902563</v>
      </c>
      <c r="H100" s="1470">
        <v>406.61696202531647</v>
      </c>
      <c r="I100" s="1470">
        <v>0.41487337061779145</v>
      </c>
      <c r="J100" s="1471">
        <v>8.2191780821917799</v>
      </c>
      <c r="K100" s="1471">
        <v>5.2949061662198389</v>
      </c>
      <c r="L100" s="1472">
        <v>0.75623419407360704</v>
      </c>
    </row>
    <row r="101" spans="1:12" ht="15">
      <c r="A101" s="1443" t="s">
        <v>86</v>
      </c>
      <c r="B101" s="1473" t="s">
        <v>22</v>
      </c>
      <c r="C101" s="1452">
        <v>22992.989215686273</v>
      </c>
      <c r="D101" s="1452">
        <v>22325.868627450978</v>
      </c>
      <c r="E101" s="1453">
        <v>23452.848999999998</v>
      </c>
      <c r="F101" s="1453">
        <v>22772.385999999999</v>
      </c>
      <c r="G101" s="1454">
        <v>2.9881058576821937</v>
      </c>
      <c r="H101" s="1455">
        <v>402.6</v>
      </c>
      <c r="I101" s="1455">
        <v>0.59970014992504606</v>
      </c>
      <c r="J101" s="1474">
        <v>14.655172413793101</v>
      </c>
      <c r="K101" s="1474">
        <v>3.5656836461126002</v>
      </c>
      <c r="L101" s="1475">
        <v>0.68082913231006392</v>
      </c>
    </row>
    <row r="102" spans="1:12" ht="15">
      <c r="A102" s="1443" t="s">
        <v>86</v>
      </c>
      <c r="B102" s="1473" t="s">
        <v>23</v>
      </c>
      <c r="C102" s="1452">
        <v>22431.351960784312</v>
      </c>
      <c r="D102" s="1452">
        <v>21945.47745098039</v>
      </c>
      <c r="E102" s="1453">
        <v>22879.978999999999</v>
      </c>
      <c r="F102" s="1453">
        <v>22384.386999999999</v>
      </c>
      <c r="G102" s="1454">
        <v>2.2140074686878877</v>
      </c>
      <c r="H102" s="1455">
        <v>414.9</v>
      </c>
      <c r="I102" s="1455">
        <v>0.41142303969021993</v>
      </c>
      <c r="J102" s="1474">
        <v>-3.007518796992481</v>
      </c>
      <c r="K102" s="1474">
        <v>1.7292225201072386</v>
      </c>
      <c r="L102" s="1475">
        <v>7.5405061763542891E-2</v>
      </c>
    </row>
    <row r="103" spans="1:12" ht="14.25">
      <c r="A103" s="1465" t="s">
        <v>86</v>
      </c>
      <c r="B103" s="1476" t="s">
        <v>24</v>
      </c>
      <c r="C103" s="1477">
        <v>22550.457242369866</v>
      </c>
      <c r="D103" s="1477">
        <v>22151.783710873955</v>
      </c>
      <c r="E103" s="1478">
        <v>23001.466387217264</v>
      </c>
      <c r="F103" s="1478">
        <v>22594.819385091436</v>
      </c>
      <c r="G103" s="1479">
        <v>1.7997355729877755</v>
      </c>
      <c r="H103" s="1480">
        <v>363.68792452830183</v>
      </c>
      <c r="I103" s="1480">
        <v>-2.2668605247770612</v>
      </c>
      <c r="J103" s="1481">
        <v>9.9585062240663902</v>
      </c>
      <c r="K103" s="1481">
        <v>14.209115281501342</v>
      </c>
      <c r="L103" s="1482">
        <v>2.222047387942526</v>
      </c>
    </row>
    <row r="104" spans="1:12" ht="15">
      <c r="A104" s="1443" t="s">
        <v>86</v>
      </c>
      <c r="B104" s="1473" t="s">
        <v>25</v>
      </c>
      <c r="C104" s="1452">
        <v>22752.225490196077</v>
      </c>
      <c r="D104" s="1452">
        <v>22226.434313725491</v>
      </c>
      <c r="E104" s="1453">
        <v>23207.27</v>
      </c>
      <c r="F104" s="1453">
        <v>22670.963</v>
      </c>
      <c r="G104" s="1454">
        <v>2.3656119062961758</v>
      </c>
      <c r="H104" s="1455">
        <v>355.7</v>
      </c>
      <c r="I104" s="1455">
        <v>-1.9029233314947693</v>
      </c>
      <c r="J104" s="1474">
        <v>20.062208398133748</v>
      </c>
      <c r="K104" s="1474">
        <v>10.348525469168901</v>
      </c>
      <c r="L104" s="1475">
        <v>2.3530019675523874</v>
      </c>
    </row>
    <row r="105" spans="1:12" ht="15">
      <c r="A105" s="1443" t="s">
        <v>86</v>
      </c>
      <c r="B105" s="1473" t="s">
        <v>26</v>
      </c>
      <c r="C105" s="1452">
        <v>22050.821568627449</v>
      </c>
      <c r="D105" s="1452">
        <v>22013.177450980391</v>
      </c>
      <c r="E105" s="1453">
        <v>22491.838</v>
      </c>
      <c r="F105" s="1453">
        <v>22453.440999999999</v>
      </c>
      <c r="G105" s="1454">
        <v>0.17100719662523373</v>
      </c>
      <c r="H105" s="1455">
        <v>385.1</v>
      </c>
      <c r="I105" s="1455">
        <v>-1.559304703476474</v>
      </c>
      <c r="J105" s="1474">
        <v>-10.2803738317757</v>
      </c>
      <c r="K105" s="1474">
        <v>3.86058981233244</v>
      </c>
      <c r="L105" s="1475">
        <v>-0.13095457960986234</v>
      </c>
    </row>
    <row r="106" spans="1:12" ht="14.25">
      <c r="A106" s="1465" t="s">
        <v>86</v>
      </c>
      <c r="B106" s="1476" t="s">
        <v>27</v>
      </c>
      <c r="C106" s="1477">
        <v>21346.732067226447</v>
      </c>
      <c r="D106" s="1477">
        <v>21233.969132174698</v>
      </c>
      <c r="E106" s="1478">
        <v>21773.666708570978</v>
      </c>
      <c r="F106" s="1478">
        <v>21658.648514818193</v>
      </c>
      <c r="G106" s="1479">
        <v>0.53104972673661077</v>
      </c>
      <c r="H106" s="1480">
        <v>333.8741956664478</v>
      </c>
      <c r="I106" s="1480">
        <v>0.62086891428139901</v>
      </c>
      <c r="J106" s="1481">
        <v>-9.6142433234421372</v>
      </c>
      <c r="K106" s="1481">
        <v>20.415549597855229</v>
      </c>
      <c r="L106" s="1482">
        <v>-0.53694978040888586</v>
      </c>
    </row>
    <row r="107" spans="1:12" ht="15">
      <c r="A107" s="1443" t="s">
        <v>86</v>
      </c>
      <c r="B107" s="1473" t="s">
        <v>28</v>
      </c>
      <c r="C107" s="1452">
        <v>21431.859803921569</v>
      </c>
      <c r="D107" s="1452">
        <v>21349.456862745097</v>
      </c>
      <c r="E107" s="1453">
        <v>21860.496999999999</v>
      </c>
      <c r="F107" s="1453">
        <v>21776.446</v>
      </c>
      <c r="G107" s="1454">
        <v>0.38597207276154921</v>
      </c>
      <c r="H107" s="1455">
        <v>322.89999999999998</v>
      </c>
      <c r="I107" s="1455">
        <v>0.68599937636419972</v>
      </c>
      <c r="J107" s="1474">
        <v>-10.114192495921696</v>
      </c>
      <c r="K107" s="1474">
        <v>14.772117962466488</v>
      </c>
      <c r="L107" s="1475">
        <v>-0.47284597685209029</v>
      </c>
    </row>
    <row r="108" spans="1:12" ht="15.75" thickBot="1">
      <c r="A108" s="1483" t="s">
        <v>86</v>
      </c>
      <c r="B108" s="1484" t="s">
        <v>29</v>
      </c>
      <c r="C108" s="1485">
        <v>21148.327450980392</v>
      </c>
      <c r="D108" s="1485">
        <v>20960.338235294115</v>
      </c>
      <c r="E108" s="1486">
        <v>21571.294000000002</v>
      </c>
      <c r="F108" s="1486">
        <v>21379.544999999998</v>
      </c>
      <c r="G108" s="1487">
        <v>0.89688063988267031</v>
      </c>
      <c r="H108" s="1474">
        <v>362.6</v>
      </c>
      <c r="I108" s="1474">
        <v>0.30428769017981266</v>
      </c>
      <c r="J108" s="1474">
        <v>-8.2788671023965144</v>
      </c>
      <c r="K108" s="1474">
        <v>5.6434316353887395</v>
      </c>
      <c r="L108" s="1475">
        <v>-6.4103803556796457E-2</v>
      </c>
    </row>
    <row r="109" spans="1:12" ht="15.75" thickBot="1">
      <c r="A109" s="1488"/>
      <c r="B109" s="1489"/>
      <c r="C109" s="1490"/>
      <c r="D109" s="1490"/>
      <c r="E109" s="1490"/>
      <c r="F109" s="1490"/>
      <c r="G109" s="1491"/>
      <c r="H109" s="1492"/>
      <c r="I109" s="1492"/>
      <c r="J109" s="1492"/>
      <c r="K109" s="1492"/>
      <c r="L109" s="1493"/>
    </row>
    <row r="110" spans="1:12" ht="15">
      <c r="A110" s="1443" t="s">
        <v>87</v>
      </c>
      <c r="B110" s="1494" t="s">
        <v>26</v>
      </c>
      <c r="C110" s="1495">
        <v>21607.677450980391</v>
      </c>
      <c r="D110" s="1495">
        <v>21449.882352941178</v>
      </c>
      <c r="E110" s="1496">
        <v>22039.830999999998</v>
      </c>
      <c r="F110" s="1496">
        <v>21878.880000000001</v>
      </c>
      <c r="G110" s="1497">
        <v>0.73564551750362572</v>
      </c>
      <c r="H110" s="1498">
        <v>415</v>
      </c>
      <c r="I110" s="1498">
        <v>1.94055514615573</v>
      </c>
      <c r="J110" s="1498">
        <v>-23.931623931623932</v>
      </c>
      <c r="K110" s="1498">
        <v>3.5790884718498659</v>
      </c>
      <c r="L110" s="1499">
        <v>-0.78549745204966159</v>
      </c>
    </row>
    <row r="111" spans="1:12" ht="15.75" thickBot="1">
      <c r="A111" s="1483" t="s">
        <v>87</v>
      </c>
      <c r="B111" s="1484" t="s">
        <v>29</v>
      </c>
      <c r="C111" s="1485">
        <v>20949.604901960785</v>
      </c>
      <c r="D111" s="1485">
        <v>20959.540196078429</v>
      </c>
      <c r="E111" s="1486">
        <v>21368.597000000002</v>
      </c>
      <c r="F111" s="1486">
        <v>21378.731</v>
      </c>
      <c r="G111" s="1487">
        <v>-4.7402252266508224E-2</v>
      </c>
      <c r="H111" s="1474">
        <v>387.5</v>
      </c>
      <c r="I111" s="1474">
        <v>2.054253357914146</v>
      </c>
      <c r="J111" s="1474">
        <v>-34.545454545454547</v>
      </c>
      <c r="K111" s="1474">
        <v>4.8257372654155493</v>
      </c>
      <c r="L111" s="1475">
        <v>-2.0133574871335682</v>
      </c>
    </row>
    <row r="112" spans="1:12" ht="15.75" thickBot="1">
      <c r="A112" s="1488"/>
      <c r="B112" s="1489"/>
      <c r="C112" s="1490"/>
      <c r="D112" s="1490"/>
      <c r="E112" s="1490"/>
      <c r="F112" s="1490"/>
      <c r="G112" s="1491"/>
      <c r="H112" s="1492"/>
      <c r="I112" s="1492"/>
      <c r="J112" s="1492"/>
      <c r="K112" s="1492"/>
      <c r="L112" s="1493"/>
    </row>
    <row r="113" spans="1:12" ht="14.25">
      <c r="A113" s="1465" t="s">
        <v>88</v>
      </c>
      <c r="B113" s="1466" t="s">
        <v>21</v>
      </c>
      <c r="C113" s="1467" t="s">
        <v>73</v>
      </c>
      <c r="D113" s="1467" t="s">
        <v>73</v>
      </c>
      <c r="E113" s="1468" t="s">
        <v>73</v>
      </c>
      <c r="F113" s="1468" t="s">
        <v>73</v>
      </c>
      <c r="G113" s="1469" t="s">
        <v>73</v>
      </c>
      <c r="H113" s="1470" t="s">
        <v>73</v>
      </c>
      <c r="I113" s="1470" t="s">
        <v>73</v>
      </c>
      <c r="J113" s="1471" t="s">
        <v>73</v>
      </c>
      <c r="K113" s="1471" t="s">
        <v>73</v>
      </c>
      <c r="L113" s="1472" t="s">
        <v>73</v>
      </c>
    </row>
    <row r="114" spans="1:12" ht="15">
      <c r="A114" s="1450" t="s">
        <v>88</v>
      </c>
      <c r="B114" s="1473" t="s">
        <v>22</v>
      </c>
      <c r="C114" s="1452" t="s">
        <v>73</v>
      </c>
      <c r="D114" s="1452" t="s">
        <v>73</v>
      </c>
      <c r="E114" s="1453" t="s">
        <v>73</v>
      </c>
      <c r="F114" s="1453" t="s">
        <v>73</v>
      </c>
      <c r="G114" s="1454" t="s">
        <v>73</v>
      </c>
      <c r="H114" s="1455" t="s">
        <v>73</v>
      </c>
      <c r="I114" s="1455" t="s">
        <v>73</v>
      </c>
      <c r="J114" s="1474" t="s">
        <v>73</v>
      </c>
      <c r="K114" s="1474" t="s">
        <v>73</v>
      </c>
      <c r="L114" s="1475" t="s">
        <v>73</v>
      </c>
    </row>
    <row r="115" spans="1:12" ht="15">
      <c r="A115" s="1450" t="s">
        <v>88</v>
      </c>
      <c r="B115" s="1473" t="s">
        <v>23</v>
      </c>
      <c r="C115" s="1452" t="s">
        <v>73</v>
      </c>
      <c r="D115" s="1452" t="s">
        <v>73</v>
      </c>
      <c r="E115" s="1453" t="s">
        <v>73</v>
      </c>
      <c r="F115" s="1453" t="s">
        <v>73</v>
      </c>
      <c r="G115" s="1454" t="s">
        <v>73</v>
      </c>
      <c r="H115" s="1455" t="s">
        <v>73</v>
      </c>
      <c r="I115" s="1455" t="s">
        <v>73</v>
      </c>
      <c r="J115" s="1474" t="s">
        <v>73</v>
      </c>
      <c r="K115" s="1474" t="s">
        <v>73</v>
      </c>
      <c r="L115" s="1475" t="s">
        <v>73</v>
      </c>
    </row>
    <row r="116" spans="1:12" ht="15">
      <c r="A116" s="1450" t="s">
        <v>88</v>
      </c>
      <c r="B116" s="1473" t="s">
        <v>30</v>
      </c>
      <c r="C116" s="1452" t="s">
        <v>73</v>
      </c>
      <c r="D116" s="1452" t="s">
        <v>73</v>
      </c>
      <c r="E116" s="1453" t="s">
        <v>73</v>
      </c>
      <c r="F116" s="1453" t="s">
        <v>73</v>
      </c>
      <c r="G116" s="1454" t="s">
        <v>73</v>
      </c>
      <c r="H116" s="1455" t="s">
        <v>73</v>
      </c>
      <c r="I116" s="1455" t="s">
        <v>73</v>
      </c>
      <c r="J116" s="1474" t="s">
        <v>73</v>
      </c>
      <c r="K116" s="1474" t="s">
        <v>73</v>
      </c>
      <c r="L116" s="1475" t="s">
        <v>73</v>
      </c>
    </row>
    <row r="117" spans="1:12" ht="14.25">
      <c r="A117" s="1500" t="s">
        <v>88</v>
      </c>
      <c r="B117" s="1476" t="s">
        <v>24</v>
      </c>
      <c r="C117" s="1477" t="s">
        <v>73</v>
      </c>
      <c r="D117" s="1477" t="s">
        <v>73</v>
      </c>
      <c r="E117" s="1478" t="s">
        <v>73</v>
      </c>
      <c r="F117" s="1478" t="s">
        <v>73</v>
      </c>
      <c r="G117" s="1479" t="s">
        <v>73</v>
      </c>
      <c r="H117" s="1480" t="s">
        <v>73</v>
      </c>
      <c r="I117" s="1480" t="s">
        <v>73</v>
      </c>
      <c r="J117" s="1481" t="s">
        <v>73</v>
      </c>
      <c r="K117" s="1481" t="s">
        <v>73</v>
      </c>
      <c r="L117" s="1482" t="s">
        <v>73</v>
      </c>
    </row>
    <row r="118" spans="1:12" ht="15">
      <c r="A118" s="1450" t="s">
        <v>88</v>
      </c>
      <c r="B118" s="1473" t="s">
        <v>26</v>
      </c>
      <c r="C118" s="1452" t="s">
        <v>73</v>
      </c>
      <c r="D118" s="1452" t="s">
        <v>73</v>
      </c>
      <c r="E118" s="1453" t="s">
        <v>73</v>
      </c>
      <c r="F118" s="1453" t="s">
        <v>73</v>
      </c>
      <c r="G118" s="1454" t="s">
        <v>73</v>
      </c>
      <c r="H118" s="1455" t="s">
        <v>73</v>
      </c>
      <c r="I118" s="1455" t="s">
        <v>73</v>
      </c>
      <c r="J118" s="1474" t="s">
        <v>73</v>
      </c>
      <c r="K118" s="1474" t="s">
        <v>73</v>
      </c>
      <c r="L118" s="1475" t="s">
        <v>73</v>
      </c>
    </row>
    <row r="119" spans="1:12" ht="15">
      <c r="A119" s="1450" t="s">
        <v>88</v>
      </c>
      <c r="B119" s="1473" t="s">
        <v>31</v>
      </c>
      <c r="C119" s="1452" t="s">
        <v>73</v>
      </c>
      <c r="D119" s="1452" t="s">
        <v>73</v>
      </c>
      <c r="E119" s="1453" t="s">
        <v>73</v>
      </c>
      <c r="F119" s="1453" t="s">
        <v>73</v>
      </c>
      <c r="G119" s="1454" t="s">
        <v>73</v>
      </c>
      <c r="H119" s="1455" t="s">
        <v>73</v>
      </c>
      <c r="I119" s="1455" t="s">
        <v>73</v>
      </c>
      <c r="J119" s="1474" t="s">
        <v>73</v>
      </c>
      <c r="K119" s="1474" t="s">
        <v>73</v>
      </c>
      <c r="L119" s="1475" t="s">
        <v>73</v>
      </c>
    </row>
    <row r="120" spans="1:12" ht="14.25">
      <c r="A120" s="1500" t="s">
        <v>88</v>
      </c>
      <c r="B120" s="1476" t="s">
        <v>27</v>
      </c>
      <c r="C120" s="1477" t="s">
        <v>73</v>
      </c>
      <c r="D120" s="1477" t="s">
        <v>73</v>
      </c>
      <c r="E120" s="1478" t="s">
        <v>73</v>
      </c>
      <c r="F120" s="1478" t="s">
        <v>73</v>
      </c>
      <c r="G120" s="1479" t="s">
        <v>73</v>
      </c>
      <c r="H120" s="1480" t="s">
        <v>73</v>
      </c>
      <c r="I120" s="1480" t="s">
        <v>73</v>
      </c>
      <c r="J120" s="1481" t="s">
        <v>73</v>
      </c>
      <c r="K120" s="1481" t="s">
        <v>73</v>
      </c>
      <c r="L120" s="1482" t="s">
        <v>73</v>
      </c>
    </row>
    <row r="121" spans="1:12" ht="15">
      <c r="A121" s="1450" t="s">
        <v>88</v>
      </c>
      <c r="B121" s="1473" t="s">
        <v>29</v>
      </c>
      <c r="C121" s="1452" t="s">
        <v>73</v>
      </c>
      <c r="D121" s="1452" t="s">
        <v>73</v>
      </c>
      <c r="E121" s="1453" t="s">
        <v>73</v>
      </c>
      <c r="F121" s="1453" t="s">
        <v>73</v>
      </c>
      <c r="G121" s="1454" t="s">
        <v>73</v>
      </c>
      <c r="H121" s="1455" t="s">
        <v>73</v>
      </c>
      <c r="I121" s="1455" t="s">
        <v>73</v>
      </c>
      <c r="J121" s="1474" t="s">
        <v>73</v>
      </c>
      <c r="K121" s="1474" t="s">
        <v>73</v>
      </c>
      <c r="L121" s="1475" t="s">
        <v>73</v>
      </c>
    </row>
    <row r="122" spans="1:12" ht="15.75" thickBot="1">
      <c r="A122" s="1501" t="s">
        <v>88</v>
      </c>
      <c r="B122" s="1473" t="s">
        <v>32</v>
      </c>
      <c r="C122" s="1485" t="s">
        <v>73</v>
      </c>
      <c r="D122" s="1485" t="s">
        <v>73</v>
      </c>
      <c r="E122" s="1486" t="s">
        <v>73</v>
      </c>
      <c r="F122" s="1486" t="s">
        <v>73</v>
      </c>
      <c r="G122" s="1487" t="s">
        <v>73</v>
      </c>
      <c r="H122" s="1474" t="s">
        <v>73</v>
      </c>
      <c r="I122" s="1474" t="s">
        <v>73</v>
      </c>
      <c r="J122" s="1474" t="s">
        <v>73</v>
      </c>
      <c r="K122" s="1474" t="s">
        <v>73</v>
      </c>
      <c r="L122" s="1475" t="s">
        <v>73</v>
      </c>
    </row>
    <row r="123" spans="1:12" ht="15.75" thickBot="1">
      <c r="A123" s="1488"/>
      <c r="B123" s="1489"/>
      <c r="C123" s="1490"/>
      <c r="D123" s="1490"/>
      <c r="E123" s="1490"/>
      <c r="F123" s="1490"/>
      <c r="G123" s="1491"/>
      <c r="H123" s="1492"/>
      <c r="I123" s="1492"/>
      <c r="J123" s="1492"/>
      <c r="K123" s="1492"/>
      <c r="L123" s="1493"/>
    </row>
    <row r="124" spans="1:12" ht="14.25">
      <c r="A124" s="1465" t="s">
        <v>20</v>
      </c>
      <c r="B124" s="1466" t="s">
        <v>24</v>
      </c>
      <c r="C124" s="1467">
        <v>18447.457880533122</v>
      </c>
      <c r="D124" s="1467">
        <v>19028.909897995218</v>
      </c>
      <c r="E124" s="1468">
        <v>18816.407038143785</v>
      </c>
      <c r="F124" s="1468">
        <v>19409.488095955123</v>
      </c>
      <c r="G124" s="1469">
        <v>-3.0556244187343307</v>
      </c>
      <c r="H124" s="1470">
        <v>355.54875000000004</v>
      </c>
      <c r="I124" s="1470">
        <v>3.9172727393501501</v>
      </c>
      <c r="J124" s="1471">
        <v>-19.19191919191919</v>
      </c>
      <c r="K124" s="1471">
        <v>2.1447721179624666</v>
      </c>
      <c r="L124" s="1472">
        <v>-0.31730199295521544</v>
      </c>
    </row>
    <row r="125" spans="1:12" ht="15">
      <c r="A125" s="1443" t="s">
        <v>20</v>
      </c>
      <c r="B125" s="1473" t="s">
        <v>25</v>
      </c>
      <c r="C125" s="1452">
        <v>19244.540196078433</v>
      </c>
      <c r="D125" s="1452">
        <v>19269.074509803919</v>
      </c>
      <c r="E125" s="1453">
        <v>19629.431</v>
      </c>
      <c r="F125" s="1453">
        <v>19654.455999999998</v>
      </c>
      <c r="G125" s="1454">
        <v>-0.12732481631645168</v>
      </c>
      <c r="H125" s="1455">
        <v>327</v>
      </c>
      <c r="I125" s="1455">
        <v>5.38188849500483</v>
      </c>
      <c r="J125" s="1474">
        <v>2.7777777777777777</v>
      </c>
      <c r="K125" s="1474">
        <v>0.49597855227882037</v>
      </c>
      <c r="L125" s="1475">
        <v>4.8328713930150924E-2</v>
      </c>
    </row>
    <row r="126" spans="1:12" ht="15">
      <c r="A126" s="1443" t="s">
        <v>20</v>
      </c>
      <c r="B126" s="1473" t="s">
        <v>26</v>
      </c>
      <c r="C126" s="1452">
        <v>18072.609803921569</v>
      </c>
      <c r="D126" s="1452">
        <v>18901.862745098042</v>
      </c>
      <c r="E126" s="1453">
        <v>18434.062000000002</v>
      </c>
      <c r="F126" s="1453">
        <v>19279.900000000001</v>
      </c>
      <c r="G126" s="1454">
        <v>-4.3871493109404085</v>
      </c>
      <c r="H126" s="1455">
        <v>355.1</v>
      </c>
      <c r="I126" s="1455">
        <v>3.9519906323185006</v>
      </c>
      <c r="J126" s="1474">
        <v>-22.935779816513762</v>
      </c>
      <c r="K126" s="1474">
        <v>1.1260053619302948</v>
      </c>
      <c r="L126" s="1475">
        <v>-0.22937887084762121</v>
      </c>
    </row>
    <row r="127" spans="1:12" ht="15">
      <c r="A127" s="1443" t="s">
        <v>20</v>
      </c>
      <c r="B127" s="1473" t="s">
        <v>31</v>
      </c>
      <c r="C127" s="1452">
        <v>18550.2</v>
      </c>
      <c r="D127" s="1452">
        <v>19134.769607843136</v>
      </c>
      <c r="E127" s="1453">
        <v>18921.204000000002</v>
      </c>
      <c r="F127" s="1453">
        <v>19517.465</v>
      </c>
      <c r="G127" s="1454">
        <v>-3.0550125233989074</v>
      </c>
      <c r="H127" s="1455">
        <v>383.6</v>
      </c>
      <c r="I127" s="1455">
        <v>5.1246916963551783</v>
      </c>
      <c r="J127" s="1474">
        <v>-26.415094339622641</v>
      </c>
      <c r="K127" s="1474">
        <v>0.52278820375335122</v>
      </c>
      <c r="L127" s="1475">
        <v>-0.1362518360377456</v>
      </c>
    </row>
    <row r="128" spans="1:12" ht="14.25">
      <c r="A128" s="1465" t="s">
        <v>20</v>
      </c>
      <c r="B128" s="1476" t="s">
        <v>27</v>
      </c>
      <c r="C128" s="1477">
        <v>17876.91634770991</v>
      </c>
      <c r="D128" s="1477">
        <v>17652.17349464502</v>
      </c>
      <c r="E128" s="1478">
        <v>18234.45467466411</v>
      </c>
      <c r="F128" s="1478">
        <v>18005.216964537922</v>
      </c>
      <c r="G128" s="1479">
        <v>1.2731738283281011</v>
      </c>
      <c r="H128" s="1480">
        <v>297.96221020092736</v>
      </c>
      <c r="I128" s="1480">
        <v>0.42544191631596406</v>
      </c>
      <c r="J128" s="1481">
        <v>-2.118003025718608</v>
      </c>
      <c r="K128" s="1481">
        <v>17.34584450402145</v>
      </c>
      <c r="L128" s="1482">
        <v>0.90714766243975475</v>
      </c>
    </row>
    <row r="129" spans="1:12" ht="15">
      <c r="A129" s="1443" t="s">
        <v>20</v>
      </c>
      <c r="B129" s="1473" t="s">
        <v>28</v>
      </c>
      <c r="C129" s="1452">
        <v>17439.207843137254</v>
      </c>
      <c r="D129" s="1452">
        <v>17747.939215686274</v>
      </c>
      <c r="E129" s="1453">
        <v>17787.991999999998</v>
      </c>
      <c r="F129" s="1453">
        <v>18102.898000000001</v>
      </c>
      <c r="G129" s="1454">
        <v>-1.7395336371005499</v>
      </c>
      <c r="H129" s="1455">
        <v>268</v>
      </c>
      <c r="I129" s="1455">
        <v>-0.88757396449703307</v>
      </c>
      <c r="J129" s="1474">
        <v>-15.39708265802269</v>
      </c>
      <c r="K129" s="1474">
        <v>6.9973190348525467</v>
      </c>
      <c r="L129" s="1475">
        <v>-0.67490180573437186</v>
      </c>
    </row>
    <row r="130" spans="1:12" ht="15">
      <c r="A130" s="1443" t="s">
        <v>20</v>
      </c>
      <c r="B130" s="1473" t="s">
        <v>29</v>
      </c>
      <c r="C130" s="1452">
        <v>18169.921568627451</v>
      </c>
      <c r="D130" s="1452">
        <v>17616.969607843137</v>
      </c>
      <c r="E130" s="1453">
        <v>18533.32</v>
      </c>
      <c r="F130" s="1453">
        <v>17969.309000000001</v>
      </c>
      <c r="G130" s="1454">
        <v>3.1387461810579285</v>
      </c>
      <c r="H130" s="1455">
        <v>313.89999999999998</v>
      </c>
      <c r="I130" s="1455">
        <v>-1.0091453800063215</v>
      </c>
      <c r="J130" s="1474">
        <v>6.8253968253968251</v>
      </c>
      <c r="K130" s="1474">
        <v>9.0214477211796247</v>
      </c>
      <c r="L130" s="1475">
        <v>1.1875755500779084</v>
      </c>
    </row>
    <row r="131" spans="1:12" ht="15">
      <c r="A131" s="1443" t="s">
        <v>20</v>
      </c>
      <c r="B131" s="1473" t="s">
        <v>32</v>
      </c>
      <c r="C131" s="1452">
        <v>17857.850000000002</v>
      </c>
      <c r="D131" s="1452">
        <v>17303.238235294117</v>
      </c>
      <c r="E131" s="1453">
        <v>18215.007000000001</v>
      </c>
      <c r="F131" s="1453">
        <v>17649.303</v>
      </c>
      <c r="G131" s="1454">
        <v>3.2052483885624352</v>
      </c>
      <c r="H131" s="1455">
        <v>347.6</v>
      </c>
      <c r="I131" s="1455">
        <v>1.7266608135791732</v>
      </c>
      <c r="J131" s="1474">
        <v>32</v>
      </c>
      <c r="K131" s="1474">
        <v>1.3270777479892761</v>
      </c>
      <c r="L131" s="1475">
        <v>0.39447391809621468</v>
      </c>
    </row>
    <row r="132" spans="1:12" ht="14.25">
      <c r="A132" s="1465" t="s">
        <v>20</v>
      </c>
      <c r="B132" s="1476" t="s">
        <v>33</v>
      </c>
      <c r="C132" s="1477">
        <v>16388.229259621989</v>
      </c>
      <c r="D132" s="1477">
        <v>15817.684582937864</v>
      </c>
      <c r="E132" s="1478">
        <v>16715.993844814428</v>
      </c>
      <c r="F132" s="1478">
        <v>16134.038274596622</v>
      </c>
      <c r="G132" s="1479">
        <v>3.607005018291713</v>
      </c>
      <c r="H132" s="1480">
        <v>223.16114551083587</v>
      </c>
      <c r="I132" s="1480">
        <v>-2.8961766658065952E-2</v>
      </c>
      <c r="J132" s="1481">
        <v>8.2077051926298168</v>
      </c>
      <c r="K132" s="1481">
        <v>8.6595174262734584</v>
      </c>
      <c r="L132" s="1482">
        <v>1.2359909403246903</v>
      </c>
    </row>
    <row r="133" spans="1:12" ht="15">
      <c r="A133" s="1443" t="s">
        <v>20</v>
      </c>
      <c r="B133" s="1473" t="s">
        <v>74</v>
      </c>
      <c r="C133" s="1502">
        <v>16113.518627450982</v>
      </c>
      <c r="D133" s="1502">
        <v>15827.88431372549</v>
      </c>
      <c r="E133" s="1503">
        <v>16435.789000000001</v>
      </c>
      <c r="F133" s="1503">
        <v>16144.441999999999</v>
      </c>
      <c r="G133" s="1504">
        <v>1.8046272519050308</v>
      </c>
      <c r="H133" s="1505">
        <v>211.1</v>
      </c>
      <c r="I133" s="1505">
        <v>-1.8139534883720956</v>
      </c>
      <c r="J133" s="1506">
        <v>-17.587939698492463</v>
      </c>
      <c r="K133" s="1506">
        <v>4.3967828418230566</v>
      </c>
      <c r="L133" s="1507">
        <v>-0.55223481547612252</v>
      </c>
    </row>
    <row r="134" spans="1:12" ht="15">
      <c r="A134" s="1443" t="s">
        <v>20</v>
      </c>
      <c r="B134" s="1473" t="s">
        <v>34</v>
      </c>
      <c r="C134" s="1452">
        <v>16687.4931372549</v>
      </c>
      <c r="D134" s="1452">
        <v>16422.355882352942</v>
      </c>
      <c r="E134" s="1453">
        <v>17021.242999999999</v>
      </c>
      <c r="F134" s="1453">
        <v>16750.803</v>
      </c>
      <c r="G134" s="1454">
        <v>1.6144897650578225</v>
      </c>
      <c r="H134" s="1455">
        <v>230</v>
      </c>
      <c r="I134" s="1455">
        <v>-1.4144877839691432</v>
      </c>
      <c r="J134" s="1474">
        <v>67.283950617283949</v>
      </c>
      <c r="K134" s="1474">
        <v>3.6327077747989276</v>
      </c>
      <c r="L134" s="1475">
        <v>1.6182835022299149</v>
      </c>
    </row>
    <row r="135" spans="1:12" ht="15.75" thickBot="1">
      <c r="A135" s="1443" t="s">
        <v>20</v>
      </c>
      <c r="B135" s="1473" t="s">
        <v>35</v>
      </c>
      <c r="C135" s="1452">
        <v>16417.22843137255</v>
      </c>
      <c r="D135" s="1452" t="s">
        <v>200</v>
      </c>
      <c r="E135" s="1453">
        <v>16745.573</v>
      </c>
      <c r="F135" s="1453" t="s">
        <v>200</v>
      </c>
      <c r="G135" s="1527" t="s">
        <v>73</v>
      </c>
      <c r="H135" s="1455">
        <v>267.89999999999998</v>
      </c>
      <c r="I135" s="1455" t="s">
        <v>73</v>
      </c>
      <c r="J135" s="1474" t="s">
        <v>73</v>
      </c>
      <c r="K135" s="1474">
        <v>0.63002680965147451</v>
      </c>
      <c r="L135" s="1475" t="s">
        <v>73</v>
      </c>
    </row>
    <row r="136" spans="1:12" ht="15.75" thickBot="1">
      <c r="A136" s="1488"/>
      <c r="B136" s="1489"/>
      <c r="C136" s="1490"/>
      <c r="D136" s="1490"/>
      <c r="E136" s="1490"/>
      <c r="F136" s="1490"/>
      <c r="G136" s="1491"/>
      <c r="H136" s="1492"/>
      <c r="I136" s="1492"/>
      <c r="J136" s="1492"/>
      <c r="K136" s="1492"/>
      <c r="L136" s="1493"/>
    </row>
    <row r="137" spans="1:12" ht="14.25">
      <c r="A137" s="1465" t="s">
        <v>89</v>
      </c>
      <c r="B137" s="1476" t="s">
        <v>21</v>
      </c>
      <c r="C137" s="1477">
        <v>23165.780486430333</v>
      </c>
      <c r="D137" s="1477">
        <v>22658.885738300083</v>
      </c>
      <c r="E137" s="1478">
        <v>23629.096096158941</v>
      </c>
      <c r="F137" s="1478">
        <v>23112.063453066086</v>
      </c>
      <c r="G137" s="1479">
        <v>2.2370682918156493</v>
      </c>
      <c r="H137" s="1480">
        <v>441.54210526315785</v>
      </c>
      <c r="I137" s="1480">
        <v>2.5224081171624722</v>
      </c>
      <c r="J137" s="1481">
        <v>-26.923076923076923</v>
      </c>
      <c r="K137" s="1481">
        <v>2.292225201072386</v>
      </c>
      <c r="L137" s="1482">
        <v>-0.61749874819396577</v>
      </c>
    </row>
    <row r="138" spans="1:12" ht="15">
      <c r="A138" s="1443" t="s">
        <v>89</v>
      </c>
      <c r="B138" s="1473" t="s">
        <v>22</v>
      </c>
      <c r="C138" s="1452">
        <v>22365.087254901959</v>
      </c>
      <c r="D138" s="1452">
        <v>21120.72745098039</v>
      </c>
      <c r="E138" s="1453">
        <v>22812.388999999999</v>
      </c>
      <c r="F138" s="1453">
        <v>21543.142</v>
      </c>
      <c r="G138" s="1454">
        <v>5.8916522018932955</v>
      </c>
      <c r="H138" s="1455">
        <v>296.2</v>
      </c>
      <c r="I138" s="1455">
        <v>-5.9682539682539719</v>
      </c>
      <c r="J138" s="1474">
        <v>-13.333333333333334</v>
      </c>
      <c r="K138" s="1474">
        <v>0.34852546916890076</v>
      </c>
      <c r="L138" s="1475">
        <v>-2.45160627883238E-2</v>
      </c>
    </row>
    <row r="139" spans="1:12" ht="15">
      <c r="A139" s="1443" t="s">
        <v>89</v>
      </c>
      <c r="B139" s="1473" t="s">
        <v>23</v>
      </c>
      <c r="C139" s="1452">
        <v>23316.424509803921</v>
      </c>
      <c r="D139" s="1452">
        <v>22785.7</v>
      </c>
      <c r="E139" s="1453">
        <v>23782.753000000001</v>
      </c>
      <c r="F139" s="1453">
        <v>23241.414000000001</v>
      </c>
      <c r="G139" s="1454">
        <v>2.3291999359419351</v>
      </c>
      <c r="H139" s="1455">
        <v>338.5</v>
      </c>
      <c r="I139" s="1455">
        <v>-25.978569866608353</v>
      </c>
      <c r="J139" s="1474">
        <v>-33.146067415730336</v>
      </c>
      <c r="K139" s="1474">
        <v>1.5951742627345844</v>
      </c>
      <c r="L139" s="1475">
        <v>-0.61820549354494814</v>
      </c>
    </row>
    <row r="140" spans="1:12" ht="15">
      <c r="A140" s="1443" t="s">
        <v>89</v>
      </c>
      <c r="B140" s="1473" t="s">
        <v>30</v>
      </c>
      <c r="C140" s="1452">
        <v>23169.319607843136</v>
      </c>
      <c r="D140" s="1452">
        <v>23083.147058823532</v>
      </c>
      <c r="E140" s="1453">
        <v>23632.705999999998</v>
      </c>
      <c r="F140" s="1453">
        <v>23544.81</v>
      </c>
      <c r="G140" s="1454">
        <v>0.37331369418566979</v>
      </c>
      <c r="H140" s="1455">
        <v>1058.5</v>
      </c>
      <c r="I140" s="1455">
        <v>177.16679759099242</v>
      </c>
      <c r="J140" s="1474">
        <v>0</v>
      </c>
      <c r="K140" s="1474">
        <v>0.34852546916890076</v>
      </c>
      <c r="L140" s="1475">
        <v>2.5222808139306163E-2</v>
      </c>
    </row>
    <row r="141" spans="1:12" ht="14.25">
      <c r="A141" s="1465" t="s">
        <v>89</v>
      </c>
      <c r="B141" s="1476" t="s">
        <v>24</v>
      </c>
      <c r="C141" s="1477">
        <v>22672.409480927516</v>
      </c>
      <c r="D141" s="1477">
        <v>22751.566474296575</v>
      </c>
      <c r="E141" s="1478">
        <v>23125.857670546065</v>
      </c>
      <c r="F141" s="1478">
        <v>23206.597803782508</v>
      </c>
      <c r="G141" s="1479">
        <v>-0.34791887168950902</v>
      </c>
      <c r="H141" s="1480">
        <v>307.03967391304349</v>
      </c>
      <c r="I141" s="1480">
        <v>-0.59320125667335932</v>
      </c>
      <c r="J141" s="1481">
        <v>-8.9108910891089099</v>
      </c>
      <c r="K141" s="1481">
        <v>9.8659517426273471</v>
      </c>
      <c r="L141" s="1482">
        <v>-0.18130018475390131</v>
      </c>
    </row>
    <row r="142" spans="1:12" ht="15">
      <c r="A142" s="1443" t="s">
        <v>89</v>
      </c>
      <c r="B142" s="1473" t="s">
        <v>25</v>
      </c>
      <c r="C142" s="1452">
        <v>22137.85</v>
      </c>
      <c r="D142" s="1452">
        <v>22520.081372549019</v>
      </c>
      <c r="E142" s="1453">
        <v>22580.607</v>
      </c>
      <c r="F142" s="1453">
        <v>22970.483</v>
      </c>
      <c r="G142" s="1454">
        <v>-1.6972912585251263</v>
      </c>
      <c r="H142" s="1455">
        <v>277.60000000000002</v>
      </c>
      <c r="I142" s="1455">
        <v>-1.1747953008187806</v>
      </c>
      <c r="J142" s="1474">
        <v>14.906832298136646</v>
      </c>
      <c r="K142" s="1474">
        <v>2.479892761394102</v>
      </c>
      <c r="L142" s="1475">
        <v>0.47790320655699681</v>
      </c>
    </row>
    <row r="143" spans="1:12" ht="15">
      <c r="A143" s="1443" t="s">
        <v>89</v>
      </c>
      <c r="B143" s="1473" t="s">
        <v>26</v>
      </c>
      <c r="C143" s="1452">
        <v>22890.927450980391</v>
      </c>
      <c r="D143" s="1452">
        <v>22899.480392156864</v>
      </c>
      <c r="E143" s="1453">
        <v>23348.745999999999</v>
      </c>
      <c r="F143" s="1453">
        <v>23357.47</v>
      </c>
      <c r="G143" s="1454">
        <v>-3.7349935588066596E-2</v>
      </c>
      <c r="H143" s="1455">
        <v>312</v>
      </c>
      <c r="I143" s="1455">
        <v>1.2001297437560781</v>
      </c>
      <c r="J143" s="1474">
        <v>-15.625</v>
      </c>
      <c r="K143" s="1474">
        <v>5.7908847184986598</v>
      </c>
      <c r="L143" s="1475">
        <v>-0.57569076023797283</v>
      </c>
    </row>
    <row r="144" spans="1:12" ht="15">
      <c r="A144" s="1443" t="s">
        <v>89</v>
      </c>
      <c r="B144" s="1473" t="s">
        <v>31</v>
      </c>
      <c r="C144" s="1452">
        <v>22622.098039215685</v>
      </c>
      <c r="D144" s="1452">
        <v>22474.649019607841</v>
      </c>
      <c r="E144" s="1453">
        <v>23074.54</v>
      </c>
      <c r="F144" s="1453">
        <v>22924.142</v>
      </c>
      <c r="G144" s="1454">
        <v>0.65606817476528034</v>
      </c>
      <c r="H144" s="1455">
        <v>334.8</v>
      </c>
      <c r="I144" s="1455">
        <v>-2.7874564459930218</v>
      </c>
      <c r="J144" s="1474">
        <v>-11.851851851851853</v>
      </c>
      <c r="K144" s="1474">
        <v>1.5951742627345844</v>
      </c>
      <c r="L144" s="1475">
        <v>-8.3512631072926391E-2</v>
      </c>
    </row>
    <row r="145" spans="1:12" ht="14.25">
      <c r="A145" s="1465" t="s">
        <v>89</v>
      </c>
      <c r="B145" s="1476" t="s">
        <v>27</v>
      </c>
      <c r="C145" s="1477">
        <v>21227.748713935223</v>
      </c>
      <c r="D145" s="1477">
        <v>20960.759455309337</v>
      </c>
      <c r="E145" s="1478">
        <v>21652.303688213928</v>
      </c>
      <c r="F145" s="1478">
        <v>21379.974644415524</v>
      </c>
      <c r="G145" s="1479">
        <v>1.2737575620536854</v>
      </c>
      <c r="H145" s="1480">
        <v>273.65101796407185</v>
      </c>
      <c r="I145" s="1480">
        <v>0.55893064493876432</v>
      </c>
      <c r="J145" s="1481">
        <v>-13.020833333333334</v>
      </c>
      <c r="K145" s="1481">
        <v>11.193029490616622</v>
      </c>
      <c r="L145" s="1482">
        <v>-0.74429953201456378</v>
      </c>
    </row>
    <row r="146" spans="1:12" ht="15">
      <c r="A146" s="1443" t="s">
        <v>89</v>
      </c>
      <c r="B146" s="1473" t="s">
        <v>28</v>
      </c>
      <c r="C146" s="1452">
        <v>20265.817647058822</v>
      </c>
      <c r="D146" s="1452">
        <v>20297.321568627449</v>
      </c>
      <c r="E146" s="1453">
        <v>20671.133999999998</v>
      </c>
      <c r="F146" s="1453">
        <v>20703.268</v>
      </c>
      <c r="G146" s="1454">
        <v>-0.15521221094177901</v>
      </c>
      <c r="H146" s="1455">
        <v>240.2</v>
      </c>
      <c r="I146" s="1455">
        <v>-1.5573770491803325</v>
      </c>
      <c r="J146" s="1474">
        <v>-18.07909604519774</v>
      </c>
      <c r="K146" s="1474">
        <v>3.8873994638069704</v>
      </c>
      <c r="L146" s="1475">
        <v>-0.51449061328827872</v>
      </c>
    </row>
    <row r="147" spans="1:12" ht="15">
      <c r="A147" s="1443" t="s">
        <v>89</v>
      </c>
      <c r="B147" s="1473" t="s">
        <v>29</v>
      </c>
      <c r="C147" s="1452">
        <v>21730.787254901959</v>
      </c>
      <c r="D147" s="1452">
        <v>21362.238235294117</v>
      </c>
      <c r="E147" s="1453">
        <v>22165.402999999998</v>
      </c>
      <c r="F147" s="1453">
        <v>21789.483</v>
      </c>
      <c r="G147" s="1454">
        <v>1.7252359773749486</v>
      </c>
      <c r="H147" s="1455">
        <v>289.7</v>
      </c>
      <c r="I147" s="1455">
        <v>1.3645906228131479</v>
      </c>
      <c r="J147" s="1455">
        <v>-8.791208791208792</v>
      </c>
      <c r="K147" s="1455">
        <v>6.6756032171581765</v>
      </c>
      <c r="L147" s="1456">
        <v>-0.11375266446331</v>
      </c>
    </row>
    <row r="148" spans="1:12" ht="15.75" thickBot="1">
      <c r="A148" s="1508" t="s">
        <v>89</v>
      </c>
      <c r="B148" s="1509" t="s">
        <v>32</v>
      </c>
      <c r="C148" s="1459">
        <v>20846.127450980392</v>
      </c>
      <c r="D148" s="1459">
        <v>20676.646078431371</v>
      </c>
      <c r="E148" s="1460">
        <v>21263.05</v>
      </c>
      <c r="F148" s="1460">
        <v>21090.179</v>
      </c>
      <c r="G148" s="1461">
        <v>0.81967535695168448</v>
      </c>
      <c r="H148" s="1462">
        <v>310</v>
      </c>
      <c r="I148" s="1462">
        <v>-1.1794708320050968</v>
      </c>
      <c r="J148" s="1462">
        <v>-21.666666666666668</v>
      </c>
      <c r="K148" s="1462">
        <v>0.63002680965147451</v>
      </c>
      <c r="L148" s="1463">
        <v>-0.11605625426297461</v>
      </c>
    </row>
    <row r="149" spans="1:12">
      <c r="G149" s="1513"/>
      <c r="H149" s="1513"/>
      <c r="I149" s="1513"/>
      <c r="J149" s="1513"/>
      <c r="K149" s="1513"/>
      <c r="L149" s="1513"/>
    </row>
    <row r="150" spans="1:12" ht="13.5" thickBot="1">
      <c r="G150" s="1513"/>
      <c r="H150" s="1513"/>
      <c r="I150" s="1513"/>
      <c r="J150" s="1513"/>
      <c r="K150" s="1513"/>
      <c r="L150" s="1514"/>
    </row>
    <row r="151" spans="1:12" ht="21" thickBot="1">
      <c r="A151" s="1391" t="s">
        <v>271</v>
      </c>
      <c r="B151" s="1392"/>
      <c r="C151" s="1392"/>
      <c r="D151" s="1392"/>
      <c r="E151" s="1392"/>
      <c r="F151" s="1392"/>
      <c r="G151" s="1515"/>
      <c r="H151" s="1515"/>
      <c r="I151" s="1515"/>
      <c r="J151" s="1515"/>
      <c r="K151" s="1515"/>
      <c r="L151" s="1516"/>
    </row>
    <row r="152" spans="1:12">
      <c r="A152" s="1394"/>
      <c r="B152" s="1395"/>
      <c r="C152" s="1396" t="s">
        <v>5</v>
      </c>
      <c r="D152" s="1396" t="s">
        <v>5</v>
      </c>
      <c r="E152" s="1396"/>
      <c r="F152" s="1396"/>
      <c r="G152" s="1397"/>
      <c r="H152" s="1613" t="s">
        <v>6</v>
      </c>
      <c r="I152" s="1614"/>
      <c r="J152" s="1398" t="s">
        <v>7</v>
      </c>
      <c r="K152" s="1399" t="s">
        <v>8</v>
      </c>
      <c r="L152" s="1400"/>
    </row>
    <row r="153" spans="1:12" ht="15.75">
      <c r="A153" s="1401" t="s">
        <v>9</v>
      </c>
      <c r="B153" s="1402" t="s">
        <v>10</v>
      </c>
      <c r="C153" s="1403" t="s">
        <v>36</v>
      </c>
      <c r="D153" s="1403" t="s">
        <v>36</v>
      </c>
      <c r="E153" s="1404" t="s">
        <v>37</v>
      </c>
      <c r="F153" s="1405"/>
      <c r="G153" s="1406"/>
      <c r="H153" s="1615" t="s">
        <v>11</v>
      </c>
      <c r="I153" s="1616"/>
      <c r="J153" s="1407" t="s">
        <v>12</v>
      </c>
      <c r="K153" s="1408" t="s">
        <v>13</v>
      </c>
      <c r="L153" s="1409"/>
    </row>
    <row r="154" spans="1:12" ht="26.25" thickBot="1">
      <c r="A154" s="1410" t="s">
        <v>14</v>
      </c>
      <c r="B154" s="1411" t="s">
        <v>15</v>
      </c>
      <c r="C154" s="1412" t="s">
        <v>518</v>
      </c>
      <c r="D154" s="1413" t="s">
        <v>513</v>
      </c>
      <c r="E154" s="1414" t="s">
        <v>518</v>
      </c>
      <c r="F154" s="1415" t="s">
        <v>513</v>
      </c>
      <c r="G154" s="1416" t="s">
        <v>16</v>
      </c>
      <c r="H154" s="1417" t="s">
        <v>518</v>
      </c>
      <c r="I154" s="1418" t="s">
        <v>16</v>
      </c>
      <c r="J154" s="1419" t="s">
        <v>16</v>
      </c>
      <c r="K154" s="1420" t="s">
        <v>518</v>
      </c>
      <c r="L154" s="1421" t="s">
        <v>17</v>
      </c>
    </row>
    <row r="155" spans="1:12" ht="15" thickBot="1">
      <c r="A155" s="1422" t="s">
        <v>18</v>
      </c>
      <c r="B155" s="1423" t="s">
        <v>19</v>
      </c>
      <c r="C155" s="1424">
        <v>20640.358465523823</v>
      </c>
      <c r="D155" s="1424">
        <v>20657.281223650771</v>
      </c>
      <c r="E155" s="1425">
        <v>21053.165634834299</v>
      </c>
      <c r="F155" s="1426">
        <v>21070.426848123785</v>
      </c>
      <c r="G155" s="1427">
        <v>-8.1921516891450635E-2</v>
      </c>
      <c r="H155" s="1428">
        <v>318.40738986942176</v>
      </c>
      <c r="I155" s="1428">
        <v>7.8502681002906485E-2</v>
      </c>
      <c r="J155" s="1429">
        <v>-0.64157399486740807</v>
      </c>
      <c r="K155" s="1428">
        <v>100</v>
      </c>
      <c r="L155" s="1430" t="s">
        <v>19</v>
      </c>
    </row>
    <row r="156" spans="1:12" ht="15" thickBot="1">
      <c r="A156" s="1431"/>
      <c r="B156" s="1432"/>
      <c r="C156" s="1433"/>
      <c r="D156" s="1433"/>
      <c r="E156" s="1433"/>
      <c r="F156" s="1433"/>
      <c r="G156" s="1434"/>
      <c r="H156" s="1429"/>
      <c r="I156" s="1429"/>
      <c r="J156" s="1429"/>
      <c r="K156" s="1429"/>
      <c r="L156" s="1435"/>
    </row>
    <row r="157" spans="1:12" ht="15">
      <c r="A157" s="1436" t="s">
        <v>80</v>
      </c>
      <c r="B157" s="1437" t="s">
        <v>19</v>
      </c>
      <c r="C157" s="1438">
        <v>20130.63506866161</v>
      </c>
      <c r="D157" s="1438">
        <v>20993.401813471501</v>
      </c>
      <c r="E157" s="1439">
        <v>20533.247770034843</v>
      </c>
      <c r="F157" s="1439">
        <v>21413.269849740933</v>
      </c>
      <c r="G157" s="1440">
        <v>-4.1097043369896031</v>
      </c>
      <c r="H157" s="1441">
        <v>239.15</v>
      </c>
      <c r="I157" s="1441">
        <v>-13.261658031088084</v>
      </c>
      <c r="J157" s="1441">
        <v>71.428571428571431</v>
      </c>
      <c r="K157" s="1441">
        <v>0.17219113215669393</v>
      </c>
      <c r="L157" s="1442">
        <v>7.239073295509714E-2</v>
      </c>
    </row>
    <row r="158" spans="1:12" ht="15">
      <c r="A158" s="1443" t="s">
        <v>81</v>
      </c>
      <c r="B158" s="1444" t="s">
        <v>19</v>
      </c>
      <c r="C158" s="1445">
        <v>21759.041078306011</v>
      </c>
      <c r="D158" s="1445">
        <v>21635.211949319601</v>
      </c>
      <c r="E158" s="1446">
        <v>22194.221899872133</v>
      </c>
      <c r="F158" s="1446">
        <v>22067.916188305993</v>
      </c>
      <c r="G158" s="1447">
        <v>0.57234996946866312</v>
      </c>
      <c r="H158" s="1448">
        <v>346.78117647058832</v>
      </c>
      <c r="I158" s="1448">
        <v>-0.74230771455491618</v>
      </c>
      <c r="J158" s="1448">
        <v>1.0978956999085088</v>
      </c>
      <c r="K158" s="1448">
        <v>31.711866838857798</v>
      </c>
      <c r="L158" s="1449">
        <v>0.54562788818770969</v>
      </c>
    </row>
    <row r="159" spans="1:12" ht="15">
      <c r="A159" s="1450" t="s">
        <v>82</v>
      </c>
      <c r="B159" s="1451" t="s">
        <v>19</v>
      </c>
      <c r="C159" s="1452">
        <v>21695.529284541342</v>
      </c>
      <c r="D159" s="1452">
        <v>21682.502141647419</v>
      </c>
      <c r="E159" s="1453">
        <v>22129.439870232171</v>
      </c>
      <c r="F159" s="1453">
        <v>22116.152184480368</v>
      </c>
      <c r="G159" s="1454">
        <v>6.0081363344599376E-2</v>
      </c>
      <c r="H159" s="1455">
        <v>388.26760563380282</v>
      </c>
      <c r="I159" s="1455">
        <v>-0.6474978667057828</v>
      </c>
      <c r="J159" s="1455">
        <v>-10.288808664259928</v>
      </c>
      <c r="K159" s="1455">
        <v>7.1315827234897409</v>
      </c>
      <c r="L159" s="1456">
        <v>-0.76690601332234909</v>
      </c>
    </row>
    <row r="160" spans="1:12" ht="15">
      <c r="A160" s="1450" t="s">
        <v>83</v>
      </c>
      <c r="B160" s="1451" t="s">
        <v>19</v>
      </c>
      <c r="C160" s="1452" t="s">
        <v>200</v>
      </c>
      <c r="D160" s="1452" t="s">
        <v>200</v>
      </c>
      <c r="E160" s="1453" t="s">
        <v>200</v>
      </c>
      <c r="F160" s="1453" t="s">
        <v>200</v>
      </c>
      <c r="G160" s="1454" t="s">
        <v>73</v>
      </c>
      <c r="H160" s="1455" t="s">
        <v>200</v>
      </c>
      <c r="I160" s="1455" t="s">
        <v>73</v>
      </c>
      <c r="J160" s="1455" t="s">
        <v>73</v>
      </c>
      <c r="K160" s="1455">
        <v>5.7397044052231311E-2</v>
      </c>
      <c r="L160" s="1456" t="s">
        <v>73</v>
      </c>
    </row>
    <row r="161" spans="1:12" ht="15">
      <c r="A161" s="1450" t="s">
        <v>71</v>
      </c>
      <c r="B161" s="1451" t="s">
        <v>19</v>
      </c>
      <c r="C161" s="1452">
        <v>18130.078050373897</v>
      </c>
      <c r="D161" s="1452">
        <v>18024.791052682711</v>
      </c>
      <c r="E161" s="1453">
        <v>18492.679611381376</v>
      </c>
      <c r="F161" s="1453">
        <v>18385.286873736364</v>
      </c>
      <c r="G161" s="1454">
        <v>0.58412326325146413</v>
      </c>
      <c r="H161" s="1455">
        <v>298.23208449581506</v>
      </c>
      <c r="I161" s="1455">
        <v>1.8544493467772556</v>
      </c>
      <c r="J161" s="1455">
        <v>4.8913043478260869</v>
      </c>
      <c r="K161" s="1455">
        <v>36.002295881762095</v>
      </c>
      <c r="L161" s="1456">
        <v>1.8990737545878744</v>
      </c>
    </row>
    <row r="162" spans="1:12" ht="15.75" thickBot="1">
      <c r="A162" s="1457" t="s">
        <v>84</v>
      </c>
      <c r="B162" s="1458" t="s">
        <v>19</v>
      </c>
      <c r="C162" s="1459">
        <v>22252.748408128326</v>
      </c>
      <c r="D162" s="1459">
        <v>22261.294585929729</v>
      </c>
      <c r="E162" s="1460">
        <v>22697.803376290893</v>
      </c>
      <c r="F162" s="1460">
        <v>22706.520477648322</v>
      </c>
      <c r="G162" s="1461">
        <v>-3.8390300116702858E-2</v>
      </c>
      <c r="H162" s="1462">
        <v>292.09073114565348</v>
      </c>
      <c r="I162" s="1462">
        <v>4.9561696718529065E-2</v>
      </c>
      <c r="J162" s="1462">
        <v>-6.3611859838274931</v>
      </c>
      <c r="K162" s="1462">
        <v>24.924666379681444</v>
      </c>
      <c r="L162" s="1463">
        <v>-1.5224394087417075</v>
      </c>
    </row>
    <row r="163" spans="1:12" ht="15" thickBot="1">
      <c r="A163" s="1431"/>
      <c r="B163" s="1464"/>
      <c r="C163" s="1433"/>
      <c r="D163" s="1433"/>
      <c r="E163" s="1433"/>
      <c r="F163" s="1433"/>
      <c r="G163" s="1434"/>
      <c r="H163" s="1429"/>
      <c r="I163" s="1429"/>
      <c r="J163" s="1429"/>
      <c r="K163" s="1429"/>
      <c r="L163" s="1435"/>
    </row>
    <row r="164" spans="1:12" ht="14.25">
      <c r="A164" s="1465" t="s">
        <v>85</v>
      </c>
      <c r="B164" s="1466" t="s">
        <v>21</v>
      </c>
      <c r="C164" s="1467" t="s">
        <v>200</v>
      </c>
      <c r="D164" s="1467" t="s">
        <v>73</v>
      </c>
      <c r="E164" s="1468" t="s">
        <v>200</v>
      </c>
      <c r="F164" s="1468" t="s">
        <v>200</v>
      </c>
      <c r="G164" s="1469" t="s">
        <v>73</v>
      </c>
      <c r="H164" s="1470" t="s">
        <v>200</v>
      </c>
      <c r="I164" s="1470" t="s">
        <v>73</v>
      </c>
      <c r="J164" s="1471" t="s">
        <v>73</v>
      </c>
      <c r="K164" s="1471">
        <v>1.4349261013057828E-2</v>
      </c>
      <c r="L164" s="1472" t="s">
        <v>73</v>
      </c>
    </row>
    <row r="165" spans="1:12" ht="15">
      <c r="A165" s="1443" t="s">
        <v>85</v>
      </c>
      <c r="B165" s="1473" t="s">
        <v>22</v>
      </c>
      <c r="C165" s="1452" t="s">
        <v>73</v>
      </c>
      <c r="D165" s="1452" t="s">
        <v>73</v>
      </c>
      <c r="E165" s="1453" t="s">
        <v>73</v>
      </c>
      <c r="F165" s="1453" t="s">
        <v>73</v>
      </c>
      <c r="G165" s="1454" t="s">
        <v>73</v>
      </c>
      <c r="H165" s="1455" t="s">
        <v>73</v>
      </c>
      <c r="I165" s="1455" t="s">
        <v>73</v>
      </c>
      <c r="J165" s="1474" t="s">
        <v>73</v>
      </c>
      <c r="K165" s="1474" t="s">
        <v>73</v>
      </c>
      <c r="L165" s="1475" t="s">
        <v>73</v>
      </c>
    </row>
    <row r="166" spans="1:12" ht="15">
      <c r="A166" s="1443" t="s">
        <v>85</v>
      </c>
      <c r="B166" s="1473" t="s">
        <v>23</v>
      </c>
      <c r="C166" s="1452" t="s">
        <v>200</v>
      </c>
      <c r="D166" s="1452" t="s">
        <v>73</v>
      </c>
      <c r="E166" s="1453" t="s">
        <v>200</v>
      </c>
      <c r="F166" s="1453" t="s">
        <v>73</v>
      </c>
      <c r="G166" s="1454" t="s">
        <v>73</v>
      </c>
      <c r="H166" s="1455" t="s">
        <v>200</v>
      </c>
      <c r="I166" s="1455" t="s">
        <v>73</v>
      </c>
      <c r="J166" s="1474" t="s">
        <v>73</v>
      </c>
      <c r="K166" s="1474">
        <v>1.4349261013057828E-2</v>
      </c>
      <c r="L166" s="1475" t="s">
        <v>73</v>
      </c>
    </row>
    <row r="167" spans="1:12" ht="14.25">
      <c r="A167" s="1465" t="s">
        <v>85</v>
      </c>
      <c r="B167" s="1476" t="s">
        <v>24</v>
      </c>
      <c r="C167" s="1477" t="s">
        <v>73</v>
      </c>
      <c r="D167" s="1477" t="s">
        <v>73</v>
      </c>
      <c r="E167" s="1478" t="s">
        <v>73</v>
      </c>
      <c r="F167" s="1478" t="s">
        <v>73</v>
      </c>
      <c r="G167" s="1479" t="s">
        <v>73</v>
      </c>
      <c r="H167" s="1480" t="s">
        <v>73</v>
      </c>
      <c r="I167" s="1480" t="s">
        <v>73</v>
      </c>
      <c r="J167" s="1481" t="s">
        <v>73</v>
      </c>
      <c r="K167" s="1481" t="s">
        <v>73</v>
      </c>
      <c r="L167" s="1482" t="s">
        <v>73</v>
      </c>
    </row>
    <row r="168" spans="1:12" ht="15">
      <c r="A168" s="1443" t="s">
        <v>85</v>
      </c>
      <c r="B168" s="1473" t="s">
        <v>25</v>
      </c>
      <c r="C168" s="1452" t="s">
        <v>73</v>
      </c>
      <c r="D168" s="1452" t="s">
        <v>73</v>
      </c>
      <c r="E168" s="1453" t="s">
        <v>73</v>
      </c>
      <c r="F168" s="1453" t="s">
        <v>73</v>
      </c>
      <c r="G168" s="1454" t="s">
        <v>73</v>
      </c>
      <c r="H168" s="1455" t="s">
        <v>73</v>
      </c>
      <c r="I168" s="1455" t="s">
        <v>73</v>
      </c>
      <c r="J168" s="1474" t="s">
        <v>73</v>
      </c>
      <c r="K168" s="1474" t="s">
        <v>73</v>
      </c>
      <c r="L168" s="1475" t="s">
        <v>73</v>
      </c>
    </row>
    <row r="169" spans="1:12" ht="15">
      <c r="A169" s="1443" t="s">
        <v>85</v>
      </c>
      <c r="B169" s="1473" t="s">
        <v>26</v>
      </c>
      <c r="C169" s="1452" t="s">
        <v>73</v>
      </c>
      <c r="D169" s="1452" t="s">
        <v>73</v>
      </c>
      <c r="E169" s="1453" t="s">
        <v>73</v>
      </c>
      <c r="F169" s="1453" t="s">
        <v>73</v>
      </c>
      <c r="G169" s="1454" t="s">
        <v>73</v>
      </c>
      <c r="H169" s="1455" t="s">
        <v>73</v>
      </c>
      <c r="I169" s="1455" t="s">
        <v>73</v>
      </c>
      <c r="J169" s="1474" t="s">
        <v>73</v>
      </c>
      <c r="K169" s="1474" t="s">
        <v>73</v>
      </c>
      <c r="L169" s="1475" t="s">
        <v>73</v>
      </c>
    </row>
    <row r="170" spans="1:12" ht="14.25">
      <c r="A170" s="1465" t="s">
        <v>85</v>
      </c>
      <c r="B170" s="1476" t="s">
        <v>27</v>
      </c>
      <c r="C170" s="1477">
        <v>19739.606475148197</v>
      </c>
      <c r="D170" s="1477">
        <v>20993.401813471501</v>
      </c>
      <c r="E170" s="1478">
        <v>20134.39860465116</v>
      </c>
      <c r="F170" s="1478">
        <v>21413.269849740933</v>
      </c>
      <c r="G170" s="1479">
        <v>-5.9723304944258437</v>
      </c>
      <c r="H170" s="1480">
        <v>234.52727272727273</v>
      </c>
      <c r="I170" s="1480">
        <v>-14.938294865756008</v>
      </c>
      <c r="J170" s="1481">
        <v>57.142857142857139</v>
      </c>
      <c r="K170" s="1481">
        <v>0.1578418711436361</v>
      </c>
      <c r="L170" s="1482">
        <v>5.8041471942039305E-2</v>
      </c>
    </row>
    <row r="171" spans="1:12" ht="15">
      <c r="A171" s="1443" t="s">
        <v>85</v>
      </c>
      <c r="B171" s="1473" t="s">
        <v>28</v>
      </c>
      <c r="C171" s="1452">
        <v>19518.411764705881</v>
      </c>
      <c r="D171" s="1452" t="s">
        <v>200</v>
      </c>
      <c r="E171" s="1453">
        <v>19908.78</v>
      </c>
      <c r="F171" s="1453" t="s">
        <v>200</v>
      </c>
      <c r="G171" s="1454" t="s">
        <v>73</v>
      </c>
      <c r="H171" s="1455">
        <v>231.4</v>
      </c>
      <c r="I171" s="1455" t="s">
        <v>73</v>
      </c>
      <c r="J171" s="1474" t="s">
        <v>73</v>
      </c>
      <c r="K171" s="1474">
        <v>0.10044482709140479</v>
      </c>
      <c r="L171" s="1475" t="s">
        <v>73</v>
      </c>
    </row>
    <row r="172" spans="1:12" ht="15.75" thickBot="1">
      <c r="A172" s="1483" t="s">
        <v>85</v>
      </c>
      <c r="B172" s="1484" t="s">
        <v>29</v>
      </c>
      <c r="C172" s="1485" t="s">
        <v>200</v>
      </c>
      <c r="D172" s="1485" t="s">
        <v>200</v>
      </c>
      <c r="E172" s="1486" t="s">
        <v>200</v>
      </c>
      <c r="F172" s="1486" t="s">
        <v>200</v>
      </c>
      <c r="G172" s="1487" t="s">
        <v>73</v>
      </c>
      <c r="H172" s="1474" t="s">
        <v>200</v>
      </c>
      <c r="I172" s="1474" t="s">
        <v>73</v>
      </c>
      <c r="J172" s="1474" t="s">
        <v>73</v>
      </c>
      <c r="K172" s="1474">
        <v>5.7397044052231311E-2</v>
      </c>
      <c r="L172" s="1475" t="s">
        <v>73</v>
      </c>
    </row>
    <row r="173" spans="1:12" ht="15" thickBot="1">
      <c r="A173" s="1431"/>
      <c r="B173" s="1464"/>
      <c r="C173" s="1433"/>
      <c r="D173" s="1433"/>
      <c r="E173" s="1433"/>
      <c r="F173" s="1433"/>
      <c r="G173" s="1434"/>
      <c r="H173" s="1429"/>
      <c r="I173" s="1429"/>
      <c r="J173" s="1429"/>
      <c r="K173" s="1429"/>
      <c r="L173" s="1435"/>
    </row>
    <row r="174" spans="1:12" ht="14.25">
      <c r="A174" s="1465" t="s">
        <v>86</v>
      </c>
      <c r="B174" s="1466" t="s">
        <v>21</v>
      </c>
      <c r="C174" s="1467">
        <v>22766.847103217307</v>
      </c>
      <c r="D174" s="1467">
        <v>22556.483495537992</v>
      </c>
      <c r="E174" s="1468">
        <v>23222.184045281654</v>
      </c>
      <c r="F174" s="1468">
        <v>23007.613165448751</v>
      </c>
      <c r="G174" s="1469">
        <v>0.93260816882618258</v>
      </c>
      <c r="H174" s="1470">
        <v>418.29810606060613</v>
      </c>
      <c r="I174" s="1470">
        <v>0.71634587267493588</v>
      </c>
      <c r="J174" s="1471">
        <v>2.7237354085603114</v>
      </c>
      <c r="K174" s="1471">
        <v>3.7882049074472666</v>
      </c>
      <c r="L174" s="1472">
        <v>0.12410453676006972</v>
      </c>
    </row>
    <row r="175" spans="1:12" ht="15">
      <c r="A175" s="1443" t="s">
        <v>86</v>
      </c>
      <c r="B175" s="1473" t="s">
        <v>22</v>
      </c>
      <c r="C175" s="1452">
        <v>22918.432352941174</v>
      </c>
      <c r="D175" s="1452">
        <v>22638.890196078431</v>
      </c>
      <c r="E175" s="1453">
        <v>23376.800999999999</v>
      </c>
      <c r="F175" s="1453">
        <v>23091.668000000001</v>
      </c>
      <c r="G175" s="1454">
        <v>1.2347873700591832</v>
      </c>
      <c r="H175" s="1455">
        <v>408.1</v>
      </c>
      <c r="I175" s="1455">
        <v>-0.12236906510034262</v>
      </c>
      <c r="J175" s="1474">
        <v>2.6490066225165565</v>
      </c>
      <c r="K175" s="1474">
        <v>2.2241354570239631</v>
      </c>
      <c r="L175" s="1475">
        <v>7.1298274246660576E-2</v>
      </c>
    </row>
    <row r="176" spans="1:12" ht="15">
      <c r="A176" s="1443" t="s">
        <v>86</v>
      </c>
      <c r="B176" s="1473" t="s">
        <v>23</v>
      </c>
      <c r="C176" s="1452">
        <v>22563.587254901962</v>
      </c>
      <c r="D176" s="1452">
        <v>22443.595098039215</v>
      </c>
      <c r="E176" s="1453">
        <v>23014.859</v>
      </c>
      <c r="F176" s="1453">
        <v>22892.467000000001</v>
      </c>
      <c r="G176" s="1454">
        <v>0.53463875256432536</v>
      </c>
      <c r="H176" s="1455">
        <v>432.8</v>
      </c>
      <c r="I176" s="1455">
        <v>1.8592610025888527</v>
      </c>
      <c r="J176" s="1474">
        <v>2.8301886792452833</v>
      </c>
      <c r="K176" s="1474">
        <v>1.564069450423303</v>
      </c>
      <c r="L176" s="1475">
        <v>5.2806262513408697E-2</v>
      </c>
    </row>
    <row r="177" spans="1:12" ht="14.25">
      <c r="A177" s="1465" t="s">
        <v>86</v>
      </c>
      <c r="B177" s="1476" t="s">
        <v>24</v>
      </c>
      <c r="C177" s="1477">
        <v>22156.866531098844</v>
      </c>
      <c r="D177" s="1477">
        <v>22122.923534784619</v>
      </c>
      <c r="E177" s="1478">
        <v>22600.003861720819</v>
      </c>
      <c r="F177" s="1478">
        <v>22565.382005480311</v>
      </c>
      <c r="G177" s="1479">
        <v>0.15342907216062179</v>
      </c>
      <c r="H177" s="1480">
        <v>366.33342465753429</v>
      </c>
      <c r="I177" s="1480">
        <v>-1.6201908857036311</v>
      </c>
      <c r="J177" s="1481">
        <v>6.4139941690962097</v>
      </c>
      <c r="K177" s="1481">
        <v>10.474960539532214</v>
      </c>
      <c r="L177" s="1482">
        <v>0.69452141777572685</v>
      </c>
    </row>
    <row r="178" spans="1:12" ht="15">
      <c r="A178" s="1443" t="s">
        <v>86</v>
      </c>
      <c r="B178" s="1473" t="s">
        <v>25</v>
      </c>
      <c r="C178" s="1452">
        <v>22013.911764705881</v>
      </c>
      <c r="D178" s="1452">
        <v>22022.163725490194</v>
      </c>
      <c r="E178" s="1453">
        <v>22454.19</v>
      </c>
      <c r="F178" s="1453">
        <v>22462.607</v>
      </c>
      <c r="G178" s="1454">
        <v>-3.7471162630416319E-2</v>
      </c>
      <c r="H178" s="1455">
        <v>348.6</v>
      </c>
      <c r="I178" s="1455">
        <v>-2.7343749999999876</v>
      </c>
      <c r="J178" s="1474">
        <v>-1.1396011396011396</v>
      </c>
      <c r="K178" s="1474">
        <v>4.9791935715310665</v>
      </c>
      <c r="L178" s="1475">
        <v>-2.5083588434716475E-2</v>
      </c>
    </row>
    <row r="179" spans="1:12" ht="15">
      <c r="A179" s="1443" t="s">
        <v>86</v>
      </c>
      <c r="B179" s="1473" t="s">
        <v>26</v>
      </c>
      <c r="C179" s="1452">
        <v>22274.923529411764</v>
      </c>
      <c r="D179" s="1452">
        <v>22220.699019607844</v>
      </c>
      <c r="E179" s="1453">
        <v>22720.421999999999</v>
      </c>
      <c r="F179" s="1453">
        <v>22665.113000000001</v>
      </c>
      <c r="G179" s="1454">
        <v>0.24402702073445418</v>
      </c>
      <c r="H179" s="1455">
        <v>382.4</v>
      </c>
      <c r="I179" s="1455">
        <v>-1.1886304909560783</v>
      </c>
      <c r="J179" s="1474">
        <v>14.328358208955224</v>
      </c>
      <c r="K179" s="1474">
        <v>5.4957669680011474</v>
      </c>
      <c r="L179" s="1475">
        <v>0.71960500621044332</v>
      </c>
    </row>
    <row r="180" spans="1:12" ht="14.25">
      <c r="A180" s="1465" t="s">
        <v>86</v>
      </c>
      <c r="B180" s="1476" t="s">
        <v>27</v>
      </c>
      <c r="C180" s="1477">
        <v>21198.852689827509</v>
      </c>
      <c r="D180" s="1477">
        <v>21080.127846667161</v>
      </c>
      <c r="E180" s="1478">
        <v>21622.829743624057</v>
      </c>
      <c r="F180" s="1478">
        <v>21501.730403600504</v>
      </c>
      <c r="G180" s="1479">
        <v>0.56320741517284878</v>
      </c>
      <c r="H180" s="1480">
        <v>319.51669407894741</v>
      </c>
      <c r="I180" s="1480">
        <v>-1.0938196619532852</v>
      </c>
      <c r="J180" s="1481">
        <v>-2.1721641190667738</v>
      </c>
      <c r="K180" s="1481">
        <v>17.44870139187832</v>
      </c>
      <c r="L180" s="1482">
        <v>-0.27299806634808377</v>
      </c>
    </row>
    <row r="181" spans="1:12" ht="15">
      <c r="A181" s="1443" t="s">
        <v>86</v>
      </c>
      <c r="B181" s="1473" t="s">
        <v>28</v>
      </c>
      <c r="C181" s="1452">
        <v>21080.321568627449</v>
      </c>
      <c r="D181" s="1452">
        <v>20996.712745098041</v>
      </c>
      <c r="E181" s="1453">
        <v>21501.928</v>
      </c>
      <c r="F181" s="1453">
        <v>21416.647000000001</v>
      </c>
      <c r="G181" s="1454">
        <v>0.39819958745175671</v>
      </c>
      <c r="H181" s="1455">
        <v>304.10000000000002</v>
      </c>
      <c r="I181" s="1455">
        <v>-2.8434504792332196</v>
      </c>
      <c r="J181" s="1474">
        <v>-13.671875</v>
      </c>
      <c r="K181" s="1474">
        <v>9.5135600516573398</v>
      </c>
      <c r="L181" s="1475">
        <v>-1.4359694607464242</v>
      </c>
    </row>
    <row r="182" spans="1:12" ht="15.75" thickBot="1">
      <c r="A182" s="1483" t="s">
        <v>86</v>
      </c>
      <c r="B182" s="1484" t="s">
        <v>29</v>
      </c>
      <c r="C182" s="1485">
        <v>21326.72450980392</v>
      </c>
      <c r="D182" s="1485">
        <v>21204.544117647056</v>
      </c>
      <c r="E182" s="1486">
        <v>21753.258999999998</v>
      </c>
      <c r="F182" s="1486">
        <v>21628.634999999998</v>
      </c>
      <c r="G182" s="1487">
        <v>0.57619909901849942</v>
      </c>
      <c r="H182" s="1474">
        <v>338</v>
      </c>
      <c r="I182" s="1474">
        <v>-0.38314176245211062</v>
      </c>
      <c r="J182" s="1474">
        <v>16.421052631578949</v>
      </c>
      <c r="K182" s="1474">
        <v>7.9351413402209792</v>
      </c>
      <c r="L182" s="1475">
        <v>1.1629713943983395</v>
      </c>
    </row>
    <row r="183" spans="1:12" ht="15.75" thickBot="1">
      <c r="A183" s="1488"/>
      <c r="B183" s="1489"/>
      <c r="C183" s="1490"/>
      <c r="D183" s="1490"/>
      <c r="E183" s="1490"/>
      <c r="F183" s="1490"/>
      <c r="G183" s="1491"/>
      <c r="H183" s="1492"/>
      <c r="I183" s="1492"/>
      <c r="J183" s="1492"/>
      <c r="K183" s="1492"/>
      <c r="L183" s="1493"/>
    </row>
    <row r="184" spans="1:12" ht="15">
      <c r="A184" s="1443" t="s">
        <v>87</v>
      </c>
      <c r="B184" s="1494" t="s">
        <v>26</v>
      </c>
      <c r="C184" s="1495">
        <v>22206.72450980392</v>
      </c>
      <c r="D184" s="1495">
        <v>22168.816666666666</v>
      </c>
      <c r="E184" s="1496">
        <v>22650.859</v>
      </c>
      <c r="F184" s="1496">
        <v>22612.192999999999</v>
      </c>
      <c r="G184" s="1497">
        <v>0.17099624083343476</v>
      </c>
      <c r="H184" s="1498">
        <v>415</v>
      </c>
      <c r="I184" s="1498">
        <v>0.1447876447876503</v>
      </c>
      <c r="J184" s="1498">
        <v>-1.9138755980861244</v>
      </c>
      <c r="K184" s="1498">
        <v>2.9415985076768547</v>
      </c>
      <c r="L184" s="1499">
        <v>-3.8156268485107336E-2</v>
      </c>
    </row>
    <row r="185" spans="1:12" ht="15.75" thickBot="1">
      <c r="A185" s="1483" t="s">
        <v>87</v>
      </c>
      <c r="B185" s="1484" t="s">
        <v>29</v>
      </c>
      <c r="C185" s="1485">
        <v>21292.457843137254</v>
      </c>
      <c r="D185" s="1485">
        <v>21358.167647058821</v>
      </c>
      <c r="E185" s="1486">
        <v>21718.307000000001</v>
      </c>
      <c r="F185" s="1486">
        <v>21785.330999999998</v>
      </c>
      <c r="G185" s="1487">
        <v>-0.30765656027901356</v>
      </c>
      <c r="H185" s="1474">
        <v>369.5</v>
      </c>
      <c r="I185" s="1474">
        <v>-1.8592297476759629</v>
      </c>
      <c r="J185" s="1474">
        <v>-15.362318840579711</v>
      </c>
      <c r="K185" s="1474">
        <v>4.1899842158128857</v>
      </c>
      <c r="L185" s="1475">
        <v>-0.7287497448372422</v>
      </c>
    </row>
    <row r="186" spans="1:12" ht="15.75" thickBot="1">
      <c r="A186" s="1488"/>
      <c r="B186" s="1489"/>
      <c r="C186" s="1490"/>
      <c r="D186" s="1490"/>
      <c r="E186" s="1490"/>
      <c r="F186" s="1490"/>
      <c r="G186" s="1491"/>
      <c r="H186" s="1492"/>
      <c r="I186" s="1492"/>
      <c r="J186" s="1492"/>
      <c r="K186" s="1492"/>
      <c r="L186" s="1493"/>
    </row>
    <row r="187" spans="1:12" ht="14.25">
      <c r="A187" s="1465" t="s">
        <v>88</v>
      </c>
      <c r="B187" s="1466" t="s">
        <v>21</v>
      </c>
      <c r="C187" s="1467" t="s">
        <v>73</v>
      </c>
      <c r="D187" s="1467" t="s">
        <v>73</v>
      </c>
      <c r="E187" s="1468" t="s">
        <v>73</v>
      </c>
      <c r="F187" s="1468" t="s">
        <v>73</v>
      </c>
      <c r="G187" s="1469" t="s">
        <v>73</v>
      </c>
      <c r="H187" s="1470" t="s">
        <v>73</v>
      </c>
      <c r="I187" s="1470" t="s">
        <v>73</v>
      </c>
      <c r="J187" s="1471" t="s">
        <v>73</v>
      </c>
      <c r="K187" s="1471" t="s">
        <v>73</v>
      </c>
      <c r="L187" s="1472" t="s">
        <v>73</v>
      </c>
    </row>
    <row r="188" spans="1:12" ht="15">
      <c r="A188" s="1450" t="s">
        <v>88</v>
      </c>
      <c r="B188" s="1473" t="s">
        <v>22</v>
      </c>
      <c r="C188" s="1452" t="s">
        <v>73</v>
      </c>
      <c r="D188" s="1452" t="s">
        <v>73</v>
      </c>
      <c r="E188" s="1453" t="s">
        <v>73</v>
      </c>
      <c r="F188" s="1453" t="s">
        <v>73</v>
      </c>
      <c r="G188" s="1454" t="s">
        <v>73</v>
      </c>
      <c r="H188" s="1455" t="s">
        <v>73</v>
      </c>
      <c r="I188" s="1455" t="s">
        <v>73</v>
      </c>
      <c r="J188" s="1474" t="s">
        <v>73</v>
      </c>
      <c r="K188" s="1474" t="s">
        <v>73</v>
      </c>
      <c r="L188" s="1475" t="s">
        <v>73</v>
      </c>
    </row>
    <row r="189" spans="1:12" ht="15">
      <c r="A189" s="1450" t="s">
        <v>88</v>
      </c>
      <c r="B189" s="1473" t="s">
        <v>23</v>
      </c>
      <c r="C189" s="1452" t="s">
        <v>73</v>
      </c>
      <c r="D189" s="1452" t="s">
        <v>73</v>
      </c>
      <c r="E189" s="1453" t="s">
        <v>73</v>
      </c>
      <c r="F189" s="1453" t="s">
        <v>73</v>
      </c>
      <c r="G189" s="1454" t="s">
        <v>73</v>
      </c>
      <c r="H189" s="1455" t="s">
        <v>73</v>
      </c>
      <c r="I189" s="1455" t="s">
        <v>73</v>
      </c>
      <c r="J189" s="1474" t="s">
        <v>73</v>
      </c>
      <c r="K189" s="1474" t="s">
        <v>73</v>
      </c>
      <c r="L189" s="1475" t="s">
        <v>73</v>
      </c>
    </row>
    <row r="190" spans="1:12" ht="15">
      <c r="A190" s="1450" t="s">
        <v>88</v>
      </c>
      <c r="B190" s="1473" t="s">
        <v>30</v>
      </c>
      <c r="C190" s="1452" t="s">
        <v>73</v>
      </c>
      <c r="D190" s="1452" t="s">
        <v>73</v>
      </c>
      <c r="E190" s="1453" t="s">
        <v>73</v>
      </c>
      <c r="F190" s="1453" t="s">
        <v>73</v>
      </c>
      <c r="G190" s="1454" t="s">
        <v>73</v>
      </c>
      <c r="H190" s="1455" t="s">
        <v>73</v>
      </c>
      <c r="I190" s="1455" t="s">
        <v>73</v>
      </c>
      <c r="J190" s="1474" t="s">
        <v>73</v>
      </c>
      <c r="K190" s="1474" t="s">
        <v>73</v>
      </c>
      <c r="L190" s="1475" t="s">
        <v>73</v>
      </c>
    </row>
    <row r="191" spans="1:12" ht="14.25">
      <c r="A191" s="1500" t="s">
        <v>88</v>
      </c>
      <c r="B191" s="1476" t="s">
        <v>24</v>
      </c>
      <c r="C191" s="1477" t="s">
        <v>73</v>
      </c>
      <c r="D191" s="1477" t="s">
        <v>200</v>
      </c>
      <c r="E191" s="1478" t="s">
        <v>73</v>
      </c>
      <c r="F191" s="1478" t="s">
        <v>200</v>
      </c>
      <c r="G191" s="1479" t="s">
        <v>73</v>
      </c>
      <c r="H191" s="1480" t="s">
        <v>73</v>
      </c>
      <c r="I191" s="1480" t="s">
        <v>73</v>
      </c>
      <c r="J191" s="1481" t="s">
        <v>73</v>
      </c>
      <c r="K191" s="1481" t="s">
        <v>73</v>
      </c>
      <c r="L191" s="1482" t="s">
        <v>73</v>
      </c>
    </row>
    <row r="192" spans="1:12" ht="15">
      <c r="A192" s="1450" t="s">
        <v>88</v>
      </c>
      <c r="B192" s="1473" t="s">
        <v>26</v>
      </c>
      <c r="C192" s="1452" t="s">
        <v>73</v>
      </c>
      <c r="D192" s="1452" t="s">
        <v>200</v>
      </c>
      <c r="E192" s="1453" t="s">
        <v>73</v>
      </c>
      <c r="F192" s="1453" t="s">
        <v>200</v>
      </c>
      <c r="G192" s="1454" t="s">
        <v>73</v>
      </c>
      <c r="H192" s="1455" t="s">
        <v>73</v>
      </c>
      <c r="I192" s="1455" t="s">
        <v>73</v>
      </c>
      <c r="J192" s="1474" t="s">
        <v>73</v>
      </c>
      <c r="K192" s="1474" t="s">
        <v>73</v>
      </c>
      <c r="L192" s="1475" t="s">
        <v>73</v>
      </c>
    </row>
    <row r="193" spans="1:12" ht="15">
      <c r="A193" s="1450" t="s">
        <v>88</v>
      </c>
      <c r="B193" s="1473" t="s">
        <v>31</v>
      </c>
      <c r="C193" s="1452" t="s">
        <v>73</v>
      </c>
      <c r="D193" s="1452" t="s">
        <v>200</v>
      </c>
      <c r="E193" s="1453" t="s">
        <v>73</v>
      </c>
      <c r="F193" s="1453" t="s">
        <v>200</v>
      </c>
      <c r="G193" s="1454" t="s">
        <v>73</v>
      </c>
      <c r="H193" s="1455" t="s">
        <v>73</v>
      </c>
      <c r="I193" s="1455" t="s">
        <v>73</v>
      </c>
      <c r="J193" s="1474" t="s">
        <v>73</v>
      </c>
      <c r="K193" s="1474" t="s">
        <v>73</v>
      </c>
      <c r="L193" s="1475" t="s">
        <v>73</v>
      </c>
    </row>
    <row r="194" spans="1:12" ht="14.25">
      <c r="A194" s="1500" t="s">
        <v>88</v>
      </c>
      <c r="B194" s="1476" t="s">
        <v>27</v>
      </c>
      <c r="C194" s="1477">
        <v>21208.480392156864</v>
      </c>
      <c r="D194" s="1477" t="s">
        <v>200</v>
      </c>
      <c r="E194" s="1478">
        <v>21632.65</v>
      </c>
      <c r="F194" s="1478" t="s">
        <v>200</v>
      </c>
      <c r="G194" s="1479" t="s">
        <v>73</v>
      </c>
      <c r="H194" s="1480">
        <v>282.5</v>
      </c>
      <c r="I194" s="1480" t="s">
        <v>73</v>
      </c>
      <c r="J194" s="1481" t="s">
        <v>73</v>
      </c>
      <c r="K194" s="1481">
        <v>5.7397044052231311E-2</v>
      </c>
      <c r="L194" s="1482" t="s">
        <v>73</v>
      </c>
    </row>
    <row r="195" spans="1:12" ht="15">
      <c r="A195" s="1450" t="s">
        <v>88</v>
      </c>
      <c r="B195" s="1473" t="s">
        <v>29</v>
      </c>
      <c r="C195" s="1452">
        <v>21208.480392156864</v>
      </c>
      <c r="D195" s="1452" t="s">
        <v>200</v>
      </c>
      <c r="E195" s="1453">
        <v>21632.65</v>
      </c>
      <c r="F195" s="1453" t="s">
        <v>200</v>
      </c>
      <c r="G195" s="1454" t="s">
        <v>73</v>
      </c>
      <c r="H195" s="1455">
        <v>282.5</v>
      </c>
      <c r="I195" s="1455" t="s">
        <v>73</v>
      </c>
      <c r="J195" s="1474" t="s">
        <v>73</v>
      </c>
      <c r="K195" s="1474">
        <v>5.7397044052231311E-2</v>
      </c>
      <c r="L195" s="1475" t="s">
        <v>73</v>
      </c>
    </row>
    <row r="196" spans="1:12" ht="15.75" thickBot="1">
      <c r="A196" s="1501" t="s">
        <v>88</v>
      </c>
      <c r="B196" s="1473" t="s">
        <v>32</v>
      </c>
      <c r="C196" s="1485" t="s">
        <v>73</v>
      </c>
      <c r="D196" s="1485" t="s">
        <v>200</v>
      </c>
      <c r="E196" s="1486" t="s">
        <v>73</v>
      </c>
      <c r="F196" s="1486" t="s">
        <v>200</v>
      </c>
      <c r="G196" s="1487" t="s">
        <v>73</v>
      </c>
      <c r="H196" s="1474" t="s">
        <v>73</v>
      </c>
      <c r="I196" s="1474" t="s">
        <v>73</v>
      </c>
      <c r="J196" s="1474" t="s">
        <v>73</v>
      </c>
      <c r="K196" s="1474" t="s">
        <v>73</v>
      </c>
      <c r="L196" s="1475" t="s">
        <v>73</v>
      </c>
    </row>
    <row r="197" spans="1:12" ht="15.75" thickBot="1">
      <c r="A197" s="1488"/>
      <c r="B197" s="1489"/>
      <c r="C197" s="1490"/>
      <c r="D197" s="1490"/>
      <c r="E197" s="1490"/>
      <c r="F197" s="1490"/>
      <c r="G197" s="1491"/>
      <c r="H197" s="1492"/>
      <c r="I197" s="1492"/>
      <c r="J197" s="1492"/>
      <c r="K197" s="1492"/>
      <c r="L197" s="1493"/>
    </row>
    <row r="198" spans="1:12" ht="14.25">
      <c r="A198" s="1465" t="s">
        <v>20</v>
      </c>
      <c r="B198" s="1466" t="s">
        <v>24</v>
      </c>
      <c r="C198" s="1467">
        <v>19355.231066383247</v>
      </c>
      <c r="D198" s="1467">
        <v>19251.112308455373</v>
      </c>
      <c r="E198" s="1468">
        <v>19742.335687710911</v>
      </c>
      <c r="F198" s="1468">
        <v>19636.134554624481</v>
      </c>
      <c r="G198" s="1469">
        <v>0.54084541329147939</v>
      </c>
      <c r="H198" s="1470">
        <v>358.24256926952137</v>
      </c>
      <c r="I198" s="1470">
        <v>0.71472834610700497</v>
      </c>
      <c r="J198" s="1471">
        <v>10.584958217270195</v>
      </c>
      <c r="K198" s="1471">
        <v>5.6966566221839576</v>
      </c>
      <c r="L198" s="1472">
        <v>0.57832186313063616</v>
      </c>
    </row>
    <row r="199" spans="1:12" ht="15">
      <c r="A199" s="1443" t="s">
        <v>20</v>
      </c>
      <c r="B199" s="1473" t="s">
        <v>25</v>
      </c>
      <c r="C199" s="1452">
        <v>18859.206862745097</v>
      </c>
      <c r="D199" s="1452">
        <v>18929.662745098041</v>
      </c>
      <c r="E199" s="1453">
        <v>19236.391</v>
      </c>
      <c r="F199" s="1453">
        <v>19308.256000000001</v>
      </c>
      <c r="G199" s="1454">
        <v>-0.37219829693578538</v>
      </c>
      <c r="H199" s="1455">
        <v>317.89999999999998</v>
      </c>
      <c r="I199" s="1455">
        <v>-1.6398514851485184</v>
      </c>
      <c r="J199" s="1474">
        <v>-10.526315789473683</v>
      </c>
      <c r="K199" s="1474">
        <v>0.97574974888793231</v>
      </c>
      <c r="L199" s="1475">
        <v>-0.10779744244369005</v>
      </c>
    </row>
    <row r="200" spans="1:12" ht="15">
      <c r="A200" s="1443" t="s">
        <v>20</v>
      </c>
      <c r="B200" s="1473" t="s">
        <v>26</v>
      </c>
      <c r="C200" s="1452">
        <v>19587.360784313725</v>
      </c>
      <c r="D200" s="1452">
        <v>19691.249019607843</v>
      </c>
      <c r="E200" s="1453">
        <v>19979.108</v>
      </c>
      <c r="F200" s="1453">
        <v>20085.074000000001</v>
      </c>
      <c r="G200" s="1454">
        <v>-0.52758580824745949</v>
      </c>
      <c r="H200" s="1455">
        <v>347.7</v>
      </c>
      <c r="I200" s="1455">
        <v>-1.8905191873589133</v>
      </c>
      <c r="J200" s="1474">
        <v>0.64935064935064934</v>
      </c>
      <c r="K200" s="1474">
        <v>2.2241354570239631</v>
      </c>
      <c r="L200" s="1475">
        <v>2.8526674588833068E-2</v>
      </c>
    </row>
    <row r="201" spans="1:12" ht="15">
      <c r="A201" s="1443" t="s">
        <v>20</v>
      </c>
      <c r="B201" s="1473" t="s">
        <v>31</v>
      </c>
      <c r="C201" s="1452">
        <v>19328.436274509804</v>
      </c>
      <c r="D201" s="1452">
        <v>18918.921568627451</v>
      </c>
      <c r="E201" s="1453">
        <v>19715.005000000001</v>
      </c>
      <c r="F201" s="1453">
        <v>19297.3</v>
      </c>
      <c r="G201" s="1454">
        <v>2.1645774279303414</v>
      </c>
      <c r="H201" s="1455">
        <v>383.4</v>
      </c>
      <c r="I201" s="1455">
        <v>1.8597236981934113</v>
      </c>
      <c r="J201" s="1474">
        <v>34.883720930232556</v>
      </c>
      <c r="K201" s="1474">
        <v>2.496771416272062</v>
      </c>
      <c r="L201" s="1475">
        <v>0.65759263098549225</v>
      </c>
    </row>
    <row r="202" spans="1:12" ht="14.25">
      <c r="A202" s="1465" t="s">
        <v>20</v>
      </c>
      <c r="B202" s="1476" t="s">
        <v>27</v>
      </c>
      <c r="C202" s="1477">
        <v>18644.032673330359</v>
      </c>
      <c r="D202" s="1477">
        <v>18644.495392736786</v>
      </c>
      <c r="E202" s="1478">
        <v>19016.913326796966</v>
      </c>
      <c r="F202" s="1478">
        <v>19017.385300591523</v>
      </c>
      <c r="G202" s="1479">
        <v>-2.4818017150939568E-3</v>
      </c>
      <c r="H202" s="1480">
        <v>308.4269001982816</v>
      </c>
      <c r="I202" s="1480">
        <v>1.9103266981072244</v>
      </c>
      <c r="J202" s="1481">
        <v>5.8041958041958042</v>
      </c>
      <c r="K202" s="1481">
        <v>21.710431912756491</v>
      </c>
      <c r="L202" s="1482">
        <v>1.3226360758588598</v>
      </c>
    </row>
    <row r="203" spans="1:12" ht="15">
      <c r="A203" s="1443" t="s">
        <v>20</v>
      </c>
      <c r="B203" s="1473" t="s">
        <v>28</v>
      </c>
      <c r="C203" s="1452">
        <v>18196.434313725491</v>
      </c>
      <c r="D203" s="1452">
        <v>18218.932352941178</v>
      </c>
      <c r="E203" s="1453">
        <v>18560.363000000001</v>
      </c>
      <c r="F203" s="1453">
        <v>18583.311000000002</v>
      </c>
      <c r="G203" s="1454">
        <v>-0.12348714392177108</v>
      </c>
      <c r="H203" s="1455">
        <v>280.10000000000002</v>
      </c>
      <c r="I203" s="1455">
        <v>1.8915969443434142</v>
      </c>
      <c r="J203" s="1474">
        <v>6.5268065268065261</v>
      </c>
      <c r="K203" s="1474">
        <v>6.557612282967427</v>
      </c>
      <c r="L203" s="1475">
        <v>0.44127353189813689</v>
      </c>
    </row>
    <row r="204" spans="1:12" ht="15">
      <c r="A204" s="1443" t="s">
        <v>20</v>
      </c>
      <c r="B204" s="1473" t="s">
        <v>29</v>
      </c>
      <c r="C204" s="1452">
        <v>18721.611764705885</v>
      </c>
      <c r="D204" s="1452">
        <v>18863.707843137254</v>
      </c>
      <c r="E204" s="1453">
        <v>19096.044000000002</v>
      </c>
      <c r="F204" s="1453">
        <v>19240.982</v>
      </c>
      <c r="G204" s="1454">
        <v>-0.75327756140512103</v>
      </c>
      <c r="H204" s="1455">
        <v>304.89999999999998</v>
      </c>
      <c r="I204" s="1455">
        <v>0.69352708058123047</v>
      </c>
      <c r="J204" s="1474">
        <v>-8.3457526080476914</v>
      </c>
      <c r="K204" s="1474">
        <v>8.8247955230305646</v>
      </c>
      <c r="L204" s="1475">
        <v>-0.74178560043678665</v>
      </c>
    </row>
    <row r="205" spans="1:12" ht="15">
      <c r="A205" s="1443" t="s">
        <v>20</v>
      </c>
      <c r="B205" s="1473" t="s">
        <v>32</v>
      </c>
      <c r="C205" s="1452">
        <v>18926.849019607842</v>
      </c>
      <c r="D205" s="1452">
        <v>18695.006862745096</v>
      </c>
      <c r="E205" s="1453">
        <v>19305.385999999999</v>
      </c>
      <c r="F205" s="1453">
        <v>19068.906999999999</v>
      </c>
      <c r="G205" s="1454">
        <v>1.2401287603951257</v>
      </c>
      <c r="H205" s="1455">
        <v>342.7</v>
      </c>
      <c r="I205" s="1455">
        <v>1.2706855791962208</v>
      </c>
      <c r="J205" s="1474">
        <v>33.636363636363633</v>
      </c>
      <c r="K205" s="1474">
        <v>6.3280241067585026</v>
      </c>
      <c r="L205" s="1475">
        <v>1.6231481443975104</v>
      </c>
    </row>
    <row r="206" spans="1:12" ht="14.25">
      <c r="A206" s="1465" t="s">
        <v>20</v>
      </c>
      <c r="B206" s="1476" t="s">
        <v>33</v>
      </c>
      <c r="C206" s="1477">
        <v>15159.154882336063</v>
      </c>
      <c r="D206" s="1477">
        <v>14988.229429705973</v>
      </c>
      <c r="E206" s="1478">
        <v>15462.337979982784</v>
      </c>
      <c r="F206" s="1478">
        <v>15287.994018300093</v>
      </c>
      <c r="G206" s="1479">
        <v>1.1403978931048573</v>
      </c>
      <c r="H206" s="1480">
        <v>232.70801335559261</v>
      </c>
      <c r="I206" s="1480">
        <v>0.29972928032042212</v>
      </c>
      <c r="J206" s="1481">
        <v>-0.66334991708126034</v>
      </c>
      <c r="K206" s="1481">
        <v>8.5952073468216383</v>
      </c>
      <c r="L206" s="1482">
        <v>-1.8841844016304066E-3</v>
      </c>
    </row>
    <row r="207" spans="1:12" ht="15">
      <c r="A207" s="1443" t="s">
        <v>20</v>
      </c>
      <c r="B207" s="1473" t="s">
        <v>74</v>
      </c>
      <c r="C207" s="1502">
        <v>14682.424509803921</v>
      </c>
      <c r="D207" s="1502">
        <v>14725.360784313725</v>
      </c>
      <c r="E207" s="1503">
        <v>14976.073</v>
      </c>
      <c r="F207" s="1503">
        <v>15019.868</v>
      </c>
      <c r="G207" s="1504">
        <v>-0.29158045862986326</v>
      </c>
      <c r="H207" s="1505">
        <v>221.2</v>
      </c>
      <c r="I207" s="1505">
        <v>-0.94043887147336436</v>
      </c>
      <c r="J207" s="1506">
        <v>-4.3037974683544302</v>
      </c>
      <c r="K207" s="1506">
        <v>5.4240206629358587</v>
      </c>
      <c r="L207" s="1507">
        <v>-0.2075732920113893</v>
      </c>
    </row>
    <row r="208" spans="1:12" ht="15">
      <c r="A208" s="1443" t="s">
        <v>20</v>
      </c>
      <c r="B208" s="1473" t="s">
        <v>34</v>
      </c>
      <c r="C208" s="1452">
        <v>15816.23137254902</v>
      </c>
      <c r="D208" s="1452">
        <v>15595.959803921569</v>
      </c>
      <c r="E208" s="1453">
        <v>16132.556</v>
      </c>
      <c r="F208" s="1453">
        <v>15907.879000000001</v>
      </c>
      <c r="G208" s="1454">
        <v>1.4123630183508415</v>
      </c>
      <c r="H208" s="1455">
        <v>248.5</v>
      </c>
      <c r="I208" s="1455">
        <v>1.6775777414075261</v>
      </c>
      <c r="J208" s="1474">
        <v>2.2598870056497176</v>
      </c>
      <c r="K208" s="1474">
        <v>2.5972162433634667</v>
      </c>
      <c r="L208" s="1475">
        <v>7.3691863551661907E-2</v>
      </c>
    </row>
    <row r="209" spans="1:12" ht="15.75" thickBot="1">
      <c r="A209" s="1443" t="s">
        <v>20</v>
      </c>
      <c r="B209" s="1473" t="s">
        <v>35</v>
      </c>
      <c r="C209" s="1452">
        <v>16113.849019607844</v>
      </c>
      <c r="D209" s="1452">
        <v>14619.979411764707</v>
      </c>
      <c r="E209" s="1453">
        <v>16436.126</v>
      </c>
      <c r="F209" s="1453">
        <v>14912.379000000001</v>
      </c>
      <c r="G209" s="1454">
        <v>10.218000762990261</v>
      </c>
      <c r="H209" s="1455">
        <v>270</v>
      </c>
      <c r="I209" s="1455">
        <v>-0.84465662871832958</v>
      </c>
      <c r="J209" s="1474">
        <v>29.032258064516132</v>
      </c>
      <c r="K209" s="1474">
        <v>0.57397044052231316</v>
      </c>
      <c r="L209" s="1475">
        <v>0.13199724405809871</v>
      </c>
    </row>
    <row r="210" spans="1:12" ht="15.75" thickBot="1">
      <c r="A210" s="1488"/>
      <c r="B210" s="1489"/>
      <c r="C210" s="1490"/>
      <c r="D210" s="1490"/>
      <c r="E210" s="1490"/>
      <c r="F210" s="1490"/>
      <c r="G210" s="1491"/>
      <c r="H210" s="1492"/>
      <c r="I210" s="1492"/>
      <c r="J210" s="1492"/>
      <c r="K210" s="1492"/>
      <c r="L210" s="1493"/>
    </row>
    <row r="211" spans="1:12" ht="14.25">
      <c r="A211" s="1465" t="s">
        <v>89</v>
      </c>
      <c r="B211" s="1476" t="s">
        <v>21</v>
      </c>
      <c r="C211" s="1477">
        <v>23170.763231779194</v>
      </c>
      <c r="D211" s="1477">
        <v>23155.362996984051</v>
      </c>
      <c r="E211" s="1478">
        <v>23634.178496414777</v>
      </c>
      <c r="F211" s="1478">
        <v>23618.470256923734</v>
      </c>
      <c r="G211" s="1479">
        <v>6.650828491501562E-2</v>
      </c>
      <c r="H211" s="1480">
        <v>353.75463414634152</v>
      </c>
      <c r="I211" s="1480">
        <v>5.0174760435175987</v>
      </c>
      <c r="J211" s="1481">
        <v>-1.9138755980861244</v>
      </c>
      <c r="K211" s="1481">
        <v>2.9415985076768547</v>
      </c>
      <c r="L211" s="1482">
        <v>-3.8156268485107336E-2</v>
      </c>
    </row>
    <row r="212" spans="1:12" ht="15">
      <c r="A212" s="1443" t="s">
        <v>89</v>
      </c>
      <c r="B212" s="1473" t="s">
        <v>22</v>
      </c>
      <c r="C212" s="1452">
        <v>22924.957843137254</v>
      </c>
      <c r="D212" s="1452">
        <v>23235.263725490197</v>
      </c>
      <c r="E212" s="1453">
        <v>23383.456999999999</v>
      </c>
      <c r="F212" s="1453">
        <v>23699.969000000001</v>
      </c>
      <c r="G212" s="1454">
        <v>-1.3354954177366327</v>
      </c>
      <c r="H212" s="1455">
        <v>341.5</v>
      </c>
      <c r="I212" s="1455">
        <v>7.6947335225480851</v>
      </c>
      <c r="J212" s="1474">
        <v>-42.222222222222221</v>
      </c>
      <c r="K212" s="1474">
        <v>0.37308078633950353</v>
      </c>
      <c r="L212" s="1475">
        <v>-0.26849320852790454</v>
      </c>
    </row>
    <row r="213" spans="1:12" ht="15">
      <c r="A213" s="1443" t="s">
        <v>89</v>
      </c>
      <c r="B213" s="1473" t="s">
        <v>23</v>
      </c>
      <c r="C213" s="1452">
        <v>23272.898039215685</v>
      </c>
      <c r="D213" s="1452">
        <v>23182.008823529413</v>
      </c>
      <c r="E213" s="1453">
        <v>23738.356</v>
      </c>
      <c r="F213" s="1453">
        <v>23645.649000000001</v>
      </c>
      <c r="G213" s="1454">
        <v>0.39206790221743759</v>
      </c>
      <c r="H213" s="1455">
        <v>355.3</v>
      </c>
      <c r="I213" s="1455">
        <v>5.6811421772754382</v>
      </c>
      <c r="J213" s="1474">
        <v>14.423076923076922</v>
      </c>
      <c r="K213" s="1474">
        <v>1.7075620605538813</v>
      </c>
      <c r="L213" s="1475">
        <v>0.22481327241587157</v>
      </c>
    </row>
    <row r="214" spans="1:12" ht="15">
      <c r="A214" s="1443" t="s">
        <v>89</v>
      </c>
      <c r="B214" s="1473" t="s">
        <v>30</v>
      </c>
      <c r="C214" s="1452">
        <v>23070.786274509806</v>
      </c>
      <c r="D214" s="1452">
        <v>23057.489215686273</v>
      </c>
      <c r="E214" s="1453">
        <v>23532.202000000001</v>
      </c>
      <c r="F214" s="1453">
        <v>23518.638999999999</v>
      </c>
      <c r="G214" s="1454">
        <v>5.7669153389368843E-2</v>
      </c>
      <c r="H214" s="1455">
        <v>356</v>
      </c>
      <c r="I214" s="1455">
        <v>0.9070294784580466</v>
      </c>
      <c r="J214" s="1474">
        <v>0</v>
      </c>
      <c r="K214" s="1474">
        <v>0.86095566078346963</v>
      </c>
      <c r="L214" s="1475">
        <v>5.5236676269255769E-3</v>
      </c>
    </row>
    <row r="215" spans="1:12" ht="14.25">
      <c r="A215" s="1465" t="s">
        <v>89</v>
      </c>
      <c r="B215" s="1476" t="s">
        <v>24</v>
      </c>
      <c r="C215" s="1477">
        <v>22806.490888404274</v>
      </c>
      <c r="D215" s="1477">
        <v>22892.099949199295</v>
      </c>
      <c r="E215" s="1478">
        <v>23262.620706172362</v>
      </c>
      <c r="F215" s="1478">
        <v>23349.941948183281</v>
      </c>
      <c r="G215" s="1479">
        <v>-0.37396770495060405</v>
      </c>
      <c r="H215" s="1480">
        <v>305.55199409158053</v>
      </c>
      <c r="I215" s="1480">
        <v>-0.32076561133182896</v>
      </c>
      <c r="J215" s="1481">
        <v>-7.1330589849108366</v>
      </c>
      <c r="K215" s="1481">
        <v>9.7144497058401491</v>
      </c>
      <c r="L215" s="1482">
        <v>-0.67904901101186077</v>
      </c>
    </row>
    <row r="216" spans="1:12" ht="15">
      <c r="A216" s="1443" t="s">
        <v>89</v>
      </c>
      <c r="B216" s="1473" t="s">
        <v>25</v>
      </c>
      <c r="C216" s="1452">
        <v>22373.01862745098</v>
      </c>
      <c r="D216" s="1452">
        <v>22067.024509803923</v>
      </c>
      <c r="E216" s="1453">
        <v>22820.478999999999</v>
      </c>
      <c r="F216" s="1453">
        <v>22508.365000000002</v>
      </c>
      <c r="G216" s="1454">
        <v>1.3866578047761253</v>
      </c>
      <c r="H216" s="1455">
        <v>275.3</v>
      </c>
      <c r="I216" s="1455">
        <v>1.1017260374586852</v>
      </c>
      <c r="J216" s="1474">
        <v>21.621621621621621</v>
      </c>
      <c r="K216" s="1474">
        <v>1.2914334911752046</v>
      </c>
      <c r="L216" s="1475">
        <v>0.23640069961546684</v>
      </c>
    </row>
    <row r="217" spans="1:12" ht="15">
      <c r="A217" s="1443" t="s">
        <v>89</v>
      </c>
      <c r="B217" s="1473" t="s">
        <v>26</v>
      </c>
      <c r="C217" s="1452">
        <v>22985.007843137253</v>
      </c>
      <c r="D217" s="1452">
        <v>23209.910784313724</v>
      </c>
      <c r="E217" s="1453">
        <v>23444.707999999999</v>
      </c>
      <c r="F217" s="1453">
        <v>23674.109</v>
      </c>
      <c r="G217" s="1454">
        <v>-0.96899528510239452</v>
      </c>
      <c r="H217" s="1455">
        <v>301.10000000000002</v>
      </c>
      <c r="I217" s="1455">
        <v>-1.2463102656608576</v>
      </c>
      <c r="J217" s="1474">
        <v>-7.9896907216494837</v>
      </c>
      <c r="K217" s="1474">
        <v>5.1226861816616447</v>
      </c>
      <c r="L217" s="1475">
        <v>-0.40910737408400699</v>
      </c>
    </row>
    <row r="218" spans="1:12" ht="15">
      <c r="A218" s="1443" t="s">
        <v>89</v>
      </c>
      <c r="B218" s="1473" t="s">
        <v>31</v>
      </c>
      <c r="C218" s="1452">
        <v>22693.207843137254</v>
      </c>
      <c r="D218" s="1452">
        <v>22645.394117647058</v>
      </c>
      <c r="E218" s="1453">
        <v>23147.072</v>
      </c>
      <c r="F218" s="1453">
        <v>23098.302</v>
      </c>
      <c r="G218" s="1454">
        <v>0.21114106136459918</v>
      </c>
      <c r="H218" s="1455">
        <v>324.3</v>
      </c>
      <c r="I218" s="1455">
        <v>1.8530150753768952</v>
      </c>
      <c r="J218" s="1474">
        <v>-13.857677902621724</v>
      </c>
      <c r="K218" s="1474">
        <v>3.3003300330032999</v>
      </c>
      <c r="L218" s="1475">
        <v>-0.50634233654332084</v>
      </c>
    </row>
    <row r="219" spans="1:12" ht="14.25">
      <c r="A219" s="1465" t="s">
        <v>89</v>
      </c>
      <c r="B219" s="1476" t="s">
        <v>27</v>
      </c>
      <c r="C219" s="1477">
        <v>21458.24769864347</v>
      </c>
      <c r="D219" s="1477">
        <v>21437.959074762817</v>
      </c>
      <c r="E219" s="1478">
        <v>21887.412652616342</v>
      </c>
      <c r="F219" s="1478">
        <v>21866.718256258075</v>
      </c>
      <c r="G219" s="1479">
        <v>9.463878445657728E-2</v>
      </c>
      <c r="H219" s="1480">
        <v>266.6470175438597</v>
      </c>
      <c r="I219" s="1480">
        <v>-1.2830721013481432</v>
      </c>
      <c r="J219" s="1481">
        <v>-6.7611777535441657</v>
      </c>
      <c r="K219" s="1481">
        <v>12.268618166164442</v>
      </c>
      <c r="L219" s="1482">
        <v>-0.8052341292447398</v>
      </c>
    </row>
    <row r="220" spans="1:12" ht="15">
      <c r="A220" s="1443" t="s">
        <v>89</v>
      </c>
      <c r="B220" s="1473" t="s">
        <v>28</v>
      </c>
      <c r="C220" s="1452">
        <v>20219.111764705882</v>
      </c>
      <c r="D220" s="1452">
        <v>20444.347058823529</v>
      </c>
      <c r="E220" s="1453">
        <v>20623.493999999999</v>
      </c>
      <c r="F220" s="1453">
        <v>20853.234</v>
      </c>
      <c r="G220" s="1454">
        <v>-1.1016996212673851</v>
      </c>
      <c r="H220" s="1455">
        <v>232.3</v>
      </c>
      <c r="I220" s="1455">
        <v>-0.51391862955031631</v>
      </c>
      <c r="J220" s="1474">
        <v>9.2783505154639183</v>
      </c>
      <c r="K220" s="1474">
        <v>3.0420433347682594</v>
      </c>
      <c r="L220" s="1475">
        <v>0.27614655689543355</v>
      </c>
    </row>
    <row r="221" spans="1:12" ht="15">
      <c r="A221" s="1443" t="s">
        <v>89</v>
      </c>
      <c r="B221" s="1473" t="s">
        <v>29</v>
      </c>
      <c r="C221" s="1452">
        <v>21871.190196078431</v>
      </c>
      <c r="D221" s="1452">
        <v>21798.418627450978</v>
      </c>
      <c r="E221" s="1453">
        <v>22308.614000000001</v>
      </c>
      <c r="F221" s="1453">
        <v>22234.386999999999</v>
      </c>
      <c r="G221" s="1454">
        <v>0.33383875165977184</v>
      </c>
      <c r="H221" s="1455">
        <v>269.10000000000002</v>
      </c>
      <c r="I221" s="1455">
        <v>-0.70110701107010232</v>
      </c>
      <c r="J221" s="1455">
        <v>-8.5239085239085242</v>
      </c>
      <c r="K221" s="1455">
        <v>6.3136748457454441</v>
      </c>
      <c r="L221" s="1456">
        <v>-0.54403829939285053</v>
      </c>
    </row>
    <row r="222" spans="1:12" ht="15.75" thickBot="1">
      <c r="A222" s="1508" t="s">
        <v>89</v>
      </c>
      <c r="B222" s="1509" t="s">
        <v>32</v>
      </c>
      <c r="C222" s="1459">
        <v>21659.05</v>
      </c>
      <c r="D222" s="1459">
        <v>21410.401960784315</v>
      </c>
      <c r="E222" s="1460">
        <v>22092.231</v>
      </c>
      <c r="F222" s="1460">
        <v>21838.61</v>
      </c>
      <c r="G222" s="1461">
        <v>1.1613422282828403</v>
      </c>
      <c r="H222" s="1462">
        <v>297.2</v>
      </c>
      <c r="I222" s="1462">
        <v>-0.16795431642593214</v>
      </c>
      <c r="J222" s="1462">
        <v>-16.115702479338843</v>
      </c>
      <c r="K222" s="1462">
        <v>2.9128999856507387</v>
      </c>
      <c r="L222" s="1463">
        <v>-0.53734238674732238</v>
      </c>
    </row>
    <row r="223" spans="1:12">
      <c r="G223" s="1513"/>
      <c r="H223" s="1513"/>
      <c r="I223" s="1513"/>
      <c r="J223" s="1513"/>
      <c r="K223" s="1513"/>
      <c r="L223" s="1513"/>
    </row>
    <row r="224" spans="1:12">
      <c r="G224" s="1513"/>
      <c r="H224" s="1513"/>
      <c r="I224" s="1513"/>
      <c r="J224" s="1513"/>
      <c r="K224" s="1513"/>
      <c r="L224" s="1517"/>
    </row>
    <row r="225" spans="1:12" ht="13.5" thickBot="1">
      <c r="G225" s="1513"/>
      <c r="H225" s="1513"/>
      <c r="I225" s="1513"/>
      <c r="J225" s="1513"/>
      <c r="K225" s="1513"/>
      <c r="L225" s="1514"/>
    </row>
    <row r="226" spans="1:12" ht="21" thickBot="1">
      <c r="A226" s="1391" t="s">
        <v>260</v>
      </c>
      <c r="B226" s="1392"/>
      <c r="C226" s="1392"/>
      <c r="D226" s="1392"/>
      <c r="E226" s="1392"/>
      <c r="F226" s="1392"/>
      <c r="G226" s="1515"/>
      <c r="H226" s="1515"/>
      <c r="I226" s="1515"/>
      <c r="J226" s="1515"/>
      <c r="K226" s="1515"/>
      <c r="L226" s="1516"/>
    </row>
    <row r="227" spans="1:12">
      <c r="A227" s="1394"/>
      <c r="B227" s="1395"/>
      <c r="C227" s="1396" t="s">
        <v>5</v>
      </c>
      <c r="D227" s="1396" t="s">
        <v>5</v>
      </c>
      <c r="E227" s="1396"/>
      <c r="F227" s="1396"/>
      <c r="G227" s="1397"/>
      <c r="H227" s="1613" t="s">
        <v>6</v>
      </c>
      <c r="I227" s="1614"/>
      <c r="J227" s="1398" t="s">
        <v>7</v>
      </c>
      <c r="K227" s="1399" t="s">
        <v>8</v>
      </c>
      <c r="L227" s="1400"/>
    </row>
    <row r="228" spans="1:12" ht="15.75">
      <c r="A228" s="1401" t="s">
        <v>9</v>
      </c>
      <c r="B228" s="1402" t="s">
        <v>10</v>
      </c>
      <c r="C228" s="1403" t="s">
        <v>36</v>
      </c>
      <c r="D228" s="1403" t="s">
        <v>36</v>
      </c>
      <c r="E228" s="1404" t="s">
        <v>37</v>
      </c>
      <c r="F228" s="1405"/>
      <c r="G228" s="1406"/>
      <c r="H228" s="1615" t="s">
        <v>11</v>
      </c>
      <c r="I228" s="1616"/>
      <c r="J228" s="1407" t="s">
        <v>12</v>
      </c>
      <c r="K228" s="1408" t="s">
        <v>13</v>
      </c>
      <c r="L228" s="1409"/>
    </row>
    <row r="229" spans="1:12" ht="26.25" thickBot="1">
      <c r="A229" s="1410" t="s">
        <v>14</v>
      </c>
      <c r="B229" s="1411" t="s">
        <v>15</v>
      </c>
      <c r="C229" s="1412" t="s">
        <v>518</v>
      </c>
      <c r="D229" s="1413" t="s">
        <v>513</v>
      </c>
      <c r="E229" s="1414" t="s">
        <v>518</v>
      </c>
      <c r="F229" s="1415" t="s">
        <v>513</v>
      </c>
      <c r="G229" s="1416" t="s">
        <v>16</v>
      </c>
      <c r="H229" s="1417" t="s">
        <v>518</v>
      </c>
      <c r="I229" s="1418" t="s">
        <v>16</v>
      </c>
      <c r="J229" s="1419" t="s">
        <v>16</v>
      </c>
      <c r="K229" s="1420" t="s">
        <v>518</v>
      </c>
      <c r="L229" s="1421" t="s">
        <v>17</v>
      </c>
    </row>
    <row r="230" spans="1:12" ht="15" thickBot="1">
      <c r="A230" s="1422" t="s">
        <v>18</v>
      </c>
      <c r="B230" s="1423" t="s">
        <v>19</v>
      </c>
      <c r="C230" s="1424">
        <v>19228.154394381625</v>
      </c>
      <c r="D230" s="1424">
        <v>19700.564637847441</v>
      </c>
      <c r="E230" s="1425">
        <v>19612.717482269258</v>
      </c>
      <c r="F230" s="1426">
        <v>20111.243469748744</v>
      </c>
      <c r="G230" s="1427">
        <v>-2.4788421871047772</v>
      </c>
      <c r="H230" s="1428">
        <v>303.36405433646814</v>
      </c>
      <c r="I230" s="1428">
        <v>-1.6295503218337524</v>
      </c>
      <c r="J230" s="1429">
        <v>-11.142061281337048</v>
      </c>
      <c r="K230" s="1428">
        <v>100</v>
      </c>
      <c r="L230" s="1430" t="s">
        <v>19</v>
      </c>
    </row>
    <row r="231" spans="1:12" ht="15" thickBot="1">
      <c r="A231" s="1431"/>
      <c r="B231" s="1432"/>
      <c r="C231" s="1433"/>
      <c r="D231" s="1433"/>
      <c r="E231" s="1433"/>
      <c r="F231" s="1433"/>
      <c r="G231" s="1434"/>
      <c r="H231" s="1429"/>
      <c r="I231" s="1429"/>
      <c r="J231" s="1429"/>
      <c r="K231" s="1429"/>
      <c r="L231" s="1435"/>
    </row>
    <row r="232" spans="1:12" ht="15">
      <c r="A232" s="1436" t="s">
        <v>80</v>
      </c>
      <c r="B232" s="1437" t="s">
        <v>19</v>
      </c>
      <c r="C232" s="1438" t="s">
        <v>73</v>
      </c>
      <c r="D232" s="1438" t="s">
        <v>73</v>
      </c>
      <c r="E232" s="1439" t="s">
        <v>73</v>
      </c>
      <c r="F232" s="1439" t="s">
        <v>73</v>
      </c>
      <c r="G232" s="1440" t="s">
        <v>73</v>
      </c>
      <c r="H232" s="1441" t="s">
        <v>73</v>
      </c>
      <c r="I232" s="1441" t="s">
        <v>73</v>
      </c>
      <c r="J232" s="1441" t="s">
        <v>73</v>
      </c>
      <c r="K232" s="1441" t="s">
        <v>73</v>
      </c>
      <c r="L232" s="1442" t="s">
        <v>73</v>
      </c>
    </row>
    <row r="233" spans="1:12" ht="15">
      <c r="A233" s="1443" t="s">
        <v>81</v>
      </c>
      <c r="B233" s="1444" t="s">
        <v>19</v>
      </c>
      <c r="C233" s="1445">
        <v>20985.187744241601</v>
      </c>
      <c r="D233" s="1445">
        <v>21140.484910585801</v>
      </c>
      <c r="E233" s="1446">
        <v>21404.891499126432</v>
      </c>
      <c r="F233" s="1446">
        <v>21563.294608797518</v>
      </c>
      <c r="G233" s="1447">
        <v>-0.73459604640591314</v>
      </c>
      <c r="H233" s="1448">
        <v>354.69239436619716</v>
      </c>
      <c r="I233" s="1448">
        <v>-2.1523432050653906</v>
      </c>
      <c r="J233" s="1448">
        <v>-2.7397260273972601</v>
      </c>
      <c r="K233" s="1448">
        <v>18.547544409613376</v>
      </c>
      <c r="L233" s="1449">
        <v>1.602326210913283</v>
      </c>
    </row>
    <row r="234" spans="1:12" ht="15">
      <c r="A234" s="1450" t="s">
        <v>82</v>
      </c>
      <c r="B234" s="1451" t="s">
        <v>19</v>
      </c>
      <c r="C234" s="1452">
        <v>20526.369625225972</v>
      </c>
      <c r="D234" s="1452">
        <v>20577.938187578726</v>
      </c>
      <c r="E234" s="1453">
        <v>20936.897017730491</v>
      </c>
      <c r="F234" s="1453">
        <v>20989.4969513303</v>
      </c>
      <c r="G234" s="1454">
        <v>-0.25060121127141016</v>
      </c>
      <c r="H234" s="1455">
        <v>392.3478260869565</v>
      </c>
      <c r="I234" s="1455">
        <v>-5.7976187016645371</v>
      </c>
      <c r="J234" s="1455">
        <v>3.6036036036036037</v>
      </c>
      <c r="K234" s="1455">
        <v>6.0083594566353185</v>
      </c>
      <c r="L234" s="1456">
        <v>0.8551561140169337</v>
      </c>
    </row>
    <row r="235" spans="1:12" ht="15">
      <c r="A235" s="1450" t="s">
        <v>83</v>
      </c>
      <c r="B235" s="1451" t="s">
        <v>19</v>
      </c>
      <c r="C235" s="1452" t="s">
        <v>73</v>
      </c>
      <c r="D235" s="1452" t="s">
        <v>73</v>
      </c>
      <c r="E235" s="1453" t="s">
        <v>73</v>
      </c>
      <c r="F235" s="1453" t="s">
        <v>73</v>
      </c>
      <c r="G235" s="1454" t="s">
        <v>73</v>
      </c>
      <c r="H235" s="1455" t="s">
        <v>73</v>
      </c>
      <c r="I235" s="1455" t="s">
        <v>73</v>
      </c>
      <c r="J235" s="1455" t="s">
        <v>73</v>
      </c>
      <c r="K235" s="1455" t="s">
        <v>73</v>
      </c>
      <c r="L235" s="1456" t="s">
        <v>73</v>
      </c>
    </row>
    <row r="236" spans="1:12" ht="15">
      <c r="A236" s="1450" t="s">
        <v>71</v>
      </c>
      <c r="B236" s="1451" t="s">
        <v>19</v>
      </c>
      <c r="C236" s="1452">
        <v>17875.332872672989</v>
      </c>
      <c r="D236" s="1452">
        <v>18185.6416522244</v>
      </c>
      <c r="E236" s="1453">
        <v>18232.83953012645</v>
      </c>
      <c r="F236" s="1453">
        <v>18549.354485268886</v>
      </c>
      <c r="G236" s="1454">
        <v>-1.7063394599192081</v>
      </c>
      <c r="H236" s="1455">
        <v>280.45462962962961</v>
      </c>
      <c r="I236" s="1455">
        <v>-1.5281214952092579</v>
      </c>
      <c r="J236" s="1455">
        <v>-9.0143218197135635</v>
      </c>
      <c r="K236" s="1455">
        <v>56.426332288401248</v>
      </c>
      <c r="L236" s="1456">
        <v>1.3195542011217611</v>
      </c>
    </row>
    <row r="237" spans="1:12" ht="15.75" thickBot="1">
      <c r="A237" s="1457" t="s">
        <v>84</v>
      </c>
      <c r="B237" s="1458" t="s">
        <v>19</v>
      </c>
      <c r="C237" s="1459">
        <v>20445.914470110445</v>
      </c>
      <c r="D237" s="1459">
        <v>21588.634193333386</v>
      </c>
      <c r="E237" s="1460">
        <v>20854.832759512654</v>
      </c>
      <c r="F237" s="1460">
        <v>22110.902475858329</v>
      </c>
      <c r="G237" s="1461">
        <v>-5.6807709125265617</v>
      </c>
      <c r="H237" s="1462">
        <v>293.16483516483515</v>
      </c>
      <c r="I237" s="1462">
        <v>-2.5190794583001472</v>
      </c>
      <c r="J237" s="1462">
        <v>-25.865580448065174</v>
      </c>
      <c r="K237" s="1462">
        <v>19.017763845350053</v>
      </c>
      <c r="L237" s="1463">
        <v>-3.7770365260519903</v>
      </c>
    </row>
    <row r="238" spans="1:12" ht="15" thickBot="1">
      <c r="A238" s="1431"/>
      <c r="B238" s="1464"/>
      <c r="C238" s="1433"/>
      <c r="D238" s="1433"/>
      <c r="E238" s="1433"/>
      <c r="F238" s="1433"/>
      <c r="G238" s="1434"/>
      <c r="H238" s="1429"/>
      <c r="I238" s="1429"/>
      <c r="J238" s="1429"/>
      <c r="K238" s="1429"/>
      <c r="L238" s="1435"/>
    </row>
    <row r="239" spans="1:12" ht="14.25">
      <c r="A239" s="1465" t="s">
        <v>85</v>
      </c>
      <c r="B239" s="1466" t="s">
        <v>21</v>
      </c>
      <c r="C239" s="1467" t="s">
        <v>73</v>
      </c>
      <c r="D239" s="1467" t="s">
        <v>73</v>
      </c>
      <c r="E239" s="1468" t="s">
        <v>73</v>
      </c>
      <c r="F239" s="1468" t="s">
        <v>73</v>
      </c>
      <c r="G239" s="1469" t="s">
        <v>73</v>
      </c>
      <c r="H239" s="1470" t="s">
        <v>73</v>
      </c>
      <c r="I239" s="1470" t="s">
        <v>73</v>
      </c>
      <c r="J239" s="1471" t="s">
        <v>73</v>
      </c>
      <c r="K239" s="1471" t="s">
        <v>73</v>
      </c>
      <c r="L239" s="1472" t="s">
        <v>73</v>
      </c>
    </row>
    <row r="240" spans="1:12" ht="15">
      <c r="A240" s="1443" t="s">
        <v>85</v>
      </c>
      <c r="B240" s="1473" t="s">
        <v>22</v>
      </c>
      <c r="C240" s="1452" t="s">
        <v>73</v>
      </c>
      <c r="D240" s="1452" t="s">
        <v>73</v>
      </c>
      <c r="E240" s="1453" t="s">
        <v>73</v>
      </c>
      <c r="F240" s="1453" t="s">
        <v>73</v>
      </c>
      <c r="G240" s="1454" t="s">
        <v>73</v>
      </c>
      <c r="H240" s="1455" t="s">
        <v>73</v>
      </c>
      <c r="I240" s="1455" t="s">
        <v>73</v>
      </c>
      <c r="J240" s="1474" t="s">
        <v>73</v>
      </c>
      <c r="K240" s="1474" t="s">
        <v>73</v>
      </c>
      <c r="L240" s="1475" t="s">
        <v>73</v>
      </c>
    </row>
    <row r="241" spans="1:12" ht="15">
      <c r="A241" s="1443" t="s">
        <v>85</v>
      </c>
      <c r="B241" s="1473" t="s">
        <v>23</v>
      </c>
      <c r="C241" s="1452" t="s">
        <v>73</v>
      </c>
      <c r="D241" s="1452" t="s">
        <v>73</v>
      </c>
      <c r="E241" s="1453" t="s">
        <v>73</v>
      </c>
      <c r="F241" s="1453" t="s">
        <v>73</v>
      </c>
      <c r="G241" s="1454" t="s">
        <v>73</v>
      </c>
      <c r="H241" s="1455" t="s">
        <v>73</v>
      </c>
      <c r="I241" s="1455" t="s">
        <v>73</v>
      </c>
      <c r="J241" s="1474" t="s">
        <v>73</v>
      </c>
      <c r="K241" s="1474" t="s">
        <v>73</v>
      </c>
      <c r="L241" s="1475" t="s">
        <v>73</v>
      </c>
    </row>
    <row r="242" spans="1:12" ht="14.25">
      <c r="A242" s="1465" t="s">
        <v>85</v>
      </c>
      <c r="B242" s="1476" t="s">
        <v>24</v>
      </c>
      <c r="C242" s="1477" t="s">
        <v>73</v>
      </c>
      <c r="D242" s="1477" t="s">
        <v>73</v>
      </c>
      <c r="E242" s="1478" t="s">
        <v>73</v>
      </c>
      <c r="F242" s="1478" t="s">
        <v>73</v>
      </c>
      <c r="G242" s="1479" t="s">
        <v>73</v>
      </c>
      <c r="H242" s="1480" t="s">
        <v>73</v>
      </c>
      <c r="I242" s="1480" t="s">
        <v>73</v>
      </c>
      <c r="J242" s="1481" t="s">
        <v>73</v>
      </c>
      <c r="K242" s="1481" t="s">
        <v>73</v>
      </c>
      <c r="L242" s="1482" t="s">
        <v>73</v>
      </c>
    </row>
    <row r="243" spans="1:12" ht="15">
      <c r="A243" s="1443" t="s">
        <v>85</v>
      </c>
      <c r="B243" s="1473" t="s">
        <v>25</v>
      </c>
      <c r="C243" s="1452" t="s">
        <v>73</v>
      </c>
      <c r="D243" s="1452" t="s">
        <v>73</v>
      </c>
      <c r="E243" s="1453" t="s">
        <v>73</v>
      </c>
      <c r="F243" s="1453" t="s">
        <v>73</v>
      </c>
      <c r="G243" s="1454" t="s">
        <v>73</v>
      </c>
      <c r="H243" s="1455" t="s">
        <v>73</v>
      </c>
      <c r="I243" s="1455" t="s">
        <v>73</v>
      </c>
      <c r="J243" s="1474" t="s">
        <v>73</v>
      </c>
      <c r="K243" s="1474" t="s">
        <v>73</v>
      </c>
      <c r="L243" s="1475" t="s">
        <v>73</v>
      </c>
    </row>
    <row r="244" spans="1:12" ht="15">
      <c r="A244" s="1443" t="s">
        <v>85</v>
      </c>
      <c r="B244" s="1473" t="s">
        <v>26</v>
      </c>
      <c r="C244" s="1452" t="s">
        <v>73</v>
      </c>
      <c r="D244" s="1452" t="s">
        <v>73</v>
      </c>
      <c r="E244" s="1453" t="s">
        <v>73</v>
      </c>
      <c r="F244" s="1453" t="s">
        <v>73</v>
      </c>
      <c r="G244" s="1454" t="s">
        <v>73</v>
      </c>
      <c r="H244" s="1455" t="s">
        <v>73</v>
      </c>
      <c r="I244" s="1455" t="s">
        <v>73</v>
      </c>
      <c r="J244" s="1474" t="s">
        <v>73</v>
      </c>
      <c r="K244" s="1474" t="s">
        <v>73</v>
      </c>
      <c r="L244" s="1475" t="s">
        <v>73</v>
      </c>
    </row>
    <row r="245" spans="1:12" ht="14.25">
      <c r="A245" s="1465" t="s">
        <v>85</v>
      </c>
      <c r="B245" s="1476" t="s">
        <v>27</v>
      </c>
      <c r="C245" s="1477" t="s">
        <v>73</v>
      </c>
      <c r="D245" s="1477" t="s">
        <v>73</v>
      </c>
      <c r="E245" s="1478" t="s">
        <v>73</v>
      </c>
      <c r="F245" s="1478" t="s">
        <v>73</v>
      </c>
      <c r="G245" s="1479" t="s">
        <v>73</v>
      </c>
      <c r="H245" s="1480" t="s">
        <v>73</v>
      </c>
      <c r="I245" s="1480" t="s">
        <v>73</v>
      </c>
      <c r="J245" s="1481" t="s">
        <v>73</v>
      </c>
      <c r="K245" s="1481" t="s">
        <v>73</v>
      </c>
      <c r="L245" s="1482" t="s">
        <v>73</v>
      </c>
    </row>
    <row r="246" spans="1:12" ht="15">
      <c r="A246" s="1443" t="s">
        <v>85</v>
      </c>
      <c r="B246" s="1473" t="s">
        <v>28</v>
      </c>
      <c r="C246" s="1452" t="s">
        <v>73</v>
      </c>
      <c r="D246" s="1452" t="s">
        <v>73</v>
      </c>
      <c r="E246" s="1453" t="s">
        <v>73</v>
      </c>
      <c r="F246" s="1453" t="s">
        <v>73</v>
      </c>
      <c r="G246" s="1454" t="s">
        <v>73</v>
      </c>
      <c r="H246" s="1455" t="s">
        <v>73</v>
      </c>
      <c r="I246" s="1455" t="s">
        <v>73</v>
      </c>
      <c r="J246" s="1474" t="s">
        <v>73</v>
      </c>
      <c r="K246" s="1474" t="s">
        <v>73</v>
      </c>
      <c r="L246" s="1475" t="s">
        <v>73</v>
      </c>
    </row>
    <row r="247" spans="1:12" ht="15.75" thickBot="1">
      <c r="A247" s="1483" t="s">
        <v>85</v>
      </c>
      <c r="B247" s="1484" t="s">
        <v>29</v>
      </c>
      <c r="C247" s="1485" t="s">
        <v>73</v>
      </c>
      <c r="D247" s="1485" t="s">
        <v>73</v>
      </c>
      <c r="E247" s="1486" t="s">
        <v>73</v>
      </c>
      <c r="F247" s="1486" t="s">
        <v>73</v>
      </c>
      <c r="G247" s="1487" t="s">
        <v>73</v>
      </c>
      <c r="H247" s="1474" t="s">
        <v>73</v>
      </c>
      <c r="I247" s="1474" t="s">
        <v>73</v>
      </c>
      <c r="J247" s="1474" t="s">
        <v>73</v>
      </c>
      <c r="K247" s="1474" t="s">
        <v>73</v>
      </c>
      <c r="L247" s="1475" t="s">
        <v>73</v>
      </c>
    </row>
    <row r="248" spans="1:12" ht="15" thickBot="1">
      <c r="A248" s="1431"/>
      <c r="B248" s="1464"/>
      <c r="C248" s="1433"/>
      <c r="D248" s="1433"/>
      <c r="E248" s="1433"/>
      <c r="F248" s="1433"/>
      <c r="G248" s="1434"/>
      <c r="H248" s="1429"/>
      <c r="I248" s="1429"/>
      <c r="J248" s="1429"/>
      <c r="K248" s="1429"/>
      <c r="L248" s="1435"/>
    </row>
    <row r="249" spans="1:12" ht="14.25">
      <c r="A249" s="1465" t="s">
        <v>86</v>
      </c>
      <c r="B249" s="1466" t="s">
        <v>21</v>
      </c>
      <c r="C249" s="1467">
        <v>22299.577299124448</v>
      </c>
      <c r="D249" s="1467">
        <v>23273.625078539702</v>
      </c>
      <c r="E249" s="1468">
        <v>22745.568845106936</v>
      </c>
      <c r="F249" s="1468">
        <v>23739.097580110498</v>
      </c>
      <c r="G249" s="1469">
        <v>-4.1852000972268506</v>
      </c>
      <c r="H249" s="1470">
        <v>395.63333333333333</v>
      </c>
      <c r="I249" s="1470">
        <v>-9.6547897038493993</v>
      </c>
      <c r="J249" s="1471">
        <v>25.806451612903224</v>
      </c>
      <c r="K249" s="1471">
        <v>4.0752351097178678</v>
      </c>
      <c r="L249" s="1472">
        <v>1.1968692787057971</v>
      </c>
    </row>
    <row r="250" spans="1:12" ht="15">
      <c r="A250" s="1443" t="s">
        <v>86</v>
      </c>
      <c r="B250" s="1473" t="s">
        <v>22</v>
      </c>
      <c r="C250" s="1452">
        <v>22394.384313725492</v>
      </c>
      <c r="D250" s="1452">
        <v>23229.907843137255</v>
      </c>
      <c r="E250" s="1453">
        <v>22842.272000000001</v>
      </c>
      <c r="F250" s="1453">
        <v>23694.506000000001</v>
      </c>
      <c r="G250" s="1454">
        <v>-3.596757830697126</v>
      </c>
      <c r="H250" s="1455">
        <v>386.9</v>
      </c>
      <c r="I250" s="1455">
        <v>-12.028194633924519</v>
      </c>
      <c r="J250" s="1474">
        <v>18.181818181818183</v>
      </c>
      <c r="K250" s="1474">
        <v>2.7168234064785786</v>
      </c>
      <c r="L250" s="1475">
        <v>0.6741121715667866</v>
      </c>
    </row>
    <row r="251" spans="1:12" ht="15">
      <c r="A251" s="1443" t="s">
        <v>86</v>
      </c>
      <c r="B251" s="1473" t="s">
        <v>23</v>
      </c>
      <c r="C251" s="1452">
        <v>22121.96862745098</v>
      </c>
      <c r="D251" s="1452" t="s">
        <v>200</v>
      </c>
      <c r="E251" s="1453">
        <v>22564.407999999999</v>
      </c>
      <c r="F251" s="1453" t="s">
        <v>200</v>
      </c>
      <c r="G251" s="1527" t="s">
        <v>73</v>
      </c>
      <c r="H251" s="1455">
        <v>413.1</v>
      </c>
      <c r="I251" s="1455" t="s">
        <v>73</v>
      </c>
      <c r="J251" s="1474" t="s">
        <v>73</v>
      </c>
      <c r="K251" s="1474">
        <v>1.3584117032392893</v>
      </c>
      <c r="L251" s="1475" t="s">
        <v>73</v>
      </c>
    </row>
    <row r="252" spans="1:12" ht="14.25">
      <c r="A252" s="1465" t="s">
        <v>86</v>
      </c>
      <c r="B252" s="1476" t="s">
        <v>24</v>
      </c>
      <c r="C252" s="1477">
        <v>20905.364808290353</v>
      </c>
      <c r="D252" s="1477">
        <v>21157.958852692431</v>
      </c>
      <c r="E252" s="1478">
        <v>21323.472104456159</v>
      </c>
      <c r="F252" s="1478">
        <v>21581.118029746282</v>
      </c>
      <c r="G252" s="1479">
        <v>-1.1938488308853907</v>
      </c>
      <c r="H252" s="1480">
        <v>366.14736842105265</v>
      </c>
      <c r="I252" s="1480">
        <v>-4.9669562836321512</v>
      </c>
      <c r="J252" s="1481">
        <v>28.08988764044944</v>
      </c>
      <c r="K252" s="1481">
        <v>5.9561128526645764</v>
      </c>
      <c r="L252" s="1482">
        <v>1.8242651275020876</v>
      </c>
    </row>
    <row r="253" spans="1:12" ht="15">
      <c r="A253" s="1443" t="s">
        <v>86</v>
      </c>
      <c r="B253" s="1473" t="s">
        <v>25</v>
      </c>
      <c r="C253" s="1452">
        <v>20524.649019607841</v>
      </c>
      <c r="D253" s="1452">
        <v>20906.349019607842</v>
      </c>
      <c r="E253" s="1453">
        <v>20935.142</v>
      </c>
      <c r="F253" s="1453">
        <v>21324.475999999999</v>
      </c>
      <c r="G253" s="1454">
        <v>-1.8257611582108697</v>
      </c>
      <c r="H253" s="1455">
        <v>354.8</v>
      </c>
      <c r="I253" s="1455">
        <v>-5.3361792956243326</v>
      </c>
      <c r="J253" s="1474">
        <v>26.086956521739129</v>
      </c>
      <c r="K253" s="1474">
        <v>3.0303030303030303</v>
      </c>
      <c r="L253" s="1475">
        <v>0.89474128471342951</v>
      </c>
    </row>
    <row r="254" spans="1:12" ht="15">
      <c r="A254" s="1443" t="s">
        <v>86</v>
      </c>
      <c r="B254" s="1473" t="s">
        <v>26</v>
      </c>
      <c r="C254" s="1452">
        <v>21275.645098039215</v>
      </c>
      <c r="D254" s="1452">
        <v>21412.372549019605</v>
      </c>
      <c r="E254" s="1453">
        <v>21701.157999999999</v>
      </c>
      <c r="F254" s="1453">
        <v>21840.62</v>
      </c>
      <c r="G254" s="1454">
        <v>-0.6385441438933489</v>
      </c>
      <c r="H254" s="1455">
        <v>377.9</v>
      </c>
      <c r="I254" s="1455">
        <v>-4.6910466582597792</v>
      </c>
      <c r="J254" s="1474">
        <v>30.232558139534881</v>
      </c>
      <c r="K254" s="1474">
        <v>2.9258098223615465</v>
      </c>
      <c r="L254" s="1475">
        <v>0.92952384278865874</v>
      </c>
    </row>
    <row r="255" spans="1:12" ht="14.25">
      <c r="A255" s="1465" t="s">
        <v>86</v>
      </c>
      <c r="B255" s="1476" t="s">
        <v>27</v>
      </c>
      <c r="C255" s="1477">
        <v>20286.945952848509</v>
      </c>
      <c r="D255" s="1477">
        <v>20314.833195688319</v>
      </c>
      <c r="E255" s="1478">
        <v>20692.68487190548</v>
      </c>
      <c r="F255" s="1478">
        <v>20721.129859602086</v>
      </c>
      <c r="G255" s="1479">
        <v>-0.13727527354607602</v>
      </c>
      <c r="H255" s="1480">
        <v>327.08957055214722</v>
      </c>
      <c r="I255" s="1480">
        <v>-1.2310382757070801</v>
      </c>
      <c r="J255" s="1481">
        <v>-23.831775700934578</v>
      </c>
      <c r="K255" s="1481">
        <v>8.5161964472309304</v>
      </c>
      <c r="L255" s="1482">
        <v>-1.4188081952946039</v>
      </c>
    </row>
    <row r="256" spans="1:12" ht="15">
      <c r="A256" s="1443" t="s">
        <v>86</v>
      </c>
      <c r="B256" s="1473" t="s">
        <v>28</v>
      </c>
      <c r="C256" s="1452">
        <v>20110.844117647059</v>
      </c>
      <c r="D256" s="1452">
        <v>20154.862745098038</v>
      </c>
      <c r="E256" s="1453">
        <v>20513.061000000002</v>
      </c>
      <c r="F256" s="1453">
        <v>20557.96</v>
      </c>
      <c r="G256" s="1454">
        <v>-0.21840202043392248</v>
      </c>
      <c r="H256" s="1455">
        <v>319.7</v>
      </c>
      <c r="I256" s="1455">
        <v>-0.7759155803848542</v>
      </c>
      <c r="J256" s="1474">
        <v>-20.588235294117645</v>
      </c>
      <c r="K256" s="1474">
        <v>5.6426332288401255</v>
      </c>
      <c r="L256" s="1475">
        <v>-0.67120149725086709</v>
      </c>
    </row>
    <row r="257" spans="1:12" ht="15.75" thickBot="1">
      <c r="A257" s="1483" t="s">
        <v>86</v>
      </c>
      <c r="B257" s="1484" t="s">
        <v>29</v>
      </c>
      <c r="C257" s="1485">
        <v>20610.564705882352</v>
      </c>
      <c r="D257" s="1485">
        <v>20573.979411764703</v>
      </c>
      <c r="E257" s="1486">
        <v>21022.776000000002</v>
      </c>
      <c r="F257" s="1486">
        <v>20985.458999999999</v>
      </c>
      <c r="G257" s="1487">
        <v>0.17782312981575832</v>
      </c>
      <c r="H257" s="1474">
        <v>341.6</v>
      </c>
      <c r="I257" s="1474">
        <v>-1.4994232987312539</v>
      </c>
      <c r="J257" s="1474">
        <v>-29.487179487179489</v>
      </c>
      <c r="K257" s="1474">
        <v>2.8735632183908044</v>
      </c>
      <c r="L257" s="1475">
        <v>-0.74760669804373592</v>
      </c>
    </row>
    <row r="258" spans="1:12" ht="15.75" thickBot="1">
      <c r="A258" s="1488"/>
      <c r="B258" s="1489"/>
      <c r="C258" s="1490"/>
      <c r="D258" s="1490"/>
      <c r="E258" s="1490"/>
      <c r="F258" s="1490"/>
      <c r="G258" s="1491"/>
      <c r="H258" s="1492"/>
      <c r="I258" s="1492"/>
      <c r="J258" s="1492"/>
      <c r="K258" s="1492"/>
      <c r="L258" s="1493"/>
    </row>
    <row r="259" spans="1:12" ht="15">
      <c r="A259" s="1443" t="s">
        <v>87</v>
      </c>
      <c r="B259" s="1494" t="s">
        <v>26</v>
      </c>
      <c r="C259" s="1495">
        <v>20632.723529411764</v>
      </c>
      <c r="D259" s="1495">
        <v>20886.529411764703</v>
      </c>
      <c r="E259" s="1496">
        <v>21045.378000000001</v>
      </c>
      <c r="F259" s="1496">
        <v>21304.26</v>
      </c>
      <c r="G259" s="1497">
        <v>-1.215165417620691</v>
      </c>
      <c r="H259" s="1498">
        <v>402</v>
      </c>
      <c r="I259" s="1498">
        <v>-7.1807896559686029</v>
      </c>
      <c r="J259" s="1498">
        <v>5.1282051282051277</v>
      </c>
      <c r="K259" s="1498">
        <v>2.1421107628004177</v>
      </c>
      <c r="L259" s="1499">
        <v>0.33152580458314751</v>
      </c>
    </row>
    <row r="260" spans="1:12" ht="15.75" thickBot="1">
      <c r="A260" s="1483" t="s">
        <v>87</v>
      </c>
      <c r="B260" s="1484" t="s">
        <v>29</v>
      </c>
      <c r="C260" s="1485">
        <v>20465.171568627447</v>
      </c>
      <c r="D260" s="1485">
        <v>20400.293137254899</v>
      </c>
      <c r="E260" s="1486">
        <v>20874.474999999999</v>
      </c>
      <c r="F260" s="1486">
        <v>20808.298999999999</v>
      </c>
      <c r="G260" s="1487">
        <v>0.31802695645616913</v>
      </c>
      <c r="H260" s="1474">
        <v>387</v>
      </c>
      <c r="I260" s="1474">
        <v>-5.0306748466257671</v>
      </c>
      <c r="J260" s="1474">
        <v>2.7777777777777777</v>
      </c>
      <c r="K260" s="1474">
        <v>3.8662486938349003</v>
      </c>
      <c r="L260" s="1475">
        <v>0.52363030943378597</v>
      </c>
    </row>
    <row r="261" spans="1:12" ht="15.75" thickBot="1">
      <c r="A261" s="1488"/>
      <c r="B261" s="1489"/>
      <c r="C261" s="1490"/>
      <c r="D261" s="1490"/>
      <c r="E261" s="1490"/>
      <c r="F261" s="1490"/>
      <c r="G261" s="1491"/>
      <c r="H261" s="1492"/>
      <c r="I261" s="1492"/>
      <c r="J261" s="1492"/>
      <c r="K261" s="1492"/>
      <c r="L261" s="1493"/>
    </row>
    <row r="262" spans="1:12" ht="14.25">
      <c r="A262" s="1465" t="s">
        <v>88</v>
      </c>
      <c r="B262" s="1466" t="s">
        <v>21</v>
      </c>
      <c r="C262" s="1467" t="s">
        <v>73</v>
      </c>
      <c r="D262" s="1467" t="s">
        <v>73</v>
      </c>
      <c r="E262" s="1468" t="s">
        <v>73</v>
      </c>
      <c r="F262" s="1468" t="s">
        <v>73</v>
      </c>
      <c r="G262" s="1469" t="s">
        <v>73</v>
      </c>
      <c r="H262" s="1470" t="s">
        <v>73</v>
      </c>
      <c r="I262" s="1470" t="s">
        <v>73</v>
      </c>
      <c r="J262" s="1471" t="s">
        <v>73</v>
      </c>
      <c r="K262" s="1471" t="s">
        <v>73</v>
      </c>
      <c r="L262" s="1472" t="s">
        <v>73</v>
      </c>
    </row>
    <row r="263" spans="1:12" ht="15">
      <c r="A263" s="1450" t="s">
        <v>88</v>
      </c>
      <c r="B263" s="1473" t="s">
        <v>22</v>
      </c>
      <c r="C263" s="1452" t="s">
        <v>73</v>
      </c>
      <c r="D263" s="1452" t="s">
        <v>73</v>
      </c>
      <c r="E263" s="1453" t="s">
        <v>73</v>
      </c>
      <c r="F263" s="1453" t="s">
        <v>73</v>
      </c>
      <c r="G263" s="1454" t="s">
        <v>73</v>
      </c>
      <c r="H263" s="1455" t="s">
        <v>73</v>
      </c>
      <c r="I263" s="1455" t="s">
        <v>73</v>
      </c>
      <c r="J263" s="1474" t="s">
        <v>73</v>
      </c>
      <c r="K263" s="1474" t="s">
        <v>73</v>
      </c>
      <c r="L263" s="1475" t="s">
        <v>73</v>
      </c>
    </row>
    <row r="264" spans="1:12" ht="15">
      <c r="A264" s="1450" t="s">
        <v>88</v>
      </c>
      <c r="B264" s="1473" t="s">
        <v>23</v>
      </c>
      <c r="C264" s="1452" t="s">
        <v>73</v>
      </c>
      <c r="D264" s="1452" t="s">
        <v>73</v>
      </c>
      <c r="E264" s="1453" t="s">
        <v>73</v>
      </c>
      <c r="F264" s="1453" t="s">
        <v>73</v>
      </c>
      <c r="G264" s="1454" t="s">
        <v>73</v>
      </c>
      <c r="H264" s="1455" t="s">
        <v>73</v>
      </c>
      <c r="I264" s="1455" t="s">
        <v>73</v>
      </c>
      <c r="J264" s="1474" t="s">
        <v>73</v>
      </c>
      <c r="K264" s="1474" t="s">
        <v>73</v>
      </c>
      <c r="L264" s="1475" t="s">
        <v>73</v>
      </c>
    </row>
    <row r="265" spans="1:12" ht="15">
      <c r="A265" s="1450" t="s">
        <v>88</v>
      </c>
      <c r="B265" s="1473" t="s">
        <v>30</v>
      </c>
      <c r="C265" s="1452" t="s">
        <v>73</v>
      </c>
      <c r="D265" s="1452" t="s">
        <v>73</v>
      </c>
      <c r="E265" s="1453" t="s">
        <v>73</v>
      </c>
      <c r="F265" s="1453" t="s">
        <v>73</v>
      </c>
      <c r="G265" s="1454" t="s">
        <v>73</v>
      </c>
      <c r="H265" s="1455" t="s">
        <v>73</v>
      </c>
      <c r="I265" s="1455" t="s">
        <v>73</v>
      </c>
      <c r="J265" s="1474" t="s">
        <v>73</v>
      </c>
      <c r="K265" s="1474" t="s">
        <v>73</v>
      </c>
      <c r="L265" s="1475" t="s">
        <v>73</v>
      </c>
    </row>
    <row r="266" spans="1:12" ht="14.25">
      <c r="A266" s="1500" t="s">
        <v>88</v>
      </c>
      <c r="B266" s="1476" t="s">
        <v>24</v>
      </c>
      <c r="C266" s="1477" t="s">
        <v>73</v>
      </c>
      <c r="D266" s="1477" t="s">
        <v>73</v>
      </c>
      <c r="E266" s="1478" t="s">
        <v>73</v>
      </c>
      <c r="F266" s="1478" t="s">
        <v>73</v>
      </c>
      <c r="G266" s="1479" t="s">
        <v>73</v>
      </c>
      <c r="H266" s="1480" t="s">
        <v>73</v>
      </c>
      <c r="I266" s="1480" t="s">
        <v>73</v>
      </c>
      <c r="J266" s="1481" t="s">
        <v>73</v>
      </c>
      <c r="K266" s="1481" t="s">
        <v>73</v>
      </c>
      <c r="L266" s="1482" t="s">
        <v>73</v>
      </c>
    </row>
    <row r="267" spans="1:12" ht="15">
      <c r="A267" s="1450" t="s">
        <v>88</v>
      </c>
      <c r="B267" s="1473" t="s">
        <v>26</v>
      </c>
      <c r="C267" s="1452" t="s">
        <v>73</v>
      </c>
      <c r="D267" s="1452" t="s">
        <v>73</v>
      </c>
      <c r="E267" s="1453" t="s">
        <v>73</v>
      </c>
      <c r="F267" s="1453" t="s">
        <v>73</v>
      </c>
      <c r="G267" s="1454" t="s">
        <v>73</v>
      </c>
      <c r="H267" s="1455" t="s">
        <v>73</v>
      </c>
      <c r="I267" s="1455" t="s">
        <v>73</v>
      </c>
      <c r="J267" s="1474" t="s">
        <v>73</v>
      </c>
      <c r="K267" s="1474" t="s">
        <v>73</v>
      </c>
      <c r="L267" s="1475" t="s">
        <v>73</v>
      </c>
    </row>
    <row r="268" spans="1:12" ht="15">
      <c r="A268" s="1450" t="s">
        <v>88</v>
      </c>
      <c r="B268" s="1473" t="s">
        <v>31</v>
      </c>
      <c r="C268" s="1452" t="s">
        <v>73</v>
      </c>
      <c r="D268" s="1452" t="s">
        <v>73</v>
      </c>
      <c r="E268" s="1453" t="s">
        <v>73</v>
      </c>
      <c r="F268" s="1453" t="s">
        <v>73</v>
      </c>
      <c r="G268" s="1454" t="s">
        <v>73</v>
      </c>
      <c r="H268" s="1455" t="s">
        <v>73</v>
      </c>
      <c r="I268" s="1455" t="s">
        <v>73</v>
      </c>
      <c r="J268" s="1474" t="s">
        <v>73</v>
      </c>
      <c r="K268" s="1474" t="s">
        <v>73</v>
      </c>
      <c r="L268" s="1475" t="s">
        <v>73</v>
      </c>
    </row>
    <row r="269" spans="1:12" ht="14.25">
      <c r="A269" s="1500" t="s">
        <v>88</v>
      </c>
      <c r="B269" s="1476" t="s">
        <v>27</v>
      </c>
      <c r="C269" s="1477" t="s">
        <v>73</v>
      </c>
      <c r="D269" s="1477" t="s">
        <v>73</v>
      </c>
      <c r="E269" s="1478" t="s">
        <v>73</v>
      </c>
      <c r="F269" s="1478" t="s">
        <v>73</v>
      </c>
      <c r="G269" s="1479" t="s">
        <v>73</v>
      </c>
      <c r="H269" s="1480" t="s">
        <v>73</v>
      </c>
      <c r="I269" s="1480" t="s">
        <v>73</v>
      </c>
      <c r="J269" s="1481" t="s">
        <v>73</v>
      </c>
      <c r="K269" s="1481" t="s">
        <v>73</v>
      </c>
      <c r="L269" s="1482" t="s">
        <v>73</v>
      </c>
    </row>
    <row r="270" spans="1:12" ht="15">
      <c r="A270" s="1450" t="s">
        <v>88</v>
      </c>
      <c r="B270" s="1473" t="s">
        <v>29</v>
      </c>
      <c r="C270" s="1452" t="s">
        <v>73</v>
      </c>
      <c r="D270" s="1452" t="s">
        <v>73</v>
      </c>
      <c r="E270" s="1453" t="s">
        <v>73</v>
      </c>
      <c r="F270" s="1453" t="s">
        <v>73</v>
      </c>
      <c r="G270" s="1454" t="s">
        <v>73</v>
      </c>
      <c r="H270" s="1455" t="s">
        <v>73</v>
      </c>
      <c r="I270" s="1455" t="s">
        <v>73</v>
      </c>
      <c r="J270" s="1474" t="s">
        <v>73</v>
      </c>
      <c r="K270" s="1474" t="s">
        <v>73</v>
      </c>
      <c r="L270" s="1475" t="s">
        <v>73</v>
      </c>
    </row>
    <row r="271" spans="1:12" ht="15.75" thickBot="1">
      <c r="A271" s="1501" t="s">
        <v>88</v>
      </c>
      <c r="B271" s="1473" t="s">
        <v>32</v>
      </c>
      <c r="C271" s="1485" t="s">
        <v>73</v>
      </c>
      <c r="D271" s="1485" t="s">
        <v>73</v>
      </c>
      <c r="E271" s="1486" t="s">
        <v>73</v>
      </c>
      <c r="F271" s="1486" t="s">
        <v>73</v>
      </c>
      <c r="G271" s="1487" t="s">
        <v>73</v>
      </c>
      <c r="H271" s="1474" t="s">
        <v>73</v>
      </c>
      <c r="I271" s="1474" t="s">
        <v>73</v>
      </c>
      <c r="J271" s="1474" t="s">
        <v>73</v>
      </c>
      <c r="K271" s="1474" t="s">
        <v>73</v>
      </c>
      <c r="L271" s="1475" t="s">
        <v>73</v>
      </c>
    </row>
    <row r="272" spans="1:12" ht="15.75" thickBot="1">
      <c r="A272" s="1488"/>
      <c r="B272" s="1489"/>
      <c r="C272" s="1490"/>
      <c r="D272" s="1490"/>
      <c r="E272" s="1490"/>
      <c r="F272" s="1490"/>
      <c r="G272" s="1491"/>
      <c r="H272" s="1492"/>
      <c r="I272" s="1492"/>
      <c r="J272" s="1492"/>
      <c r="K272" s="1492"/>
      <c r="L272" s="1493"/>
    </row>
    <row r="273" spans="1:12" ht="14.25">
      <c r="A273" s="1465" t="s">
        <v>20</v>
      </c>
      <c r="B273" s="1466" t="s">
        <v>24</v>
      </c>
      <c r="C273" s="1467">
        <v>17711.890159721177</v>
      </c>
      <c r="D273" s="1467">
        <v>18263.155958781364</v>
      </c>
      <c r="E273" s="1468">
        <v>18066.127962915602</v>
      </c>
      <c r="F273" s="1468">
        <v>18628.419077956991</v>
      </c>
      <c r="G273" s="1469">
        <v>-3.0184585857140629</v>
      </c>
      <c r="H273" s="1470">
        <v>339.9869565217391</v>
      </c>
      <c r="I273" s="1470">
        <v>-1.2914559414290019</v>
      </c>
      <c r="J273" s="1471">
        <v>-14.814814814814813</v>
      </c>
      <c r="K273" s="1471">
        <v>2.4033437826541273</v>
      </c>
      <c r="L273" s="1472">
        <v>-0.10362000564670826</v>
      </c>
    </row>
    <row r="274" spans="1:12" ht="15">
      <c r="A274" s="1443" t="s">
        <v>20</v>
      </c>
      <c r="B274" s="1473" t="s">
        <v>25</v>
      </c>
      <c r="C274" s="1452">
        <v>17828.616666666665</v>
      </c>
      <c r="D274" s="1452">
        <v>18077.036274509806</v>
      </c>
      <c r="E274" s="1453">
        <v>18185.188999999998</v>
      </c>
      <c r="F274" s="1453">
        <v>18438.577000000001</v>
      </c>
      <c r="G274" s="1454">
        <v>-1.3742275230892418</v>
      </c>
      <c r="H274" s="1455">
        <v>290.7</v>
      </c>
      <c r="I274" s="1455">
        <v>-4.8756544502617913</v>
      </c>
      <c r="J274" s="1474">
        <v>55.555555555555557</v>
      </c>
      <c r="K274" s="1474">
        <v>0.73145245559038663</v>
      </c>
      <c r="L274" s="1475">
        <v>0.31362515754024733</v>
      </c>
    </row>
    <row r="275" spans="1:12" ht="15">
      <c r="A275" s="1443" t="s">
        <v>20</v>
      </c>
      <c r="B275" s="1473" t="s">
        <v>26</v>
      </c>
      <c r="C275" s="1452">
        <v>17960.329411764706</v>
      </c>
      <c r="D275" s="1452">
        <v>17968.019607843136</v>
      </c>
      <c r="E275" s="1453">
        <v>18319.536</v>
      </c>
      <c r="F275" s="1453">
        <v>18327.38</v>
      </c>
      <c r="G275" s="1454">
        <v>-4.2799352662524381E-2</v>
      </c>
      <c r="H275" s="1455">
        <v>347</v>
      </c>
      <c r="I275" s="1455">
        <v>2.3296962547920899</v>
      </c>
      <c r="J275" s="1474">
        <v>-13.043478260869565</v>
      </c>
      <c r="K275" s="1474">
        <v>1.044932079414838</v>
      </c>
      <c r="L275" s="1475">
        <v>-2.2848793379962373E-2</v>
      </c>
    </row>
    <row r="276" spans="1:12" ht="15">
      <c r="A276" s="1443" t="s">
        <v>20</v>
      </c>
      <c r="B276" s="1473" t="s">
        <v>31</v>
      </c>
      <c r="C276" s="1452">
        <v>17236.891176470588</v>
      </c>
      <c r="D276" s="1452">
        <v>18612.707843137254</v>
      </c>
      <c r="E276" s="1453">
        <v>17581.629000000001</v>
      </c>
      <c r="F276" s="1453">
        <v>18984.962</v>
      </c>
      <c r="G276" s="1454">
        <v>-7.3918135838249173</v>
      </c>
      <c r="H276" s="1455">
        <v>385.8</v>
      </c>
      <c r="I276" s="1455">
        <v>5.4386444383711492</v>
      </c>
      <c r="J276" s="1474">
        <v>-45.454545454545453</v>
      </c>
      <c r="K276" s="1474">
        <v>0.62695924764890276</v>
      </c>
      <c r="L276" s="1475">
        <v>-0.39439636980699322</v>
      </c>
    </row>
    <row r="277" spans="1:12" ht="14.25">
      <c r="A277" s="1465" t="s">
        <v>20</v>
      </c>
      <c r="B277" s="1476" t="s">
        <v>27</v>
      </c>
      <c r="C277" s="1477">
        <v>18857.248832370424</v>
      </c>
      <c r="D277" s="1477">
        <v>18896.096674101707</v>
      </c>
      <c r="E277" s="1478">
        <v>19234.393809017834</v>
      </c>
      <c r="F277" s="1478">
        <v>19274.018607583741</v>
      </c>
      <c r="G277" s="1479">
        <v>-0.20558659495283135</v>
      </c>
      <c r="H277" s="1480">
        <v>295.31459754433831</v>
      </c>
      <c r="I277" s="1480">
        <v>-1.9125880038283471</v>
      </c>
      <c r="J277" s="1481">
        <v>-11.259079903147699</v>
      </c>
      <c r="K277" s="1481">
        <v>38.296760710553812</v>
      </c>
      <c r="L277" s="1482">
        <v>-5.0500199381190214E-2</v>
      </c>
    </row>
    <row r="278" spans="1:12" ht="15">
      <c r="A278" s="1443" t="s">
        <v>20</v>
      </c>
      <c r="B278" s="1473" t="s">
        <v>28</v>
      </c>
      <c r="C278" s="1452">
        <v>19119.557843137256</v>
      </c>
      <c r="D278" s="1452">
        <v>18994.066666666666</v>
      </c>
      <c r="E278" s="1453">
        <v>19501.949000000001</v>
      </c>
      <c r="F278" s="1453">
        <v>19373.948</v>
      </c>
      <c r="G278" s="1454">
        <v>0.66068619570982745</v>
      </c>
      <c r="H278" s="1455">
        <v>265.10000000000002</v>
      </c>
      <c r="I278" s="1455">
        <v>-1.7784364579473713</v>
      </c>
      <c r="J278" s="1474">
        <v>-3.0959752321981426</v>
      </c>
      <c r="K278" s="1474">
        <v>16.353187042842215</v>
      </c>
      <c r="L278" s="1475">
        <v>1.3578295683761059</v>
      </c>
    </row>
    <row r="279" spans="1:12" ht="15">
      <c r="A279" s="1443" t="s">
        <v>20</v>
      </c>
      <c r="B279" s="1473" t="s">
        <v>29</v>
      </c>
      <c r="C279" s="1452">
        <v>18661.184313725491</v>
      </c>
      <c r="D279" s="1452">
        <v>18648.064705882352</v>
      </c>
      <c r="E279" s="1453">
        <v>19034.407999999999</v>
      </c>
      <c r="F279" s="1453">
        <v>19021.026000000002</v>
      </c>
      <c r="G279" s="1454">
        <v>7.0353723295461482E-2</v>
      </c>
      <c r="H279" s="1455">
        <v>310.5</v>
      </c>
      <c r="I279" s="1455">
        <v>-6.4370775667843133E-2</v>
      </c>
      <c r="J279" s="1474">
        <v>-7.4175824175824179</v>
      </c>
      <c r="K279" s="1474">
        <v>17.607105538140022</v>
      </c>
      <c r="L279" s="1475">
        <v>0.70831259477883535</v>
      </c>
    </row>
    <row r="280" spans="1:12" ht="15">
      <c r="A280" s="1443" t="s">
        <v>20</v>
      </c>
      <c r="B280" s="1473" t="s">
        <v>32</v>
      </c>
      <c r="C280" s="1452">
        <v>18814.004901960783</v>
      </c>
      <c r="D280" s="1452">
        <v>19299.0068627451</v>
      </c>
      <c r="E280" s="1453">
        <v>19190.285</v>
      </c>
      <c r="F280" s="1453">
        <v>19684.987000000001</v>
      </c>
      <c r="G280" s="1454">
        <v>-2.5130928458322126</v>
      </c>
      <c r="H280" s="1455">
        <v>347.6</v>
      </c>
      <c r="I280" s="1455">
        <v>-0.20097616996841475</v>
      </c>
      <c r="J280" s="1474">
        <v>-40.28776978417266</v>
      </c>
      <c r="K280" s="1474">
        <v>4.3364681295715783</v>
      </c>
      <c r="L280" s="1475">
        <v>-2.1166423625361288</v>
      </c>
    </row>
    <row r="281" spans="1:12" ht="14.25">
      <c r="A281" s="1465" t="s">
        <v>20</v>
      </c>
      <c r="B281" s="1476" t="s">
        <v>33</v>
      </c>
      <c r="C281" s="1477">
        <v>14908.963546418707</v>
      </c>
      <c r="D281" s="1477">
        <v>15668.687780631541</v>
      </c>
      <c r="E281" s="1478">
        <v>15207.142817347081</v>
      </c>
      <c r="F281" s="1478">
        <v>15982.061536244171</v>
      </c>
      <c r="G281" s="1479">
        <v>-4.8486781078881895</v>
      </c>
      <c r="H281" s="1480">
        <v>235.16943521594683</v>
      </c>
      <c r="I281" s="1480">
        <v>2.0020014287873344</v>
      </c>
      <c r="J281" s="1481">
        <v>-1.9543973941368076</v>
      </c>
      <c r="K281" s="1481">
        <v>15.726227795193312</v>
      </c>
      <c r="L281" s="1482">
        <v>1.4736744061496712</v>
      </c>
    </row>
    <row r="282" spans="1:12" ht="15">
      <c r="A282" s="1443" t="s">
        <v>20</v>
      </c>
      <c r="B282" s="1473" t="s">
        <v>74</v>
      </c>
      <c r="C282" s="1502">
        <v>14959.008823529412</v>
      </c>
      <c r="D282" s="1502">
        <v>15616.692156862744</v>
      </c>
      <c r="E282" s="1503">
        <v>15258.189</v>
      </c>
      <c r="F282" s="1503">
        <v>15929.026</v>
      </c>
      <c r="G282" s="1504">
        <v>-4.2114125496436481</v>
      </c>
      <c r="H282" s="1505">
        <v>218.8</v>
      </c>
      <c r="I282" s="1505">
        <v>-1.2635379061371763</v>
      </c>
      <c r="J282" s="1506">
        <v>22.429906542056074</v>
      </c>
      <c r="K282" s="1506">
        <v>6.8443051201671894</v>
      </c>
      <c r="L282" s="1507">
        <v>1.8768027989044223</v>
      </c>
    </row>
    <row r="283" spans="1:12" ht="15">
      <c r="A283" s="1443" t="s">
        <v>20</v>
      </c>
      <c r="B283" s="1473" t="s">
        <v>34</v>
      </c>
      <c r="C283" s="1452">
        <v>14721.047058823529</v>
      </c>
      <c r="D283" s="1452">
        <v>15686.516666666666</v>
      </c>
      <c r="E283" s="1453">
        <v>15015.468000000001</v>
      </c>
      <c r="F283" s="1453">
        <v>16000.246999999999</v>
      </c>
      <c r="G283" s="1454">
        <v>-6.1547737356804477</v>
      </c>
      <c r="H283" s="1455">
        <v>238.5</v>
      </c>
      <c r="I283" s="1455">
        <v>2.2727272727272778</v>
      </c>
      <c r="J283" s="1474">
        <v>-21.739130434782609</v>
      </c>
      <c r="K283" s="1474">
        <v>7.523510971786834</v>
      </c>
      <c r="L283" s="1475">
        <v>-1.018736010571569</v>
      </c>
    </row>
    <row r="284" spans="1:12" ht="15.75" thickBot="1">
      <c r="A284" s="1443" t="s">
        <v>20</v>
      </c>
      <c r="B284" s="1473" t="s">
        <v>35</v>
      </c>
      <c r="C284" s="1452">
        <v>15554.289215686274</v>
      </c>
      <c r="D284" s="1452">
        <v>15781.177450980391</v>
      </c>
      <c r="E284" s="1453">
        <v>15865.375</v>
      </c>
      <c r="F284" s="1453">
        <v>16096.800999999999</v>
      </c>
      <c r="G284" s="1454">
        <v>-1.4377142389969253</v>
      </c>
      <c r="H284" s="1455">
        <v>299.2</v>
      </c>
      <c r="I284" s="1455">
        <v>15.076923076923073</v>
      </c>
      <c r="J284" s="1474">
        <v>62.5</v>
      </c>
      <c r="K284" s="1474">
        <v>1.3584117032392893</v>
      </c>
      <c r="L284" s="1475">
        <v>0.6156076178168195</v>
      </c>
    </row>
    <row r="285" spans="1:12" ht="15.75" thickBot="1">
      <c r="A285" s="1488"/>
      <c r="B285" s="1489"/>
      <c r="C285" s="1490"/>
      <c r="D285" s="1490"/>
      <c r="E285" s="1490"/>
      <c r="F285" s="1490"/>
      <c r="G285" s="1491"/>
      <c r="H285" s="1492"/>
      <c r="I285" s="1492"/>
      <c r="J285" s="1492"/>
      <c r="K285" s="1492"/>
      <c r="L285" s="1493"/>
    </row>
    <row r="286" spans="1:12" ht="14.25">
      <c r="A286" s="1465" t="s">
        <v>89</v>
      </c>
      <c r="B286" s="1476" t="s">
        <v>21</v>
      </c>
      <c r="C286" s="1477">
        <v>22838.079139972822</v>
      </c>
      <c r="D286" s="1477">
        <v>23425.589018866292</v>
      </c>
      <c r="E286" s="1478">
        <v>23294.840722772278</v>
      </c>
      <c r="F286" s="1478">
        <v>23894.100799243617</v>
      </c>
      <c r="G286" s="1479">
        <v>-2.5079833784341816</v>
      </c>
      <c r="H286" s="1480">
        <v>314.25555555555553</v>
      </c>
      <c r="I286" s="1480">
        <v>-8.8775565234992548</v>
      </c>
      <c r="J286" s="1481">
        <v>-51.086956521739133</v>
      </c>
      <c r="K286" s="1481">
        <v>2.3510971786833856</v>
      </c>
      <c r="L286" s="1482">
        <v>-1.9200263124958159</v>
      </c>
    </row>
    <row r="287" spans="1:12" ht="15">
      <c r="A287" s="1443" t="s">
        <v>89</v>
      </c>
      <c r="B287" s="1473" t="s">
        <v>22</v>
      </c>
      <c r="C287" s="1452">
        <v>22178.78823529412</v>
      </c>
      <c r="D287" s="1452" t="s">
        <v>200</v>
      </c>
      <c r="E287" s="1453">
        <v>22622.364000000001</v>
      </c>
      <c r="F287" s="1453" t="s">
        <v>200</v>
      </c>
      <c r="G287" s="1454" t="s">
        <v>73</v>
      </c>
      <c r="H287" s="1455">
        <v>276</v>
      </c>
      <c r="I287" s="1455" t="s">
        <v>73</v>
      </c>
      <c r="J287" s="1474" t="s">
        <v>73</v>
      </c>
      <c r="K287" s="1474">
        <v>0.52246603970741901</v>
      </c>
      <c r="L287" s="1475" t="s">
        <v>73</v>
      </c>
    </row>
    <row r="288" spans="1:12" ht="15">
      <c r="A288" s="1443" t="s">
        <v>89</v>
      </c>
      <c r="B288" s="1473" t="s">
        <v>23</v>
      </c>
      <c r="C288" s="1452">
        <v>22735.371568627452</v>
      </c>
      <c r="D288" s="1452">
        <v>23253.03137254902</v>
      </c>
      <c r="E288" s="1453">
        <v>23190.079000000002</v>
      </c>
      <c r="F288" s="1453">
        <v>23718.092000000001</v>
      </c>
      <c r="G288" s="1454">
        <v>-2.2262035242969755</v>
      </c>
      <c r="H288" s="1455">
        <v>319.7</v>
      </c>
      <c r="I288" s="1455">
        <v>-6.6296728971962597</v>
      </c>
      <c r="J288" s="1474">
        <v>-53.225806451612897</v>
      </c>
      <c r="K288" s="1474">
        <v>1.5151515151515151</v>
      </c>
      <c r="L288" s="1475">
        <v>-1.3632143158605556</v>
      </c>
    </row>
    <row r="289" spans="1:12" ht="15">
      <c r="A289" s="1443" t="s">
        <v>89</v>
      </c>
      <c r="B289" s="1473" t="s">
        <v>30</v>
      </c>
      <c r="C289" s="1452" t="s">
        <v>200</v>
      </c>
      <c r="D289" s="1452">
        <v>23811.726470588233</v>
      </c>
      <c r="E289" s="1453" t="s">
        <v>200</v>
      </c>
      <c r="F289" s="1453">
        <v>24287.960999999999</v>
      </c>
      <c r="G289" s="1454" t="s">
        <v>73</v>
      </c>
      <c r="H289" s="1455">
        <v>351.7</v>
      </c>
      <c r="I289" s="1455" t="s">
        <v>73</v>
      </c>
      <c r="J289" s="1474" t="s">
        <v>73</v>
      </c>
      <c r="K289" s="1474">
        <v>0.31347962382445138</v>
      </c>
      <c r="L289" s="1475" t="s">
        <v>73</v>
      </c>
    </row>
    <row r="290" spans="1:12" ht="14.25">
      <c r="A290" s="1465" t="s">
        <v>89</v>
      </c>
      <c r="B290" s="1476" t="s">
        <v>24</v>
      </c>
      <c r="C290" s="1477">
        <v>21496.94547918404</v>
      </c>
      <c r="D290" s="1477">
        <v>22568.522832997569</v>
      </c>
      <c r="E290" s="1478">
        <v>21926.884388767721</v>
      </c>
      <c r="F290" s="1478">
        <v>23019.893289657521</v>
      </c>
      <c r="G290" s="1479">
        <v>-4.7481058540826133</v>
      </c>
      <c r="H290" s="1480">
        <v>298.23008130081303</v>
      </c>
      <c r="I290" s="1480">
        <v>-2.9339569105981798</v>
      </c>
      <c r="J290" s="1481">
        <v>-35.602094240837694</v>
      </c>
      <c r="K290" s="1481">
        <v>6.4263322884012544</v>
      </c>
      <c r="L290" s="1482">
        <v>-2.4408914813294791</v>
      </c>
    </row>
    <row r="291" spans="1:12" ht="15">
      <c r="A291" s="1443" t="s">
        <v>89</v>
      </c>
      <c r="B291" s="1473" t="s">
        <v>25</v>
      </c>
      <c r="C291" s="1452">
        <v>20954.482352941177</v>
      </c>
      <c r="D291" s="1452">
        <v>22789.71862745098</v>
      </c>
      <c r="E291" s="1453">
        <v>21373.572</v>
      </c>
      <c r="F291" s="1453">
        <v>23245.512999999999</v>
      </c>
      <c r="G291" s="1454">
        <v>-8.0529132654547109</v>
      </c>
      <c r="H291" s="1455">
        <v>269.2</v>
      </c>
      <c r="I291" s="1455">
        <v>-1.3919413919413961</v>
      </c>
      <c r="J291" s="1474">
        <v>-43.478260869565219</v>
      </c>
      <c r="K291" s="1474">
        <v>0.67920585161964464</v>
      </c>
      <c r="L291" s="1475">
        <v>-0.38857502117515574</v>
      </c>
    </row>
    <row r="292" spans="1:12" ht="15">
      <c r="A292" s="1443" t="s">
        <v>89</v>
      </c>
      <c r="B292" s="1473" t="s">
        <v>26</v>
      </c>
      <c r="C292" s="1452">
        <v>21596.500980392157</v>
      </c>
      <c r="D292" s="1452">
        <v>22560.970588235294</v>
      </c>
      <c r="E292" s="1453">
        <v>22028.431</v>
      </c>
      <c r="F292" s="1453">
        <v>23012.19</v>
      </c>
      <c r="G292" s="1454">
        <v>-4.2749473213979119</v>
      </c>
      <c r="H292" s="1455">
        <v>299.8</v>
      </c>
      <c r="I292" s="1455">
        <v>-1.0561056105610522</v>
      </c>
      <c r="J292" s="1474">
        <v>-30.4</v>
      </c>
      <c r="K292" s="1474">
        <v>4.5454545454545459</v>
      </c>
      <c r="L292" s="1475">
        <v>-1.2577023719084997</v>
      </c>
    </row>
    <row r="293" spans="1:12" ht="15">
      <c r="A293" s="1443" t="s">
        <v>89</v>
      </c>
      <c r="B293" s="1473" t="s">
        <v>31</v>
      </c>
      <c r="C293" s="1452">
        <v>21398.665686274508</v>
      </c>
      <c r="D293" s="1452">
        <v>22492.608823529412</v>
      </c>
      <c r="E293" s="1453">
        <v>21826.638999999999</v>
      </c>
      <c r="F293" s="1453">
        <v>22942.460999999999</v>
      </c>
      <c r="G293" s="1454">
        <v>-4.8635671648303127</v>
      </c>
      <c r="H293" s="1455">
        <v>308.7</v>
      </c>
      <c r="I293" s="1455">
        <v>-8.6416099437703444</v>
      </c>
      <c r="J293" s="1474">
        <v>-46.511627906976742</v>
      </c>
      <c r="K293" s="1474">
        <v>1.2016718913270636</v>
      </c>
      <c r="L293" s="1475">
        <v>-0.79461408824582414</v>
      </c>
    </row>
    <row r="294" spans="1:12" ht="14.25">
      <c r="A294" s="1465" t="s">
        <v>89</v>
      </c>
      <c r="B294" s="1476" t="s">
        <v>27</v>
      </c>
      <c r="C294" s="1477">
        <v>19150.692103527163</v>
      </c>
      <c r="D294" s="1477">
        <v>19607.179010649434</v>
      </c>
      <c r="E294" s="1478">
        <v>19533.705945597707</v>
      </c>
      <c r="F294" s="1478">
        <v>20190.735599650656</v>
      </c>
      <c r="G294" s="1479">
        <v>-3.2541144962757915</v>
      </c>
      <c r="H294" s="1480">
        <v>285.14387755102041</v>
      </c>
      <c r="I294" s="1480">
        <v>3.5948678130857759</v>
      </c>
      <c r="J294" s="1481">
        <v>-5.7692307692307692</v>
      </c>
      <c r="K294" s="1481">
        <v>10.240334378265413</v>
      </c>
      <c r="L294" s="1482">
        <v>0.58388126777330385</v>
      </c>
    </row>
    <row r="295" spans="1:12" ht="15">
      <c r="A295" s="1443" t="s">
        <v>89</v>
      </c>
      <c r="B295" s="1473" t="s">
        <v>28</v>
      </c>
      <c r="C295" s="1452">
        <v>19495.103921568629</v>
      </c>
      <c r="D295" s="1452">
        <v>20542.049019607843</v>
      </c>
      <c r="E295" s="1453">
        <v>19885.006000000001</v>
      </c>
      <c r="F295" s="1453">
        <v>20952.89</v>
      </c>
      <c r="G295" s="1454">
        <v>-5.0965952668104411</v>
      </c>
      <c r="H295" s="1455">
        <v>247</v>
      </c>
      <c r="I295" s="1455">
        <v>2.4896265560165975</v>
      </c>
      <c r="J295" s="1474">
        <v>-25.806451612903224</v>
      </c>
      <c r="K295" s="1474">
        <v>1.2016718913270636</v>
      </c>
      <c r="L295" s="1475">
        <v>-0.23751102417897174</v>
      </c>
    </row>
    <row r="296" spans="1:12" ht="15">
      <c r="A296" s="1443" t="s">
        <v>89</v>
      </c>
      <c r="B296" s="1473" t="s">
        <v>29</v>
      </c>
      <c r="C296" s="1452">
        <v>20661.279411764706</v>
      </c>
      <c r="D296" s="1452">
        <v>21064.50882352941</v>
      </c>
      <c r="E296" s="1453">
        <v>21074.505000000001</v>
      </c>
      <c r="F296" s="1453">
        <v>21485.798999999999</v>
      </c>
      <c r="G296" s="1454">
        <v>-1.9142597396540759</v>
      </c>
      <c r="H296" s="1455">
        <v>286.8</v>
      </c>
      <c r="I296" s="1455">
        <v>3.6127167630057802</v>
      </c>
      <c r="J296" s="1455">
        <v>-5.2287581699346406</v>
      </c>
      <c r="K296" s="1455">
        <v>7.5757575757575761</v>
      </c>
      <c r="L296" s="1456">
        <v>0.47269350890520911</v>
      </c>
    </row>
    <row r="297" spans="1:12" ht="15.75" thickBot="1">
      <c r="A297" s="1508" t="s">
        <v>89</v>
      </c>
      <c r="B297" s="1509" t="s">
        <v>32</v>
      </c>
      <c r="C297" s="1459">
        <v>11637.179411764706</v>
      </c>
      <c r="D297" s="1459">
        <v>11637.179411764706</v>
      </c>
      <c r="E297" s="1460">
        <v>11869.923000000001</v>
      </c>
      <c r="F297" s="1460">
        <v>12042.790999999999</v>
      </c>
      <c r="G297" s="1461">
        <v>-1.435447978794937</v>
      </c>
      <c r="H297" s="1462">
        <v>307.89999999999998</v>
      </c>
      <c r="I297" s="1462">
        <v>-0.54909560723515671</v>
      </c>
      <c r="J297" s="1462">
        <v>16.666666666666664</v>
      </c>
      <c r="K297" s="1462">
        <v>2.5454545454545454</v>
      </c>
      <c r="L297" s="1463">
        <v>0.57662763815347895</v>
      </c>
    </row>
    <row r="298" spans="1:12">
      <c r="G298" s="1513"/>
      <c r="H298" s="1513"/>
      <c r="I298" s="1513"/>
      <c r="J298" s="1513"/>
      <c r="K298" s="1513"/>
      <c r="L298" s="1513"/>
    </row>
    <row r="299" spans="1:12">
      <c r="G299" s="1513"/>
      <c r="H299" s="1513"/>
      <c r="I299" s="1513"/>
      <c r="J299" s="1513"/>
      <c r="K299" s="1513"/>
      <c r="L299" s="1513"/>
    </row>
    <row r="300" spans="1:12">
      <c r="G300" s="1513"/>
      <c r="H300" s="1513"/>
      <c r="I300" s="1513"/>
      <c r="J300" s="1513"/>
      <c r="K300" s="1513"/>
      <c r="L300" s="1513"/>
    </row>
    <row r="301" spans="1:12">
      <c r="G301" s="1513"/>
      <c r="H301" s="1513"/>
      <c r="I301" s="1513"/>
      <c r="J301" s="1513"/>
      <c r="K301" s="1513"/>
      <c r="L301" s="1513"/>
    </row>
    <row r="302" spans="1:12">
      <c r="G302" s="1513"/>
      <c r="H302" s="1513"/>
      <c r="I302" s="1513"/>
      <c r="J302" s="1513"/>
      <c r="K302" s="1513"/>
      <c r="L302" s="1513"/>
    </row>
    <row r="303" spans="1:12">
      <c r="G303" s="1513"/>
      <c r="H303" s="1513"/>
      <c r="I303" s="1513"/>
      <c r="J303" s="1513"/>
      <c r="K303" s="1513"/>
      <c r="L303" s="1513"/>
    </row>
    <row r="304" spans="1:12">
      <c r="G304" s="1513"/>
      <c r="H304" s="1513"/>
      <c r="I304" s="1513"/>
      <c r="J304" s="1513"/>
      <c r="K304" s="1513"/>
      <c r="L304" s="1513"/>
    </row>
    <row r="305" spans="7:12">
      <c r="G305" s="1513"/>
      <c r="H305" s="1513"/>
      <c r="I305" s="1513"/>
      <c r="J305" s="1513"/>
      <c r="K305" s="1513"/>
      <c r="L305" s="1513"/>
    </row>
    <row r="306" spans="7:12">
      <c r="G306" s="1513"/>
      <c r="H306" s="1513"/>
      <c r="I306" s="1513"/>
      <c r="J306" s="1513"/>
      <c r="K306" s="1513"/>
      <c r="L306" s="1513"/>
    </row>
    <row r="307" spans="7:12">
      <c r="G307" s="1513"/>
      <c r="H307" s="1513"/>
      <c r="I307" s="1513"/>
      <c r="J307" s="1513"/>
      <c r="K307" s="1513"/>
      <c r="L307" s="1513"/>
    </row>
    <row r="308" spans="7:12">
      <c r="G308" s="1513"/>
      <c r="H308" s="1513"/>
      <c r="I308" s="1513"/>
      <c r="J308" s="1513"/>
      <c r="K308" s="1513"/>
      <c r="L308" s="1513"/>
    </row>
    <row r="309" spans="7:12">
      <c r="G309" s="1513"/>
      <c r="H309" s="1513"/>
      <c r="I309" s="1513"/>
      <c r="J309" s="1513"/>
      <c r="K309" s="1513"/>
      <c r="L309" s="1513"/>
    </row>
    <row r="310" spans="7:12">
      <c r="G310" s="1513"/>
      <c r="H310" s="1513"/>
      <c r="I310" s="1513"/>
      <c r="J310" s="1513"/>
      <c r="K310" s="1513"/>
      <c r="L310" s="1513"/>
    </row>
    <row r="311" spans="7:12">
      <c r="G311" s="1513"/>
      <c r="H311" s="1513"/>
      <c r="I311" s="1513"/>
      <c r="J311" s="1513"/>
      <c r="K311" s="1513"/>
      <c r="L311" s="1513"/>
    </row>
    <row r="312" spans="7:12">
      <c r="G312" s="1513"/>
      <c r="H312" s="1513"/>
      <c r="I312" s="1513"/>
      <c r="J312" s="1513"/>
      <c r="K312" s="1513"/>
      <c r="L312" s="1513"/>
    </row>
    <row r="313" spans="7:12">
      <c r="G313" s="1513"/>
      <c r="H313" s="1513"/>
      <c r="I313" s="1513"/>
      <c r="J313" s="1513"/>
      <c r="K313" s="1513"/>
      <c r="L313" s="1513"/>
    </row>
    <row r="314" spans="7:12">
      <c r="G314" s="1513"/>
      <c r="H314" s="1513"/>
      <c r="I314" s="1513"/>
      <c r="J314" s="1513"/>
      <c r="K314" s="1513"/>
      <c r="L314" s="1513"/>
    </row>
    <row r="315" spans="7:12">
      <c r="G315" s="1513"/>
      <c r="H315" s="1513"/>
      <c r="I315" s="1513"/>
      <c r="J315" s="1513"/>
      <c r="K315" s="1513"/>
      <c r="L315" s="1513"/>
    </row>
    <row r="316" spans="7:12">
      <c r="G316" s="1513"/>
      <c r="H316" s="1513"/>
      <c r="I316" s="1513"/>
      <c r="J316" s="1513"/>
      <c r="K316" s="1513"/>
      <c r="L316" s="1513"/>
    </row>
    <row r="317" spans="7:12">
      <c r="G317" s="1513"/>
      <c r="H317" s="1513"/>
      <c r="I317" s="1513"/>
      <c r="J317" s="1513"/>
      <c r="K317" s="1513"/>
      <c r="L317" s="1513"/>
    </row>
    <row r="318" spans="7:12">
      <c r="G318" s="1513"/>
      <c r="H318" s="1513"/>
      <c r="I318" s="1513"/>
      <c r="J318" s="1513"/>
      <c r="K318" s="1513"/>
      <c r="L318" s="1513"/>
    </row>
    <row r="319" spans="7:12">
      <c r="G319" s="1513"/>
      <c r="H319" s="1513"/>
      <c r="I319" s="1513"/>
      <c r="J319" s="1513"/>
      <c r="K319" s="1513"/>
      <c r="L319" s="1513"/>
    </row>
    <row r="320" spans="7:12">
      <c r="G320" s="1513"/>
      <c r="H320" s="1513"/>
      <c r="I320" s="1513"/>
      <c r="J320" s="1513"/>
      <c r="K320" s="1513"/>
      <c r="L320" s="1513"/>
    </row>
    <row r="321" spans="7:12">
      <c r="G321" s="1513"/>
      <c r="H321" s="1513"/>
      <c r="I321" s="1513"/>
      <c r="J321" s="1513"/>
      <c r="K321" s="1513"/>
      <c r="L321" s="1513"/>
    </row>
    <row r="322" spans="7:12">
      <c r="G322" s="1513"/>
      <c r="H322" s="1513"/>
      <c r="I322" s="1513"/>
      <c r="J322" s="1513"/>
      <c r="K322" s="1513"/>
      <c r="L322" s="1513"/>
    </row>
    <row r="323" spans="7:12">
      <c r="G323" s="1513"/>
      <c r="H323" s="1513"/>
      <c r="I323" s="1513"/>
      <c r="J323" s="1513"/>
      <c r="K323" s="1513"/>
      <c r="L323" s="1513"/>
    </row>
    <row r="324" spans="7:12">
      <c r="G324" s="1513"/>
      <c r="H324" s="1513"/>
      <c r="I324" s="1513"/>
      <c r="J324" s="1513"/>
      <c r="K324" s="1513"/>
      <c r="L324" s="1513"/>
    </row>
    <row r="325" spans="7:12">
      <c r="G325" s="1513"/>
      <c r="H325" s="1513"/>
      <c r="I325" s="1513"/>
      <c r="J325" s="1513"/>
      <c r="K325" s="1513"/>
      <c r="L325" s="1513"/>
    </row>
    <row r="326" spans="7:12">
      <c r="G326" s="1513"/>
      <c r="H326" s="1513"/>
      <c r="I326" s="1513"/>
      <c r="J326" s="1513"/>
      <c r="K326" s="1513"/>
      <c r="L326" s="1513"/>
    </row>
    <row r="327" spans="7:12">
      <c r="G327" s="1513"/>
      <c r="H327" s="1513"/>
      <c r="I327" s="1513"/>
      <c r="J327" s="1513"/>
      <c r="K327" s="1513"/>
      <c r="L327" s="1513"/>
    </row>
    <row r="328" spans="7:12">
      <c r="G328" s="1513"/>
      <c r="H328" s="1513"/>
      <c r="I328" s="1513"/>
      <c r="J328" s="1513"/>
      <c r="K328" s="1513"/>
      <c r="L328" s="1513"/>
    </row>
    <row r="329" spans="7:12">
      <c r="G329" s="1513"/>
      <c r="H329" s="1513"/>
      <c r="I329" s="1513"/>
      <c r="J329" s="1513"/>
      <c r="K329" s="1513"/>
      <c r="L329" s="1513"/>
    </row>
    <row r="330" spans="7:12">
      <c r="G330" s="1513"/>
      <c r="H330" s="1513"/>
      <c r="I330" s="1513"/>
      <c r="J330" s="1513"/>
      <c r="K330" s="1513"/>
      <c r="L330" s="1513"/>
    </row>
    <row r="331" spans="7:12">
      <c r="G331" s="1513"/>
      <c r="H331" s="1513"/>
      <c r="I331" s="1513"/>
      <c r="J331" s="1513"/>
      <c r="K331" s="1513"/>
      <c r="L331" s="1513"/>
    </row>
    <row r="332" spans="7:12">
      <c r="G332" s="1513"/>
      <c r="H332" s="1513"/>
      <c r="I332" s="1513"/>
      <c r="J332" s="1513"/>
      <c r="K332" s="1513"/>
      <c r="L332" s="1513"/>
    </row>
    <row r="333" spans="7:12">
      <c r="G333" s="1513"/>
      <c r="H333" s="1513"/>
      <c r="I333" s="1513"/>
      <c r="J333" s="1513"/>
      <c r="K333" s="1513"/>
      <c r="L333" s="1513"/>
    </row>
    <row r="334" spans="7:12">
      <c r="G334" s="1513"/>
      <c r="H334" s="1513"/>
      <c r="I334" s="1513"/>
      <c r="J334" s="1513"/>
      <c r="K334" s="1513"/>
      <c r="L334" s="1513"/>
    </row>
    <row r="335" spans="7:12">
      <c r="G335" s="1513"/>
      <c r="H335" s="1513"/>
      <c r="I335" s="1513"/>
      <c r="J335" s="1513"/>
      <c r="K335" s="1513"/>
      <c r="L335" s="1513"/>
    </row>
    <row r="336" spans="7:12">
      <c r="G336" s="1513"/>
      <c r="H336" s="1513"/>
      <c r="I336" s="1513"/>
      <c r="J336" s="1513"/>
      <c r="K336" s="1513"/>
      <c r="L336" s="1513"/>
    </row>
    <row r="337" spans="7:12">
      <c r="G337" s="1513"/>
      <c r="H337" s="1513"/>
      <c r="I337" s="1513"/>
      <c r="J337" s="1513"/>
      <c r="K337" s="1513"/>
      <c r="L337" s="1513"/>
    </row>
    <row r="338" spans="7:12">
      <c r="G338" s="1513"/>
      <c r="H338" s="1513"/>
      <c r="I338" s="1513"/>
      <c r="J338" s="1513"/>
      <c r="K338" s="1513"/>
      <c r="L338" s="1513"/>
    </row>
    <row r="339" spans="7:12">
      <c r="G339" s="1513"/>
      <c r="H339" s="1513"/>
      <c r="I339" s="1513"/>
      <c r="J339" s="1513"/>
      <c r="K339" s="1513"/>
      <c r="L339" s="1513"/>
    </row>
    <row r="340" spans="7:12">
      <c r="G340" s="1513"/>
      <c r="H340" s="1513"/>
      <c r="I340" s="1513"/>
      <c r="J340" s="1513"/>
      <c r="K340" s="1513"/>
      <c r="L340" s="1513"/>
    </row>
    <row r="341" spans="7:12">
      <c r="G341" s="1513"/>
      <c r="H341" s="1513"/>
      <c r="I341" s="1513"/>
      <c r="J341" s="1513"/>
      <c r="K341" s="1513"/>
      <c r="L341" s="1513"/>
    </row>
    <row r="342" spans="7:12">
      <c r="G342" s="1513"/>
      <c r="H342" s="1513"/>
      <c r="I342" s="1513"/>
      <c r="J342" s="1513"/>
      <c r="K342" s="1513"/>
      <c r="L342" s="1513"/>
    </row>
    <row r="343" spans="7:12">
      <c r="G343" s="1513"/>
      <c r="H343" s="1513"/>
      <c r="I343" s="1513"/>
      <c r="J343" s="1513"/>
      <c r="K343" s="1513"/>
      <c r="L343" s="1513"/>
    </row>
    <row r="344" spans="7:12">
      <c r="G344" s="1513"/>
      <c r="H344" s="1513"/>
      <c r="I344" s="1513"/>
      <c r="J344" s="1513"/>
      <c r="K344" s="1513"/>
      <c r="L344" s="1513"/>
    </row>
    <row r="345" spans="7:12">
      <c r="G345" s="1513"/>
      <c r="H345" s="1513"/>
      <c r="I345" s="1513"/>
      <c r="J345" s="1513"/>
      <c r="K345" s="1513"/>
      <c r="L345" s="1513"/>
    </row>
    <row r="346" spans="7:12">
      <c r="G346" s="1513"/>
      <c r="H346" s="1513"/>
      <c r="I346" s="1513"/>
      <c r="J346" s="1513"/>
      <c r="K346" s="1513"/>
      <c r="L346" s="1513"/>
    </row>
    <row r="347" spans="7:12">
      <c r="G347" s="1513"/>
      <c r="H347" s="1513"/>
      <c r="I347" s="1513"/>
      <c r="J347" s="1513"/>
      <c r="K347" s="1513"/>
      <c r="L347" s="1513"/>
    </row>
    <row r="348" spans="7:12">
      <c r="G348" s="1513"/>
      <c r="H348" s="1513"/>
      <c r="I348" s="1513"/>
      <c r="J348" s="1513"/>
      <c r="K348" s="1513"/>
      <c r="L348" s="1513"/>
    </row>
    <row r="349" spans="7:12">
      <c r="G349" s="1513"/>
      <c r="H349" s="1513"/>
      <c r="I349" s="1513"/>
      <c r="J349" s="1513"/>
      <c r="K349" s="1513"/>
      <c r="L349" s="1513"/>
    </row>
    <row r="350" spans="7:12">
      <c r="G350" s="1513"/>
      <c r="H350" s="1513"/>
      <c r="I350" s="1513"/>
      <c r="J350" s="1513"/>
      <c r="K350" s="1513"/>
      <c r="L350" s="1513"/>
    </row>
    <row r="351" spans="7:12">
      <c r="G351" s="1513"/>
      <c r="H351" s="1513"/>
      <c r="I351" s="1513"/>
      <c r="J351" s="1513"/>
      <c r="K351" s="1513"/>
      <c r="L351" s="1513"/>
    </row>
    <row r="352" spans="7:12">
      <c r="G352" s="1513"/>
      <c r="H352" s="1513"/>
      <c r="I352" s="1513"/>
      <c r="J352" s="1513"/>
      <c r="K352" s="1513"/>
      <c r="L352" s="1513"/>
    </row>
    <row r="353" spans="7:12">
      <c r="G353" s="1513"/>
      <c r="H353" s="1513"/>
      <c r="I353" s="1513"/>
      <c r="J353" s="1513"/>
      <c r="K353" s="1513"/>
      <c r="L353" s="1513"/>
    </row>
    <row r="354" spans="7:12">
      <c r="G354" s="1513"/>
      <c r="H354" s="1513"/>
      <c r="I354" s="1513"/>
      <c r="J354" s="1513"/>
      <c r="K354" s="1513"/>
      <c r="L354" s="1513"/>
    </row>
    <row r="355" spans="7:12">
      <c r="G355" s="1513"/>
      <c r="H355" s="1513"/>
      <c r="I355" s="1513"/>
      <c r="J355" s="1513"/>
      <c r="K355" s="1513"/>
      <c r="L355" s="151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18" customWidth="1"/>
    <col min="2" max="2" width="11.28515625" style="1118" bestFit="1" customWidth="1"/>
    <col min="3" max="3" width="11.42578125" style="1118" customWidth="1"/>
    <col min="4" max="4" width="13.42578125" style="1118" customWidth="1"/>
    <col min="5" max="5" width="11.28515625" style="1118" bestFit="1" customWidth="1"/>
    <col min="6" max="6" width="11.42578125" style="1118" customWidth="1"/>
    <col min="7" max="7" width="12.140625" style="1118" customWidth="1"/>
    <col min="8" max="8" width="10.85546875" style="1118" bestFit="1" customWidth="1"/>
    <col min="9" max="9" width="13.28515625" style="1118" customWidth="1"/>
    <col min="10" max="16384" width="9.140625" style="1118"/>
  </cols>
  <sheetData>
    <row r="1" spans="1:18" ht="40.5" customHeight="1" thickBot="1">
      <c r="A1" s="1618" t="s">
        <v>408</v>
      </c>
      <c r="B1" s="1618"/>
      <c r="C1" s="1618"/>
      <c r="D1" s="1618"/>
      <c r="E1" s="1618"/>
      <c r="F1" s="1618"/>
      <c r="G1" s="1618"/>
      <c r="H1" s="1618"/>
    </row>
    <row r="2" spans="1:18" ht="45">
      <c r="A2" s="1266" t="s">
        <v>99</v>
      </c>
      <c r="B2" s="1247" t="s">
        <v>5</v>
      </c>
      <c r="C2" s="1303"/>
      <c r="D2" s="1304" t="s">
        <v>100</v>
      </c>
      <c r="E2" s="1619" t="s">
        <v>101</v>
      </c>
      <c r="F2" s="1620"/>
      <c r="G2" s="1621"/>
      <c r="H2" s="1267" t="s">
        <v>102</v>
      </c>
    </row>
    <row r="3" spans="1:18" ht="48" thickBot="1">
      <c r="A3" s="1249"/>
      <c r="B3" s="1350" t="s">
        <v>518</v>
      </c>
      <c r="C3" s="1351" t="s">
        <v>513</v>
      </c>
      <c r="D3" s="1352" t="s">
        <v>50</v>
      </c>
      <c r="E3" s="1350" t="s">
        <v>518</v>
      </c>
      <c r="F3" s="1350" t="s">
        <v>513</v>
      </c>
      <c r="G3" s="908" t="s">
        <v>103</v>
      </c>
      <c r="H3" s="1353" t="s">
        <v>104</v>
      </c>
    </row>
    <row r="4" spans="1:18" ht="16.5" thickBot="1">
      <c r="A4" s="1268" t="s">
        <v>4</v>
      </c>
      <c r="B4" s="1354"/>
      <c r="C4" s="1354"/>
      <c r="D4" s="1355"/>
      <c r="E4" s="1356"/>
      <c r="F4" s="1356"/>
      <c r="G4" s="1357"/>
      <c r="H4" s="1358"/>
    </row>
    <row r="5" spans="1:18">
      <c r="A5" s="1269" t="s">
        <v>251</v>
      </c>
      <c r="B5" s="1349">
        <v>21039.967418720797</v>
      </c>
      <c r="C5" s="1359">
        <v>21194.876405307819</v>
      </c>
      <c r="D5" s="1360">
        <v>-0.73087940511995186</v>
      </c>
      <c r="E5" s="1361">
        <v>100</v>
      </c>
      <c r="F5" s="1362">
        <v>100</v>
      </c>
      <c r="G5" s="1363" t="s">
        <v>73</v>
      </c>
      <c r="H5" s="1364">
        <v>12.059938617078897</v>
      </c>
    </row>
    <row r="6" spans="1:18">
      <c r="A6" s="1255" t="s">
        <v>105</v>
      </c>
      <c r="B6" s="1346">
        <v>19146.725999999999</v>
      </c>
      <c r="C6" s="1365">
        <v>18872.132000000001</v>
      </c>
      <c r="D6" s="1366">
        <v>1.4550237355270581</v>
      </c>
      <c r="E6" s="1367">
        <v>11.794926874675546</v>
      </c>
      <c r="F6" s="1368">
        <v>6.6598463420994571</v>
      </c>
      <c r="G6" s="1369">
        <v>77.105090249834518</v>
      </c>
      <c r="H6" s="1370">
        <v>98.463855421686731</v>
      </c>
    </row>
    <row r="7" spans="1:18">
      <c r="A7" s="1255" t="s">
        <v>106</v>
      </c>
      <c r="B7" s="1346">
        <v>22777.401000000002</v>
      </c>
      <c r="C7" s="1365">
        <v>24405.460999999999</v>
      </c>
      <c r="D7" s="1366">
        <v>-6.670884028783548</v>
      </c>
      <c r="E7" s="1367">
        <v>10.271557202441688</v>
      </c>
      <c r="F7" s="1368">
        <v>8.9887865840203816</v>
      </c>
      <c r="G7" s="1369">
        <v>14.270787346333528</v>
      </c>
      <c r="H7" s="1370">
        <v>28.051774157554117</v>
      </c>
    </row>
    <row r="8" spans="1:18" ht="16.5" thickBot="1">
      <c r="A8" s="1257" t="s">
        <v>107</v>
      </c>
      <c r="B8" s="1347">
        <v>21097.51</v>
      </c>
      <c r="C8" s="1371">
        <v>21036.133999999998</v>
      </c>
      <c r="D8" s="1372">
        <v>0.29176463698130184</v>
      </c>
      <c r="E8" s="1373">
        <v>77.933515922882762</v>
      </c>
      <c r="F8" s="1374">
        <v>84.351367073880169</v>
      </c>
      <c r="G8" s="1375">
        <v>-7.6084731921134772</v>
      </c>
      <c r="H8" s="1376">
        <v>3.5338882282996469</v>
      </c>
    </row>
    <row r="9" spans="1:18">
      <c r="A9" s="1270" t="s">
        <v>252</v>
      </c>
      <c r="B9" s="1348">
        <v>17784.061327190084</v>
      </c>
      <c r="C9" s="1377">
        <v>17501.704031341047</v>
      </c>
      <c r="D9" s="1360">
        <v>1.6133131684972362</v>
      </c>
      <c r="E9" s="1378">
        <v>100</v>
      </c>
      <c r="F9" s="1379">
        <v>100</v>
      </c>
      <c r="G9" s="1380" t="s">
        <v>73</v>
      </c>
      <c r="H9" s="1381">
        <v>-16.561794266209258</v>
      </c>
    </row>
    <row r="10" spans="1:18">
      <c r="A10" s="1255" t="s">
        <v>105</v>
      </c>
      <c r="B10" s="1346">
        <v>17196.972000000002</v>
      </c>
      <c r="C10" s="1365">
        <v>17089.565999999999</v>
      </c>
      <c r="D10" s="1366">
        <v>0.62848875155754502</v>
      </c>
      <c r="E10" s="1367">
        <v>6.223140495867769</v>
      </c>
      <c r="F10" s="1368">
        <v>6.6991914768907188</v>
      </c>
      <c r="G10" s="1369">
        <v>-7.1060960515178229</v>
      </c>
      <c r="H10" s="1370">
        <v>-22.490993309315488</v>
      </c>
    </row>
    <row r="11" spans="1:18">
      <c r="A11" s="1255" t="s">
        <v>106</v>
      </c>
      <c r="B11" s="1346" t="s">
        <v>200</v>
      </c>
      <c r="C11" s="1365" t="s">
        <v>200</v>
      </c>
      <c r="D11" s="1366" t="s">
        <v>73</v>
      </c>
      <c r="E11" s="1367">
        <v>0.89669421487603307</v>
      </c>
      <c r="F11" s="1368">
        <v>0.41201923905735516</v>
      </c>
      <c r="G11" s="1369" t="s">
        <v>73</v>
      </c>
      <c r="H11" s="1370" t="s">
        <v>73</v>
      </c>
    </row>
    <row r="12" spans="1:18" ht="16.5" thickBot="1">
      <c r="A12" s="1271" t="s">
        <v>107</v>
      </c>
      <c r="B12" s="1346">
        <v>17730.117999999999</v>
      </c>
      <c r="C12" s="1365">
        <v>17471.235000000001</v>
      </c>
      <c r="D12" s="1372">
        <v>1.4817670302070687</v>
      </c>
      <c r="E12" s="1367">
        <v>92.880165289256198</v>
      </c>
      <c r="F12" s="1368">
        <v>92.888789284051924</v>
      </c>
      <c r="G12" s="1369">
        <v>-9.284214879101008E-3</v>
      </c>
      <c r="H12" s="1370">
        <v>-16.569540848520845</v>
      </c>
      <c r="P12" s="1002"/>
      <c r="Q12" s="1002"/>
      <c r="R12" s="1002"/>
    </row>
    <row r="13" spans="1:18" ht="16.5" thickBot="1">
      <c r="A13" s="1268" t="s">
        <v>108</v>
      </c>
      <c r="B13" s="1382"/>
      <c r="C13" s="1382"/>
      <c r="D13" s="1383"/>
      <c r="E13" s="1384"/>
      <c r="F13" s="1384"/>
      <c r="G13" s="1385"/>
      <c r="H13" s="1386"/>
      <c r="P13" s="1002"/>
      <c r="Q13" s="1002"/>
      <c r="R13" s="1002"/>
    </row>
    <row r="14" spans="1:18">
      <c r="A14" s="1269" t="s">
        <v>251</v>
      </c>
      <c r="B14" s="1349">
        <v>20607.835265089267</v>
      </c>
      <c r="C14" s="1359">
        <v>20628.440533228091</v>
      </c>
      <c r="D14" s="1360">
        <v>-9.9887667735395924E-2</v>
      </c>
      <c r="E14" s="1361">
        <v>100</v>
      </c>
      <c r="F14" s="1362">
        <v>100</v>
      </c>
      <c r="G14" s="1363" t="s">
        <v>73</v>
      </c>
      <c r="H14" s="1364">
        <v>7.8270611600549866</v>
      </c>
      <c r="P14" s="1002"/>
      <c r="Q14" s="1002"/>
      <c r="R14" s="1002"/>
    </row>
    <row r="15" spans="1:18">
      <c r="A15" s="1255" t="s">
        <v>105</v>
      </c>
      <c r="B15" s="1346">
        <v>18977.638999999999</v>
      </c>
      <c r="C15" s="1365">
        <v>18572.787</v>
      </c>
      <c r="D15" s="1366">
        <v>2.1798128627652864</v>
      </c>
      <c r="E15" s="1367">
        <v>10.187021819212243</v>
      </c>
      <c r="F15" s="1368">
        <v>7.6844731883688953</v>
      </c>
      <c r="G15" s="1369">
        <v>32.566300506209949</v>
      </c>
      <c r="H15" s="1370">
        <v>42.942345924453285</v>
      </c>
    </row>
    <row r="16" spans="1:18">
      <c r="A16" s="1255" t="s">
        <v>106</v>
      </c>
      <c r="B16" s="1346" t="s">
        <v>73</v>
      </c>
      <c r="C16" s="1365" t="s">
        <v>73</v>
      </c>
      <c r="D16" s="1366" t="s">
        <v>73</v>
      </c>
      <c r="E16" s="1367">
        <v>0</v>
      </c>
      <c r="F16" s="1368">
        <v>0</v>
      </c>
      <c r="G16" s="1369" t="s">
        <v>73</v>
      </c>
      <c r="H16" s="1370" t="s">
        <v>73</v>
      </c>
    </row>
    <row r="17" spans="1:13" ht="16.5" thickBot="1">
      <c r="A17" s="1257" t="s">
        <v>107</v>
      </c>
      <c r="B17" s="1347">
        <v>20792.740000000002</v>
      </c>
      <c r="C17" s="1371">
        <v>20799.556</v>
      </c>
      <c r="D17" s="1372">
        <v>-3.2769930281198761E-2</v>
      </c>
      <c r="E17" s="1373">
        <v>89.812978180787766</v>
      </c>
      <c r="F17" s="1374">
        <v>92.315526811631102</v>
      </c>
      <c r="G17" s="1375">
        <v>-2.7108642687483773</v>
      </c>
      <c r="H17" s="1376">
        <v>4.9040158870255883</v>
      </c>
    </row>
    <row r="18" spans="1:13">
      <c r="A18" s="1270" t="s">
        <v>252</v>
      </c>
      <c r="B18" s="1348">
        <v>15997.939148351648</v>
      </c>
      <c r="C18" s="1377">
        <v>15992.480702944207</v>
      </c>
      <c r="D18" s="1387">
        <v>3.4131324019269924E-2</v>
      </c>
      <c r="E18" s="1378">
        <v>100</v>
      </c>
      <c r="F18" s="1379">
        <v>100</v>
      </c>
      <c r="G18" s="1380" t="s">
        <v>73</v>
      </c>
      <c r="H18" s="1381">
        <v>-16.599839615076192</v>
      </c>
    </row>
    <row r="19" spans="1:13">
      <c r="A19" s="1255" t="s">
        <v>105</v>
      </c>
      <c r="B19" s="1346" t="s">
        <v>200</v>
      </c>
      <c r="C19" s="1365" t="s">
        <v>200</v>
      </c>
      <c r="D19" s="1366" t="s">
        <v>73</v>
      </c>
      <c r="E19" s="1367">
        <v>2.1291208791208791</v>
      </c>
      <c r="F19" s="1368">
        <v>2.2339328674533165</v>
      </c>
      <c r="G19" s="1369" t="s">
        <v>73</v>
      </c>
      <c r="H19" s="1370" t="s">
        <v>73</v>
      </c>
    </row>
    <row r="20" spans="1:13">
      <c r="A20" s="1255" t="s">
        <v>106</v>
      </c>
      <c r="B20" s="1346" t="s">
        <v>73</v>
      </c>
      <c r="C20" s="1365" t="s">
        <v>73</v>
      </c>
      <c r="D20" s="1366" t="s">
        <v>73</v>
      </c>
      <c r="E20" s="1367">
        <v>0</v>
      </c>
      <c r="F20" s="1368">
        <v>0</v>
      </c>
      <c r="G20" s="1369" t="s">
        <v>73</v>
      </c>
      <c r="H20" s="1370" t="s">
        <v>73</v>
      </c>
    </row>
    <row r="21" spans="1:13" ht="16.5" thickBot="1">
      <c r="A21" s="1271" t="s">
        <v>107</v>
      </c>
      <c r="B21" s="1346">
        <v>15991.368</v>
      </c>
      <c r="C21" s="1365">
        <v>15980.884</v>
      </c>
      <c r="D21" s="1372">
        <v>6.5603379637824658E-2</v>
      </c>
      <c r="E21" s="1367">
        <v>97.870879120879124</v>
      </c>
      <c r="F21" s="1368">
        <v>97.766067132546681</v>
      </c>
      <c r="G21" s="1369">
        <v>0.10720691893061833</v>
      </c>
      <c r="H21" s="1370">
        <v>-16.51042887274432</v>
      </c>
    </row>
    <row r="22" spans="1:13" ht="16.5" thickBot="1">
      <c r="A22" s="1268" t="s">
        <v>109</v>
      </c>
      <c r="B22" s="1382"/>
      <c r="C22" s="1382"/>
      <c r="D22" s="1383"/>
      <c r="E22" s="1384"/>
      <c r="F22" s="1384"/>
      <c r="G22" s="1385"/>
      <c r="H22" s="1386"/>
    </row>
    <row r="23" spans="1:13">
      <c r="A23" s="1269" t="s">
        <v>251</v>
      </c>
      <c r="B23" s="1349">
        <v>21570.524853849143</v>
      </c>
      <c r="C23" s="1388">
        <v>22489.05643024862</v>
      </c>
      <c r="D23" s="1360">
        <v>-4.0843491110815009</v>
      </c>
      <c r="E23" s="1361">
        <v>100</v>
      </c>
      <c r="F23" s="1362">
        <v>100</v>
      </c>
      <c r="G23" s="1363" t="s">
        <v>73</v>
      </c>
      <c r="H23" s="1364">
        <v>77.724063842848395</v>
      </c>
    </row>
    <row r="24" spans="1:13">
      <c r="A24" s="1255" t="s">
        <v>105</v>
      </c>
      <c r="B24" s="1346" t="s">
        <v>200</v>
      </c>
      <c r="C24" s="1365">
        <v>19121.558000000001</v>
      </c>
      <c r="D24" s="1366" t="s">
        <v>73</v>
      </c>
      <c r="E24" s="1367">
        <v>19.135615906048962</v>
      </c>
      <c r="F24" s="1368">
        <v>13.896562308164517</v>
      </c>
      <c r="G24" s="1369" t="s">
        <v>73</v>
      </c>
      <c r="H24" s="1370" t="s">
        <v>73</v>
      </c>
    </row>
    <row r="25" spans="1:13">
      <c r="A25" s="1255" t="s">
        <v>106</v>
      </c>
      <c r="B25" s="1346">
        <v>22777.401000000002</v>
      </c>
      <c r="C25" s="1365">
        <v>24405.460999999999</v>
      </c>
      <c r="D25" s="1366">
        <v>-6.670884028783548</v>
      </c>
      <c r="E25" s="1367">
        <v>24.774405250205085</v>
      </c>
      <c r="F25" s="1368">
        <v>34.384591774094545</v>
      </c>
      <c r="G25" s="1369">
        <v>-27.949107516029326</v>
      </c>
      <c r="H25" s="1370">
        <v>28.051774157554117</v>
      </c>
    </row>
    <row r="26" spans="1:13" ht="16.5" thickBot="1">
      <c r="A26" s="1257" t="s">
        <v>107</v>
      </c>
      <c r="B26" s="1347">
        <v>21836.286</v>
      </c>
      <c r="C26" s="1371">
        <v>22119.788</v>
      </c>
      <c r="D26" s="1372">
        <v>-1.2816668948183427</v>
      </c>
      <c r="E26" s="1373">
        <v>56.089978843745946</v>
      </c>
      <c r="F26" s="1374">
        <v>51.71884591774095</v>
      </c>
      <c r="G26" s="1375">
        <v>8.4517217049995708</v>
      </c>
      <c r="H26" s="1376">
        <v>92.744807121661694</v>
      </c>
      <c r="K26" s="1002"/>
      <c r="L26" s="1002"/>
      <c r="M26" s="1002"/>
    </row>
    <row r="27" spans="1:13">
      <c r="A27" s="1270" t="s">
        <v>252</v>
      </c>
      <c r="B27" s="1348">
        <v>16939.55451181321</v>
      </c>
      <c r="C27" s="1377">
        <v>16311.906364148646</v>
      </c>
      <c r="D27" s="1387">
        <v>3.8477915067244952</v>
      </c>
      <c r="E27" s="1378">
        <v>100</v>
      </c>
      <c r="F27" s="1379">
        <v>100</v>
      </c>
      <c r="G27" s="1380" t="s">
        <v>73</v>
      </c>
      <c r="H27" s="1381">
        <v>-17.811452939384701</v>
      </c>
      <c r="J27" s="1617"/>
      <c r="K27" s="1617"/>
      <c r="L27" s="1617"/>
      <c r="M27" s="1617"/>
    </row>
    <row r="28" spans="1:13">
      <c r="A28" s="1255" t="s">
        <v>105</v>
      </c>
      <c r="B28" s="1346" t="s">
        <v>200</v>
      </c>
      <c r="C28" s="1365" t="s">
        <v>200</v>
      </c>
      <c r="D28" s="1366" t="s">
        <v>73</v>
      </c>
      <c r="E28" s="1367">
        <v>2.5016214212915777</v>
      </c>
      <c r="F28" s="1368">
        <v>1.4620773682607371</v>
      </c>
      <c r="G28" s="1369" t="s">
        <v>73</v>
      </c>
      <c r="H28" s="1370" t="s">
        <v>73</v>
      </c>
    </row>
    <row r="29" spans="1:13">
      <c r="A29" s="1255" t="s">
        <v>106</v>
      </c>
      <c r="B29" s="1346" t="s">
        <v>200</v>
      </c>
      <c r="C29" s="1365" t="s">
        <v>200</v>
      </c>
      <c r="D29" s="1366" t="s">
        <v>73</v>
      </c>
      <c r="E29" s="1367">
        <v>4.0211248031131284</v>
      </c>
      <c r="F29" s="1368">
        <v>1.8199817240328968</v>
      </c>
      <c r="G29" s="1369" t="s">
        <v>73</v>
      </c>
      <c r="H29" s="1370" t="s">
        <v>73</v>
      </c>
    </row>
    <row r="30" spans="1:13" ht="16.5" thickBot="1">
      <c r="A30" s="1271" t="s">
        <v>107</v>
      </c>
      <c r="B30" s="1346">
        <v>16439.414000000001</v>
      </c>
      <c r="C30" s="1365">
        <v>16024.574000000001</v>
      </c>
      <c r="D30" s="1372">
        <v>2.5887739667837666</v>
      </c>
      <c r="E30" s="1367">
        <v>93.477253775595287</v>
      </c>
      <c r="F30" s="1368">
        <v>96.717940907706378</v>
      </c>
      <c r="G30" s="1369">
        <v>-3.3506576977311111</v>
      </c>
      <c r="H30" s="1370">
        <v>-20.565309818124561</v>
      </c>
    </row>
    <row r="31" spans="1:13" ht="16.5" thickBot="1">
      <c r="A31" s="1268" t="s">
        <v>110</v>
      </c>
      <c r="B31" s="1382"/>
      <c r="C31" s="1382"/>
      <c r="D31" s="1383"/>
      <c r="E31" s="1384"/>
      <c r="F31" s="1384"/>
      <c r="G31" s="1385"/>
      <c r="H31" s="1386"/>
    </row>
    <row r="32" spans="1:13">
      <c r="A32" s="1269" t="s">
        <v>251</v>
      </c>
      <c r="B32" s="1349">
        <v>20767.737000000001</v>
      </c>
      <c r="C32" s="1359">
        <v>20860.650000000001</v>
      </c>
      <c r="D32" s="1360">
        <v>-0.44539839362627948</v>
      </c>
      <c r="E32" s="1361">
        <v>100</v>
      </c>
      <c r="F32" s="1362">
        <v>100</v>
      </c>
      <c r="G32" s="1363" t="s">
        <v>73</v>
      </c>
      <c r="H32" s="1364">
        <v>-32.906530089628674</v>
      </c>
    </row>
    <row r="33" spans="1:8">
      <c r="A33" s="1255" t="s">
        <v>105</v>
      </c>
      <c r="B33" s="1346" t="s">
        <v>73</v>
      </c>
      <c r="C33" s="1365" t="s">
        <v>73</v>
      </c>
      <c r="D33" s="1366" t="s">
        <v>73</v>
      </c>
      <c r="E33" s="1367">
        <v>0</v>
      </c>
      <c r="F33" s="1368">
        <v>0</v>
      </c>
      <c r="G33" s="1369" t="s">
        <v>73</v>
      </c>
      <c r="H33" s="1370" t="s">
        <v>73</v>
      </c>
    </row>
    <row r="34" spans="1:8">
      <c r="A34" s="1255" t="s">
        <v>106</v>
      </c>
      <c r="B34" s="1346" t="s">
        <v>73</v>
      </c>
      <c r="C34" s="1365" t="s">
        <v>73</v>
      </c>
      <c r="D34" s="1366" t="s">
        <v>73</v>
      </c>
      <c r="E34" s="1367">
        <v>0</v>
      </c>
      <c r="F34" s="1368">
        <v>0</v>
      </c>
      <c r="G34" s="1369" t="s">
        <v>73</v>
      </c>
      <c r="H34" s="1370" t="s">
        <v>73</v>
      </c>
    </row>
    <row r="35" spans="1:8" ht="16.5" thickBot="1">
      <c r="A35" s="1257" t="s">
        <v>107</v>
      </c>
      <c r="B35" s="1347">
        <v>20767.737000000001</v>
      </c>
      <c r="C35" s="1371">
        <v>20860.650000000001</v>
      </c>
      <c r="D35" s="1372">
        <v>-0.44539839362627948</v>
      </c>
      <c r="E35" s="1373">
        <v>100</v>
      </c>
      <c r="F35" s="1374">
        <v>100</v>
      </c>
      <c r="G35" s="1375">
        <v>0</v>
      </c>
      <c r="H35" s="1376">
        <v>-32.906530089628674</v>
      </c>
    </row>
    <row r="36" spans="1:8">
      <c r="A36" s="1270" t="s">
        <v>252</v>
      </c>
      <c r="B36" s="1348">
        <v>19307.934653751028</v>
      </c>
      <c r="C36" s="1377">
        <v>19032.593980960715</v>
      </c>
      <c r="D36" s="1387">
        <v>1.4466796962397792</v>
      </c>
      <c r="E36" s="1378">
        <v>100</v>
      </c>
      <c r="F36" s="1379">
        <v>100</v>
      </c>
      <c r="G36" s="1380" t="s">
        <v>73</v>
      </c>
      <c r="H36" s="1381">
        <v>-15.939015939015944</v>
      </c>
    </row>
    <row r="37" spans="1:8">
      <c r="A37" s="1255" t="s">
        <v>105</v>
      </c>
      <c r="B37" s="1346" t="s">
        <v>200</v>
      </c>
      <c r="C37" s="1365" t="s">
        <v>200</v>
      </c>
      <c r="D37" s="1366" t="s">
        <v>73</v>
      </c>
      <c r="E37" s="1367">
        <v>10.55234954657873</v>
      </c>
      <c r="F37" s="1368">
        <v>12.050917314075207</v>
      </c>
      <c r="G37" s="1369" t="s">
        <v>73</v>
      </c>
      <c r="H37" s="1370" t="s">
        <v>73</v>
      </c>
    </row>
    <row r="38" spans="1:8">
      <c r="A38" s="1255" t="s">
        <v>106</v>
      </c>
      <c r="B38" s="1346" t="s">
        <v>73</v>
      </c>
      <c r="C38" s="1365" t="s">
        <v>73</v>
      </c>
      <c r="D38" s="1366" t="s">
        <v>73</v>
      </c>
      <c r="E38" s="1367">
        <v>0</v>
      </c>
      <c r="F38" s="1368">
        <v>0</v>
      </c>
      <c r="G38" s="1369" t="s">
        <v>73</v>
      </c>
      <c r="H38" s="1370" t="s">
        <v>73</v>
      </c>
    </row>
    <row r="39" spans="1:8" ht="16.5" thickBot="1">
      <c r="A39" s="1257" t="s">
        <v>107</v>
      </c>
      <c r="B39" s="1347">
        <v>19563.690999999999</v>
      </c>
      <c r="C39" s="1371">
        <v>19288.151999999998</v>
      </c>
      <c r="D39" s="1372">
        <v>1.4285401732628438</v>
      </c>
      <c r="E39" s="1373">
        <v>89.447650453421261</v>
      </c>
      <c r="F39" s="1374">
        <v>87.949082685924779</v>
      </c>
      <c r="G39" s="1375">
        <v>1.7039038063057708</v>
      </c>
      <c r="H39" s="1376">
        <v>-14.506697631982743</v>
      </c>
    </row>
    <row r="40" spans="1:8" ht="14.25" customHeight="1">
      <c r="A40" s="1258" t="s">
        <v>253</v>
      </c>
      <c r="B40" s="1244"/>
      <c r="C40" s="1258"/>
      <c r="D40" s="1244"/>
      <c r="E40" s="1258"/>
      <c r="F40" s="1258"/>
      <c r="G40" s="1258"/>
      <c r="H40" s="1258"/>
    </row>
    <row r="41" spans="1:8" ht="5.25" customHeight="1">
      <c r="A41" s="1622"/>
      <c r="B41" s="1622"/>
      <c r="C41" s="1622"/>
      <c r="D41" s="1622"/>
      <c r="E41" s="1258"/>
      <c r="F41" s="1258"/>
      <c r="G41" s="1258"/>
      <c r="H41" s="1258"/>
    </row>
    <row r="42" spans="1:8">
      <c r="A42" s="1272" t="s">
        <v>41</v>
      </c>
      <c r="B42" s="1258"/>
      <c r="C42" s="1258"/>
      <c r="D42" s="1258"/>
      <c r="E42" s="1258"/>
      <c r="F42" s="1258"/>
      <c r="G42" s="1258"/>
      <c r="H42" s="1258"/>
    </row>
    <row r="43" spans="1:8">
      <c r="A43" s="1273" t="s">
        <v>70</v>
      </c>
      <c r="B43" s="1623" t="s">
        <v>42</v>
      </c>
      <c r="C43" s="1624"/>
      <c r="D43" s="1624"/>
      <c r="E43" s="1624"/>
      <c r="F43" s="1624"/>
      <c r="G43" s="1624"/>
      <c r="H43" s="1625"/>
    </row>
    <row r="44" spans="1:8">
      <c r="A44" s="1273" t="s">
        <v>43</v>
      </c>
      <c r="B44" s="1623" t="s">
        <v>44</v>
      </c>
      <c r="C44" s="1624"/>
      <c r="D44" s="1624"/>
      <c r="E44" s="1624"/>
      <c r="F44" s="1624"/>
      <c r="G44" s="1624"/>
      <c r="H44" s="1625"/>
    </row>
    <row r="45" spans="1:8">
      <c r="A45" s="1273" t="s">
        <v>45</v>
      </c>
      <c r="B45" s="1623" t="s">
        <v>46</v>
      </c>
      <c r="C45" s="1624"/>
      <c r="D45" s="1624"/>
      <c r="E45" s="1624"/>
      <c r="F45" s="1624"/>
      <c r="G45" s="1624"/>
      <c r="H45" s="1625"/>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I24" sqref="I24"/>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5" t="s">
        <v>520</v>
      </c>
      <c r="B2" s="1126"/>
      <c r="C2" s="1126"/>
      <c r="D2" s="1126"/>
      <c r="E2" s="1126"/>
      <c r="F2" s="1127"/>
      <c r="G2" s="1127"/>
      <c r="H2" s="1127"/>
      <c r="I2" s="1128"/>
    </row>
    <row r="3" spans="1:9" ht="18" customHeight="1">
      <c r="A3"/>
      <c r="B3"/>
      <c r="C3"/>
      <c r="D3"/>
      <c r="E3"/>
      <c r="G3"/>
      <c r="H3"/>
    </row>
    <row r="4" spans="1:9" ht="18" customHeight="1" thickBot="1">
      <c r="A4"/>
      <c r="B4"/>
      <c r="C4"/>
      <c r="D4"/>
      <c r="E4"/>
      <c r="F4"/>
      <c r="G4"/>
      <c r="H4"/>
    </row>
    <row r="5" spans="1:9" s="782" customFormat="1" ht="18" customHeight="1">
      <c r="A5" s="1626" t="s">
        <v>111</v>
      </c>
      <c r="B5" s="1318" t="s">
        <v>434</v>
      </c>
      <c r="C5" s="1319"/>
      <c r="D5" s="1319"/>
      <c r="E5" s="1320" t="s">
        <v>255</v>
      </c>
      <c r="F5" s="1321"/>
      <c r="G5" s="1322"/>
      <c r="H5" s="781"/>
    </row>
    <row r="6" spans="1:9" s="782" customFormat="1" ht="30" customHeight="1" thickBot="1">
      <c r="A6" s="1627"/>
      <c r="B6" s="1323" t="s">
        <v>112</v>
      </c>
      <c r="C6" s="1324" t="s">
        <v>113</v>
      </c>
      <c r="D6" s="1325" t="s">
        <v>433</v>
      </c>
      <c r="E6" s="1326" t="s">
        <v>112</v>
      </c>
      <c r="F6" s="1326" t="s">
        <v>113</v>
      </c>
      <c r="G6" s="1327" t="s">
        <v>433</v>
      </c>
      <c r="H6" s="781"/>
    </row>
    <row r="7" spans="1:9" s="784" customFormat="1" ht="24.95" customHeight="1" thickBot="1">
      <c r="A7" s="1328" t="s">
        <v>114</v>
      </c>
      <c r="B7" s="1276">
        <v>44720.432999999997</v>
      </c>
      <c r="C7" s="1276">
        <v>35044.207000000002</v>
      </c>
      <c r="D7" s="1277">
        <v>27221.462</v>
      </c>
      <c r="E7" s="1278">
        <v>-1.2701128185564485</v>
      </c>
      <c r="F7" s="1278">
        <v>-1.0924137815803994</v>
      </c>
      <c r="G7" s="1279">
        <v>0.85304795849493686</v>
      </c>
      <c r="H7" s="783"/>
    </row>
    <row r="8" spans="1:9" s="784" customFormat="1" ht="24.95" customHeight="1">
      <c r="A8" s="1329" t="s">
        <v>268</v>
      </c>
      <c r="B8" s="1280">
        <v>41998.667000000001</v>
      </c>
      <c r="C8" s="1280">
        <v>33327.33</v>
      </c>
      <c r="D8" s="1281" t="s">
        <v>200</v>
      </c>
      <c r="E8" s="1282">
        <v>-4.2141042366077945</v>
      </c>
      <c r="F8" s="1283">
        <v>-2.3869088981328854</v>
      </c>
      <c r="G8" s="1284" t="s">
        <v>73</v>
      </c>
      <c r="H8" s="783"/>
    </row>
    <row r="9" spans="1:9" s="784" customFormat="1" ht="24.95" customHeight="1">
      <c r="A9" s="1330" t="s">
        <v>266</v>
      </c>
      <c r="B9" s="1285">
        <v>52666.605000000003</v>
      </c>
      <c r="C9" s="1286">
        <v>35676.51</v>
      </c>
      <c r="D9" s="1285" t="s">
        <v>200</v>
      </c>
      <c r="E9" s="1287">
        <v>-0.22578993323770974</v>
      </c>
      <c r="F9" s="1287">
        <v>-0.96452995244388795</v>
      </c>
      <c r="G9" s="1288" t="s">
        <v>73</v>
      </c>
      <c r="H9" s="783"/>
    </row>
    <row r="10" spans="1:9" s="784" customFormat="1" ht="24.95" customHeight="1" thickBot="1">
      <c r="A10" s="1331" t="s">
        <v>269</v>
      </c>
      <c r="B10" s="1289" t="s">
        <v>200</v>
      </c>
      <c r="C10" s="1290" t="s">
        <v>200</v>
      </c>
      <c r="D10" s="1291" t="s">
        <v>73</v>
      </c>
      <c r="E10" s="1292" t="s">
        <v>73</v>
      </c>
      <c r="F10" s="1292" t="s">
        <v>73</v>
      </c>
      <c r="G10" s="1293" t="s">
        <v>73</v>
      </c>
      <c r="H10" s="783"/>
    </row>
    <row r="11" spans="1:9" ht="15">
      <c r="A11" s="1294" t="s">
        <v>253</v>
      </c>
      <c r="B11" s="1274"/>
      <c r="C11" s="1294"/>
      <c r="D11" s="1274"/>
      <c r="E11" s="1275"/>
      <c r="F11" s="1275"/>
      <c r="G11" s="1295"/>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L24" sqref="L24"/>
    </sheetView>
  </sheetViews>
  <sheetFormatPr defaultRowHeight="15"/>
  <cols>
    <col min="1" max="1" width="42.85546875" style="1244" customWidth="1"/>
    <col min="2" max="2" width="13.85546875" style="1244" customWidth="1"/>
    <col min="3" max="3" width="14.7109375" style="1244" customWidth="1"/>
    <col min="4" max="4" width="14.42578125" style="1244" customWidth="1"/>
    <col min="5" max="16384" width="9.140625" style="1244"/>
  </cols>
  <sheetData>
    <row r="2" spans="1:14" ht="18.75">
      <c r="A2" s="1628" t="s">
        <v>521</v>
      </c>
      <c r="B2" s="1628"/>
      <c r="C2" s="1628"/>
      <c r="D2" s="1628"/>
      <c r="E2" s="1628"/>
      <c r="F2" s="1628"/>
      <c r="G2" s="1628"/>
      <c r="H2" s="1628"/>
    </row>
    <row r="3" spans="1:14">
      <c r="A3" s="1245"/>
      <c r="B3" s="1245"/>
      <c r="C3" s="1245"/>
      <c r="D3" s="1245"/>
      <c r="E3" s="1245"/>
      <c r="F3" s="1245"/>
      <c r="G3" s="1245"/>
      <c r="H3" s="1245"/>
    </row>
    <row r="4" spans="1:14" ht="15.75" thickBot="1"/>
    <row r="5" spans="1:14" ht="45">
      <c r="A5" s="1246" t="s">
        <v>99</v>
      </c>
      <c r="B5" s="1247" t="s">
        <v>5</v>
      </c>
      <c r="C5" s="1247"/>
      <c r="D5" s="1248" t="s">
        <v>100</v>
      </c>
    </row>
    <row r="6" spans="1:14" ht="15.75" thickBot="1">
      <c r="A6" s="1249"/>
      <c r="B6" s="1250">
        <v>44962</v>
      </c>
      <c r="C6" s="1250">
        <v>44955</v>
      </c>
      <c r="D6" s="1259" t="s">
        <v>50</v>
      </c>
    </row>
    <row r="7" spans="1:14" ht="15.75" thickBot="1">
      <c r="A7" s="1251"/>
      <c r="B7" s="1252"/>
      <c r="C7" s="1252"/>
      <c r="D7" s="1253"/>
      <c r="J7"/>
      <c r="K7"/>
      <c r="L7"/>
      <c r="M7"/>
      <c r="N7"/>
    </row>
    <row r="8" spans="1:14" ht="15.75" thickBot="1">
      <c r="A8" s="1299" t="s">
        <v>251</v>
      </c>
      <c r="B8" s="1300">
        <v>21287.63</v>
      </c>
      <c r="C8" s="1300">
        <v>21363.22</v>
      </c>
      <c r="D8" s="1301">
        <v>-0.35383242788306324</v>
      </c>
      <c r="J8"/>
      <c r="K8"/>
      <c r="L8"/>
      <c r="M8"/>
      <c r="N8"/>
    </row>
    <row r="9" spans="1:14">
      <c r="A9" s="1254" t="s">
        <v>105</v>
      </c>
      <c r="B9" s="1238">
        <v>19062.445</v>
      </c>
      <c r="C9" s="1238">
        <v>19039.29</v>
      </c>
      <c r="D9" s="1260">
        <v>0.12161693004307847</v>
      </c>
      <c r="J9"/>
      <c r="K9"/>
      <c r="L9"/>
      <c r="M9"/>
      <c r="N9"/>
    </row>
    <row r="10" spans="1:14">
      <c r="A10" s="1255" t="s">
        <v>106</v>
      </c>
      <c r="B10" s="1239">
        <v>23688.151000000002</v>
      </c>
      <c r="C10" s="1239">
        <v>23656.94</v>
      </c>
      <c r="D10" s="1261">
        <v>0.13193168685384909</v>
      </c>
      <c r="J10"/>
      <c r="K10"/>
      <c r="L10"/>
      <c r="M10"/>
      <c r="N10"/>
    </row>
    <row r="11" spans="1:14" ht="15.75" thickBot="1">
      <c r="A11" s="1256" t="s">
        <v>107</v>
      </c>
      <c r="B11" s="1240">
        <v>21191.081999999999</v>
      </c>
      <c r="C11" s="1240">
        <v>21104.9</v>
      </c>
      <c r="D11" s="1262">
        <v>0.40835066738054693</v>
      </c>
      <c r="J11"/>
      <c r="K11"/>
      <c r="L11"/>
      <c r="M11"/>
      <c r="N11"/>
    </row>
    <row r="12" spans="1:14" ht="15.75" thickBot="1">
      <c r="A12" s="1299" t="s">
        <v>252</v>
      </c>
      <c r="B12" s="1302">
        <v>18909.09</v>
      </c>
      <c r="C12" s="1302">
        <v>18155.03</v>
      </c>
      <c r="D12" s="1301">
        <v>4.1534494847984353</v>
      </c>
      <c r="J12"/>
      <c r="K12"/>
      <c r="L12"/>
      <c r="M12"/>
      <c r="N12"/>
    </row>
    <row r="13" spans="1:14" ht="13.5" customHeight="1">
      <c r="A13" s="1254" t="s">
        <v>105</v>
      </c>
      <c r="B13" s="1241" t="s">
        <v>200</v>
      </c>
      <c r="C13" s="1241" t="s">
        <v>200</v>
      </c>
      <c r="D13" s="1263" t="s">
        <v>73</v>
      </c>
      <c r="J13"/>
      <c r="K13"/>
      <c r="L13"/>
      <c r="M13"/>
      <c r="N13"/>
    </row>
    <row r="14" spans="1:14" ht="14.25" customHeight="1">
      <c r="A14" s="1255" t="s">
        <v>106</v>
      </c>
      <c r="B14" s="1242">
        <v>23527.356</v>
      </c>
      <c r="C14" s="1242">
        <v>24258.34</v>
      </c>
      <c r="D14" s="1344">
        <v>-3.0133306730798575</v>
      </c>
      <c r="J14"/>
      <c r="K14"/>
      <c r="L14"/>
      <c r="M14"/>
      <c r="N14"/>
    </row>
    <row r="15" spans="1:14" ht="16.5" customHeight="1" thickBot="1">
      <c r="A15" s="1257" t="s">
        <v>107</v>
      </c>
      <c r="B15" s="1243">
        <v>17573.55</v>
      </c>
      <c r="C15" s="1243">
        <v>17292.689999999999</v>
      </c>
      <c r="D15" s="1264">
        <v>1.6241544837732047</v>
      </c>
      <c r="J15"/>
      <c r="K15"/>
      <c r="L15"/>
      <c r="M15"/>
      <c r="N15"/>
    </row>
    <row r="16" spans="1:14">
      <c r="A16" s="1258"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E7" sqref="E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5" t="s">
        <v>522</v>
      </c>
      <c r="B2" s="1115"/>
      <c r="C2" s="1115"/>
      <c r="D2" s="1115"/>
      <c r="E2" s="1115"/>
      <c r="F2" s="1140"/>
      <c r="G2" s="1140"/>
      <c r="H2" s="1140"/>
    </row>
    <row r="3" spans="1:8" ht="18" customHeight="1">
      <c r="A3" s="3"/>
      <c r="B3" s="3"/>
      <c r="C3" s="3"/>
      <c r="D3" s="3"/>
      <c r="E3" s="3"/>
      <c r="G3" s="3"/>
      <c r="H3" s="3"/>
    </row>
    <row r="4" spans="1:8" ht="18" customHeight="1" thickBot="1">
      <c r="A4" s="3"/>
      <c r="B4" s="3"/>
      <c r="C4" s="3"/>
      <c r="D4" s="3"/>
      <c r="E4" s="3"/>
      <c r="F4" s="3"/>
      <c r="G4" s="3"/>
      <c r="H4" s="3"/>
    </row>
    <row r="5" spans="1:8" s="782" customFormat="1" ht="18" customHeight="1" thickBot="1">
      <c r="A5" s="1629" t="s">
        <v>436</v>
      </c>
      <c r="B5" s="1332" t="s">
        <v>434</v>
      </c>
      <c r="C5" s="1333"/>
      <c r="D5" s="1334"/>
      <c r="E5" s="1335" t="s">
        <v>255</v>
      </c>
      <c r="F5" s="1336"/>
      <c r="G5" s="1337"/>
      <c r="H5" s="781"/>
    </row>
    <row r="6" spans="1:8" s="782" customFormat="1" ht="30" customHeight="1" thickBot="1">
      <c r="A6" s="1630"/>
      <c r="B6" s="1338" t="s">
        <v>112</v>
      </c>
      <c r="C6" s="1339" t="s">
        <v>113</v>
      </c>
      <c r="D6" s="1340" t="s">
        <v>433</v>
      </c>
      <c r="E6" s="1341" t="s">
        <v>112</v>
      </c>
      <c r="F6" s="1342" t="s">
        <v>113</v>
      </c>
      <c r="G6" s="1343" t="s">
        <v>433</v>
      </c>
      <c r="H6" s="781"/>
    </row>
    <row r="7" spans="1:8" s="784" customFormat="1" ht="24.95" customHeight="1" thickBot="1">
      <c r="A7" s="1117"/>
      <c r="B7" s="1120">
        <v>39596.85</v>
      </c>
      <c r="C7" s="1121">
        <v>31916.09</v>
      </c>
      <c r="D7" s="1122" t="s">
        <v>200</v>
      </c>
      <c r="E7" s="1123">
        <v>-3.2148190877515455</v>
      </c>
      <c r="F7" s="1124">
        <v>-1.5281968690028858</v>
      </c>
      <c r="G7" s="1125" t="s">
        <v>73</v>
      </c>
      <c r="H7" s="783"/>
    </row>
    <row r="8" spans="1:8" customFormat="1" ht="15.75" customHeight="1">
      <c r="A8" s="1258" t="s">
        <v>253</v>
      </c>
      <c r="B8" s="1244"/>
      <c r="C8" s="1244"/>
      <c r="D8" s="1244"/>
      <c r="E8" s="1244"/>
      <c r="F8" s="1244"/>
      <c r="G8" s="1244"/>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I-XI_2022</vt:lpstr>
      <vt:lpstr>Eksport I-XI_2022</vt:lpstr>
      <vt:lpstr>Import I-XI_2022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2023-02-09T15:31:34Z</dcterms:modified>
</cp:coreProperties>
</file>