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8800" windowHeight="11700"/>
  </bookViews>
  <sheets>
    <sheet name="Dane - 30 kwietni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<sst xmlns="http://schemas.openxmlformats.org/spreadsheetml/2006/main" count="111" uniqueCount="86">
  <si>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</si>
  <si>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</si>
  <si>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</si>
  <si>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</si>
  <si>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</si>
  <si>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</si>
  <si>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</si>
  <si>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</si>
  <si>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</si>
  <si>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</si>
  <si>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</si>
  <si>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</si>
  <si>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</si>
  <si>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</si>
  <si>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</si>
  <si>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</si>
  <si>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</si>
  <si>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</si>
  <si>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</si>
  <si>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</si>
  <si>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</si>
  <si>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</si>
  <si>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</si>
  <si>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</si>
  <si>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</si>
  <si>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</si>
  <si>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</si>
  <si>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</si>
  <si>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</si>
  <si>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</si>
  <si>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</si>
  <si>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</si>
  <si>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</si>
  <si>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</si>
  <si>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</si>
  <si>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</si>
  <si>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</si>
  <si>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</si>
  <si>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</si>
  <si>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</si>
  <si>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</si>
  <si>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</si>
  <si>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</si>
  <si>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</si>
  <si>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</si>
  <si>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</si>
  <si>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</si>
  <si>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</si>
  <si>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</si>
  <si>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</si>
  <si>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</si>
  <si>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</si>
  <si>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</si>
  <si>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</si>
  <si>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</si>
  <si>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</si>
  <si>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</si>
  <si>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</si>
  <si>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</si>
  <si>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</si>
  <si>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</si>
  <si>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</si>
  <si>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</si>
  <si>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</si>
  <si>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</si>
  <si>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</si>
  <si>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</si>
  <si>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</si>
  <si>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</si>
  <si>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</si>
  <si>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</si>
  <si>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</si>
  <si>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</si>
  <si>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</si>
  <si>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</si>
  <si>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</si>
  <si>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</si>
  <si>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</si>
  <si>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</si>
  <si>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</si>
  <si>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</si>
  <si>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</si>
  <si>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</si>
  <si>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</si>
  <si>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05.04.2024</t>
  </si>
  <si>
    <t>dane na dzień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</si>
</sst>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B37" activePane="bottomRight" state="frozen"/>
      <selection pane="topRight" activeCell="C1" sqref="C1"/>
      <selection pane="bottomLeft" activeCell="A7" sqref="A7"/>
      <selection pane="bottomRight" activeCell="AL69" sqref="AL69"/>
    </sheetView>
  </sheetViews>
  <sheetFormatPr defaultColWidth="9.28515625" defaultRowHeight="12.75" outlineLevelRow="1" x14ac:dyDescent="0.2"/>
  <cols>
    <col min="1" max="1" width="59.5703125" style="27" customWidth="1"/>
    <col min="2" max="2" width="39.28515625" style="27" customWidth="1"/>
    <col min="3" max="3" width="39.28515625" style="34" customWidth="1"/>
    <col min="4" max="4" width="30.28515625" style="35" bestFit="1" customWidth="1"/>
    <col min="5" max="5" width="30.28515625" style="12" bestFit="1" customWidth="1"/>
    <col min="6" max="6" width="23" style="27" customWidth="1"/>
    <col min="7" max="7" width="17.28515625" style="27" customWidth="1"/>
    <col min="8" max="9" width="30.28515625" style="27" bestFit="1" customWidth="1"/>
    <col min="10" max="10" width="11.5703125" style="10" bestFit="1" customWidth="1"/>
    <col min="11" max="12" width="30.28515625" style="10" bestFit="1" customWidth="1"/>
    <col min="13" max="13" width="23" style="10" customWidth="1"/>
    <col min="14" max="14" width="21.28515625" style="10" customWidth="1"/>
    <col min="15" max="15" width="26" style="27" customWidth="1"/>
    <col min="16" max="16" width="27.28515625" style="27" bestFit="1" customWidth="1"/>
    <col min="17" max="17" width="19" style="27" customWidth="1"/>
    <col min="18" max="18" width="24.7109375" style="27" customWidth="1"/>
    <col min="19" max="19" width="25" style="27" bestFit="1" customWidth="1"/>
    <col min="20" max="20" width="19.7109375" style="27" customWidth="1"/>
    <col min="21" max="22" width="30.28515625" style="27" bestFit="1" customWidth="1"/>
    <col min="23" max="23" width="23" style="27" customWidth="1"/>
    <col min="24" max="24" width="25" style="27" bestFit="1" customWidth="1"/>
    <col min="25" max="25" width="16.28515625" style="27" customWidth="1"/>
    <col min="26" max="27" width="30.28515625" style="27" bestFit="1" customWidth="1"/>
    <col min="28" max="28" width="21.7109375" style="27" customWidth="1"/>
    <col min="29" max="29" width="21.5703125" style="27" customWidth="1"/>
    <col min="30" max="30" width="25" style="27" customWidth="1"/>
    <col min="31" max="31" width="14.28515625" style="27" customWidth="1"/>
    <col min="32" max="32" width="30.5703125" style="28" customWidth="1"/>
    <col min="33" max="34" width="30.28515625" style="28" bestFit="1" customWidth="1"/>
    <col min="35" max="35" width="27.28515625" style="28" bestFit="1" customWidth="1"/>
    <col min="36" max="36" width="21.5703125" style="28" customWidth="1"/>
    <col min="37" max="37" width="13.42578125" style="28" customWidth="1"/>
    <col min="38" max="39" width="30.28515625" style="36" bestFit="1" customWidth="1"/>
    <col min="40" max="40" width="23.28515625" style="28" customWidth="1"/>
    <col min="41" max="16384" width="9.285156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4.3254999999999999</v>
      </c>
      <c r="C3" s="162"/>
      <c r="D3" s="162"/>
      <c r="E3" s="8"/>
      <c r="F3" s="159"/>
      <c r="G3" s="17"/>
      <c r="H3" s="17"/>
      <c r="I3" s="18"/>
      <c r="J3" s="19"/>
      <c r="K3" s="20" t="s">
        <v>85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60.75" thickBot="1" x14ac:dyDescent="0.3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">
      <c r="A6" s="94" t="s">
        <v>66</v>
      </c>
      <c r="B6" s="68">
        <v>990454797</v>
      </c>
      <c r="C6" s="140">
        <v>7151</v>
      </c>
      <c r="D6" s="76">
        <v>1841360749.5999999</v>
      </c>
      <c r="E6" s="76">
        <v>1318741340.27</v>
      </c>
      <c r="F6" s="128">
        <f>D6/B6</f>
        <v>1.8591062965996215</v>
      </c>
      <c r="G6" s="129">
        <v>1064</v>
      </c>
      <c r="H6" s="130">
        <v>499734938.44</v>
      </c>
      <c r="I6" s="130">
        <v>370535949.55000001</v>
      </c>
      <c r="J6" s="139">
        <v>5970</v>
      </c>
      <c r="K6" s="130">
        <v>1243930893.98</v>
      </c>
      <c r="L6" s="130">
        <v>875568593.59000003</v>
      </c>
      <c r="M6" s="128">
        <f>K6/B6</f>
        <v>1.2559188947822322</v>
      </c>
      <c r="N6" s="129">
        <v>145</v>
      </c>
      <c r="O6" s="130">
        <v>220500782.49000001</v>
      </c>
      <c r="P6" s="130">
        <v>164470234.84</v>
      </c>
      <c r="Q6" s="129">
        <v>205</v>
      </c>
      <c r="R6" s="130">
        <v>8072770.4900000002</v>
      </c>
      <c r="S6" s="130">
        <v>6054702.8700000001</v>
      </c>
      <c r="T6" s="139">
        <v>5825</v>
      </c>
      <c r="U6" s="130">
        <v>1015357341</v>
      </c>
      <c r="V6" s="76">
        <v>705043655.88</v>
      </c>
      <c r="W6" s="114">
        <f>U6/B6</f>
        <v>1.0251425345966596</v>
      </c>
      <c r="X6" s="140">
        <v>5758</v>
      </c>
      <c r="Y6" s="140">
        <v>6036</v>
      </c>
      <c r="Z6" s="76">
        <v>980410163.77999997</v>
      </c>
      <c r="AA6" s="76">
        <v>681528053.46000004</v>
      </c>
      <c r="AB6" s="114">
        <f t="shared" ref="AB6:AB24" si="0">Z6/B6</f>
        <v>0.98985856472155587</v>
      </c>
      <c r="AC6" s="75">
        <v>28</v>
      </c>
      <c r="AD6" s="76">
        <v>3937634.3</v>
      </c>
      <c r="AE6" s="140">
        <v>5864</v>
      </c>
      <c r="AF6" s="76">
        <v>1002553665.83</v>
      </c>
      <c r="AG6" s="76">
        <v>695786997.56000018</v>
      </c>
      <c r="AH6" s="76">
        <v>486326513.98000008</v>
      </c>
      <c r="AI6" s="76">
        <v>364744884.09000003</v>
      </c>
      <c r="AJ6" s="114">
        <f t="shared" ref="AJ6:AJ24" si="1">AF6/B6</f>
        <v>1.0122154679513355</v>
      </c>
      <c r="AK6" s="140">
        <v>5793</v>
      </c>
      <c r="AL6" s="76">
        <v>923220512.80999994</v>
      </c>
      <c r="AM6" s="76">
        <v>636287133.34000003</v>
      </c>
      <c r="AN6" s="114">
        <f t="shared" ref="AN6:AN24" si="2">AL6/B6</f>
        <v>0.9321177661074016</v>
      </c>
    </row>
    <row r="7" spans="1:40" x14ac:dyDescent="0.2">
      <c r="A7" s="95" t="s">
        <v>13</v>
      </c>
      <c r="B7" s="103">
        <v>7873514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1.264291405336931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1.0390240812425049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1.0307801853149685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1.0316702478715347</v>
      </c>
      <c r="AC7" s="74">
        <v>0</v>
      </c>
      <c r="AD7" s="73">
        <v>0</v>
      </c>
      <c r="AE7" s="72">
        <v>1</v>
      </c>
      <c r="AF7" s="70">
        <v>8210381.8799999999</v>
      </c>
      <c r="AG7" s="70">
        <v>6157786.4000000004</v>
      </c>
      <c r="AH7" s="70">
        <v>7781300</v>
      </c>
      <c r="AI7" s="70">
        <v>5835975</v>
      </c>
      <c r="AJ7" s="113">
        <f t="shared" si="1"/>
        <v>1.0427849471023993</v>
      </c>
      <c r="AK7" s="72">
        <v>1</v>
      </c>
      <c r="AL7" s="70">
        <v>7722846.2300000004</v>
      </c>
      <c r="AM7" s="70">
        <v>5792134.6500000004</v>
      </c>
      <c r="AN7" s="113">
        <f t="shared" si="2"/>
        <v>0.98086397382414003</v>
      </c>
    </row>
    <row r="8" spans="1:40" x14ac:dyDescent="0.2">
      <c r="A8" s="96" t="s">
        <v>14</v>
      </c>
      <c r="B8" s="104">
        <v>15535981</v>
      </c>
      <c r="C8" s="22">
        <v>370</v>
      </c>
      <c r="D8" s="23">
        <v>23277761.059999999</v>
      </c>
      <c r="E8" s="38">
        <v>17458320.68</v>
      </c>
      <c r="F8" s="113">
        <f t="shared" si="3"/>
        <v>1.4983129201818668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1.0848574467231904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0.99584258245423962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1.0164835693349521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1.0354221629133042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0.99371628737187556</v>
      </c>
    </row>
    <row r="9" spans="1:40" s="28" customFormat="1" ht="25.5" x14ac:dyDescent="0.2">
      <c r="A9" s="96" t="s">
        <v>15</v>
      </c>
      <c r="B9" s="104">
        <v>5919225</v>
      </c>
      <c r="C9" s="43">
        <v>8</v>
      </c>
      <c r="D9" s="39">
        <v>27789237.25</v>
      </c>
      <c r="E9" s="40">
        <v>20841927.920000002</v>
      </c>
      <c r="F9" s="113">
        <f t="shared" si="3"/>
        <v>4.6947425127444893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1.0380728102074175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1.0110718261258864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0.89600056088423741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0.84875990353466879</v>
      </c>
      <c r="AK9" s="41">
        <v>1</v>
      </c>
      <c r="AL9" s="39">
        <v>187396.72</v>
      </c>
      <c r="AM9" s="39">
        <v>140547.53</v>
      </c>
      <c r="AN9" s="113">
        <f t="shared" si="2"/>
        <v>3.165899589895637E-2</v>
      </c>
    </row>
    <row r="10" spans="1:40" s="28" customFormat="1" ht="25.5" x14ac:dyDescent="0.2">
      <c r="A10" s="96" t="s">
        <v>16</v>
      </c>
      <c r="B10" s="104">
        <v>174384192</v>
      </c>
      <c r="C10" s="25">
        <v>76</v>
      </c>
      <c r="D10" s="45">
        <v>215290195.78</v>
      </c>
      <c r="E10" s="45">
        <v>161467646.69999999</v>
      </c>
      <c r="F10" s="113">
        <f t="shared" si="3"/>
        <v>1.2345740362750313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1.0181694045983249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1.0099905804535312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1.0096313173845481</v>
      </c>
      <c r="AC10" s="41">
        <v>1</v>
      </c>
      <c r="AD10" s="24">
        <v>0</v>
      </c>
      <c r="AE10" s="41">
        <v>57</v>
      </c>
      <c r="AF10" s="127">
        <v>179582422.46000001</v>
      </c>
      <c r="AG10" s="127">
        <v>134686816.59</v>
      </c>
      <c r="AH10" s="45">
        <v>173594226.18000001</v>
      </c>
      <c r="AI10" s="45">
        <v>130195669.51000001</v>
      </c>
      <c r="AJ10" s="113">
        <f t="shared" si="1"/>
        <v>1.0298090692761876</v>
      </c>
      <c r="AK10" s="41">
        <v>54</v>
      </c>
      <c r="AL10" s="45">
        <v>168005513.03</v>
      </c>
      <c r="AM10" s="45">
        <v>126004134.55</v>
      </c>
      <c r="AN10" s="113">
        <f t="shared" si="2"/>
        <v>0.96342169036743885</v>
      </c>
    </row>
    <row r="11" spans="1:40" s="65" customFormat="1" outlineLevel="1" collapsed="1" x14ac:dyDescent="0.2">
      <c r="A11" s="97" t="s">
        <v>17</v>
      </c>
      <c r="B11" s="105">
        <v>81168554</v>
      </c>
      <c r="C11" s="22">
        <v>15</v>
      </c>
      <c r="D11" s="23">
        <v>91804817.5</v>
      </c>
      <c r="E11" s="38">
        <v>68853613.099999994</v>
      </c>
      <c r="F11" s="113">
        <f t="shared" si="3"/>
        <v>1.1310392137822241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1.0330157578019683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1.0230486242245982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1.0255011498664863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1.0491194330011102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1.0150174153650686</v>
      </c>
    </row>
    <row r="12" spans="1:40" s="65" customFormat="1" ht="25.5" outlineLevel="1" x14ac:dyDescent="0.2">
      <c r="A12" s="97" t="s">
        <v>18</v>
      </c>
      <c r="B12" s="105">
        <v>91887356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1.3259659868763665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1.0053260964435629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0.9986087432965205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0.99576050310991648</v>
      </c>
      <c r="AC12" s="26">
        <v>0</v>
      </c>
      <c r="AD12" s="24">
        <v>0</v>
      </c>
      <c r="AE12" s="25">
        <v>24</v>
      </c>
      <c r="AF12" s="49">
        <v>93099418.409999996</v>
      </c>
      <c r="AG12" s="49">
        <v>69824563.700000003</v>
      </c>
      <c r="AH12" s="23">
        <v>91390049.609999999</v>
      </c>
      <c r="AI12" s="23">
        <v>68542537.129999995</v>
      </c>
      <c r="AJ12" s="113">
        <f t="shared" si="1"/>
        <v>1.0131907420428987</v>
      </c>
      <c r="AK12" s="50">
        <v>21</v>
      </c>
      <c r="AL12" s="49">
        <v>84290520.439999998</v>
      </c>
      <c r="AM12" s="49">
        <v>63217890.240000002</v>
      </c>
      <c r="AN12" s="113">
        <f t="shared" si="2"/>
        <v>0.91732447323873367</v>
      </c>
    </row>
    <row r="13" spans="1:40" s="66" customFormat="1" ht="25.5" outlineLevel="1" x14ac:dyDescent="0.2">
      <c r="A13" s="97" t="s">
        <v>19</v>
      </c>
      <c r="B13" s="105">
        <v>1328283</v>
      </c>
      <c r="C13" s="22">
        <v>28</v>
      </c>
      <c r="D13" s="23">
        <v>1645869.6</v>
      </c>
      <c r="E13" s="38">
        <v>1234402.17</v>
      </c>
      <c r="F13" s="113">
        <f t="shared" si="3"/>
        <v>1.2390955842994302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0.99940803277614787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0.99940803277614787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0.99940765635034101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0.99940803277614787</v>
      </c>
      <c r="AK13" s="50">
        <v>19</v>
      </c>
      <c r="AL13" s="49">
        <v>1327496.7</v>
      </c>
      <c r="AM13" s="49">
        <v>995622.46</v>
      </c>
      <c r="AN13" s="113">
        <f t="shared" si="2"/>
        <v>0.99940803277614787</v>
      </c>
    </row>
    <row r="14" spans="1:40" ht="36.75" customHeight="1" x14ac:dyDescent="0.2">
      <c r="A14" s="96" t="s">
        <v>20</v>
      </c>
      <c r="B14" s="104">
        <v>24528828</v>
      </c>
      <c r="C14" s="22">
        <v>13</v>
      </c>
      <c r="D14" s="23">
        <v>30276905.75</v>
      </c>
      <c r="E14" s="38">
        <v>22707679.27</v>
      </c>
      <c r="F14" s="113">
        <f t="shared" si="3"/>
        <v>1.2343396818633161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1.0223115764030797</v>
      </c>
      <c r="N14" s="50">
        <v>0</v>
      </c>
      <c r="O14" s="49">
        <v>0</v>
      </c>
      <c r="P14" s="51">
        <v>0</v>
      </c>
      <c r="Q14" s="50">
        <v>2</v>
      </c>
      <c r="R14" s="49">
        <v>279474.81</v>
      </c>
      <c r="S14" s="51">
        <v>209606.11</v>
      </c>
      <c r="T14" s="50">
        <v>11</v>
      </c>
      <c r="U14" s="23">
        <v>24796630.010000002</v>
      </c>
      <c r="V14" s="23">
        <v>18597472.469999999</v>
      </c>
      <c r="W14" s="113">
        <f t="shared" si="4"/>
        <v>1.0109178477667176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0.9292675230956815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0.94225606457838107</v>
      </c>
      <c r="AK14" s="50">
        <v>10</v>
      </c>
      <c r="AL14" s="49">
        <v>18337058.52</v>
      </c>
      <c r="AM14" s="49">
        <v>13752793.83</v>
      </c>
      <c r="AN14" s="113">
        <f t="shared" si="2"/>
        <v>0.747571735592096</v>
      </c>
    </row>
    <row r="15" spans="1:40" x14ac:dyDescent="0.2">
      <c r="A15" s="96" t="s">
        <v>21</v>
      </c>
      <c r="B15" s="104">
        <v>53437399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1.3289555097919343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1.0944613827480638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1.0288817051144274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0.8298433269553408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1.004378898568772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1.004378898568772</v>
      </c>
    </row>
    <row r="16" spans="1:40" x14ac:dyDescent="0.2">
      <c r="A16" s="96" t="s">
        <v>22</v>
      </c>
      <c r="B16" s="104">
        <v>5012838</v>
      </c>
      <c r="C16" s="22">
        <v>4</v>
      </c>
      <c r="D16" s="23">
        <v>5200000</v>
      </c>
      <c r="E16" s="38">
        <v>3900000</v>
      </c>
      <c r="F16" s="113">
        <f t="shared" si="3"/>
        <v>1.0373365347134698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1.0373365347134698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1.0373365347134698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0.90773781239289997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0.90773781239289997</v>
      </c>
      <c r="AK16" s="50">
        <v>4</v>
      </c>
      <c r="AL16" s="49">
        <v>4550342.5999999996</v>
      </c>
      <c r="AM16" s="49">
        <v>3412756.94</v>
      </c>
      <c r="AN16" s="113">
        <f t="shared" si="2"/>
        <v>0.90773781239289997</v>
      </c>
    </row>
    <row r="17" spans="1:40" ht="25.5" x14ac:dyDescent="0.2">
      <c r="A17" s="96" t="s">
        <v>23</v>
      </c>
      <c r="B17" s="104">
        <v>43227400</v>
      </c>
      <c r="C17" s="22">
        <v>468</v>
      </c>
      <c r="D17" s="23">
        <v>117886042.94</v>
      </c>
      <c r="E17" s="38">
        <v>88414531.420000002</v>
      </c>
      <c r="F17" s="113">
        <f t="shared" si="3"/>
        <v>2.7271138893387064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1.1554888901483782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0.94558315512846025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0.96275383136621673</v>
      </c>
      <c r="AC17" s="26">
        <v>3</v>
      </c>
      <c r="AD17" s="24">
        <v>186905.25</v>
      </c>
      <c r="AE17" s="50">
        <v>213</v>
      </c>
      <c r="AF17" s="51">
        <v>44056213.950000003</v>
      </c>
      <c r="AG17" s="127">
        <v>33042159.739999998</v>
      </c>
      <c r="AH17" s="23">
        <v>39316526.509999998</v>
      </c>
      <c r="AI17" s="23">
        <v>29487394.41</v>
      </c>
      <c r="AJ17" s="113">
        <f t="shared" si="1"/>
        <v>1.0191733472288411</v>
      </c>
      <c r="AK17" s="50">
        <v>188</v>
      </c>
      <c r="AL17" s="49">
        <v>36668189.640000001</v>
      </c>
      <c r="AM17" s="49">
        <v>27501141.649999999</v>
      </c>
      <c r="AN17" s="113">
        <f t="shared" si="2"/>
        <v>0.84826266765986391</v>
      </c>
    </row>
    <row r="18" spans="1:40" x14ac:dyDescent="0.2">
      <c r="A18" s="96" t="s">
        <v>24</v>
      </c>
      <c r="B18" s="104">
        <v>28094972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2.2708050479637425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1.1867376358303543</v>
      </c>
      <c r="N18" s="50">
        <v>33</v>
      </c>
      <c r="O18" s="49">
        <v>4347650.03</v>
      </c>
      <c r="P18" s="51">
        <v>3260737.48</v>
      </c>
      <c r="Q18" s="50">
        <v>41</v>
      </c>
      <c r="R18" s="49">
        <v>1373019.45</v>
      </c>
      <c r="S18" s="51">
        <v>1029764.59</v>
      </c>
      <c r="T18" s="50">
        <v>276</v>
      </c>
      <c r="U18" s="23">
        <v>27620691.170000002</v>
      </c>
      <c r="V18" s="23">
        <v>20715518.039999999</v>
      </c>
      <c r="W18" s="113">
        <f t="shared" si="4"/>
        <v>0.98311865802891707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0.99298225888959779</v>
      </c>
      <c r="AC18" s="26">
        <v>4</v>
      </c>
      <c r="AD18" s="24">
        <v>100187.64</v>
      </c>
      <c r="AE18" s="50">
        <v>284</v>
      </c>
      <c r="AF18" s="49">
        <v>29491318.100000001</v>
      </c>
      <c r="AG18" s="49">
        <v>22118488.120000001</v>
      </c>
      <c r="AH18" s="23">
        <v>24935330.98</v>
      </c>
      <c r="AI18" s="23">
        <v>18701497.989999998</v>
      </c>
      <c r="AJ18" s="113">
        <f t="shared" si="1"/>
        <v>1.0497009251335079</v>
      </c>
      <c r="AK18" s="50">
        <v>278</v>
      </c>
      <c r="AL18" s="49">
        <v>27033573.609999999</v>
      </c>
      <c r="AM18" s="49">
        <v>20275179.899999999</v>
      </c>
      <c r="AN18" s="113">
        <f t="shared" si="2"/>
        <v>0.96222105542586056</v>
      </c>
    </row>
    <row r="19" spans="1:40" ht="25.5" x14ac:dyDescent="0.2">
      <c r="A19" s="96" t="s">
        <v>25</v>
      </c>
      <c r="B19" s="104">
        <v>337273682</v>
      </c>
      <c r="C19" s="151">
        <v>4442</v>
      </c>
      <c r="D19" s="23">
        <v>370629601</v>
      </c>
      <c r="E19" s="38">
        <v>233446963.25</v>
      </c>
      <c r="F19" s="113">
        <f t="shared" si="3"/>
        <v>1.0988986712577236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1.0667438617401521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1.0657239185356893</v>
      </c>
      <c r="X19" s="141">
        <v>4338</v>
      </c>
      <c r="Y19" s="142">
        <v>4429</v>
      </c>
      <c r="Z19" s="23">
        <v>337316162.5</v>
      </c>
      <c r="AA19" s="23">
        <v>210293721.87</v>
      </c>
      <c r="AB19" s="113">
        <f t="shared" si="0"/>
        <v>1.0001259526084221</v>
      </c>
      <c r="AC19" s="26">
        <v>3</v>
      </c>
      <c r="AD19" s="24">
        <v>160500</v>
      </c>
      <c r="AE19" s="141">
        <v>4320</v>
      </c>
      <c r="AF19" s="49">
        <v>336189600</v>
      </c>
      <c r="AG19" s="49">
        <v>209431800</v>
      </c>
      <c r="AH19" s="23">
        <v>0</v>
      </c>
      <c r="AI19" s="23">
        <v>0</v>
      </c>
      <c r="AJ19" s="113">
        <f t="shared" si="1"/>
        <v>0.99678574979947587</v>
      </c>
      <c r="AK19" s="141">
        <v>4320</v>
      </c>
      <c r="AL19" s="49">
        <v>336189600</v>
      </c>
      <c r="AM19" s="49">
        <v>209431800</v>
      </c>
      <c r="AN19" s="113">
        <f t="shared" si="2"/>
        <v>0.99678574979947587</v>
      </c>
    </row>
    <row r="20" spans="1:40" outlineLevel="1" x14ac:dyDescent="0.2">
      <c r="A20" s="97" t="s">
        <v>73</v>
      </c>
      <c r="B20" s="105">
        <v>172136129</v>
      </c>
      <c r="C20" s="152">
        <v>3218</v>
      </c>
      <c r="D20" s="119">
        <v>178100950</v>
      </c>
      <c r="E20" s="120">
        <v>89050475</v>
      </c>
      <c r="F20" s="121">
        <f t="shared" si="3"/>
        <v>1.0346517668002166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0.99359228648623787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0.99291549654866473</v>
      </c>
      <c r="X20" s="141">
        <v>3115</v>
      </c>
      <c r="Y20" s="142">
        <v>3117</v>
      </c>
      <c r="Z20" s="23">
        <v>170773600</v>
      </c>
      <c r="AA20" s="23">
        <v>85386800</v>
      </c>
      <c r="AB20" s="121">
        <f t="shared" si="0"/>
        <v>0.99208458440470682</v>
      </c>
      <c r="AC20" s="26">
        <v>3</v>
      </c>
      <c r="AD20" s="24">
        <v>160500</v>
      </c>
      <c r="AE20" s="141">
        <v>3113</v>
      </c>
      <c r="AF20" s="49">
        <v>170841600</v>
      </c>
      <c r="AG20" s="49">
        <v>85420800</v>
      </c>
      <c r="AH20" s="23">
        <v>0</v>
      </c>
      <c r="AI20" s="23">
        <v>0</v>
      </c>
      <c r="AJ20" s="121">
        <f t="shared" si="1"/>
        <v>0.99247962059144479</v>
      </c>
      <c r="AK20" s="141">
        <v>3113</v>
      </c>
      <c r="AL20" s="49">
        <v>170841600</v>
      </c>
      <c r="AM20" s="49">
        <v>85420800</v>
      </c>
      <c r="AN20" s="121">
        <f t="shared" si="2"/>
        <v>0.99247962059144479</v>
      </c>
    </row>
    <row r="21" spans="1:40" ht="25.5" outlineLevel="1" x14ac:dyDescent="0.2">
      <c r="A21" s="97" t="s">
        <v>75</v>
      </c>
      <c r="B21" s="105">
        <v>165137553</v>
      </c>
      <c r="C21" s="152">
        <v>1224</v>
      </c>
      <c r="D21" s="119">
        <v>192528651</v>
      </c>
      <c r="E21" s="120">
        <v>144396488.25</v>
      </c>
      <c r="F21" s="121">
        <f t="shared" si="3"/>
        <v>1.1658683776185057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1.142995621353309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1.1416179819498717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1.0085081162611147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1.0012743739759786</v>
      </c>
      <c r="AK21" s="141">
        <v>1207</v>
      </c>
      <c r="AL21" s="49">
        <v>165348000</v>
      </c>
      <c r="AM21" s="49">
        <v>124011000</v>
      </c>
      <c r="AN21" s="121">
        <f t="shared" si="2"/>
        <v>1.0012743739759786</v>
      </c>
    </row>
    <row r="22" spans="1:40" ht="25.5" x14ac:dyDescent="0.2">
      <c r="A22" s="96" t="s">
        <v>26</v>
      </c>
      <c r="B22" s="104">
        <v>100495127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2.3053988368013107</v>
      </c>
      <c r="G22" s="50">
        <v>285</v>
      </c>
      <c r="H22" s="49">
        <v>71370925.079999998</v>
      </c>
      <c r="I22" s="51">
        <v>53528193.549999997</v>
      </c>
      <c r="J22" s="50">
        <v>467</v>
      </c>
      <c r="K22" s="49">
        <v>108404448.83</v>
      </c>
      <c r="L22" s="49">
        <v>81303336.140000001</v>
      </c>
      <c r="M22" s="116">
        <f t="shared" si="5"/>
        <v>1.0787035358440813</v>
      </c>
      <c r="N22" s="50">
        <v>32</v>
      </c>
      <c r="O22" s="49">
        <v>7984932.6299999999</v>
      </c>
      <c r="P22" s="51">
        <v>5988699.4500000002</v>
      </c>
      <c r="Q22" s="50">
        <v>58</v>
      </c>
      <c r="R22" s="49">
        <v>1554652.28</v>
      </c>
      <c r="S22" s="51">
        <v>1165989.21</v>
      </c>
      <c r="T22" s="50">
        <v>435</v>
      </c>
      <c r="U22" s="23">
        <v>98864863.920000002</v>
      </c>
      <c r="V22" s="23">
        <v>74148647.480000004</v>
      </c>
      <c r="W22" s="113">
        <f t="shared" si="4"/>
        <v>0.98377769023566686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1.0121149345878233</v>
      </c>
      <c r="AC22" s="26">
        <v>6</v>
      </c>
      <c r="AD22" s="24">
        <v>992046.03</v>
      </c>
      <c r="AE22" s="50">
        <v>444</v>
      </c>
      <c r="AF22" s="49">
        <v>104130842.48999999</v>
      </c>
      <c r="AG22" s="49">
        <v>78098131.189999998</v>
      </c>
      <c r="AH22" s="23">
        <v>97502894.650000006</v>
      </c>
      <c r="AI22" s="23">
        <v>73127170.650000006</v>
      </c>
      <c r="AJ22" s="113">
        <f t="shared" si="1"/>
        <v>1.036178027716707</v>
      </c>
      <c r="AK22" s="50">
        <v>424</v>
      </c>
      <c r="AL22" s="49">
        <v>92148823.030000001</v>
      </c>
      <c r="AM22" s="49">
        <v>69111616.730000004</v>
      </c>
      <c r="AN22" s="113">
        <f t="shared" si="2"/>
        <v>0.91694817232282322</v>
      </c>
    </row>
    <row r="23" spans="1:40" ht="25.5" collapsed="1" x14ac:dyDescent="0.2">
      <c r="A23" s="96" t="s">
        <v>27</v>
      </c>
      <c r="B23" s="104">
        <v>136742950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3.8209768175251448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2.4206585797659037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1503452.36</v>
      </c>
      <c r="S23" s="51">
        <v>1127589.26</v>
      </c>
      <c r="T23" s="50">
        <v>16</v>
      </c>
      <c r="U23" s="23">
        <v>140606601.78</v>
      </c>
      <c r="V23" s="23">
        <v>105454951.29000001</v>
      </c>
      <c r="W23" s="113">
        <f t="shared" si="4"/>
        <v>1.0282548517492127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1.0400616319890716</v>
      </c>
      <c r="AC23" s="26">
        <v>3</v>
      </c>
      <c r="AD23" s="24">
        <v>2001813.91</v>
      </c>
      <c r="AE23" s="50">
        <v>16</v>
      </c>
      <c r="AF23" s="49">
        <v>142047842.81</v>
      </c>
      <c r="AG23" s="49">
        <v>106535882</v>
      </c>
      <c r="AH23" s="23">
        <v>53459843.850000001</v>
      </c>
      <c r="AI23" s="23">
        <v>40094882.859999999</v>
      </c>
      <c r="AJ23" s="113">
        <f t="shared" si="1"/>
        <v>1.0387946348239525</v>
      </c>
      <c r="AK23" s="25">
        <v>16</v>
      </c>
      <c r="AL23" s="23">
        <v>123681199.28</v>
      </c>
      <c r="AM23" s="23">
        <v>92760899.349999994</v>
      </c>
      <c r="AN23" s="113">
        <f t="shared" si="2"/>
        <v>0.9044795309739917</v>
      </c>
    </row>
    <row r="24" spans="1:40" x14ac:dyDescent="0.2">
      <c r="A24" s="96" t="s">
        <v>28</v>
      </c>
      <c r="B24" s="104">
        <v>41927281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2.9181793601163881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1.1030882026430475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1.0043053378538904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0.90379499638910521</v>
      </c>
      <c r="AC24" s="26">
        <v>0</v>
      </c>
      <c r="AD24" s="24">
        <v>0</v>
      </c>
      <c r="AE24" s="50">
        <v>12</v>
      </c>
      <c r="AF24" s="49">
        <v>41203940.93</v>
      </c>
      <c r="AG24" s="49">
        <v>30902955.57</v>
      </c>
      <c r="AH24" s="23">
        <v>36165047.899999999</v>
      </c>
      <c r="AI24" s="23">
        <v>27123785.850000001</v>
      </c>
      <c r="AJ24" s="113">
        <f t="shared" si="1"/>
        <v>0.98274774674751741</v>
      </c>
      <c r="AK24" s="25">
        <v>8</v>
      </c>
      <c r="AL24" s="23">
        <v>25679573.879999999</v>
      </c>
      <c r="AM24" s="23">
        <v>19259680.309999999</v>
      </c>
      <c r="AN24" s="113">
        <f t="shared" si="2"/>
        <v>0.61247887455425498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8469532</v>
      </c>
      <c r="C26" s="22">
        <v>95</v>
      </c>
      <c r="D26" s="23">
        <v>18435485.5</v>
      </c>
      <c r="E26" s="38">
        <v>13826614.07</v>
      </c>
      <c r="F26" s="113">
        <f t="shared" si="3"/>
        <v>2.1766829029041981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1.1941980489594939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0.93506280276171105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0.90492297331186655</v>
      </c>
      <c r="AC26" s="26">
        <v>0</v>
      </c>
      <c r="AD26" s="24">
        <v>0</v>
      </c>
      <c r="AE26" s="50">
        <v>54</v>
      </c>
      <c r="AF26" s="49">
        <v>7966209.3499999996</v>
      </c>
      <c r="AG26" s="49">
        <v>5974656.96</v>
      </c>
      <c r="AH26" s="23">
        <v>7416289.6699999999</v>
      </c>
      <c r="AI26" s="23">
        <v>5562217.2300000004</v>
      </c>
      <c r="AJ26" s="113">
        <f t="shared" ref="AJ26:AJ34" si="7">AF26/B26</f>
        <v>0.94057255465827383</v>
      </c>
      <c r="AK26" s="25">
        <v>50</v>
      </c>
      <c r="AL26" s="23">
        <v>7397984.6699999999</v>
      </c>
      <c r="AM26" s="23">
        <v>5548488.46</v>
      </c>
      <c r="AN26" s="113">
        <f t="shared" ref="AN26:AN34" si="8">AL26/B26</f>
        <v>0.87348210857459418</v>
      </c>
    </row>
    <row r="27" spans="1:40" ht="13.5" thickBot="1" x14ac:dyDescent="0.25">
      <c r="A27" s="98" t="s">
        <v>31</v>
      </c>
      <c r="B27" s="106">
        <v>7531876</v>
      </c>
      <c r="C27" s="43">
        <v>26</v>
      </c>
      <c r="D27" s="39">
        <v>11282657.33</v>
      </c>
      <c r="E27" s="40">
        <v>8461992.9700000007</v>
      </c>
      <c r="F27" s="113">
        <f t="shared" si="3"/>
        <v>1.4979876633656741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1.0072239718232217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0.96208668464536595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0.94478816034677149</v>
      </c>
      <c r="AC27" s="42">
        <v>2</v>
      </c>
      <c r="AD27" s="44">
        <v>193895.39</v>
      </c>
      <c r="AE27" s="55">
        <v>19</v>
      </c>
      <c r="AF27" s="54">
        <v>7230418.4800000004</v>
      </c>
      <c r="AG27" s="54">
        <v>5422813.8099999996</v>
      </c>
      <c r="AH27" s="39">
        <v>6806991.4800000004</v>
      </c>
      <c r="AI27" s="39">
        <v>5105243.59</v>
      </c>
      <c r="AJ27" s="113">
        <f t="shared" si="7"/>
        <v>0.95997577230427056</v>
      </c>
      <c r="AK27" s="41">
        <v>16</v>
      </c>
      <c r="AL27" s="39">
        <v>6508658.29</v>
      </c>
      <c r="AM27" s="39">
        <v>4881493.6900000004</v>
      </c>
      <c r="AN27" s="113">
        <f t="shared" si="8"/>
        <v>0.86414835958531444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755598810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1.9294828033940394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1.1141340494170444</v>
      </c>
      <c r="N28" s="129">
        <v>107</v>
      </c>
      <c r="O28" s="130">
        <v>72921520.700000003</v>
      </c>
      <c r="P28" s="130">
        <v>54691140.270000003</v>
      </c>
      <c r="Q28" s="129">
        <v>236</v>
      </c>
      <c r="R28" s="130">
        <v>23602452.68</v>
      </c>
      <c r="S28" s="130">
        <v>17701839.559999999</v>
      </c>
      <c r="T28" s="139">
        <v>2521</v>
      </c>
      <c r="U28" s="76">
        <v>745314388.53999996</v>
      </c>
      <c r="V28" s="76">
        <v>558985785.15999997</v>
      </c>
      <c r="W28" s="114">
        <f t="shared" si="4"/>
        <v>0.98638904492186796</v>
      </c>
      <c r="X28" s="75">
        <v>930</v>
      </c>
      <c r="Y28" s="75">
        <v>1207</v>
      </c>
      <c r="Z28" s="76">
        <v>459711773.05000001</v>
      </c>
      <c r="AA28" s="76">
        <v>344783826.91000003</v>
      </c>
      <c r="AB28" s="114">
        <f t="shared" si="6"/>
        <v>0.60840722214742504</v>
      </c>
      <c r="AC28" s="75">
        <v>37</v>
      </c>
      <c r="AD28" s="76">
        <v>11024170.390000001</v>
      </c>
      <c r="AE28" s="140">
        <v>2561</v>
      </c>
      <c r="AF28" s="76">
        <v>735650351.21999991</v>
      </c>
      <c r="AG28" s="76">
        <v>551737753.07000005</v>
      </c>
      <c r="AH28" s="76">
        <v>302874254.21999997</v>
      </c>
      <c r="AI28" s="76">
        <v>227155689.48000002</v>
      </c>
      <c r="AJ28" s="114">
        <f t="shared" si="7"/>
        <v>0.97359913949573307</v>
      </c>
      <c r="AK28" s="140">
        <v>2487</v>
      </c>
      <c r="AL28" s="76">
        <v>640215454.88</v>
      </c>
      <c r="AM28" s="76">
        <v>480158431.92000002</v>
      </c>
      <c r="AN28" s="114">
        <f t="shared" si="8"/>
        <v>0.84729547797990845</v>
      </c>
    </row>
    <row r="29" spans="1:40" s="28" customFormat="1" x14ac:dyDescent="0.2">
      <c r="A29" s="99" t="s">
        <v>32</v>
      </c>
      <c r="B29" s="103">
        <v>72274600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2.2284859802752282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0.99833640988673744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0.99023986103001604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0.88424615162173148</v>
      </c>
      <c r="AC29" s="81">
        <v>2</v>
      </c>
      <c r="AD29" s="80">
        <v>1522226.26</v>
      </c>
      <c r="AE29" s="85">
        <v>14</v>
      </c>
      <c r="AF29" s="84">
        <v>63827506.899999999</v>
      </c>
      <c r="AG29" s="84">
        <v>47870629.829999998</v>
      </c>
      <c r="AH29" s="78">
        <v>58469191.189999998</v>
      </c>
      <c r="AI29" s="78">
        <v>43851893.149999999</v>
      </c>
      <c r="AJ29" s="113">
        <f t="shared" si="7"/>
        <v>0.88312501072299254</v>
      </c>
      <c r="AK29" s="79">
        <v>11</v>
      </c>
      <c r="AL29" s="78">
        <v>43368926.770000003</v>
      </c>
      <c r="AM29" s="78">
        <v>32526694.82</v>
      </c>
      <c r="AN29" s="113">
        <f t="shared" si="8"/>
        <v>0.60005765192750982</v>
      </c>
    </row>
    <row r="30" spans="1:40" s="21" customFormat="1" x14ac:dyDescent="0.25">
      <c r="A30" s="96" t="s">
        <v>33</v>
      </c>
      <c r="B30" s="104">
        <v>8242810</v>
      </c>
      <c r="C30" s="22">
        <v>34</v>
      </c>
      <c r="D30" s="54">
        <v>17356707.68</v>
      </c>
      <c r="E30" s="54">
        <v>13017530.75</v>
      </c>
      <c r="F30" s="116">
        <f t="shared" si="3"/>
        <v>2.1056784858561581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1.0294070978222232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1.020721877612125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1.0303983750686962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1.0326573765499873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0.77400479812102918</v>
      </c>
    </row>
    <row r="31" spans="1:40" s="21" customFormat="1" ht="39" customHeight="1" x14ac:dyDescent="0.25">
      <c r="A31" s="96" t="s">
        <v>34</v>
      </c>
      <c r="B31" s="104">
        <v>400604368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2.4473995329976033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1.2096001522879052</v>
      </c>
      <c r="N31" s="110">
        <v>87</v>
      </c>
      <c r="O31" s="131">
        <v>70851280.420000002</v>
      </c>
      <c r="P31" s="111">
        <v>53138460.109999999</v>
      </c>
      <c r="Q31" s="60">
        <v>209</v>
      </c>
      <c r="R31" s="131">
        <v>22913951.170000002</v>
      </c>
      <c r="S31" s="131">
        <v>17185463.41</v>
      </c>
      <c r="T31" s="41">
        <v>877</v>
      </c>
      <c r="U31" s="45">
        <v>390805872.94999999</v>
      </c>
      <c r="V31" s="45">
        <v>293104402.79000002</v>
      </c>
      <c r="W31" s="113">
        <f t="shared" si="4"/>
        <v>0.97554071839276602</v>
      </c>
      <c r="X31" s="55">
        <v>892</v>
      </c>
      <c r="Y31" s="42">
        <v>1110</v>
      </c>
      <c r="Z31" s="45">
        <v>379587498.61000001</v>
      </c>
      <c r="AA31" s="45">
        <v>284690621.43000001</v>
      </c>
      <c r="AB31" s="113">
        <f t="shared" si="6"/>
        <v>0.94753709377926709</v>
      </c>
      <c r="AC31" s="41">
        <v>35</v>
      </c>
      <c r="AD31" s="24">
        <v>9501944.1300000008</v>
      </c>
      <c r="AE31" s="55">
        <v>898</v>
      </c>
      <c r="AF31" s="127">
        <v>386850966.08999997</v>
      </c>
      <c r="AG31" s="127">
        <v>290138221.79000002</v>
      </c>
      <c r="AH31" s="45">
        <v>231905677.94999999</v>
      </c>
      <c r="AI31" s="45">
        <v>173929257.68000001</v>
      </c>
      <c r="AJ31" s="113">
        <f t="shared" si="7"/>
        <v>0.96566836757506347</v>
      </c>
      <c r="AK31" s="55">
        <v>830</v>
      </c>
      <c r="AL31" s="127">
        <v>314635550.68000001</v>
      </c>
      <c r="AM31" s="127">
        <v>235973511.25</v>
      </c>
      <c r="AN31" s="113">
        <f t="shared" si="8"/>
        <v>0.78540219681279166</v>
      </c>
    </row>
    <row r="32" spans="1:40" s="67" customFormat="1" ht="35.25" customHeight="1" outlineLevel="1" x14ac:dyDescent="0.25">
      <c r="A32" s="97" t="s">
        <v>35</v>
      </c>
      <c r="B32" s="105">
        <v>276052099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2.165066109278162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1.15644934118034</v>
      </c>
      <c r="N32" s="110">
        <v>57</v>
      </c>
      <c r="O32" s="109">
        <v>39537181.799999997</v>
      </c>
      <c r="P32" s="111">
        <v>29652886.190000001</v>
      </c>
      <c r="Q32" s="110">
        <v>173</v>
      </c>
      <c r="R32" s="109">
        <v>9811092.5299999993</v>
      </c>
      <c r="S32" s="111">
        <v>7358319.4400000004</v>
      </c>
      <c r="T32" s="25">
        <v>647</v>
      </c>
      <c r="U32" s="23">
        <v>269891993.69</v>
      </c>
      <c r="V32" s="23">
        <v>202418993.71000001</v>
      </c>
      <c r="W32" s="113">
        <f t="shared" si="4"/>
        <v>0.97768499014383514</v>
      </c>
      <c r="X32" s="50">
        <v>659</v>
      </c>
      <c r="Y32" s="26">
        <v>839</v>
      </c>
      <c r="Z32" s="23">
        <v>276311732.13999999</v>
      </c>
      <c r="AA32" s="23">
        <v>207233797.03999999</v>
      </c>
      <c r="AB32" s="113">
        <f t="shared" si="6"/>
        <v>1.000940522245404</v>
      </c>
      <c r="AC32" s="26">
        <v>29</v>
      </c>
      <c r="AD32" s="24">
        <v>9165554.8300000001</v>
      </c>
      <c r="AE32" s="50">
        <v>662</v>
      </c>
      <c r="AF32" s="49">
        <v>270608527.88</v>
      </c>
      <c r="AG32" s="49">
        <v>202956393.59999999</v>
      </c>
      <c r="AH32" s="23">
        <v>143876251.75</v>
      </c>
      <c r="AI32" s="23">
        <v>107907188.27</v>
      </c>
      <c r="AJ32" s="113">
        <f t="shared" si="7"/>
        <v>0.98028063854714609</v>
      </c>
      <c r="AK32" s="50">
        <v>613</v>
      </c>
      <c r="AL32" s="49">
        <v>236936824.30000001</v>
      </c>
      <c r="AM32" s="49">
        <v>177699466.81999999</v>
      </c>
      <c r="AN32" s="113">
        <f t="shared" si="8"/>
        <v>0.85830473725178957</v>
      </c>
    </row>
    <row r="33" spans="1:40" s="67" customFormat="1" outlineLevel="1" x14ac:dyDescent="0.25">
      <c r="A33" s="97" t="s">
        <v>36</v>
      </c>
      <c r="B33" s="105">
        <v>26184352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2.3192064963074128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1.1512710217155651</v>
      </c>
      <c r="N33" s="110">
        <v>21</v>
      </c>
      <c r="O33" s="109">
        <v>5030805.2</v>
      </c>
      <c r="P33" s="111">
        <v>3773103.87</v>
      </c>
      <c r="Q33" s="110">
        <v>24</v>
      </c>
      <c r="R33" s="109">
        <v>387047.69</v>
      </c>
      <c r="S33" s="111">
        <v>290285.76</v>
      </c>
      <c r="T33" s="25">
        <v>179</v>
      </c>
      <c r="U33" s="23">
        <v>24727432.789999999</v>
      </c>
      <c r="V33" s="23">
        <v>18545574.350000001</v>
      </c>
      <c r="W33" s="113">
        <f t="shared" si="4"/>
        <v>0.94435916496997896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0.93121293702437236</v>
      </c>
      <c r="AC33" s="26">
        <v>4</v>
      </c>
      <c r="AD33" s="24">
        <v>167889.3</v>
      </c>
      <c r="AE33" s="50">
        <v>181</v>
      </c>
      <c r="AF33" s="49">
        <v>25904168.57</v>
      </c>
      <c r="AG33" s="49">
        <v>19428126.18</v>
      </c>
      <c r="AH33" s="23">
        <v>16818574.93</v>
      </c>
      <c r="AI33" s="23">
        <v>12613931.07</v>
      </c>
      <c r="AJ33" s="113">
        <f t="shared" si="7"/>
        <v>0.98929958511098537</v>
      </c>
      <c r="AK33" s="50">
        <v>174</v>
      </c>
      <c r="AL33" s="49">
        <v>23127771.02</v>
      </c>
      <c r="AM33" s="49">
        <v>17345828.079999998</v>
      </c>
      <c r="AN33" s="113">
        <f t="shared" si="8"/>
        <v>0.88326688474093229</v>
      </c>
    </row>
    <row r="34" spans="1:40" s="67" customFormat="1" outlineLevel="1" x14ac:dyDescent="0.25">
      <c r="A34" s="97" t="s">
        <v>37</v>
      </c>
      <c r="B34" s="105">
        <v>98367917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3.2738416119963176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1.3742849799289742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0.97782335342121762</v>
      </c>
      <c r="X34" s="50">
        <v>51</v>
      </c>
      <c r="Y34" s="26">
        <v>80</v>
      </c>
      <c r="Z34" s="23">
        <v>78892559.140000001</v>
      </c>
      <c r="AA34" s="23">
        <v>59169419.130000003</v>
      </c>
      <c r="AB34" s="113">
        <f t="shared" si="6"/>
        <v>0.80201514422634368</v>
      </c>
      <c r="AC34" s="26">
        <v>2</v>
      </c>
      <c r="AD34" s="24">
        <v>168500</v>
      </c>
      <c r="AE34" s="50">
        <v>55</v>
      </c>
      <c r="AF34" s="49">
        <v>90338269.640000001</v>
      </c>
      <c r="AG34" s="49">
        <v>67753702.010000005</v>
      </c>
      <c r="AH34" s="23">
        <v>71210851.269999996</v>
      </c>
      <c r="AI34" s="23">
        <v>53408138.340000004</v>
      </c>
      <c r="AJ34" s="113">
        <f t="shared" si="7"/>
        <v>0.91837127790354656</v>
      </c>
      <c r="AK34" s="50">
        <v>43</v>
      </c>
      <c r="AL34" s="49">
        <v>54570955.359999999</v>
      </c>
      <c r="AM34" s="49">
        <v>40928216.350000001</v>
      </c>
      <c r="AN34" s="113">
        <f t="shared" si="8"/>
        <v>0.55476375859417659</v>
      </c>
    </row>
    <row r="35" spans="1:40" s="21" customFormat="1" x14ac:dyDescent="0.25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207865520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1.0663766435145186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1.0112250221200707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1.0018189267272417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1.0112084419291858</v>
      </c>
      <c r="AK36" s="50">
        <v>912</v>
      </c>
      <c r="AL36" s="49">
        <v>210195368.61000001</v>
      </c>
      <c r="AM36" s="49">
        <v>157646523.12</v>
      </c>
      <c r="AN36" s="113">
        <f>AL36/B36</f>
        <v>1.0112084419291858</v>
      </c>
    </row>
    <row r="37" spans="1:40" x14ac:dyDescent="0.2">
      <c r="A37" s="96" t="s">
        <v>40</v>
      </c>
      <c r="B37" s="104">
        <v>8450204</v>
      </c>
      <c r="C37" s="108">
        <v>26</v>
      </c>
      <c r="D37" s="109">
        <v>13068307.4</v>
      </c>
      <c r="E37" s="109">
        <v>9801230.5</v>
      </c>
      <c r="F37" s="113">
        <f t="shared" si="3"/>
        <v>1.5465079186253965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0.9783976043655277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0.96239935982610592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0.91386663564571935</v>
      </c>
      <c r="AC37" s="26">
        <v>0</v>
      </c>
      <c r="AD37" s="24">
        <v>0</v>
      </c>
      <c r="AE37" s="50">
        <v>13</v>
      </c>
      <c r="AF37" s="49">
        <v>8103299.9100000001</v>
      </c>
      <c r="AG37" s="49">
        <v>6077474.79</v>
      </c>
      <c r="AH37" s="23">
        <v>6734715.9299999997</v>
      </c>
      <c r="AI37" s="23">
        <v>5051036.84</v>
      </c>
      <c r="AJ37" s="113">
        <f>AF37/B37</f>
        <v>0.9589472526343743</v>
      </c>
      <c r="AK37" s="50">
        <v>12</v>
      </c>
      <c r="AL37" s="49">
        <v>7474423.1699999999</v>
      </c>
      <c r="AM37" s="49">
        <v>5605817.2400000002</v>
      </c>
      <c r="AN37" s="113">
        <f>AL37/B37</f>
        <v>0.88452576647853709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5" thickBot="1" x14ac:dyDescent="0.25">
      <c r="A39" s="98" t="s">
        <v>74</v>
      </c>
      <c r="B39" s="106">
        <v>58161308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1.1059772515776296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0.99999833497554758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0.99979914757075261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0.99999833497554758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0.99999833497554758</v>
      </c>
    </row>
    <row r="40" spans="1:40" s="29" customFormat="1" ht="26.25" thickBot="1" x14ac:dyDescent="0.25">
      <c r="A40" s="94" t="s">
        <v>68</v>
      </c>
      <c r="B40" s="68">
        <f>B41+B44</f>
        <v>125903088</v>
      </c>
      <c r="C40" s="75">
        <v>74</v>
      </c>
      <c r="D40" s="76">
        <v>132538309.65000001</v>
      </c>
      <c r="E40" s="76">
        <v>105549013.02</v>
      </c>
      <c r="F40" s="114">
        <f t="shared" si="3"/>
        <v>1.0527010239018126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1.0233267904437737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1.0050141051345778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0.84246147235086088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0.92334789469182832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0.91693653304198552</v>
      </c>
    </row>
    <row r="41" spans="1:40" s="28" customFormat="1" x14ac:dyDescent="0.2">
      <c r="A41" s="99" t="s">
        <v>42</v>
      </c>
      <c r="B41" s="103">
        <v>84651211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1.0599094851696806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1.0313634226685782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1.0124405242117565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0.88721008645700306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0.88478759518277883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0.88478759518277883</v>
      </c>
    </row>
    <row r="42" spans="1:40" s="65" customFormat="1" ht="37.5" customHeight="1" outlineLevel="1" x14ac:dyDescent="0.2">
      <c r="A42" s="100" t="s">
        <v>43</v>
      </c>
      <c r="B42" s="105">
        <v>38668344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1.0978783412602309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1.0354425472681219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1.0188437948105562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0.99568692054668795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0.99038369835542994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0.99038369835542994</v>
      </c>
    </row>
    <row r="43" spans="1:40" s="65" customFormat="1" outlineLevel="1" x14ac:dyDescent="0.2">
      <c r="A43" s="100" t="s">
        <v>44</v>
      </c>
      <c r="B43" s="105">
        <v>45982867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1.0279803584234972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1.0279331669336755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1.0070558258144278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0.79598872923691333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0.79598872923691333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0.79598872923691333</v>
      </c>
    </row>
    <row r="44" spans="1:40" s="28" customFormat="1" ht="13.5" thickBot="1" x14ac:dyDescent="0.25">
      <c r="A44" s="101" t="s">
        <v>45</v>
      </c>
      <c r="B44" s="106">
        <v>41251877</v>
      </c>
      <c r="C44" s="58">
        <v>4</v>
      </c>
      <c r="D44" s="59">
        <v>42815688.18</v>
      </c>
      <c r="E44" s="59">
        <v>34252550.539999999</v>
      </c>
      <c r="F44" s="113">
        <f t="shared" si="3"/>
        <v>1.037908849093097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1.0068351614642892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0.98977466843508732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0.75063475681361114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1.0024758347359564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0.9829079922835996</v>
      </c>
    </row>
    <row r="45" spans="1:40" s="29" customFormat="1" ht="26.25" thickBot="1" x14ac:dyDescent="0.25">
      <c r="A45" s="94" t="s">
        <v>69</v>
      </c>
      <c r="B45" s="68">
        <f>SUM(B46:B48)</f>
        <v>408098916</v>
      </c>
      <c r="C45" s="75">
        <v>4897</v>
      </c>
      <c r="D45" s="76">
        <v>659629653.13</v>
      </c>
      <c r="E45" s="76">
        <v>560685202.63</v>
      </c>
      <c r="F45" s="128">
        <f>D45/B45</f>
        <v>1.6163474767230208</v>
      </c>
      <c r="G45" s="129">
        <v>1340</v>
      </c>
      <c r="H45" s="130">
        <v>186781480.50999999</v>
      </c>
      <c r="I45" s="130">
        <v>158764257.59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1.142868292646972</v>
      </c>
      <c r="N45" s="129">
        <v>350</v>
      </c>
      <c r="O45" s="130">
        <v>48863677.869999997</v>
      </c>
      <c r="P45" s="130">
        <v>41534126.109999999</v>
      </c>
      <c r="Q45" s="129">
        <v>461</v>
      </c>
      <c r="R45" s="130">
        <v>7354983.5599999996</v>
      </c>
      <c r="S45" s="130">
        <v>6251893.6299999999</v>
      </c>
      <c r="T45" s="129">
        <v>3203</v>
      </c>
      <c r="U45" s="130">
        <v>410184649.93000001</v>
      </c>
      <c r="V45" s="130">
        <v>348656708.95999998</v>
      </c>
      <c r="W45" s="114">
        <f t="shared" si="4"/>
        <v>1.0051108538842579</v>
      </c>
      <c r="X45" s="75">
        <v>3256</v>
      </c>
      <c r="Y45" s="75">
        <v>3451</v>
      </c>
      <c r="Z45" s="76">
        <v>412901402.73000002</v>
      </c>
      <c r="AA45" s="76">
        <v>350966190.18000001</v>
      </c>
      <c r="AB45" s="114">
        <f t="shared" si="10"/>
        <v>1.0117679477737207</v>
      </c>
      <c r="AC45" s="75">
        <v>73</v>
      </c>
      <c r="AD45" s="76">
        <v>10249847.09</v>
      </c>
      <c r="AE45" s="75">
        <v>3269</v>
      </c>
      <c r="AF45" s="76">
        <v>429995462.31</v>
      </c>
      <c r="AG45" s="76">
        <v>365496139.69999999</v>
      </c>
      <c r="AH45" s="76">
        <v>215593714.36000001</v>
      </c>
      <c r="AI45" s="76">
        <v>183254656.20000002</v>
      </c>
      <c r="AJ45" s="114">
        <f t="shared" si="11"/>
        <v>1.0536549974810518</v>
      </c>
      <c r="AK45" s="75">
        <v>3109</v>
      </c>
      <c r="AL45" s="76">
        <v>382919505.04000002</v>
      </c>
      <c r="AM45" s="76">
        <v>325481576.29000002</v>
      </c>
      <c r="AN45" s="114">
        <f t="shared" si="12"/>
        <v>0.93830071589800557</v>
      </c>
    </row>
    <row r="46" spans="1:40" s="53" customFormat="1" x14ac:dyDescent="0.2">
      <c r="A46" s="95" t="s">
        <v>46</v>
      </c>
      <c r="B46" s="103">
        <v>108998</v>
      </c>
      <c r="C46" s="115">
        <v>5</v>
      </c>
      <c r="D46" s="84">
        <v>99811</v>
      </c>
      <c r="E46" s="84">
        <v>84839.35</v>
      </c>
      <c r="F46" s="116">
        <f>D46/B46</f>
        <v>0.91571404979907889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0.91571404979907889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0.91571404979907889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0.91571404979907889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0.91571404979907889</v>
      </c>
      <c r="AK46" s="85">
        <v>5</v>
      </c>
      <c r="AL46" s="84">
        <v>99811</v>
      </c>
      <c r="AM46" s="84">
        <v>84839.35</v>
      </c>
      <c r="AN46" s="116">
        <f t="shared" si="12"/>
        <v>0.91571404979907889</v>
      </c>
    </row>
    <row r="47" spans="1:40" s="53" customFormat="1" x14ac:dyDescent="0.2">
      <c r="A47" s="96" t="s">
        <v>47</v>
      </c>
      <c r="B47" s="104">
        <v>396263365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1.6277680083547466</v>
      </c>
      <c r="G47" s="50">
        <v>1332</v>
      </c>
      <c r="H47" s="49">
        <v>185231154.50999999</v>
      </c>
      <c r="I47" s="51">
        <v>157446480.49000001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1.1441432671677836</v>
      </c>
      <c r="N47" s="50">
        <v>338</v>
      </c>
      <c r="O47" s="49">
        <v>47882271.869999997</v>
      </c>
      <c r="P47" s="51">
        <v>40699931.009999998</v>
      </c>
      <c r="Q47" s="50">
        <v>436</v>
      </c>
      <c r="R47" s="49">
        <v>7188769.6699999999</v>
      </c>
      <c r="S47" s="51">
        <v>6110611.8200000003</v>
      </c>
      <c r="T47" s="50">
        <v>3086</v>
      </c>
      <c r="U47" s="49">
        <v>398311019.55000001</v>
      </c>
      <c r="V47" s="51">
        <v>338564123.14999998</v>
      </c>
      <c r="W47" s="116">
        <f t="shared" si="4"/>
        <v>1.0051674081705737</v>
      </c>
      <c r="X47" s="50">
        <v>3138</v>
      </c>
      <c r="Y47" s="52">
        <v>3330</v>
      </c>
      <c r="Z47" s="49">
        <v>401136323.95999998</v>
      </c>
      <c r="AA47" s="49">
        <v>340965873.27999997</v>
      </c>
      <c r="AB47" s="116">
        <f t="shared" si="10"/>
        <v>1.0122972734560005</v>
      </c>
      <c r="AC47" s="52">
        <v>72</v>
      </c>
      <c r="AD47" s="51">
        <v>10239896.09</v>
      </c>
      <c r="AE47" s="141">
        <v>3147</v>
      </c>
      <c r="AF47" s="49">
        <v>417596635.06</v>
      </c>
      <c r="AG47" s="84">
        <v>354957136.58999997</v>
      </c>
      <c r="AH47" s="49">
        <v>205437419.25</v>
      </c>
      <c r="AI47" s="49">
        <v>174621805.36000001</v>
      </c>
      <c r="AJ47" s="116">
        <f t="shared" si="11"/>
        <v>1.0538360896925205</v>
      </c>
      <c r="AK47" s="50">
        <v>2994</v>
      </c>
      <c r="AL47" s="49">
        <v>374978747.45999998</v>
      </c>
      <c r="AM47" s="49">
        <v>318731932.39999998</v>
      </c>
      <c r="AN47" s="116">
        <f t="shared" si="12"/>
        <v>0.94628668855118614</v>
      </c>
    </row>
    <row r="48" spans="1:40" s="53" customFormat="1" ht="33.75" customHeight="1" thickBot="1" x14ac:dyDescent="0.25">
      <c r="A48" s="98" t="s">
        <v>48</v>
      </c>
      <c r="B48" s="106">
        <v>11726553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1.2369375467795183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1.1018957804565417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1.0040307138849756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0.99477380693201145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1.0488176917803553</v>
      </c>
      <c r="AK48" s="55">
        <v>110</v>
      </c>
      <c r="AL48" s="54">
        <v>7840946.5800000001</v>
      </c>
      <c r="AM48" s="54">
        <v>6664804.54</v>
      </c>
      <c r="AN48" s="116">
        <f t="shared" si="12"/>
        <v>0.66864888428850322</v>
      </c>
    </row>
    <row r="49" spans="1:40" s="29" customFormat="1" ht="48" customHeight="1" thickBot="1" x14ac:dyDescent="0.25">
      <c r="A49" s="94" t="s">
        <v>70</v>
      </c>
      <c r="B49" s="68">
        <f>SUM(B50:B53)</f>
        <v>683440902</v>
      </c>
      <c r="C49" s="140">
        <v>3563</v>
      </c>
      <c r="D49" s="76">
        <v>1065419779.85</v>
      </c>
      <c r="E49" s="76">
        <v>799111275.23000002</v>
      </c>
      <c r="F49" s="114">
        <f>D49/B49</f>
        <v>1.5589054982401389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0.99180058671700633</v>
      </c>
      <c r="N49" s="129">
        <v>10</v>
      </c>
      <c r="O49" s="130">
        <v>4498868.22</v>
      </c>
      <c r="P49" s="130">
        <v>3374151.15</v>
      </c>
      <c r="Q49" s="129">
        <v>60</v>
      </c>
      <c r="R49" s="130">
        <v>16813322.649999999</v>
      </c>
      <c r="S49" s="130">
        <v>12609992.02</v>
      </c>
      <c r="T49" s="129">
        <v>3232</v>
      </c>
      <c r="U49" s="130">
        <v>656524896.72000003</v>
      </c>
      <c r="V49" s="76">
        <v>492440104.47000003</v>
      </c>
      <c r="W49" s="114">
        <f t="shared" si="4"/>
        <v>0.9606169235683234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0.39543587401504399</v>
      </c>
      <c r="AC49" s="75">
        <v>7</v>
      </c>
      <c r="AD49" s="76">
        <v>1905306.08</v>
      </c>
      <c r="AE49" s="75">
        <v>3227</v>
      </c>
      <c r="AF49" s="76">
        <v>642281716.56999993</v>
      </c>
      <c r="AG49" s="76">
        <v>481757719.00999999</v>
      </c>
      <c r="AH49" s="76">
        <v>149337734.70000002</v>
      </c>
      <c r="AI49" s="76">
        <v>112003300.86</v>
      </c>
      <c r="AJ49" s="114">
        <f t="shared" si="11"/>
        <v>0.93977652594459427</v>
      </c>
      <c r="AK49" s="75">
        <v>3211</v>
      </c>
      <c r="AL49" s="76">
        <v>591881074.03999996</v>
      </c>
      <c r="AM49" s="76">
        <v>443957237.17000002</v>
      </c>
      <c r="AN49" s="114">
        <f t="shared" si="12"/>
        <v>0.8660310969213838</v>
      </c>
    </row>
    <row r="50" spans="1:40" x14ac:dyDescent="0.2">
      <c r="A50" s="95" t="s">
        <v>49</v>
      </c>
      <c r="B50" s="103">
        <v>65749340</v>
      </c>
      <c r="C50" s="69">
        <v>60</v>
      </c>
      <c r="D50" s="70">
        <v>123604243.53</v>
      </c>
      <c r="E50" s="84">
        <v>92703182.519999996</v>
      </c>
      <c r="F50" s="116">
        <f t="shared" si="3"/>
        <v>1.8799313199189529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1.0747400670485818</v>
      </c>
      <c r="N50" s="85">
        <v>1</v>
      </c>
      <c r="O50" s="84">
        <v>34698.800000000003</v>
      </c>
      <c r="P50" s="86">
        <v>26024.1</v>
      </c>
      <c r="Q50" s="85">
        <v>10</v>
      </c>
      <c r="R50" s="84">
        <v>3522125.15</v>
      </c>
      <c r="S50" s="86">
        <v>2641593.86</v>
      </c>
      <c r="T50" s="72">
        <v>56</v>
      </c>
      <c r="U50" s="70">
        <v>67106626.130000003</v>
      </c>
      <c r="V50" s="70">
        <v>50329969.439999998</v>
      </c>
      <c r="W50" s="113">
        <f t="shared" si="4"/>
        <v>1.0206433422753749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1.007940253088472</v>
      </c>
      <c r="AC50" s="74">
        <v>2</v>
      </c>
      <c r="AD50" s="73">
        <v>240040.4</v>
      </c>
      <c r="AE50" s="72">
        <v>52</v>
      </c>
      <c r="AF50" s="84">
        <v>61013672.450000003</v>
      </c>
      <c r="AG50" s="84">
        <v>45760254.119999997</v>
      </c>
      <c r="AH50" s="70">
        <v>26362105.399999999</v>
      </c>
      <c r="AI50" s="70">
        <v>19771579.039999999</v>
      </c>
      <c r="AJ50" s="113">
        <f t="shared" si="11"/>
        <v>0.9279739150233296</v>
      </c>
      <c r="AK50" s="72">
        <v>52</v>
      </c>
      <c r="AL50" s="84">
        <v>59290283.979999997</v>
      </c>
      <c r="AM50" s="84">
        <v>44467712.799999997</v>
      </c>
      <c r="AN50" s="113">
        <f t="shared" si="12"/>
        <v>0.90176242042885901</v>
      </c>
    </row>
    <row r="51" spans="1:40" x14ac:dyDescent="0.2">
      <c r="A51" s="96" t="s">
        <v>50</v>
      </c>
      <c r="B51" s="104">
        <v>13942298</v>
      </c>
      <c r="C51" s="22">
        <v>2</v>
      </c>
      <c r="D51" s="23">
        <v>185791.93</v>
      </c>
      <c r="E51" s="49">
        <v>185791.93</v>
      </c>
      <c r="F51" s="116">
        <f t="shared" si="3"/>
        <v>1.3325775277504469E-2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1.3323135827393735E-2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1.3323135827393735E-2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1.3323135827393735E-2</v>
      </c>
      <c r="AK51" s="25">
        <v>2</v>
      </c>
      <c r="AL51" s="49">
        <v>185755.13</v>
      </c>
      <c r="AM51" s="49">
        <v>185755.13</v>
      </c>
      <c r="AN51" s="113">
        <f t="shared" si="12"/>
        <v>1.3323135827393735E-2</v>
      </c>
    </row>
    <row r="52" spans="1:40" x14ac:dyDescent="0.2">
      <c r="A52" s="96" t="s">
        <v>51</v>
      </c>
      <c r="B52" s="104">
        <v>385674737</v>
      </c>
      <c r="C52" s="151">
        <v>3109</v>
      </c>
      <c r="D52" s="23">
        <v>474999692.35000002</v>
      </c>
      <c r="E52" s="49">
        <v>356249762.63</v>
      </c>
      <c r="F52" s="116">
        <f t="shared" si="3"/>
        <v>1.2316069650940089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0.9969774622287485</v>
      </c>
      <c r="N52" s="50">
        <v>4</v>
      </c>
      <c r="O52" s="49">
        <v>248815.58</v>
      </c>
      <c r="P52" s="51">
        <v>186611.68</v>
      </c>
      <c r="Q52" s="50">
        <v>11</v>
      </c>
      <c r="R52" s="49">
        <v>3994038.99</v>
      </c>
      <c r="S52" s="51">
        <v>2995529.25</v>
      </c>
      <c r="T52" s="25">
        <v>2942</v>
      </c>
      <c r="U52" s="23">
        <v>380266165.97000003</v>
      </c>
      <c r="V52" s="23">
        <v>285199618.27999997</v>
      </c>
      <c r="W52" s="113">
        <f t="shared" si="4"/>
        <v>0.98597634091340558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0.24925841896665377</v>
      </c>
      <c r="AC52" s="26">
        <v>2</v>
      </c>
      <c r="AD52" s="24">
        <v>1200000</v>
      </c>
      <c r="AE52" s="50">
        <v>2941</v>
      </c>
      <c r="AF52" s="49">
        <v>382242684.76999998</v>
      </c>
      <c r="AG52" s="49">
        <v>286682007.29000002</v>
      </c>
      <c r="AH52" s="23">
        <v>93163217.75</v>
      </c>
      <c r="AI52" s="23">
        <v>69872413.239999995</v>
      </c>
      <c r="AJ52" s="113">
        <f t="shared" si="11"/>
        <v>0.99110117438156176</v>
      </c>
      <c r="AK52" s="25">
        <v>2938</v>
      </c>
      <c r="AL52" s="49">
        <v>351485979.62</v>
      </c>
      <c r="AM52" s="49">
        <v>263614478.44999999</v>
      </c>
      <c r="AN52" s="113">
        <f t="shared" si="12"/>
        <v>0.91135339160158679</v>
      </c>
    </row>
    <row r="53" spans="1:40" ht="26.25" thickBot="1" x14ac:dyDescent="0.25">
      <c r="A53" s="98" t="s">
        <v>52</v>
      </c>
      <c r="B53" s="106">
        <v>218074527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2.1397733080489498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1.0201964663208922</v>
      </c>
      <c r="N53" s="55">
        <v>5</v>
      </c>
      <c r="O53" s="54">
        <v>4215353.84</v>
      </c>
      <c r="P53" s="56">
        <v>3161515.37</v>
      </c>
      <c r="Q53" s="55">
        <v>39</v>
      </c>
      <c r="R53" s="54">
        <v>9297158.5099999998</v>
      </c>
      <c r="S53" s="56">
        <v>6972868.9100000001</v>
      </c>
      <c r="T53" s="41">
        <v>232</v>
      </c>
      <c r="U53" s="39">
        <v>208966349.49000001</v>
      </c>
      <c r="V53" s="39">
        <v>156724761.62</v>
      </c>
      <c r="W53" s="113">
        <f t="shared" si="4"/>
        <v>0.95823364775657638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0.49456931226084927</v>
      </c>
      <c r="AC53" s="42">
        <v>3</v>
      </c>
      <c r="AD53" s="44">
        <v>465265.68</v>
      </c>
      <c r="AE53" s="55">
        <v>232</v>
      </c>
      <c r="AF53" s="54">
        <v>198839604.22</v>
      </c>
      <c r="AG53" s="54">
        <v>149129702.47</v>
      </c>
      <c r="AH53" s="39">
        <v>29812411.550000001</v>
      </c>
      <c r="AI53" s="39">
        <v>22359308.579999998</v>
      </c>
      <c r="AJ53" s="113">
        <f t="shared" si="11"/>
        <v>0.9117965631079874</v>
      </c>
      <c r="AK53" s="41">
        <v>219</v>
      </c>
      <c r="AL53" s="54">
        <v>180919055.31</v>
      </c>
      <c r="AM53" s="54">
        <v>135689290.78999999</v>
      </c>
      <c r="AN53" s="113">
        <f t="shared" si="12"/>
        <v>0.82962030365884964</v>
      </c>
    </row>
    <row r="54" spans="1:40" s="29" customFormat="1" ht="26.25" thickBot="1" x14ac:dyDescent="0.25">
      <c r="A54" s="94" t="s">
        <v>71</v>
      </c>
      <c r="B54" s="68">
        <v>1124613</v>
      </c>
      <c r="C54" s="75">
        <v>10</v>
      </c>
      <c r="D54" s="130">
        <v>3660935.08</v>
      </c>
      <c r="E54" s="130">
        <v>2745701.3</v>
      </c>
      <c r="F54" s="128">
        <f t="shared" si="3"/>
        <v>3.2552843333662338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1.0028523945570611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1.0028523945570611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1.0028523945570611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1.0028523945570611</v>
      </c>
      <c r="AK54" s="75">
        <v>1</v>
      </c>
      <c r="AL54" s="76">
        <v>1127820.8400000001</v>
      </c>
      <c r="AM54" s="76">
        <v>845865.63</v>
      </c>
      <c r="AN54" s="114">
        <f t="shared" si="12"/>
        <v>1.0028523945570611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8.25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6.25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5" thickBot="1" x14ac:dyDescent="0.25">
      <c r="A58" s="94" t="s">
        <v>72</v>
      </c>
      <c r="B58" s="68">
        <v>190674565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1.043504578337441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1.0260772402968377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1.0145300507700123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0.98964266948766866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0.98924312862599162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0.98924312862599162</v>
      </c>
    </row>
    <row r="59" spans="1:40" ht="13.5" thickBot="1" x14ac:dyDescent="0.25">
      <c r="A59" s="102" t="s">
        <v>56</v>
      </c>
      <c r="B59" s="107">
        <v>190674565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1.043504578337441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1.0260772402968377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1.0145300507700123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0.98964266948766866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0.98924312862599162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0.98924312862599162</v>
      </c>
    </row>
    <row r="60" spans="1:40" ht="18.75" thickBot="1" x14ac:dyDescent="0.25">
      <c r="A60" s="149" t="s">
        <v>57</v>
      </c>
      <c r="B60" s="150">
        <v>3155295690</v>
      </c>
      <c r="C60" s="143">
        <v>19218</v>
      </c>
      <c r="D60" s="144">
        <v>5359494119.0200005</v>
      </c>
      <c r="E60" s="144">
        <v>4029496043.2600002</v>
      </c>
      <c r="F60" s="145">
        <f>D60/B60</f>
        <v>1.6985711152224849</v>
      </c>
      <c r="G60" s="143">
        <v>3414</v>
      </c>
      <c r="H60" s="144">
        <v>1503461888.24</v>
      </c>
      <c r="I60" s="144">
        <v>1142250732.21</v>
      </c>
      <c r="J60" s="143">
        <v>15679</v>
      </c>
      <c r="K60" s="144">
        <v>3555624310.0900002</v>
      </c>
      <c r="L60" s="144">
        <v>2661744479.25</v>
      </c>
      <c r="M60" s="148">
        <f>K60/B60</f>
        <v>1.1268751519417821</v>
      </c>
      <c r="N60" s="146">
        <v>613</v>
      </c>
      <c r="O60" s="147">
        <v>347744849.27999997</v>
      </c>
      <c r="P60" s="147">
        <v>264741652.37</v>
      </c>
      <c r="Q60" s="146">
        <v>996</v>
      </c>
      <c r="R60" s="147">
        <v>59390908.350000001</v>
      </c>
      <c r="S60" s="147">
        <v>45410428.119999997</v>
      </c>
      <c r="T60" s="146">
        <v>15066</v>
      </c>
      <c r="U60" s="147">
        <v>3148488552.46</v>
      </c>
      <c r="V60" s="144">
        <v>2351592398.7600002</v>
      </c>
      <c r="W60" s="145">
        <f t="shared" si="4"/>
        <v>0.9978426308629097</v>
      </c>
      <c r="X60" s="143">
        <v>10415</v>
      </c>
      <c r="Y60" s="143">
        <v>11449</v>
      </c>
      <c r="Z60" s="147">
        <v>2419176397.2199998</v>
      </c>
      <c r="AA60" s="144">
        <v>1807386258.8</v>
      </c>
      <c r="AB60" s="145">
        <f>Z60/B60</f>
        <v>0.76670354695664034</v>
      </c>
      <c r="AC60" s="143">
        <v>146</v>
      </c>
      <c r="AD60" s="147">
        <v>27256880.690000001</v>
      </c>
      <c r="AE60" s="143">
        <f t="shared" ref="AE60:AI60" si="14">SUM(AE6+AE28+AE40+AE45+AE49+AE54+AE58)</f>
        <v>15206</v>
      </c>
      <c r="AF60" s="147">
        <f t="shared" si="14"/>
        <v>3116484871.2400002</v>
      </c>
      <c r="AG60" s="147">
        <f t="shared" si="14"/>
        <v>2330263447.3500004</v>
      </c>
      <c r="AH60" s="147">
        <f t="shared" si="14"/>
        <v>1161282217.26</v>
      </c>
      <c r="AI60" s="147">
        <f t="shared" si="14"/>
        <v>892878530.63000011</v>
      </c>
      <c r="AJ60" s="145">
        <f>AF60/B60</f>
        <v>0.98769978392738222</v>
      </c>
      <c r="AK60" s="143">
        <v>14885</v>
      </c>
      <c r="AL60" s="144">
        <v>2843433011.8499999</v>
      </c>
      <c r="AM60" s="144">
        <v>2120723448.54</v>
      </c>
      <c r="AN60" s="145">
        <f>AL60/B60</f>
        <v>0.90116213857915795</v>
      </c>
    </row>
    <row r="61" spans="1:40" ht="21" hidden="1" customHeight="1" x14ac:dyDescent="0.2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25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kwietnia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2024-06-05T08:53:27Z</dcterms:modified>
</cp:coreProperties>
</file>