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733188B6-9AF2-4701-988E-66791E4F01C9}"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bydła_żyw_handel_hurt" sheetId="23" r:id="rId7"/>
    <sheet name="Handel_zagr. I-IV_2024" sheetId="82" r:id="rId8"/>
    <sheet name="Eksport_I-IV_2024" sheetId="81" r:id="rId9"/>
    <sheet name="Import_I-IV_2024" sheetId="80" r:id="rId10"/>
    <sheet name="Handel _ zagr. I-XII_ 2023" sheetId="78" r:id="rId11"/>
    <sheet name="Eksport_I-XII_ 2023" sheetId="77" r:id="rId12"/>
    <sheet name="Import_I-XII_ 2023" sheetId="76" r:id="rId13"/>
    <sheet name="Handel -zagr. I-XII_2022" sheetId="75" r:id="rId14"/>
    <sheet name="Eksport I-XII_2022" sheetId="74" r:id="rId15"/>
    <sheet name="Import I-XII_2022" sheetId="73" r:id="rId16"/>
    <sheet name="Handel-zagr. I-XII_2021" sheetId="65" r:id="rId17"/>
    <sheet name="Eksport I-XII_2021" sheetId="66" r:id="rId18"/>
    <sheet name="Import I-XII_2021" sheetId="64" r:id="rId19"/>
    <sheet name="Handel-zagr. I-XII_2020" sheetId="60" r:id="rId20"/>
    <sheet name="Eksport I-XII_2020" sheetId="61" r:id="rId21"/>
    <sheet name="Import_I-XII_2020" sheetId="62" r:id="rId22"/>
    <sheet name="Handel_zagr. I-XII_2019" sheetId="71" r:id="rId23"/>
    <sheet name="Eksport I-XII_2019" sheetId="72" r:id="rId24"/>
    <sheet name="Import I-XII_2019" sheetId="70" r:id="rId25"/>
    <sheet name="Uboje_bydła_wgGUS" sheetId="45" r:id="rId26"/>
    <sheet name="Śr_wagi_bydła_PL" sheetId="49" r:id="rId27"/>
    <sheet name="Baza_cen_zakupu_2019_2024" sheetId="36" r:id="rId28"/>
    <sheet name="Baza_cen sprzedaży_2019-2024" sheetId="50" r:id="rId29"/>
  </sheets>
  <definedNames>
    <definedName name="_xlnm._FilterDatabase" localSheetId="23" hidden="1">'Eksport I-XII_2019'!$A$6:$D$25</definedName>
    <definedName name="_xlnm._FilterDatabase" localSheetId="20" hidden="1">'Eksport I-XII_2020'!$A$6:$D$25</definedName>
    <definedName name="_xlnm._FilterDatabase" localSheetId="17" hidden="1">'Eksport I-XII_2021'!$K$6:$N$42</definedName>
    <definedName name="_xlnm._FilterDatabase" localSheetId="14" hidden="1">'Eksport I-XII_2022'!$K$6:$M$92</definedName>
    <definedName name="_xlnm._FilterDatabase" localSheetId="8" hidden="1">'Eksport_I-IV_2024'!$F$6:$I$9</definedName>
    <definedName name="_xlnm._FilterDatabase" localSheetId="11" hidden="1">'Eksport_I-XII_ 2023'!$P$6:$S$63</definedName>
    <definedName name="_xlnm._FilterDatabase" localSheetId="24" hidden="1">'Import I-XII_2019'!$P$7:$S$31</definedName>
    <definedName name="_xlnm._FilterDatabase" localSheetId="18" hidden="1">'Import I-XII_2021'!$K$7:$N$34</definedName>
    <definedName name="_xlnm._FilterDatabase" localSheetId="15" hidden="1">'Import I-XII_2022'!$F$7:$I$18</definedName>
    <definedName name="_xlnm._FilterDatabase" localSheetId="9" hidden="1">'Import_I-IV_2024'!#REF!</definedName>
    <definedName name="_xlnm._FilterDatabase" localSheetId="12" hidden="1">'Import_I-XII_ 2023'!$P$7:$S$33</definedName>
    <definedName name="_xlnm._FilterDatabase" localSheetId="21"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C466"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D465" i="45"/>
  <c r="E465" i="45"/>
  <c r="F465" i="45"/>
  <c r="G465" i="45"/>
  <c r="H465" i="45"/>
  <c r="I465" i="45"/>
  <c r="J465" i="45"/>
  <c r="K465" i="45"/>
  <c r="C465" i="45"/>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<sst xmlns="http://schemas.openxmlformats.org/spreadsheetml/2006/main" count="3971" uniqueCount="408">
  <si>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</si>
  <si>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</si>
  <si>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</si>
  <si>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</si>
  <si>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</si>
  <si>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</si>
  <si>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</si>
  <si>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</si>
  <si>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</si>
  <si>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</si>
  <si>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</si>
  <si>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</si>
  <si>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</si>
  <si>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</si>
  <si>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</si>
  <si>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</si>
  <si>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</si>
  <si>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</si>
  <si>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</si>
  <si>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</si>
  <si>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</si>
  <si>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</si>
  <si>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</si>
  <si>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</si>
  <si>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</si>
  <si>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</si>
  <si>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</si>
  <si>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</si>
  <si>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</si>
  <si>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</si>
  <si>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</si>
  <si>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</si>
  <si>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</si>
  <si>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</si>
  <si>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</si>
  <si>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</si>
  <si>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</si>
  <si>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</si>
  <si>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</si>
  <si>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</si>
  <si>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</si>
  <si>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</si>
  <si>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</si>
  <si>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</si>
  <si>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</si>
  <si>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</si>
  <si>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</si>
  <si>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</si>
  <si>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</si>
  <si>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</si>
  <si>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</si>
  <si>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</si>
  <si>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</si>
  <si>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</si>
  <si>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</si>
  <si>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</si>
  <si>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</si>
  <si>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</si>
  <si>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</si>
  <si>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</si>
  <si>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</si>
  <si>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</si>
  <si>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</si>
  <si>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</si>
  <si>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</si>
  <si>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</si>
  <si>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</si>
  <si>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</si>
  <si>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</si>
  <si>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</si>
  <si>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</si>
  <si>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</si>
  <si>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</si>
  <si>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</si>
  <si>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</si>
  <si>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</si>
  <si>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</si>
  <si>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</si>
  <si>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</si>
  <si>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</si>
  <si>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</si>
  <si>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</si>
  <si>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</si>
  <si>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</si>
  <si>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</si>
  <si>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</si>
  <si>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</si>
  <si>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</si>
  <si>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</si>
  <si>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</si>
  <si>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</si>
  <si>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</si>
  <si>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</si>
  <si>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</si>
  <si>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</si>
  <si>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</si>
  <si>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</si>
  <si>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</si>
  <si>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</si>
  <si>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</si>
  <si>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</si>
  <si>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</si>
  <si>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</si>
  <si>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</si>
  <si>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</si>
  <si>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</si>
  <si>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</si>
  <si>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</si>
  <si>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</si>
  <si>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</si>
  <si>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</si>
  <si>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</si>
  <si>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</si>
  <si>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</si>
  <si>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</si>
  <si>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</si>
  <si>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</si>
  <si>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</si>
  <si>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</si>
  <si>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</si>
  <si>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</si>
  <si>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</si>
  <si>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</si>
  <si>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</si>
  <si>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</si>
  <si>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</si>
  <si>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</si>
  <si>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</si>
  <si>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</si>
  <si>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</si>
  <si>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</si>
  <si>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</si>
  <si>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</si>
  <si>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</si>
  <si>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</si>
  <si>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</si>
  <si>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</si>
  <si>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</si>
  <si>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</si>
  <si>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</si>
  <si>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</si>
  <si>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</si>
  <si>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</si>
  <si>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</si>
  <si>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</si>
  <si>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</si>
  <si>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</si>
  <si>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</si>
  <si>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</si>
  <si>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</si>
  <si>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</si>
  <si>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</si>
  <si>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</si>
  <si>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</si>
  <si>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</si>
  <si>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</si>
  <si>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</si>
  <si>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</si>
  <si>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</si>
  <si>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</si>
  <si>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</si>
  <si>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</si>
  <si>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</si>
  <si>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</si>
  <si>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</si>
  <si>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</si>
  <si>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</si>
  <si>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</si>
  <si>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</si>
  <si>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</si>
  <si>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</si>
  <si>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</si>
  <si>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</si>
  <si>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</si>
  <si>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</si>
  <si>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</si>
  <si>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</si>
  <si>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</si>
  <si>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</si>
  <si>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</si>
  <si>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</si>
  <si>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</si>
  <si>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</si>
  <si>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</si>
  <si>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</si>
  <si>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</si>
  <si>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</si>
  <si>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</si>
  <si>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</si>
  <si>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</si>
  <si>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</si>
  <si>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</si>
  <si>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</si>
  <si>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</si>
  <si>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</si>
  <si>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</si>
  <si>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</si>
  <si>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</si>
  <si>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Ogółem</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</si>
  <si>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</si>
  <si>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</si>
  <si>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</si>
  <si>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</si>
  <si>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</si>
  <si>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</si>
  <si>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</si>
  <si>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</si>
  <si>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</si>
  <si>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</si>
  <si>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</si>
  <si>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</si>
  <si>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</si>
  <si>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</si>
  <si>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</si>
  <si>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</si>
  <si>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</si>
  <si>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</si>
  <si>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</si>
  <si>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</si>
  <si>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</si>
  <si>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</si>
  <si>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</si>
  <si>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</si>
  <si>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</si>
  <si>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</si>
  <si>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</si>
  <si>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</si>
  <si>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</si>
  <si>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</si>
  <si>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</si>
  <si>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</si>
  <si>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</si>
  <si>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</si>
  <si>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</si>
  <si>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</si>
  <si>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</si>
  <si>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</si>
  <si>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</si>
  <si>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</si>
  <si>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</si>
  <si>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</si>
  <si>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</si>
  <si>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</si>
  <si>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</si>
  <si>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</si>
  <si>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</si>
  <si>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</si>
  <si>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</si>
  <si>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</si>
  <si>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 cena netto (bez VAT)</t>
  </si>
  <si>
    <t>Średnie ceny netto (bez VAT) sprzedaży ćwierci kompensowanych z buhajków do dwóch lat (kat. A) oraz krów (kat. D) w [zł/tonę]</t>
  </si>
  <si>
    <t>Średnie ceny netto (bez VAT) sprzedaży elementów w [zł/tonę]</t>
  </si>
  <si>
    <t>Norwegia</t>
  </si>
  <si>
    <t>spoza UE</t>
  </si>
  <si>
    <t>spoza UE (%)</t>
  </si>
  <si>
    <t>Uboje przemysłowe 2020</t>
  </si>
  <si>
    <t>Źródło: Ministerstwo Finansów</t>
  </si>
  <si>
    <t>Rosja</t>
  </si>
  <si>
    <t>Holandia</t>
  </si>
  <si>
    <t>miesięczna</t>
  </si>
  <si>
    <t>Zmiana ceny [%]</t>
  </si>
  <si>
    <t>Ukraina</t>
  </si>
  <si>
    <t>Kazachstan</t>
  </si>
  <si>
    <t>Macedonia</t>
  </si>
  <si>
    <t>Arabia Saudyjska</t>
  </si>
  <si>
    <t>Argentyna</t>
  </si>
  <si>
    <t>I-XII 2019 r.</t>
  </si>
  <si>
    <t>zmiana w stos. do I-XII 2019r. (%)</t>
  </si>
  <si>
    <t>Cypr</t>
  </si>
  <si>
    <t>Kosowo</t>
  </si>
  <si>
    <t>Malta</t>
  </si>
  <si>
    <t>Szwajcaria</t>
  </si>
  <si>
    <t>Finlandia</t>
  </si>
  <si>
    <t>l</t>
  </si>
  <si>
    <t>Uboje przemysłowe 2021</t>
  </si>
  <si>
    <t>Departament Rynków Rolnych</t>
  </si>
  <si>
    <t>Tablica 8. Średnie ceny zakupu netto (bez VAT) cieląt od 8 dni do 4 tygodni oraz  młodego bydła opasowego w wieku 6-12 miesięcy</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</si>
  <si>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</si>
  <si>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</si>
  <si>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</si>
  <si>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</si>
  <si>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</si>
  <si>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</si>
  <si>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</si>
  <si>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</si>
  <si>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</si>
  <si>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</si>
  <si>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</si>
  <si>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</si>
  <si>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</si>
  <si>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</si>
  <si>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</si>
  <si>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</si>
  <si>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</si>
  <si>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</si>
  <si>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</si>
  <si>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</si>
  <si>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</si>
  <si>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</si>
  <si>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</si>
  <si>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</si>
  <si>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</si>
  <si>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</si>
  <si>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</si>
  <si>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</si>
  <si>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</si>
  <si>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</si>
  <si>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</si>
  <si>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</si>
  <si>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</si>
  <si>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</si>
  <si>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</si>
  <si>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</si>
  <si>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</si>
  <si>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</si>
  <si>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</si>
  <si>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</si>
  <si>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</si>
  <si>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</si>
  <si>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</si>
  <si>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</si>
  <si>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</si>
  <si>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</si>
  <si>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</si>
  <si>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</si>
  <si>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</si>
  <si>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</si>
  <si>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</si>
  <si>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</si>
  <si>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</si>
  <si>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</si>
  <si>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</si>
  <si>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</si>
  <si>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</si>
  <si>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</si>
  <si>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</si>
  <si>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</si>
  <si>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</si>
  <si>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</si>
  <si>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</si>
  <si>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</si>
  <si>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</si>
  <si>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</si>
  <si>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</si>
  <si>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</si>
  <si>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</si>
  <si>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</si>
  <si>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</si>
  <si>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</si>
  <si>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</si>
  <si>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</si>
  <si>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</si>
  <si>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</si>
  <si>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</si>
  <si>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</si>
  <si>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</si>
  <si>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</si>
  <si>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</si>
  <si>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</si>
  <si>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</si>
  <si>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</si>
  <si>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</si>
  <si>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</si>
  <si>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</si>
  <si>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</si>
  <si>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</si>
  <si>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</si>
  <si>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</si>
  <si>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</si>
  <si>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</si>
  <si>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</si>
  <si>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</si>
  <si>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</si>
  <si>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</si>
  <si>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</si>
  <si>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</si>
  <si>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</si>
  <si>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</si>
  <si>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</si>
  <si>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</si>
  <si>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</si>
  <si>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</si>
  <si>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</si>
  <si>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</si>
  <si>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</si>
  <si>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t>
  </si>
  <si>
    <t>Uboje przemysłowe 2024</t>
  </si>
  <si>
    <t>* - niewystarczająca liczba danych do prezentacji.</t>
  </si>
  <si>
    <t>Algieria</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</si>
  <si>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IV 2024 r.</t>
    </r>
    <r>
      <rPr>
        <b/>
        <sz val="14"/>
        <color indexed="8"/>
        <rFont val="Calibri"/>
        <family val="2"/>
        <charset val="238"/>
        <scheme val="minor"/>
      </rPr>
      <t xml:space="preserve"> (dane wstępne)</t>
    </r>
  </si>
  <si>
    <t>OKRES: I -IV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</si>
  <si>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I-IV 2024 r. (dane wstępne) </t>
    </r>
    <r>
      <rPr>
        <b/>
        <sz val="11"/>
        <rFont val="Calibri"/>
        <family val="2"/>
        <charset val="238"/>
        <scheme val="minor"/>
      </rPr>
      <t xml:space="preserve">w porównaniu do I-IV 2023 r. </t>
    </r>
    <r>
      <rPr>
        <i/>
        <sz val="11"/>
        <rFont val="Calibri"/>
        <family val="2"/>
        <charset val="238"/>
        <scheme val="minor"/>
      </rPr>
      <t>(wg wstępnych danych Min. Finansów).</t>
    </r>
  </si>
  <si>
    <t>I-IV 2024 r. (wstępne)</t>
  </si>
  <si>
    <t>I-IV 2023 r.</t>
  </si>
  <si>
    <t>zm. w stos. do  I-IV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</si>
  <si>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I-IV 2024 r.</t>
    </r>
    <r>
      <rPr>
        <b/>
        <sz val="14"/>
        <color indexed="8"/>
        <rFont val="Calibri"/>
        <family val="2"/>
        <charset val="238"/>
        <scheme val="minor"/>
      </rPr>
      <t xml:space="preserve"> (dane wstępne)</t>
    </r>
  </si>
  <si>
    <t>OKRES: I-IV 2024 r. (wstępne) - ważniejsze państwa</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</si>
  <si>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I-IV 2024 r. (dane wstępne)  </t>
    </r>
    <r>
      <rPr>
        <b/>
        <sz val="11"/>
        <rFont val="Calibri"/>
        <family val="2"/>
        <charset val="238"/>
        <scheme val="minor"/>
      </rPr>
      <t>w porównaniu do I-IV 2023 r.  (</t>
    </r>
    <r>
      <rPr>
        <i/>
        <sz val="11"/>
        <rFont val="Calibri"/>
        <family val="2"/>
        <charset val="238"/>
        <scheme val="minor"/>
      </rPr>
      <t>wg wstępnych danych Min. Finansów</t>
    </r>
    <r>
      <rPr>
        <b/>
        <sz val="11"/>
        <rFont val="Calibri"/>
        <family val="2"/>
        <charset val="238"/>
        <scheme val="minor"/>
      </rPr>
      <t>).</t>
    </r>
  </si>
  <si>
    <t>I-IV  2024 r. (wstępne)</t>
  </si>
  <si>
    <t>zm. w stos. do I-IV 2023 r. (%)</t>
  </si>
  <si>
    <t>07.07.2024</t>
  </si>
  <si>
    <t>nld</t>
  </si>
  <si>
    <t>NR 28/2024</t>
  </si>
  <si>
    <t>08-14.07.2024 r.</t>
  </si>
  <si>
    <t>19 lipca 2024r.</t>
  </si>
  <si>
    <t>08.07.2024 - 14.07.2024</t>
  </si>
  <si>
    <t>14.07.2024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</si>
  <si>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- 14 049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</si>
</sst>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s>
  <fonts count="21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4"/>
      <color rgb="FFFF00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4"/>
      <color rgb="FFFF0000"/>
      <name val="Calibri"/>
      <family val="2"/>
      <charset val="238"/>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
      <b/>
      <i/>
      <sz val="12"/>
      <color indexed="8"/>
      <name val="Calibri"/>
      <family val="2"/>
      <charset val="238"/>
      <scheme val="minor"/>
    </font>
  </fonts>
  <fills count="66">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rgb="FFFFFF99"/>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97">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09" fillId="0" borderId="0"/>
    <xf numFmtId="0" fontId="112"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13" fillId="0" borderId="0"/>
    <xf numFmtId="43" fontId="25" fillId="0" borderId="0" applyFont="0" applyFill="0" applyBorder="0" applyAlignment="0" applyProtection="0"/>
    <xf numFmtId="43" fontId="25" fillId="0" borderId="0" applyFont="0" applyFill="0" applyBorder="0" applyAlignment="0" applyProtection="0"/>
    <xf numFmtId="0" fontId="114"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1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1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37"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185" fillId="0" borderId="0"/>
  </cellStyleXfs>
  <cellXfs count="989">
    <xf numFmtId="0" fontId="0" fillId="0" borderId="0" xfId="0"/>
    <xf numFmtId="0" fontId="22" fillId="0" borderId="0" xfId="0" applyFont="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0"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16" fillId="0" borderId="0" xfId="0" applyFont="1"/>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17" fillId="0" borderId="0" xfId="0" applyFont="1" applyAlignment="1">
      <alignment vertical="center" wrapText="1"/>
    </xf>
    <xf numFmtId="0" fontId="117" fillId="0" borderId="36" xfId="0" applyFont="1" applyBorder="1" applyAlignment="1">
      <alignment horizontal="center" vertical="center" wrapText="1"/>
    </xf>
    <xf numFmtId="0" fontId="117" fillId="0" borderId="38" xfId="0" applyFont="1" applyBorder="1" applyAlignment="1">
      <alignment horizontal="center" vertical="center" wrapText="1"/>
    </xf>
    <xf numFmtId="0" fontId="117" fillId="0" borderId="18" xfId="0" applyFont="1" applyBorder="1" applyAlignment="1">
      <alignment horizontal="center" vertical="center" wrapText="1"/>
    </xf>
    <xf numFmtId="0" fontId="117" fillId="0" borderId="1" xfId="0" applyFont="1" applyBorder="1" applyAlignment="1">
      <alignment horizontal="center" vertical="center" wrapText="1"/>
    </xf>
    <xf numFmtId="0" fontId="118" fillId="0" borderId="57" xfId="0" applyFont="1" applyBorder="1" applyAlignment="1">
      <alignment horizontal="right" vertical="center"/>
    </xf>
    <xf numFmtId="0" fontId="118" fillId="0" borderId="82" xfId="0" applyFont="1" applyBorder="1" applyAlignment="1">
      <alignment horizontal="left" vertical="center"/>
    </xf>
    <xf numFmtId="0" fontId="118" fillId="0" borderId="35" xfId="0" applyFont="1" applyBorder="1" applyAlignment="1">
      <alignment horizontal="left" vertical="center"/>
    </xf>
    <xf numFmtId="0" fontId="117" fillId="0" borderId="21" xfId="0" applyFont="1" applyBorder="1" applyAlignment="1">
      <alignment horizontal="center" vertical="center" wrapText="1"/>
    </xf>
    <xf numFmtId="0" fontId="118" fillId="0" borderId="46" xfId="0" applyFont="1" applyBorder="1" applyAlignment="1">
      <alignment horizontal="center" vertical="center" wrapText="1"/>
    </xf>
    <xf numFmtId="0" fontId="117" fillId="0" borderId="46" xfId="0" applyFont="1" applyBorder="1" applyAlignment="1">
      <alignment horizontal="center" vertical="center" wrapText="1"/>
    </xf>
    <xf numFmtId="0" fontId="118" fillId="0" borderId="29" xfId="0" applyFont="1" applyBorder="1" applyAlignment="1">
      <alignment horizontal="center" vertical="center" wrapText="1"/>
    </xf>
    <xf numFmtId="0" fontId="117" fillId="0" borderId="40" xfId="0" applyFont="1" applyBorder="1" applyAlignment="1">
      <alignment horizontal="center" vertical="center" wrapText="1"/>
    </xf>
    <xf numFmtId="14" fontId="118" fillId="59" borderId="48" xfId="0" applyNumberFormat="1" applyFont="1" applyFill="1" applyBorder="1" applyAlignment="1">
      <alignment horizontal="center" vertical="center" wrapText="1"/>
    </xf>
    <xf numFmtId="14" fontId="118" fillId="59" borderId="61" xfId="0" applyNumberFormat="1" applyFont="1" applyFill="1" applyBorder="1" applyAlignment="1">
      <alignment horizontal="center" vertical="center" wrapText="1"/>
    </xf>
    <xf numFmtId="0" fontId="118" fillId="59" borderId="62" xfId="0" applyFont="1" applyFill="1" applyBorder="1" applyAlignment="1">
      <alignment horizontal="center" vertical="center" wrapText="1"/>
    </xf>
    <xf numFmtId="0" fontId="117" fillId="59" borderId="48" xfId="0" applyFont="1" applyFill="1" applyBorder="1" applyAlignment="1">
      <alignment horizontal="center" vertical="center" wrapText="1"/>
    </xf>
    <xf numFmtId="0" fontId="125" fillId="59" borderId="48" xfId="0" applyFont="1" applyFill="1" applyBorder="1" applyAlignment="1">
      <alignment horizontal="center" vertical="justify" wrapText="1"/>
    </xf>
    <xf numFmtId="14" fontId="118" fillId="59" borderId="62" xfId="0" applyNumberFormat="1" applyFont="1" applyFill="1" applyBorder="1" applyAlignment="1">
      <alignment horizontal="center" vertical="center" wrapText="1"/>
    </xf>
    <xf numFmtId="2" fontId="118" fillId="59" borderId="16" xfId="0" applyNumberFormat="1" applyFont="1" applyFill="1" applyBorder="1"/>
    <xf numFmtId="3" fontId="117" fillId="59" borderId="55" xfId="0" applyNumberFormat="1" applyFont="1" applyFill="1" applyBorder="1"/>
    <xf numFmtId="165" fontId="118" fillId="59" borderId="55" xfId="0" applyNumberFormat="1" applyFont="1" applyFill="1" applyBorder="1"/>
    <xf numFmtId="165" fontId="118" fillId="59" borderId="56" xfId="0" applyNumberFormat="1" applyFont="1" applyFill="1" applyBorder="1"/>
    <xf numFmtId="165" fontId="118" fillId="59" borderId="27" xfId="0" applyNumberFormat="1" applyFont="1" applyFill="1" applyBorder="1" applyAlignment="1">
      <alignment horizontal="right"/>
    </xf>
    <xf numFmtId="165" fontId="117" fillId="59" borderId="3" xfId="0" applyNumberFormat="1" applyFont="1" applyFill="1" applyBorder="1"/>
    <xf numFmtId="165" fontId="117" fillId="59" borderId="56" xfId="0" applyNumberFormat="1" applyFont="1" applyFill="1" applyBorder="1"/>
    <xf numFmtId="165" fontId="118" fillId="59" borderId="27" xfId="0" applyNumberFormat="1" applyFont="1" applyFill="1" applyBorder="1" applyAlignment="1">
      <alignment horizontal="center"/>
    </xf>
    <xf numFmtId="2" fontId="119" fillId="59" borderId="18" xfId="0" applyNumberFormat="1" applyFont="1" applyFill="1" applyBorder="1"/>
    <xf numFmtId="3" fontId="119" fillId="59" borderId="1" xfId="0" applyNumberFormat="1" applyFont="1" applyFill="1" applyBorder="1"/>
    <xf numFmtId="165" fontId="120" fillId="59" borderId="1" xfId="0" applyNumberFormat="1" applyFont="1" applyFill="1" applyBorder="1"/>
    <xf numFmtId="165" fontId="120" fillId="59" borderId="57" xfId="0" applyNumberFormat="1" applyFont="1" applyFill="1" applyBorder="1"/>
    <xf numFmtId="165" fontId="120" fillId="59" borderId="7" xfId="0" applyNumberFormat="1" applyFont="1" applyFill="1" applyBorder="1" applyAlignment="1">
      <alignment horizontal="right"/>
    </xf>
    <xf numFmtId="165" fontId="119" fillId="59" borderId="82" xfId="0" applyNumberFormat="1" applyFont="1" applyFill="1" applyBorder="1"/>
    <xf numFmtId="165" fontId="119" fillId="59" borderId="57" xfId="0" applyNumberFormat="1" applyFont="1" applyFill="1" applyBorder="1"/>
    <xf numFmtId="165" fontId="120" fillId="59" borderId="7" xfId="0" applyNumberFormat="1" applyFont="1" applyFill="1" applyBorder="1"/>
    <xf numFmtId="2" fontId="119" fillId="59" borderId="20" xfId="0" applyNumberFormat="1" applyFont="1" applyFill="1" applyBorder="1"/>
    <xf numFmtId="3" fontId="119" fillId="59" borderId="46" xfId="0" applyNumberFormat="1" applyFont="1" applyFill="1" applyBorder="1"/>
    <xf numFmtId="165" fontId="120" fillId="59" borderId="46" xfId="0" applyNumberFormat="1" applyFont="1" applyFill="1" applyBorder="1"/>
    <xf numFmtId="165" fontId="120" fillId="59" borderId="47" xfId="0" applyNumberFormat="1" applyFont="1" applyFill="1" applyBorder="1"/>
    <xf numFmtId="165" fontId="120" fillId="59" borderId="29" xfId="0" applyNumberFormat="1" applyFont="1" applyFill="1" applyBorder="1" applyAlignment="1">
      <alignment horizontal="right"/>
    </xf>
    <xf numFmtId="165" fontId="119" fillId="59" borderId="54" xfId="0" applyNumberFormat="1" applyFont="1" applyFill="1" applyBorder="1"/>
    <xf numFmtId="165" fontId="120" fillId="59" borderId="53" xfId="0" applyNumberFormat="1" applyFont="1" applyFill="1" applyBorder="1"/>
    <xf numFmtId="165" fontId="119" fillId="59" borderId="53" xfId="0" applyNumberFormat="1" applyFont="1" applyFill="1" applyBorder="1"/>
    <xf numFmtId="165" fontId="120" fillId="59" borderId="28" xfId="0" applyNumberFormat="1" applyFont="1" applyFill="1" applyBorder="1"/>
    <xf numFmtId="165" fontId="119" fillId="59" borderId="93" xfId="0" applyNumberFormat="1" applyFont="1" applyFill="1" applyBorder="1"/>
    <xf numFmtId="165" fontId="119" fillId="59" borderId="47" xfId="0" applyNumberFormat="1" applyFont="1" applyFill="1" applyBorder="1"/>
    <xf numFmtId="165" fontId="120" fillId="59" borderId="29" xfId="0" applyNumberFormat="1" applyFont="1" applyFill="1" applyBorder="1"/>
    <xf numFmtId="3" fontId="119" fillId="59" borderId="20" xfId="0" quotePrefix="1" applyNumberFormat="1" applyFont="1" applyFill="1" applyBorder="1" applyAlignment="1">
      <alignment horizontal="right"/>
    </xf>
    <xf numFmtId="3" fontId="119" fillId="59" borderId="46" xfId="0" quotePrefix="1" applyNumberFormat="1" applyFont="1" applyFill="1" applyBorder="1" applyAlignment="1">
      <alignment horizontal="right"/>
    </xf>
    <xf numFmtId="165" fontId="120" fillId="59" borderId="47" xfId="0" quotePrefix="1" applyNumberFormat="1" applyFont="1" applyFill="1" applyBorder="1" applyAlignment="1">
      <alignment horizontal="right"/>
    </xf>
    <xf numFmtId="165" fontId="120" fillId="59" borderId="47" xfId="0" applyNumberFormat="1" applyFont="1" applyFill="1" applyBorder="1" applyAlignment="1">
      <alignment horizontal="right"/>
    </xf>
    <xf numFmtId="3" fontId="120" fillId="59" borderId="29" xfId="0" quotePrefix="1" applyNumberFormat="1" applyFont="1" applyFill="1" applyBorder="1" applyAlignment="1">
      <alignment horizontal="right"/>
    </xf>
    <xf numFmtId="165" fontId="119" fillId="59" borderId="93" xfId="0" quotePrefix="1" applyNumberFormat="1" applyFont="1" applyFill="1" applyBorder="1" applyAlignment="1">
      <alignment horizontal="right"/>
    </xf>
    <xf numFmtId="165" fontId="119" fillId="59" borderId="47" xfId="0" quotePrefix="1" applyNumberFormat="1" applyFont="1" applyFill="1" applyBorder="1" applyAlignment="1">
      <alignment horizontal="right"/>
    </xf>
    <xf numFmtId="165" fontId="119" fillId="59" borderId="29" xfId="0" quotePrefix="1" applyNumberFormat="1" applyFont="1" applyFill="1" applyBorder="1" applyAlignment="1">
      <alignment horizontal="right"/>
    </xf>
    <xf numFmtId="2" fontId="119" fillId="59" borderId="22" xfId="0" applyNumberFormat="1" applyFont="1" applyFill="1" applyBorder="1"/>
    <xf numFmtId="3" fontId="119" fillId="59" borderId="51" xfId="0" applyNumberFormat="1" applyFont="1" applyFill="1" applyBorder="1"/>
    <xf numFmtId="165" fontId="120" fillId="59" borderId="51" xfId="0" applyNumberFormat="1" applyFont="1" applyFill="1" applyBorder="1"/>
    <xf numFmtId="165" fontId="120" fillId="59" borderId="60" xfId="0" applyNumberFormat="1" applyFont="1" applyFill="1" applyBorder="1"/>
    <xf numFmtId="165" fontId="120" fillId="59" borderId="30" xfId="0" applyNumberFormat="1" applyFont="1" applyFill="1" applyBorder="1" applyAlignment="1">
      <alignment horizontal="right"/>
    </xf>
    <xf numFmtId="165" fontId="119" fillId="59" borderId="95" xfId="0" applyNumberFormat="1" applyFont="1" applyFill="1" applyBorder="1"/>
    <xf numFmtId="165" fontId="119" fillId="59" borderId="60" xfId="0" applyNumberFormat="1" applyFont="1" applyFill="1" applyBorder="1"/>
    <xf numFmtId="165" fontId="120" fillId="59" borderId="30" xfId="0" applyNumberFormat="1" applyFont="1" applyFill="1" applyBorder="1"/>
    <xf numFmtId="0" fontId="119" fillId="0" borderId="0" xfId="0" applyFont="1"/>
    <xf numFmtId="0" fontId="118" fillId="0" borderId="5" xfId="0" applyFont="1" applyBorder="1"/>
    <xf numFmtId="0" fontId="119" fillId="0" borderId="78" xfId="0" applyFont="1" applyBorder="1"/>
    <xf numFmtId="0" fontId="119" fillId="0" borderId="79" xfId="0" applyFont="1" applyBorder="1"/>
    <xf numFmtId="0" fontId="119" fillId="0" borderId="80" xfId="0" applyFont="1" applyBorder="1"/>
    <xf numFmtId="0" fontId="120" fillId="0" borderId="33" xfId="0" applyFont="1" applyBorder="1"/>
    <xf numFmtId="0" fontId="119" fillId="0" borderId="33" xfId="0" applyFont="1" applyBorder="1"/>
    <xf numFmtId="0" fontId="120" fillId="0" borderId="0" xfId="0" applyFont="1"/>
    <xf numFmtId="0" fontId="8" fillId="0" borderId="0" xfId="191"/>
    <xf numFmtId="0" fontId="126" fillId="0" borderId="0" xfId="191" applyFont="1"/>
    <xf numFmtId="0" fontId="128" fillId="0" borderId="0" xfId="191" applyFont="1"/>
    <xf numFmtId="0" fontId="119" fillId="0" borderId="0" xfId="191" applyFont="1" applyAlignment="1">
      <alignment vertical="center"/>
    </xf>
    <xf numFmtId="0" fontId="130" fillId="65" borderId="0" xfId="237" applyFont="1" applyFill="1"/>
    <xf numFmtId="0" fontId="126" fillId="65" borderId="0" xfId="191" applyFont="1" applyFill="1"/>
    <xf numFmtId="0" fontId="131" fillId="64" borderId="0" xfId="237" applyFont="1" applyFill="1"/>
    <xf numFmtId="0" fontId="132" fillId="0" borderId="0" xfId="237" applyFont="1"/>
    <xf numFmtId="0" fontId="133" fillId="0" borderId="0" xfId="191" applyFont="1"/>
    <xf numFmtId="0" fontId="131" fillId="0" borderId="0" xfId="237" applyFont="1"/>
    <xf numFmtId="0" fontId="132" fillId="0" borderId="0" xfId="191" applyFont="1"/>
    <xf numFmtId="0" fontId="134" fillId="0" borderId="0" xfId="191" applyFont="1"/>
    <xf numFmtId="0" fontId="135" fillId="0" borderId="0" xfId="191" applyFont="1"/>
    <xf numFmtId="0" fontId="136" fillId="0" borderId="0" xfId="191" applyFont="1"/>
    <xf numFmtId="0" fontId="138" fillId="0" borderId="0" xfId="238" applyFont="1" applyAlignment="1" applyProtection="1"/>
    <xf numFmtId="0" fontId="139" fillId="0" borderId="0" xfId="0" applyFont="1" applyAlignment="1">
      <alignment vertical="center"/>
    </xf>
    <xf numFmtId="0" fontId="140" fillId="0" borderId="0" xfId="191" applyFont="1"/>
    <xf numFmtId="0" fontId="141" fillId="0" borderId="0" xfId="191" applyFont="1"/>
    <xf numFmtId="0" fontId="142" fillId="0" borderId="0" xfId="0" applyFont="1" applyAlignment="1">
      <alignment horizontal="left" vertical="center" indent="3"/>
    </xf>
    <xf numFmtId="0" fontId="119" fillId="0" borderId="0" xfId="191" applyFont="1" applyAlignment="1">
      <alignment horizontal="justify" vertical="center"/>
    </xf>
    <xf numFmtId="0" fontId="145" fillId="0" borderId="0" xfId="191" applyFont="1"/>
    <xf numFmtId="0" fontId="13" fillId="0" borderId="0" xfId="191" applyFont="1" applyAlignment="1">
      <alignment horizontal="justify" vertical="center"/>
    </xf>
    <xf numFmtId="0" fontId="137" fillId="0" borderId="0" xfId="238" applyAlignment="1" applyProtection="1"/>
    <xf numFmtId="0" fontId="126" fillId="0" borderId="0" xfId="0" applyFont="1"/>
    <xf numFmtId="0" fontId="119" fillId="0" borderId="0" xfId="51" applyFont="1"/>
    <xf numFmtId="0" fontId="151" fillId="0" borderId="0" xfId="0" applyFont="1"/>
    <xf numFmtId="0" fontId="150" fillId="0" borderId="0" xfId="0" applyFont="1"/>
    <xf numFmtId="0" fontId="117" fillId="0" borderId="0" xfId="0" applyFont="1"/>
    <xf numFmtId="0" fontId="146" fillId="0" borderId="0" xfId="0" applyFont="1"/>
    <xf numFmtId="0" fontId="153" fillId="0" borderId="0" xfId="0" applyFont="1"/>
    <xf numFmtId="0" fontId="152" fillId="0" borderId="0" xfId="188" applyFont="1"/>
    <xf numFmtId="0" fontId="126" fillId="0" borderId="0" xfId="188" applyFont="1"/>
    <xf numFmtId="0" fontId="154" fillId="0" borderId="0" xfId="188" applyFont="1"/>
    <xf numFmtId="0" fontId="157" fillId="0" borderId="0" xfId="188" applyFont="1" applyAlignment="1">
      <alignment horizontal="center" vertical="center" wrapText="1"/>
    </xf>
    <xf numFmtId="0" fontId="158" fillId="59" borderId="64" xfId="188" applyFont="1" applyFill="1" applyBorder="1" applyAlignment="1">
      <alignment horizontal="center" vertical="center" wrapText="1"/>
    </xf>
    <xf numFmtId="0" fontId="159" fillId="59" borderId="65" xfId="188" applyFont="1" applyFill="1" applyBorder="1" applyAlignment="1">
      <alignment wrapText="1"/>
    </xf>
    <xf numFmtId="3" fontId="134" fillId="60" borderId="4" xfId="188" applyNumberFormat="1" applyFont="1" applyFill="1" applyBorder="1" applyAlignment="1">
      <alignment horizontal="right" wrapText="1"/>
    </xf>
    <xf numFmtId="3" fontId="134" fillId="59" borderId="4" xfId="188" applyNumberFormat="1" applyFont="1" applyFill="1" applyBorder="1" applyAlignment="1">
      <alignment horizontal="right" wrapText="1"/>
    </xf>
    <xf numFmtId="167" fontId="156" fillId="60" borderId="65" xfId="188" applyNumberFormat="1" applyFont="1" applyFill="1" applyBorder="1"/>
    <xf numFmtId="0" fontId="160" fillId="0" borderId="0" xfId="188" applyFont="1" applyAlignment="1">
      <alignment horizontal="center"/>
    </xf>
    <xf numFmtId="3" fontId="134" fillId="60" borderId="42" xfId="188" applyNumberFormat="1" applyFont="1" applyFill="1" applyBorder="1" applyAlignment="1">
      <alignment horizontal="right" wrapText="1"/>
    </xf>
    <xf numFmtId="3" fontId="159" fillId="59" borderId="4" xfId="188" applyNumberFormat="1" applyFont="1" applyFill="1" applyBorder="1" applyAlignment="1">
      <alignment horizontal="right" wrapText="1"/>
    </xf>
    <xf numFmtId="3" fontId="141" fillId="3" borderId="0" xfId="188" applyNumberFormat="1" applyFont="1" applyFill="1"/>
    <xf numFmtId="0" fontId="134" fillId="59" borderId="65" xfId="188" applyFont="1" applyFill="1" applyBorder="1"/>
    <xf numFmtId="3" fontId="134" fillId="59" borderId="65" xfId="188" applyNumberFormat="1" applyFont="1" applyFill="1" applyBorder="1"/>
    <xf numFmtId="167" fontId="156" fillId="60" borderId="38" xfId="188" applyNumberFormat="1" applyFont="1" applyFill="1" applyBorder="1"/>
    <xf numFmtId="3" fontId="134" fillId="59" borderId="65" xfId="188" applyNumberFormat="1" applyFont="1" applyFill="1" applyBorder="1" applyAlignment="1">
      <alignment horizontal="right" wrapText="1"/>
    </xf>
    <xf numFmtId="3" fontId="126" fillId="0" borderId="0" xfId="188" applyNumberFormat="1" applyFont="1"/>
    <xf numFmtId="0" fontId="159" fillId="59" borderId="40" xfId="188" applyFont="1" applyFill="1" applyBorder="1" applyAlignment="1">
      <alignment wrapText="1"/>
    </xf>
    <xf numFmtId="3" fontId="134" fillId="59" borderId="42" xfId="188" applyNumberFormat="1" applyFont="1" applyFill="1" applyBorder="1" applyAlignment="1">
      <alignment horizontal="right" wrapText="1"/>
    </xf>
    <xf numFmtId="167" fontId="156" fillId="60" borderId="40" xfId="188" applyNumberFormat="1" applyFont="1" applyFill="1" applyBorder="1"/>
    <xf numFmtId="0" fontId="126" fillId="59" borderId="0" xfId="188" applyFont="1" applyFill="1"/>
    <xf numFmtId="0" fontId="154" fillId="0" borderId="0" xfId="188" applyFont="1" applyAlignment="1">
      <alignment wrapText="1"/>
    </xf>
    <xf numFmtId="0" fontId="158" fillId="59" borderId="42" xfId="188" applyFont="1" applyFill="1" applyBorder="1" applyAlignment="1">
      <alignment horizontal="center" wrapText="1"/>
    </xf>
    <xf numFmtId="0" fontId="159" fillId="0" borderId="40" xfId="188" applyFont="1" applyBorder="1" applyAlignment="1">
      <alignment wrapText="1"/>
    </xf>
    <xf numFmtId="3" fontId="134" fillId="59" borderId="41" xfId="188" quotePrefix="1" applyNumberFormat="1" applyFont="1" applyFill="1" applyBorder="1" applyAlignment="1">
      <alignment wrapText="1"/>
    </xf>
    <xf numFmtId="167" fontId="156" fillId="60" borderId="36" xfId="188" applyNumberFormat="1" applyFont="1" applyFill="1" applyBorder="1"/>
    <xf numFmtId="0" fontId="134" fillId="0" borderId="65" xfId="188" applyFont="1" applyBorder="1"/>
    <xf numFmtId="3" fontId="134" fillId="59" borderId="3" xfId="188" quotePrefix="1" applyNumberFormat="1" applyFont="1" applyFill="1" applyBorder="1"/>
    <xf numFmtId="3" fontId="134" fillId="59" borderId="41" xfId="188" applyNumberFormat="1" applyFont="1" applyFill="1" applyBorder="1" applyAlignment="1">
      <alignment horizontal="right" wrapText="1"/>
    </xf>
    <xf numFmtId="0" fontId="161" fillId="0" borderId="0" xfId="188" applyFont="1"/>
    <xf numFmtId="0" fontId="149" fillId="0" borderId="0" xfId="188" applyFont="1" applyAlignment="1">
      <alignment horizontal="center"/>
    </xf>
    <xf numFmtId="2" fontId="149" fillId="0" borderId="0" xfId="188" applyNumberFormat="1" applyFont="1" applyAlignment="1">
      <alignment horizontal="center"/>
    </xf>
    <xf numFmtId="165" fontId="126" fillId="0" borderId="0" xfId="188" applyNumberFormat="1" applyFont="1" applyAlignment="1">
      <alignment horizontal="center"/>
    </xf>
    <xf numFmtId="49" fontId="126" fillId="0" borderId="0" xfId="188" applyNumberFormat="1" applyFont="1" applyAlignment="1">
      <alignment horizontal="center"/>
    </xf>
    <xf numFmtId="0" fontId="162" fillId="0" borderId="0" xfId="188" applyFont="1"/>
    <xf numFmtId="0" fontId="162" fillId="0" borderId="0" xfId="188" applyFont="1" applyAlignment="1">
      <alignment horizontal="right"/>
    </xf>
    <xf numFmtId="0" fontId="164" fillId="0" borderId="0" xfId="188" applyFont="1"/>
    <xf numFmtId="2" fontId="126" fillId="0" borderId="0" xfId="188" applyNumberFormat="1" applyFont="1"/>
    <xf numFmtId="0" fontId="126" fillId="0" borderId="0" xfId="188" applyFont="1" applyAlignment="1">
      <alignment horizontal="right"/>
    </xf>
    <xf numFmtId="0" fontId="160" fillId="0" borderId="0" xfId="188" applyFont="1" applyAlignment="1">
      <alignment vertical="center"/>
    </xf>
    <xf numFmtId="2" fontId="126" fillId="0" borderId="0" xfId="188" applyNumberFormat="1" applyFont="1" applyAlignment="1">
      <alignment horizontal="center"/>
    </xf>
    <xf numFmtId="0" fontId="165" fillId="0" borderId="0" xfId="188" applyFont="1"/>
    <xf numFmtId="0" fontId="167" fillId="0" borderId="0" xfId="188" applyFont="1" applyAlignment="1">
      <alignment horizontal="left" vertical="center" wrapText="1"/>
    </xf>
    <xf numFmtId="0" fontId="136" fillId="0" borderId="0" xfId="188" applyFont="1" applyAlignment="1">
      <alignment vertical="center" wrapText="1"/>
    </xf>
    <xf numFmtId="0" fontId="168" fillId="0" borderId="0" xfId="188" applyFont="1" applyAlignment="1">
      <alignment vertical="center" wrapText="1"/>
    </xf>
    <xf numFmtId="0" fontId="169" fillId="0" borderId="0" xfId="188" applyFont="1"/>
    <xf numFmtId="0" fontId="168" fillId="0" borderId="0" xfId="188" applyFont="1" applyAlignment="1">
      <alignment vertical="center"/>
    </xf>
    <xf numFmtId="3" fontId="169" fillId="0" borderId="0" xfId="188" applyNumberFormat="1" applyFont="1"/>
    <xf numFmtId="49" fontId="168" fillId="0" borderId="0" xfId="188" applyNumberFormat="1" applyFont="1" applyAlignment="1">
      <alignment vertical="center"/>
    </xf>
    <xf numFmtId="49" fontId="168" fillId="0" borderId="0" xfId="188" applyNumberFormat="1" applyFont="1"/>
    <xf numFmtId="0" fontId="135" fillId="0" borderId="5" xfId="188" applyFont="1" applyBorder="1" applyAlignment="1">
      <alignment horizontal="center" vertical="center" wrapText="1"/>
    </xf>
    <xf numFmtId="0" fontId="135" fillId="0" borderId="6" xfId="188" applyFont="1" applyBorder="1" applyAlignment="1">
      <alignment horizontal="center" vertical="center" wrapText="1"/>
    </xf>
    <xf numFmtId="0" fontId="135" fillId="0" borderId="44" xfId="188" applyFont="1" applyBorder="1" applyAlignment="1">
      <alignment horizontal="center" vertical="center" wrapText="1"/>
    </xf>
    <xf numFmtId="0" fontId="148" fillId="0" borderId="45" xfId="188" applyFont="1" applyBorder="1" applyAlignment="1">
      <alignment horizontal="center" vertical="center" wrapText="1"/>
    </xf>
    <xf numFmtId="3" fontId="135" fillId="0" borderId="44" xfId="188" applyNumberFormat="1" applyFont="1" applyBorder="1" applyAlignment="1">
      <alignment horizontal="center" vertical="center" wrapText="1"/>
    </xf>
    <xf numFmtId="0" fontId="135" fillId="0" borderId="16" xfId="188" applyFont="1" applyBorder="1" applyAlignment="1">
      <alignment horizontal="center" vertical="center" wrapText="1"/>
    </xf>
    <xf numFmtId="0" fontId="135" fillId="0" borderId="17" xfId="188" applyFont="1" applyBorder="1" applyAlignment="1">
      <alignment horizontal="center" vertical="center" wrapText="1"/>
    </xf>
    <xf numFmtId="0" fontId="135" fillId="0" borderId="55" xfId="188" applyFont="1" applyBorder="1" applyAlignment="1">
      <alignment horizontal="center" vertical="center" wrapText="1"/>
    </xf>
    <xf numFmtId="0" fontId="148" fillId="0" borderId="27" xfId="188" applyFont="1" applyBorder="1" applyAlignment="1">
      <alignment horizontal="center" vertical="center" wrapText="1"/>
    </xf>
    <xf numFmtId="0" fontId="119" fillId="0" borderId="20" xfId="188" applyFont="1" applyBorder="1"/>
    <xf numFmtId="3" fontId="119" fillId="0" borderId="46" xfId="188" applyNumberFormat="1" applyFont="1" applyBorder="1"/>
    <xf numFmtId="2" fontId="120" fillId="0" borderId="29" xfId="188" applyNumberFormat="1" applyFont="1" applyBorder="1"/>
    <xf numFmtId="0" fontId="119" fillId="0" borderId="18" xfId="188" applyFont="1" applyBorder="1"/>
    <xf numFmtId="3" fontId="119" fillId="0" borderId="1" xfId="188" applyNumberFormat="1" applyFont="1" applyBorder="1"/>
    <xf numFmtId="2" fontId="120" fillId="0" borderId="7" xfId="188" applyNumberFormat="1" applyFont="1" applyBorder="1"/>
    <xf numFmtId="0" fontId="117" fillId="0" borderId="16" xfId="188" applyFont="1" applyBorder="1"/>
    <xf numFmtId="3" fontId="117" fillId="0" borderId="55" xfId="188" applyNumberFormat="1" applyFont="1" applyBorder="1"/>
    <xf numFmtId="2" fontId="118" fillId="0" borderId="27" xfId="188" applyNumberFormat="1" applyFont="1" applyBorder="1"/>
    <xf numFmtId="0" fontId="117" fillId="0" borderId="0" xfId="188" applyFont="1"/>
    <xf numFmtId="0" fontId="161" fillId="0" borderId="0" xfId="0" applyFont="1"/>
    <xf numFmtId="0" fontId="146" fillId="0" borderId="0" xfId="188" applyFont="1" applyAlignment="1">
      <alignment horizontal="left" vertical="center" wrapText="1"/>
    </xf>
    <xf numFmtId="0" fontId="134" fillId="0" borderId="0" xfId="188" applyFont="1"/>
    <xf numFmtId="0" fontId="135" fillId="0" borderId="45" xfId="188" applyFont="1" applyBorder="1" applyAlignment="1">
      <alignment horizontal="center" vertical="center" wrapText="1"/>
    </xf>
    <xf numFmtId="0" fontId="135" fillId="0" borderId="0" xfId="188" applyFont="1" applyAlignment="1">
      <alignment horizontal="center" vertical="center" wrapText="1"/>
    </xf>
    <xf numFmtId="2" fontId="120" fillId="0" borderId="0" xfId="188" applyNumberFormat="1" applyFont="1" applyAlignment="1">
      <alignment vertical="center"/>
    </xf>
    <xf numFmtId="2" fontId="120" fillId="0" borderId="0" xfId="188" applyNumberFormat="1" applyFont="1"/>
    <xf numFmtId="0" fontId="119" fillId="0" borderId="25" xfId="188" applyFont="1" applyBorder="1"/>
    <xf numFmtId="3" fontId="119" fillId="0" borderId="48" xfId="188" applyNumberFormat="1" applyFont="1" applyBorder="1"/>
    <xf numFmtId="2" fontId="120" fillId="0" borderId="62" xfId="188" applyNumberFormat="1" applyFont="1" applyBorder="1"/>
    <xf numFmtId="2" fontId="118" fillId="0" borderId="0" xfId="188" applyNumberFormat="1" applyFont="1" applyAlignment="1">
      <alignment vertical="center"/>
    </xf>
    <xf numFmtId="1" fontId="126" fillId="0" borderId="0" xfId="188" applyNumberFormat="1" applyFont="1" applyAlignment="1">
      <alignment horizontal="center"/>
    </xf>
    <xf numFmtId="3" fontId="136" fillId="0" borderId="0" xfId="188" applyNumberFormat="1" applyFont="1" applyAlignment="1">
      <alignment horizontal="center"/>
    </xf>
    <xf numFmtId="0" fontId="134" fillId="0" borderId="0" xfId="0" applyFont="1"/>
    <xf numFmtId="0" fontId="156" fillId="0" borderId="0" xfId="0" applyFont="1" applyAlignment="1">
      <alignment vertical="center" wrapText="1"/>
    </xf>
    <xf numFmtId="0" fontId="149" fillId="0" borderId="0" xfId="0" applyFont="1"/>
    <xf numFmtId="0" fontId="156" fillId="0" borderId="0" xfId="0" applyFont="1"/>
    <xf numFmtId="2" fontId="120" fillId="0" borderId="29" xfId="188" applyNumberFormat="1" applyFont="1" applyBorder="1" applyAlignment="1">
      <alignment horizontal="right"/>
    </xf>
    <xf numFmtId="0" fontId="0" fillId="64" borderId="0" xfId="0" applyFill="1"/>
    <xf numFmtId="0" fontId="126" fillId="64" borderId="0" xfId="0" applyFont="1" applyFill="1"/>
    <xf numFmtId="0" fontId="127" fillId="64" borderId="0" xfId="0" applyFont="1" applyFill="1"/>
    <xf numFmtId="0" fontId="129" fillId="64" borderId="0" xfId="0" applyFont="1" applyFill="1" applyAlignment="1">
      <alignment vertical="center"/>
    </xf>
    <xf numFmtId="0" fontId="136" fillId="0" borderId="0" xfId="0" applyFont="1"/>
    <xf numFmtId="0" fontId="135" fillId="64" borderId="0" xfId="237" applyFont="1" applyFill="1" applyAlignment="1">
      <alignment horizontal="left"/>
    </xf>
    <xf numFmtId="0" fontId="134" fillId="64" borderId="0" xfId="237" applyFont="1" applyFill="1"/>
    <xf numFmtId="0" fontId="134" fillId="0" borderId="0" xfId="237" applyFont="1"/>
    <xf numFmtId="2" fontId="146" fillId="64" borderId="0" xfId="237" applyNumberFormat="1" applyFont="1" applyFill="1"/>
    <xf numFmtId="0" fontId="150" fillId="64" borderId="0" xfId="237" applyFont="1" applyFill="1"/>
    <xf numFmtId="14" fontId="117" fillId="0" borderId="47" xfId="0" applyNumberFormat="1" applyFont="1" applyBorder="1" applyAlignment="1">
      <alignment horizontal="center" vertical="center" wrapText="1"/>
    </xf>
    <xf numFmtId="0" fontId="74" fillId="0" borderId="33" xfId="0" applyFont="1" applyBorder="1"/>
    <xf numFmtId="0" fontId="72" fillId="0" borderId="32" xfId="51" applyFont="1" applyBorder="1"/>
    <xf numFmtId="0" fontId="72" fillId="0" borderId="9" xfId="51" applyFont="1" applyBorder="1"/>
    <xf numFmtId="0" fontId="97" fillId="0" borderId="0" xfId="0" applyFont="1"/>
    <xf numFmtId="0" fontId="117" fillId="0" borderId="16" xfId="188" applyFont="1" applyBorder="1" applyAlignment="1">
      <alignment horizontal="center" vertical="center" wrapText="1"/>
    </xf>
    <xf numFmtId="0" fontId="117" fillId="0" borderId="17" xfId="188" applyFont="1" applyBorder="1" applyAlignment="1">
      <alignment horizontal="center" vertical="center" wrapText="1"/>
    </xf>
    <xf numFmtId="0" fontId="117" fillId="0" borderId="55" xfId="188" applyFont="1" applyBorder="1" applyAlignment="1">
      <alignment horizontal="center" vertical="center" wrapText="1"/>
    </xf>
    <xf numFmtId="0" fontId="118" fillId="0" borderId="27" xfId="188" applyFont="1" applyBorder="1" applyAlignment="1">
      <alignment horizontal="center" vertical="center" wrapText="1"/>
    </xf>
    <xf numFmtId="0" fontId="117" fillId="0" borderId="6" xfId="188" applyFont="1" applyBorder="1" applyAlignment="1">
      <alignment horizontal="center" vertical="center" wrapText="1"/>
    </xf>
    <xf numFmtId="0" fontId="117" fillId="0" borderId="44" xfId="188" applyFont="1" applyBorder="1" applyAlignment="1">
      <alignment horizontal="center" vertical="center" wrapText="1"/>
    </xf>
    <xf numFmtId="0" fontId="118" fillId="0" borderId="45" xfId="188" applyFont="1" applyBorder="1" applyAlignment="1">
      <alignment horizontal="center" vertical="center" wrapText="1"/>
    </xf>
    <xf numFmtId="0" fontId="119" fillId="0" borderId="0" xfId="188" applyFont="1"/>
    <xf numFmtId="3" fontId="117" fillId="0" borderId="44" xfId="188" applyNumberFormat="1" applyFont="1" applyBorder="1" applyAlignment="1">
      <alignment horizontal="center" vertical="center" wrapText="1"/>
    </xf>
    <xf numFmtId="3" fontId="119" fillId="0" borderId="0" xfId="188" applyNumberFormat="1" applyFont="1"/>
    <xf numFmtId="0" fontId="173" fillId="0" borderId="0" xfId="188" applyFont="1"/>
    <xf numFmtId="0" fontId="136"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14" fontId="135" fillId="0" borderId="46" xfId="0" applyNumberFormat="1" applyFont="1" applyBorder="1" applyAlignment="1">
      <alignment horizontal="center" vertical="center" wrapText="1"/>
    </xf>
    <xf numFmtId="14" fontId="135" fillId="0" borderId="47" xfId="0" applyNumberFormat="1" applyFont="1" applyBorder="1" applyAlignment="1">
      <alignment horizontal="center" vertical="center" wrapText="1"/>
    </xf>
    <xf numFmtId="3" fontId="134" fillId="0" borderId="46" xfId="0" applyNumberFormat="1" applyFont="1" applyBorder="1"/>
    <xf numFmtId="3" fontId="134" fillId="0" borderId="51" xfId="0" applyNumberFormat="1" applyFont="1" applyBorder="1"/>
    <xf numFmtId="0" fontId="140" fillId="0" borderId="0" xfId="0" applyFont="1" applyAlignment="1">
      <alignment vertical="center" wrapText="1"/>
    </xf>
    <xf numFmtId="0" fontId="135" fillId="0" borderId="32" xfId="0" applyFont="1" applyBorder="1" applyAlignment="1">
      <alignment horizontal="center" vertical="center" wrapText="1"/>
    </xf>
    <xf numFmtId="0" fontId="134" fillId="0" borderId="32" xfId="0" applyFont="1" applyBorder="1"/>
    <xf numFmtId="0" fontId="135" fillId="0" borderId="3" xfId="0" applyFont="1" applyBorder="1" applyAlignment="1">
      <alignment horizontal="left" vertical="center"/>
    </xf>
    <xf numFmtId="0" fontId="134" fillId="0" borderId="3" xfId="0" applyFont="1" applyBorder="1"/>
    <xf numFmtId="0" fontId="135" fillId="0" borderId="4" xfId="0" applyFont="1" applyBorder="1" applyAlignment="1">
      <alignment horizontal="center" vertical="center" wrapText="1"/>
    </xf>
    <xf numFmtId="0" fontId="135" fillId="0" borderId="31" xfId="0" applyFont="1" applyBorder="1" applyAlignment="1">
      <alignment horizontal="centerContinuous" vertical="center" wrapText="1"/>
    </xf>
    <xf numFmtId="0" fontId="135" fillId="0" borderId="35" xfId="0" applyFont="1" applyBorder="1" applyAlignment="1">
      <alignment horizontal="centerContinuous" vertical="center" wrapText="1"/>
    </xf>
    <xf numFmtId="0" fontId="148" fillId="0" borderId="36" xfId="0" applyFont="1" applyBorder="1" applyAlignment="1">
      <alignment horizontal="center" vertical="center" wrapText="1"/>
    </xf>
    <xf numFmtId="0" fontId="135" fillId="0" borderId="34" xfId="0" applyFont="1" applyBorder="1" applyAlignment="1">
      <alignment horizontal="center" vertical="center" wrapText="1"/>
    </xf>
    <xf numFmtId="0" fontId="135" fillId="0" borderId="44" xfId="0" applyFont="1" applyBorder="1" applyAlignment="1">
      <alignment horizontal="center" vertical="center" wrapText="1"/>
    </xf>
    <xf numFmtId="0" fontId="135" fillId="0" borderId="1" xfId="0" applyFont="1" applyBorder="1" applyAlignment="1">
      <alignment horizontal="center" vertical="center" wrapText="1"/>
    </xf>
    <xf numFmtId="0" fontId="135" fillId="0" borderId="9" xfId="0" applyFont="1" applyBorder="1" applyAlignment="1">
      <alignment horizontal="center" vertical="center" wrapText="1"/>
    </xf>
    <xf numFmtId="0" fontId="135" fillId="0" borderId="14" xfId="0" applyFont="1" applyBorder="1" applyAlignment="1">
      <alignment horizontal="center" vertical="center" wrapText="1"/>
    </xf>
    <xf numFmtId="0" fontId="148" fillId="0" borderId="13" xfId="0" applyFont="1" applyBorder="1" applyAlignment="1">
      <alignment horizontal="center" vertical="center" wrapText="1"/>
    </xf>
    <xf numFmtId="0" fontId="148" fillId="0" borderId="38" xfId="0" applyFont="1" applyBorder="1" applyAlignment="1">
      <alignment horizontal="center" vertical="center" wrapText="1"/>
    </xf>
    <xf numFmtId="0" fontId="135" fillId="0" borderId="10" xfId="0" applyFont="1" applyBorder="1" applyAlignment="1">
      <alignment horizontal="center" vertical="center" wrapText="1"/>
    </xf>
    <xf numFmtId="0" fontId="148" fillId="0" borderId="37" xfId="0" applyFont="1" applyBorder="1" applyAlignment="1">
      <alignment horizontal="center" vertical="center" wrapText="1"/>
    </xf>
    <xf numFmtId="0" fontId="135" fillId="0" borderId="50" xfId="0" applyFont="1" applyBorder="1" applyAlignment="1">
      <alignment horizontal="center" vertical="center" wrapText="1"/>
    </xf>
    <xf numFmtId="14" fontId="135" fillId="0" borderId="51" xfId="0" applyNumberFormat="1" applyFont="1" applyBorder="1" applyAlignment="1">
      <alignment horizontal="center" vertical="center" wrapText="1"/>
    </xf>
    <xf numFmtId="0" fontId="135" fillId="0" borderId="42" xfId="0" applyFont="1" applyBorder="1" applyAlignment="1">
      <alignment horizontal="center" vertical="center" wrapText="1"/>
    </xf>
    <xf numFmtId="0" fontId="148" fillId="0" borderId="39" xfId="0" applyFont="1" applyBorder="1" applyAlignment="1">
      <alignment horizontal="center" vertical="center" wrapText="1"/>
    </xf>
    <xf numFmtId="0" fontId="148" fillId="0" borderId="40" xfId="0" applyFont="1" applyBorder="1" applyAlignment="1">
      <alignment horizontal="center" vertical="center" wrapText="1"/>
    </xf>
    <xf numFmtId="14" fontId="148" fillId="0" borderId="39" xfId="0" applyNumberFormat="1" applyFont="1" applyBorder="1" applyAlignment="1">
      <alignment horizontal="center" vertical="center" wrapText="1"/>
    </xf>
    <xf numFmtId="0" fontId="135" fillId="0" borderId="2" xfId="0" applyFont="1" applyBorder="1" applyAlignment="1">
      <alignment horizontal="center"/>
    </xf>
    <xf numFmtId="0" fontId="135" fillId="0" borderId="3" xfId="0" applyFont="1" applyBorder="1" applyAlignment="1">
      <alignment horizontal="center"/>
    </xf>
    <xf numFmtId="0" fontId="135" fillId="0" borderId="3" xfId="0" applyFont="1" applyBorder="1" applyAlignment="1">
      <alignment horizontal="centerContinuous"/>
    </xf>
    <xf numFmtId="0" fontId="135" fillId="0" borderId="4" xfId="0" applyFont="1" applyBorder="1" applyAlignment="1">
      <alignment horizontal="centerContinuous"/>
    </xf>
    <xf numFmtId="0" fontId="148" fillId="0" borderId="65" xfId="0" applyFont="1" applyBorder="1"/>
    <xf numFmtId="2" fontId="135" fillId="0" borderId="17" xfId="0" applyNumberFormat="1" applyFont="1" applyBorder="1"/>
    <xf numFmtId="3" fontId="135" fillId="0" borderId="55" xfId="0" applyNumberFormat="1" applyFont="1" applyBorder="1"/>
    <xf numFmtId="3" fontId="135" fillId="62" borderId="55" xfId="0" applyNumberFormat="1" applyFont="1" applyFill="1" applyBorder="1"/>
    <xf numFmtId="165" fontId="148" fillId="0" borderId="55" xfId="0" applyNumberFormat="1" applyFont="1" applyBorder="1"/>
    <xf numFmtId="165" fontId="135" fillId="0" borderId="55" xfId="0" applyNumberFormat="1" applyFont="1" applyBorder="1"/>
    <xf numFmtId="165" fontId="148" fillId="0" borderId="27" xfId="0" applyNumberFormat="1" applyFont="1" applyBorder="1"/>
    <xf numFmtId="0" fontId="134" fillId="0" borderId="81" xfId="0" applyFont="1" applyBorder="1"/>
    <xf numFmtId="2" fontId="134" fillId="0" borderId="15" xfId="0" quotePrefix="1" applyNumberFormat="1" applyFont="1" applyBorder="1"/>
    <xf numFmtId="3" fontId="134" fillId="0" borderId="12" xfId="0" applyNumberFormat="1" applyFont="1" applyBorder="1"/>
    <xf numFmtId="3" fontId="134" fillId="62" borderId="12" xfId="0" applyNumberFormat="1" applyFont="1" applyFill="1" applyBorder="1"/>
    <xf numFmtId="165" fontId="156" fillId="0" borderId="53" xfId="0" applyNumberFormat="1" applyFont="1" applyBorder="1"/>
    <xf numFmtId="165" fontId="134" fillId="0" borderId="14" xfId="0" applyNumberFormat="1" applyFont="1" applyBorder="1"/>
    <xf numFmtId="165" fontId="156" fillId="0" borderId="12" xfId="0" applyNumberFormat="1" applyFont="1" applyBorder="1"/>
    <xf numFmtId="165" fontId="156" fillId="0" borderId="12" xfId="0" quotePrefix="1" applyNumberFormat="1" applyFont="1" applyBorder="1"/>
    <xf numFmtId="165" fontId="156" fillId="0" borderId="28" xfId="0" applyNumberFormat="1" applyFont="1" applyBorder="1"/>
    <xf numFmtId="0" fontId="134" fillId="0" borderId="79" xfId="0" applyFont="1" applyBorder="1"/>
    <xf numFmtId="2" fontId="134" fillId="0" borderId="21" xfId="0" applyNumberFormat="1" applyFont="1" applyBorder="1"/>
    <xf numFmtId="3" fontId="134" fillId="62" borderId="46" xfId="0" applyNumberFormat="1" applyFont="1" applyFill="1" applyBorder="1"/>
    <xf numFmtId="165" fontId="156" fillId="0" borderId="47" xfId="0" applyNumberFormat="1" applyFont="1" applyBorder="1"/>
    <xf numFmtId="165" fontId="134" fillId="0" borderId="20" xfId="0" applyNumberFormat="1" applyFont="1" applyBorder="1"/>
    <xf numFmtId="165" fontId="156" fillId="0" borderId="46" xfId="0" applyNumberFormat="1" applyFont="1" applyBorder="1"/>
    <xf numFmtId="165" fontId="156" fillId="0" borderId="29" xfId="0" applyNumberFormat="1" applyFont="1" applyBorder="1"/>
    <xf numFmtId="2" fontId="134" fillId="0" borderId="21" xfId="0" quotePrefix="1" applyNumberFormat="1" applyFont="1" applyBorder="1"/>
    <xf numFmtId="0" fontId="134" fillId="0" borderId="80" xfId="0" applyFont="1" applyBorder="1"/>
    <xf numFmtId="2" fontId="134" fillId="0" borderId="23" xfId="0" applyNumberFormat="1" applyFont="1" applyBorder="1"/>
    <xf numFmtId="3" fontId="134" fillId="62" borderId="51" xfId="0" applyNumberFormat="1" applyFont="1" applyFill="1" applyBorder="1"/>
    <xf numFmtId="165" fontId="156" fillId="0" borderId="60" xfId="0" applyNumberFormat="1" applyFont="1" applyBorder="1"/>
    <xf numFmtId="165" fontId="134" fillId="0" borderId="22" xfId="0" applyNumberFormat="1" applyFont="1" applyBorder="1"/>
    <xf numFmtId="165" fontId="156" fillId="0" borderId="51" xfId="0" applyNumberFormat="1" applyFont="1" applyBorder="1"/>
    <xf numFmtId="165" fontId="156" fillId="0" borderId="30" xfId="0" applyNumberFormat="1" applyFont="1" applyBorder="1"/>
    <xf numFmtId="0" fontId="135" fillId="62" borderId="3" xfId="0" applyFont="1" applyFill="1" applyBorder="1" applyAlignment="1">
      <alignment horizontal="center"/>
    </xf>
    <xf numFmtId="2" fontId="148" fillId="0" borderId="17" xfId="0" applyNumberFormat="1" applyFont="1" applyBorder="1"/>
    <xf numFmtId="3" fontId="148" fillId="0" borderId="55" xfId="0" applyNumberFormat="1" applyFont="1" applyBorder="1"/>
    <xf numFmtId="3" fontId="148" fillId="62" borderId="55" xfId="0" applyNumberFormat="1" applyFont="1" applyFill="1" applyBorder="1"/>
    <xf numFmtId="2" fontId="134" fillId="0" borderId="15" xfId="0" applyNumberFormat="1" applyFont="1" applyBorder="1"/>
    <xf numFmtId="165" fontId="156" fillId="0" borderId="28" xfId="0" quotePrefix="1" applyNumberFormat="1" applyFont="1" applyBorder="1"/>
    <xf numFmtId="165" fontId="156" fillId="0" borderId="46" xfId="0" quotePrefix="1" applyNumberFormat="1" applyFont="1" applyBorder="1"/>
    <xf numFmtId="165" fontId="156" fillId="0" borderId="29" xfId="0" quotePrefix="1" applyNumberFormat="1" applyFont="1" applyBorder="1"/>
    <xf numFmtId="0" fontId="156" fillId="0" borderId="10" xfId="0" applyFont="1" applyBorder="1"/>
    <xf numFmtId="0" fontId="135" fillId="0" borderId="0" xfId="0" applyFont="1" applyAlignment="1">
      <alignment horizontal="left"/>
    </xf>
    <xf numFmtId="0" fontId="134" fillId="0" borderId="0" xfId="0" applyFont="1" applyAlignment="1">
      <alignment horizontal="left"/>
    </xf>
    <xf numFmtId="0" fontId="135" fillId="0" borderId="36" xfId="0" applyFont="1" applyBorder="1" applyAlignment="1">
      <alignment horizontal="left"/>
    </xf>
    <xf numFmtId="0" fontId="135" fillId="0" borderId="78" xfId="0" applyFont="1" applyBorder="1" applyAlignment="1">
      <alignment horizontal="left"/>
    </xf>
    <xf numFmtId="0" fontId="135" fillId="0" borderId="79" xfId="0" applyFont="1" applyBorder="1" applyAlignment="1">
      <alignment horizontal="left"/>
    </xf>
    <xf numFmtId="0" fontId="135" fillId="0" borderId="80" xfId="0" applyFont="1" applyBorder="1" applyAlignment="1">
      <alignment horizontal="left"/>
    </xf>
    <xf numFmtId="0" fontId="135" fillId="0" borderId="0" xfId="0" applyFont="1" applyAlignment="1">
      <alignment horizontal="center"/>
    </xf>
    <xf numFmtId="0" fontId="148" fillId="0" borderId="36" xfId="0" applyFont="1" applyBorder="1"/>
    <xf numFmtId="0" fontId="156" fillId="0" borderId="9" xfId="0" applyFont="1" applyBorder="1"/>
    <xf numFmtId="0" fontId="148" fillId="59" borderId="20" xfId="0" applyFont="1" applyFill="1" applyBorder="1" applyAlignment="1">
      <alignment horizontal="right"/>
    </xf>
    <xf numFmtId="0" fontId="148" fillId="59" borderId="25" xfId="0" applyFont="1" applyFill="1" applyBorder="1" applyAlignment="1">
      <alignment horizontal="right"/>
    </xf>
    <xf numFmtId="165" fontId="134" fillId="59" borderId="48" xfId="0" applyNumberFormat="1" applyFont="1" applyFill="1" applyBorder="1"/>
    <xf numFmtId="165" fontId="134" fillId="59" borderId="62" xfId="0" applyNumberFormat="1" applyFont="1" applyFill="1" applyBorder="1"/>
    <xf numFmtId="0" fontId="148" fillId="59" borderId="22" xfId="0" applyFont="1" applyFill="1" applyBorder="1" applyAlignment="1">
      <alignment horizontal="right"/>
    </xf>
    <xf numFmtId="165" fontId="134" fillId="59" borderId="51" xfId="0" applyNumberFormat="1" applyFont="1" applyFill="1" applyBorder="1"/>
    <xf numFmtId="165" fontId="134" fillId="59" borderId="30" xfId="0" applyNumberFormat="1" applyFont="1" applyFill="1" applyBorder="1"/>
    <xf numFmtId="0" fontId="135" fillId="0" borderId="0" xfId="0" applyFont="1"/>
    <xf numFmtId="0" fontId="169" fillId="0" borderId="0" xfId="0" applyFont="1"/>
    <xf numFmtId="165" fontId="134" fillId="59" borderId="46" xfId="0" applyNumberFormat="1" applyFont="1" applyFill="1" applyBorder="1" applyAlignment="1">
      <alignment horizontal="right"/>
    </xf>
    <xf numFmtId="165" fontId="134" fillId="59" borderId="29" xfId="0" applyNumberFormat="1" applyFont="1" applyFill="1" applyBorder="1" applyAlignment="1">
      <alignment horizontal="right"/>
    </xf>
    <xf numFmtId="0" fontId="135" fillId="0" borderId="78" xfId="0" applyFont="1" applyBorder="1" applyAlignment="1">
      <alignment vertical="center" wrapText="1"/>
    </xf>
    <xf numFmtId="0" fontId="159" fillId="0" borderId="82" xfId="0" applyFont="1" applyBorder="1" applyAlignment="1">
      <alignment horizontal="center" vertical="center" wrapText="1"/>
    </xf>
    <xf numFmtId="0" fontId="135" fillId="0" borderId="80" xfId="0" applyFont="1" applyBorder="1" applyAlignment="1">
      <alignment vertical="center" wrapText="1"/>
    </xf>
    <xf numFmtId="0" fontId="159" fillId="0" borderId="95" xfId="0" applyFont="1" applyBorder="1" applyAlignment="1">
      <alignment horizontal="center" vertical="center" wrapText="1"/>
    </xf>
    <xf numFmtId="0" fontId="135" fillId="0" borderId="40" xfId="0" applyFont="1" applyBorder="1" applyAlignment="1">
      <alignment vertical="center" wrapText="1"/>
    </xf>
    <xf numFmtId="0" fontId="134" fillId="0" borderId="41" xfId="0" applyFont="1" applyBorder="1" applyAlignment="1">
      <alignment horizontal="center" vertical="center" wrapText="1"/>
    </xf>
    <xf numFmtId="0" fontId="154" fillId="0" borderId="0" xfId="188" applyFont="1" applyAlignment="1">
      <alignment vertical="center" wrapText="1"/>
    </xf>
    <xf numFmtId="0" fontId="154" fillId="0" borderId="0" xfId="188" applyFont="1" applyAlignment="1">
      <alignment vertical="center"/>
    </xf>
    <xf numFmtId="3" fontId="152" fillId="0" borderId="0" xfId="188" applyNumberFormat="1" applyFont="1"/>
    <xf numFmtId="49" fontId="154" fillId="0" borderId="0" xfId="188" applyNumberFormat="1" applyFont="1" applyAlignment="1">
      <alignment vertical="center"/>
    </xf>
    <xf numFmtId="49" fontId="154" fillId="0" borderId="0" xfId="188" applyNumberFormat="1" applyFont="1"/>
    <xf numFmtId="0" fontId="158" fillId="59" borderId="65" xfId="188" applyFont="1" applyFill="1" applyBorder="1" applyAlignment="1">
      <alignment horizontal="center" vertical="center" wrapText="1"/>
    </xf>
    <xf numFmtId="0" fontId="158" fillId="59" borderId="4" xfId="188" applyFont="1" applyFill="1" applyBorder="1" applyAlignment="1">
      <alignment horizontal="center" vertical="center" wrapText="1"/>
    </xf>
    <xf numFmtId="2" fontId="120" fillId="0" borderId="7" xfId="188" applyNumberFormat="1" applyFont="1" applyBorder="1" applyAlignment="1">
      <alignment horizontal="right"/>
    </xf>
    <xf numFmtId="170" fontId="5" fillId="0" borderId="0" xfId="239" applyNumberFormat="1" applyFont="1" applyAlignment="1">
      <alignment horizontal="right"/>
    </xf>
    <xf numFmtId="170" fontId="5" fillId="0" borderId="37" xfId="239" applyNumberFormat="1" applyFont="1" applyBorder="1" applyAlignment="1">
      <alignment horizontal="right"/>
    </xf>
    <xf numFmtId="0" fontId="175" fillId="0" borderId="0" xfId="0" applyFont="1"/>
    <xf numFmtId="0" fontId="151" fillId="0" borderId="0" xfId="51" applyFont="1"/>
    <xf numFmtId="0" fontId="10" fillId="0" borderId="10" xfId="0" applyFont="1" applyBorder="1"/>
    <xf numFmtId="0" fontId="10" fillId="0" borderId="10" xfId="0" applyFont="1" applyBorder="1" applyAlignment="1">
      <alignment horizontal="left"/>
    </xf>
    <xf numFmtId="0" fontId="111" fillId="0" borderId="0" xfId="0" applyFont="1"/>
    <xf numFmtId="0" fontId="176"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26" fillId="0" borderId="0" xfId="104" applyFont="1"/>
    <xf numFmtId="0" fontId="177" fillId="63" borderId="0" xfId="104" applyFont="1" applyFill="1"/>
    <xf numFmtId="0" fontId="126" fillId="63" borderId="0" xfId="104" applyFont="1" applyFill="1"/>
    <xf numFmtId="0" fontId="135" fillId="4" borderId="0" xfId="104" applyFont="1" applyFill="1"/>
    <xf numFmtId="0" fontId="126" fillId="4" borderId="0" xfId="104" applyFont="1" applyFill="1"/>
    <xf numFmtId="0" fontId="152" fillId="4" borderId="0" xfId="104" applyFont="1" applyFill="1"/>
    <xf numFmtId="2" fontId="126" fillId="4" borderId="0" xfId="104" applyNumberFormat="1" applyFont="1" applyFill="1"/>
    <xf numFmtId="0" fontId="135" fillId="4" borderId="0" xfId="104" applyFont="1" applyFill="1" applyAlignment="1">
      <alignment horizontal="center"/>
    </xf>
    <xf numFmtId="0" fontId="136" fillId="4" borderId="32" xfId="104" applyFont="1" applyFill="1" applyBorder="1"/>
    <xf numFmtId="0" fontId="136" fillId="4" borderId="33" xfId="104" applyFont="1" applyFill="1" applyBorder="1" applyAlignment="1">
      <alignment horizontal="center"/>
    </xf>
    <xf numFmtId="0" fontId="136" fillId="4" borderId="9" xfId="104" applyFont="1" applyFill="1" applyBorder="1" applyAlignment="1">
      <alignment horizontal="center"/>
    </xf>
    <xf numFmtId="0" fontId="136" fillId="4" borderId="2" xfId="104" applyFont="1" applyFill="1" applyBorder="1"/>
    <xf numFmtId="0" fontId="149" fillId="4" borderId="45" xfId="104" applyFont="1" applyFill="1" applyBorder="1" applyAlignment="1">
      <alignment horizontal="center"/>
    </xf>
    <xf numFmtId="0" fontId="136" fillId="4" borderId="16" xfId="104" applyFont="1" applyFill="1" applyBorder="1"/>
    <xf numFmtId="2" fontId="136" fillId="4" borderId="55" xfId="104" applyNumberFormat="1" applyFont="1" applyFill="1" applyBorder="1"/>
    <xf numFmtId="2" fontId="136" fillId="4" borderId="55" xfId="104" applyNumberFormat="1" applyFont="1" applyFill="1" applyBorder="1" applyAlignment="1">
      <alignment horizontal="center"/>
    </xf>
    <xf numFmtId="2" fontId="179" fillId="4" borderId="55" xfId="104" applyNumberFormat="1" applyFont="1" applyFill="1" applyBorder="1"/>
    <xf numFmtId="2" fontId="136" fillId="4" borderId="27" xfId="104" applyNumberFormat="1" applyFont="1" applyFill="1" applyBorder="1"/>
    <xf numFmtId="0" fontId="126" fillId="4" borderId="2" xfId="104" applyFont="1" applyFill="1" applyBorder="1"/>
    <xf numFmtId="2" fontId="136" fillId="4" borderId="65" xfId="104" applyNumberFormat="1" applyFont="1" applyFill="1" applyBorder="1" applyAlignment="1">
      <alignment horizontal="center"/>
    </xf>
    <xf numFmtId="0" fontId="126" fillId="4" borderId="14" xfId="104" applyFont="1" applyFill="1" applyBorder="1"/>
    <xf numFmtId="2" fontId="126" fillId="4" borderId="12" xfId="104" applyNumberFormat="1" applyFont="1" applyFill="1" applyBorder="1"/>
    <xf numFmtId="2" fontId="126" fillId="4" borderId="12" xfId="104" applyNumberFormat="1" applyFont="1" applyFill="1" applyBorder="1" applyAlignment="1">
      <alignment horizontal="center"/>
    </xf>
    <xf numFmtId="2" fontId="126" fillId="4" borderId="12" xfId="104" applyNumberFormat="1" applyFont="1" applyFill="1" applyBorder="1" applyAlignment="1">
      <alignment horizontal="right"/>
    </xf>
    <xf numFmtId="2" fontId="180" fillId="4" borderId="12" xfId="104" applyNumberFormat="1" applyFont="1" applyFill="1" applyBorder="1"/>
    <xf numFmtId="2" fontId="126" fillId="4" borderId="28" xfId="104" applyNumberFormat="1" applyFont="1" applyFill="1" applyBorder="1"/>
    <xf numFmtId="0" fontId="126" fillId="4" borderId="34" xfId="104" applyFont="1" applyFill="1" applyBorder="1"/>
    <xf numFmtId="2" fontId="126" fillId="4" borderId="81" xfId="104" applyNumberFormat="1" applyFont="1" applyFill="1" applyBorder="1" applyAlignment="1">
      <alignment horizontal="center"/>
    </xf>
    <xf numFmtId="0" fontId="126" fillId="4" borderId="20" xfId="104" applyFont="1" applyFill="1" applyBorder="1"/>
    <xf numFmtId="2" fontId="126" fillId="4" borderId="46" xfId="104" applyNumberFormat="1" applyFont="1" applyFill="1" applyBorder="1"/>
    <xf numFmtId="2" fontId="126" fillId="4" borderId="46" xfId="104" applyNumberFormat="1" applyFont="1" applyFill="1" applyBorder="1" applyAlignment="1">
      <alignment horizontal="center"/>
    </xf>
    <xf numFmtId="2" fontId="126" fillId="4" borderId="29" xfId="104" applyNumberFormat="1" applyFont="1" applyFill="1" applyBorder="1"/>
    <xf numFmtId="2" fontId="126" fillId="4" borderId="79" xfId="104" applyNumberFormat="1" applyFont="1" applyFill="1" applyBorder="1"/>
    <xf numFmtId="2" fontId="126" fillId="4" borderId="46" xfId="104" quotePrefix="1" applyNumberFormat="1" applyFont="1" applyFill="1" applyBorder="1" applyAlignment="1">
      <alignment horizontal="center"/>
    </xf>
    <xf numFmtId="0" fontId="126" fillId="4" borderId="22" xfId="104" applyFont="1" applyFill="1" applyBorder="1"/>
    <xf numFmtId="2" fontId="126" fillId="4" borderId="51" xfId="104" applyNumberFormat="1" applyFont="1" applyFill="1" applyBorder="1" applyAlignment="1">
      <alignment horizontal="center"/>
    </xf>
    <xf numFmtId="2" fontId="126" fillId="4" borderId="51" xfId="104" applyNumberFormat="1" applyFont="1" applyFill="1" applyBorder="1"/>
    <xf numFmtId="2" fontId="126" fillId="4" borderId="30" xfId="104" applyNumberFormat="1" applyFont="1" applyFill="1" applyBorder="1"/>
    <xf numFmtId="0" fontId="126" fillId="4" borderId="50" xfId="104" applyFont="1" applyFill="1" applyBorder="1"/>
    <xf numFmtId="2" fontId="126" fillId="4" borderId="80" xfId="104" applyNumberFormat="1" applyFont="1" applyFill="1" applyBorder="1"/>
    <xf numFmtId="2" fontId="136" fillId="4" borderId="55" xfId="104" applyNumberFormat="1" applyFont="1" applyFill="1" applyBorder="1" applyAlignment="1">
      <alignment horizontal="right"/>
    </xf>
    <xf numFmtId="0" fontId="126" fillId="4" borderId="18" xfId="104" applyFont="1" applyFill="1" applyBorder="1"/>
    <xf numFmtId="2" fontId="126" fillId="4" borderId="1" xfId="104" applyNumberFormat="1" applyFont="1" applyFill="1" applyBorder="1" applyAlignment="1">
      <alignment horizontal="right"/>
    </xf>
    <xf numFmtId="2" fontId="126" fillId="4" borderId="1" xfId="104" applyNumberFormat="1" applyFont="1" applyFill="1" applyBorder="1"/>
    <xf numFmtId="2" fontId="180" fillId="4" borderId="1" xfId="104" applyNumberFormat="1" applyFont="1" applyFill="1" applyBorder="1"/>
    <xf numFmtId="2" fontId="126" fillId="4" borderId="7" xfId="104" applyNumberFormat="1" applyFont="1" applyFill="1" applyBorder="1"/>
    <xf numFmtId="2" fontId="126" fillId="4" borderId="46" xfId="104" applyNumberFormat="1" applyFont="1" applyFill="1" applyBorder="1" applyAlignment="1">
      <alignment horizontal="right"/>
    </xf>
    <xf numFmtId="2" fontId="126" fillId="4" borderId="46" xfId="104" quotePrefix="1" applyNumberFormat="1" applyFont="1" applyFill="1" applyBorder="1" applyAlignment="1">
      <alignment horizontal="right"/>
    </xf>
    <xf numFmtId="2" fontId="126" fillId="4" borderId="51" xfId="104" applyNumberFormat="1" applyFont="1" applyFill="1" applyBorder="1" applyAlignment="1">
      <alignment horizontal="right"/>
    </xf>
    <xf numFmtId="0" fontId="126" fillId="59" borderId="0" xfId="104" applyFont="1" applyFill="1"/>
    <xf numFmtId="2" fontId="126" fillId="59" borderId="0" xfId="104" applyNumberFormat="1" applyFont="1" applyFill="1" applyAlignment="1">
      <alignment horizontal="right"/>
    </xf>
    <xf numFmtId="2" fontId="126" fillId="59" borderId="0" xfId="104" applyNumberFormat="1" applyFont="1" applyFill="1"/>
    <xf numFmtId="0" fontId="181" fillId="63" borderId="0" xfId="104" applyFont="1" applyFill="1"/>
    <xf numFmtId="2" fontId="180" fillId="59" borderId="0" xfId="104" applyNumberFormat="1" applyFont="1" applyFill="1"/>
    <xf numFmtId="0" fontId="152" fillId="59" borderId="0" xfId="104" applyFont="1" applyFill="1"/>
    <xf numFmtId="0" fontId="135" fillId="36" borderId="0" xfId="104" applyFont="1" applyFill="1"/>
    <xf numFmtId="0" fontId="126" fillId="36" borderId="0" xfId="104" applyFont="1" applyFill="1"/>
    <xf numFmtId="0" fontId="152" fillId="36" borderId="0" xfId="104" applyFont="1" applyFill="1"/>
    <xf numFmtId="0" fontId="136" fillId="36" borderId="32" xfId="104" applyFont="1" applyFill="1" applyBorder="1"/>
    <xf numFmtId="0" fontId="136" fillId="36" borderId="33" xfId="104" applyFont="1" applyFill="1" applyBorder="1" applyAlignment="1">
      <alignment horizontal="center"/>
    </xf>
    <xf numFmtId="0" fontId="136" fillId="36" borderId="9" xfId="104" applyFont="1" applyFill="1" applyBorder="1" applyAlignment="1">
      <alignment horizontal="center"/>
    </xf>
    <xf numFmtId="0" fontId="136" fillId="36" borderId="2" xfId="104" applyFont="1" applyFill="1" applyBorder="1"/>
    <xf numFmtId="0" fontId="149" fillId="36" borderId="45" xfId="104" applyFont="1" applyFill="1" applyBorder="1" applyAlignment="1">
      <alignment horizontal="center"/>
    </xf>
    <xf numFmtId="0" fontId="126" fillId="36" borderId="2" xfId="104" applyFont="1" applyFill="1" applyBorder="1"/>
    <xf numFmtId="2" fontId="126" fillId="36" borderId="16" xfId="104" applyNumberFormat="1" applyFont="1" applyFill="1" applyBorder="1"/>
    <xf numFmtId="2" fontId="126" fillId="36" borderId="55" xfId="104" applyNumberFormat="1" applyFont="1" applyFill="1" applyBorder="1"/>
    <xf numFmtId="2" fontId="126" fillId="36" borderId="27" xfId="104" applyNumberFormat="1" applyFont="1" applyFill="1" applyBorder="1"/>
    <xf numFmtId="0" fontId="126" fillId="36" borderId="32" xfId="104" applyFont="1" applyFill="1" applyBorder="1"/>
    <xf numFmtId="2" fontId="126" fillId="36" borderId="65" xfId="104" applyNumberFormat="1" applyFont="1" applyFill="1" applyBorder="1"/>
    <xf numFmtId="0" fontId="126" fillId="36" borderId="49" xfId="104" applyFont="1" applyFill="1" applyBorder="1"/>
    <xf numFmtId="0" fontId="126" fillId="36" borderId="78" xfId="104" applyFont="1" applyFill="1" applyBorder="1"/>
    <xf numFmtId="0" fontId="126" fillId="36" borderId="79" xfId="104" applyFont="1" applyFill="1" applyBorder="1"/>
    <xf numFmtId="0" fontId="126" fillId="36" borderId="53" xfId="104" applyFont="1" applyFill="1" applyBorder="1"/>
    <xf numFmtId="0" fontId="126" fillId="36" borderId="80" xfId="104" applyFont="1" applyFill="1" applyBorder="1"/>
    <xf numFmtId="165" fontId="126" fillId="0" borderId="0" xfId="104" applyNumberFormat="1" applyFont="1"/>
    <xf numFmtId="0" fontId="152" fillId="0" borderId="0" xfId="104" applyFont="1"/>
    <xf numFmtId="0" fontId="135" fillId="2" borderId="0" xfId="104" applyFont="1" applyFill="1"/>
    <xf numFmtId="0" fontId="126" fillId="2" borderId="0" xfId="104" applyFont="1" applyFill="1"/>
    <xf numFmtId="0" fontId="152" fillId="2" borderId="0" xfId="104" applyFont="1" applyFill="1"/>
    <xf numFmtId="0" fontId="136" fillId="2" borderId="2" xfId="104" applyFont="1" applyFill="1" applyBorder="1"/>
    <xf numFmtId="0" fontId="136" fillId="2" borderId="33" xfId="104" applyFont="1" applyFill="1" applyBorder="1" applyAlignment="1">
      <alignment horizontal="center"/>
    </xf>
    <xf numFmtId="0" fontId="136" fillId="2" borderId="9" xfId="104" applyFont="1" applyFill="1" applyBorder="1" applyAlignment="1">
      <alignment horizontal="center"/>
    </xf>
    <xf numFmtId="0" fontId="126" fillId="2" borderId="32" xfId="104" applyFont="1" applyFill="1" applyBorder="1"/>
    <xf numFmtId="2" fontId="126" fillId="2" borderId="16" xfId="104" applyNumberFormat="1" applyFont="1" applyFill="1" applyBorder="1" applyAlignment="1">
      <alignment horizontal="center"/>
    </xf>
    <xf numFmtId="2" fontId="126" fillId="2" borderId="65" xfId="104" applyNumberFormat="1" applyFont="1" applyFill="1" applyBorder="1" applyAlignment="1">
      <alignment horizontal="center"/>
    </xf>
    <xf numFmtId="0" fontId="126" fillId="2" borderId="16" xfId="104" applyFont="1" applyFill="1" applyBorder="1"/>
    <xf numFmtId="2" fontId="126" fillId="2" borderId="55" xfId="104" applyNumberFormat="1" applyFont="1" applyFill="1" applyBorder="1" applyAlignment="1">
      <alignment horizontal="center"/>
    </xf>
    <xf numFmtId="0" fontId="126" fillId="2" borderId="78" xfId="104" applyFont="1" applyFill="1" applyBorder="1"/>
    <xf numFmtId="2" fontId="126" fillId="2" borderId="15" xfId="104" applyNumberFormat="1" applyFont="1" applyFill="1" applyBorder="1" applyAlignment="1">
      <alignment horizontal="center"/>
    </xf>
    <xf numFmtId="2" fontId="126" fillId="2" borderId="14" xfId="104" applyNumberFormat="1" applyFont="1" applyFill="1" applyBorder="1" applyAlignment="1">
      <alignment horizontal="center"/>
    </xf>
    <xf numFmtId="0" fontId="126" fillId="2" borderId="18" xfId="104" applyFont="1" applyFill="1" applyBorder="1"/>
    <xf numFmtId="2" fontId="126" fillId="2" borderId="12" xfId="104" applyNumberFormat="1" applyFont="1" applyFill="1" applyBorder="1" applyAlignment="1">
      <alignment horizontal="center"/>
    </xf>
    <xf numFmtId="0" fontId="126" fillId="2" borderId="79" xfId="104" applyFont="1" applyFill="1" applyBorder="1"/>
    <xf numFmtId="2" fontId="126" fillId="2" borderId="21" xfId="104" applyNumberFormat="1" applyFont="1" applyFill="1" applyBorder="1" applyAlignment="1">
      <alignment horizontal="center"/>
    </xf>
    <xf numFmtId="2" fontId="126" fillId="2" borderId="20" xfId="104" applyNumberFormat="1" applyFont="1" applyFill="1" applyBorder="1" applyAlignment="1">
      <alignment horizontal="center"/>
    </xf>
    <xf numFmtId="0" fontId="126" fillId="2" borderId="20" xfId="104" applyFont="1" applyFill="1" applyBorder="1"/>
    <xf numFmtId="2" fontId="126" fillId="2" borderId="46" xfId="104" applyNumberFormat="1" applyFont="1" applyFill="1" applyBorder="1" applyAlignment="1">
      <alignment horizontal="center"/>
    </xf>
    <xf numFmtId="0" fontId="126" fillId="2" borderId="80" xfId="104" applyFont="1" applyFill="1" applyBorder="1"/>
    <xf numFmtId="2" fontId="126" fillId="2" borderId="22" xfId="104" applyNumberFormat="1" applyFont="1" applyFill="1" applyBorder="1" applyAlignment="1">
      <alignment horizontal="center"/>
    </xf>
    <xf numFmtId="0" fontId="126" fillId="2" borderId="22" xfId="104" applyFont="1" applyFill="1" applyBorder="1"/>
    <xf numFmtId="2" fontId="126" fillId="2" borderId="51" xfId="104" applyNumberFormat="1" applyFont="1" applyFill="1" applyBorder="1" applyAlignment="1">
      <alignment horizontal="center"/>
    </xf>
    <xf numFmtId="2" fontId="126" fillId="2" borderId="1" xfId="104" applyNumberFormat="1" applyFont="1" applyFill="1" applyBorder="1" applyAlignment="1">
      <alignment horizontal="center"/>
    </xf>
    <xf numFmtId="2" fontId="126" fillId="2" borderId="7" xfId="104" applyNumberFormat="1" applyFont="1" applyFill="1" applyBorder="1" applyAlignment="1">
      <alignment horizontal="center"/>
    </xf>
    <xf numFmtId="2" fontId="126" fillId="2" borderId="29" xfId="104" applyNumberFormat="1" applyFont="1" applyFill="1" applyBorder="1" applyAlignment="1">
      <alignment horizontal="center"/>
    </xf>
    <xf numFmtId="2" fontId="126" fillId="2" borderId="30" xfId="104" applyNumberFormat="1" applyFont="1" applyFill="1" applyBorder="1" applyAlignment="1">
      <alignment horizontal="center"/>
    </xf>
    <xf numFmtId="0" fontId="179" fillId="0" borderId="0" xfId="104" applyFont="1"/>
    <xf numFmtId="0" fontId="183" fillId="0" borderId="16" xfId="104" applyFont="1" applyBorder="1"/>
    <xf numFmtId="169" fontId="183" fillId="0" borderId="27" xfId="104" applyNumberFormat="1" applyFont="1" applyBorder="1"/>
    <xf numFmtId="0" fontId="184" fillId="0" borderId="14" xfId="104" applyFont="1" applyBorder="1"/>
    <xf numFmtId="169" fontId="184" fillId="0" borderId="28" xfId="104" applyNumberFormat="1" applyFont="1" applyBorder="1"/>
    <xf numFmtId="0" fontId="184" fillId="0" borderId="20" xfId="104" applyFont="1" applyBorder="1"/>
    <xf numFmtId="169" fontId="184" fillId="0" borderId="29" xfId="104" applyNumberFormat="1" applyFont="1" applyBorder="1"/>
    <xf numFmtId="0" fontId="184" fillId="0" borderId="22" xfId="104" applyFont="1" applyBorder="1"/>
    <xf numFmtId="169" fontId="184" fillId="0" borderId="30" xfId="104" applyNumberFormat="1" applyFont="1" applyBorder="1"/>
    <xf numFmtId="0" fontId="184" fillId="0" borderId="0" xfId="104" applyFont="1"/>
    <xf numFmtId="0" fontId="184" fillId="0" borderId="18" xfId="104" applyFont="1" applyBorder="1"/>
    <xf numFmtId="0" fontId="136" fillId="0" borderId="0" xfId="104" applyFont="1" applyAlignment="1">
      <alignment horizontal="center"/>
    </xf>
    <xf numFmtId="2" fontId="136" fillId="0" borderId="0" xfId="104" applyNumberFormat="1" applyFont="1"/>
    <xf numFmtId="2" fontId="179" fillId="0" borderId="0" xfId="104" applyNumberFormat="1" applyFont="1"/>
    <xf numFmtId="2" fontId="126" fillId="0" borderId="0" xfId="104" applyNumberFormat="1" applyFont="1"/>
    <xf numFmtId="2" fontId="180" fillId="0" borderId="0" xfId="104" applyNumberFormat="1" applyFont="1"/>
    <xf numFmtId="0" fontId="117" fillId="59" borderId="5" xfId="188" applyFont="1" applyFill="1" applyBorder="1" applyAlignment="1">
      <alignment horizontal="center" vertical="center" wrapText="1"/>
    </xf>
    <xf numFmtId="0" fontId="108" fillId="0" borderId="96"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0" fontId="186" fillId="0" borderId="0" xfId="241" applyFont="1" applyAlignment="1">
      <alignment vertical="center"/>
    </xf>
    <xf numFmtId="0" fontId="185" fillId="0" borderId="0" xfId="241"/>
    <xf numFmtId="0" fontId="187" fillId="0" borderId="0" xfId="241" applyFont="1" applyAlignment="1">
      <alignment horizontal="justify" vertical="center"/>
    </xf>
    <xf numFmtId="0" fontId="187" fillId="0" borderId="0" xfId="241" applyFont="1"/>
    <xf numFmtId="0" fontId="188" fillId="0" borderId="0" xfId="241" applyFont="1" applyAlignment="1">
      <alignment horizontal="justify" vertical="center" wrapText="1"/>
    </xf>
    <xf numFmtId="0" fontId="122" fillId="0" borderId="0" xfId="241" applyFont="1" applyAlignment="1">
      <alignment horizontal="justify" vertical="center" wrapText="1"/>
    </xf>
    <xf numFmtId="0" fontId="122" fillId="0" borderId="0" xfId="241" applyFont="1" applyAlignment="1">
      <alignment horizontal="left" vertical="center" wrapText="1"/>
    </xf>
    <xf numFmtId="0" fontId="192" fillId="0" borderId="0" xfId="241" applyFont="1" applyAlignment="1">
      <alignment vertical="center" wrapText="1"/>
    </xf>
    <xf numFmtId="0" fontId="122" fillId="0" borderId="0" xfId="241" applyFont="1" applyAlignment="1">
      <alignment vertical="center" wrapText="1"/>
    </xf>
    <xf numFmtId="0" fontId="117" fillId="0" borderId="0" xfId="239" applyFont="1"/>
    <xf numFmtId="0" fontId="119" fillId="0" borderId="0" xfId="239" applyFont="1"/>
    <xf numFmtId="165" fontId="72" fillId="0" borderId="64" xfId="51" applyNumberFormat="1" applyFont="1" applyBorder="1"/>
    <xf numFmtId="0" fontId="72" fillId="0" borderId="50" xfId="51" applyFont="1" applyBorder="1"/>
    <xf numFmtId="0" fontId="0" fillId="0" borderId="0" xfId="0" applyAlignment="1">
      <alignment vertical="center"/>
    </xf>
    <xf numFmtId="0" fontId="197" fillId="0" borderId="0" xfId="0" applyFont="1" applyAlignment="1">
      <alignment vertical="center"/>
    </xf>
    <xf numFmtId="0" fontId="199" fillId="0" borderId="0" xfId="0" applyFont="1" applyAlignment="1">
      <alignment vertical="center"/>
    </xf>
    <xf numFmtId="0" fontId="200" fillId="0" borderId="0" xfId="0" quotePrefix="1" applyFont="1" applyAlignment="1">
      <alignment vertical="center"/>
    </xf>
    <xf numFmtId="0" fontId="201" fillId="0" borderId="2" xfId="0" applyFont="1" applyBorder="1" applyAlignment="1">
      <alignment horizontal="centerContinuous"/>
    </xf>
    <xf numFmtId="0" fontId="202" fillId="0" borderId="3" xfId="0" applyFont="1" applyBorder="1" applyAlignment="1">
      <alignment horizontal="centerContinuous"/>
    </xf>
    <xf numFmtId="0" fontId="202" fillId="0" borderId="4" xfId="0" applyFont="1" applyBorder="1" applyAlignment="1">
      <alignment horizontal="centerContinuous"/>
    </xf>
    <xf numFmtId="0" fontId="203" fillId="0" borderId="5" xfId="0" applyFont="1" applyBorder="1" applyAlignment="1">
      <alignment horizontal="center" vertical="center" wrapText="1"/>
    </xf>
    <xf numFmtId="0" fontId="203" fillId="0" borderId="1" xfId="0" applyFont="1" applyBorder="1" applyAlignment="1">
      <alignment horizontal="centerContinuous" vertical="center"/>
    </xf>
    <xf numFmtId="0" fontId="204" fillId="0" borderId="10" xfId="0" applyFont="1" applyBorder="1" applyAlignment="1">
      <alignment horizontal="center" vertical="center" wrapText="1"/>
    </xf>
    <xf numFmtId="0" fontId="204" fillId="0" borderId="11" xfId="0" applyFont="1" applyBorder="1" applyAlignment="1">
      <alignment horizontal="center" vertical="center" wrapText="1"/>
    </xf>
    <xf numFmtId="0" fontId="203" fillId="0" borderId="12" xfId="0" applyFont="1" applyBorder="1" applyAlignment="1">
      <alignment horizontal="centerContinuous" vertical="center"/>
    </xf>
    <xf numFmtId="0" fontId="203" fillId="2" borderId="52" xfId="0" applyFont="1" applyFill="1" applyBorder="1" applyAlignment="1">
      <alignment horizontal="centerContinuous" vertical="center"/>
    </xf>
    <xf numFmtId="0" fontId="203" fillId="2" borderId="12" xfId="0" applyFont="1" applyFill="1" applyBorder="1" applyAlignment="1">
      <alignment horizontal="centerContinuous" vertical="center"/>
    </xf>
    <xf numFmtId="0" fontId="204" fillId="0" borderId="14" xfId="0" applyFont="1" applyBorder="1" applyAlignment="1">
      <alignment horizontal="center" vertical="center"/>
    </xf>
    <xf numFmtId="0" fontId="204" fillId="0" borderId="15" xfId="0" applyFont="1" applyBorder="1" applyAlignment="1">
      <alignment horizontal="center" vertical="center"/>
    </xf>
    <xf numFmtId="14" fontId="203" fillId="0" borderId="46" xfId="0" applyNumberFormat="1" applyFont="1" applyBorder="1" applyAlignment="1">
      <alignment horizontal="center" vertical="center" wrapText="1"/>
    </xf>
    <xf numFmtId="14" fontId="203" fillId="0" borderId="47" xfId="0" applyNumberFormat="1" applyFont="1" applyBorder="1" applyAlignment="1">
      <alignment horizontal="center" vertical="center" wrapText="1"/>
    </xf>
    <xf numFmtId="14" fontId="203" fillId="2" borderId="51" xfId="0" applyNumberFormat="1" applyFont="1" applyFill="1" applyBorder="1" applyAlignment="1">
      <alignment horizontal="center" vertical="center" wrapText="1"/>
    </xf>
    <xf numFmtId="14" fontId="203" fillId="2" borderId="21" xfId="0" applyNumberFormat="1" applyFont="1" applyFill="1" applyBorder="1" applyAlignment="1">
      <alignment horizontal="center" vertical="center" wrapText="1"/>
    </xf>
    <xf numFmtId="0" fontId="205" fillId="0" borderId="16" xfId="0" applyFont="1" applyBorder="1"/>
    <xf numFmtId="0" fontId="205" fillId="0" borderId="17" xfId="0" applyFont="1" applyBorder="1" applyAlignment="1">
      <alignment horizontal="center"/>
    </xf>
    <xf numFmtId="3" fontId="203" fillId="0" borderId="55" xfId="0" applyNumberFormat="1" applyFont="1" applyBorder="1"/>
    <xf numFmtId="3" fontId="203" fillId="2" borderId="43" xfId="0" applyNumberFormat="1" applyFont="1" applyFill="1" applyBorder="1"/>
    <xf numFmtId="3" fontId="203" fillId="2" borderId="55" xfId="0" applyNumberFormat="1" applyFont="1" applyFill="1" applyBorder="1"/>
    <xf numFmtId="0" fontId="170" fillId="0" borderId="18" xfId="0" applyFont="1" applyBorder="1"/>
    <xf numFmtId="0" fontId="170" fillId="0" borderId="19" xfId="0" applyFont="1" applyBorder="1" applyAlignment="1">
      <alignment horizontal="center"/>
    </xf>
    <xf numFmtId="3" fontId="206" fillId="0" borderId="1" xfId="0" applyNumberFormat="1" applyFont="1" applyBorder="1"/>
    <xf numFmtId="3" fontId="206" fillId="2" borderId="1" xfId="0" applyNumberFormat="1" applyFont="1" applyFill="1" applyBorder="1"/>
    <xf numFmtId="0" fontId="170" fillId="0" borderId="14" xfId="0" applyFont="1" applyBorder="1"/>
    <xf numFmtId="0" fontId="170" fillId="0" borderId="15" xfId="0" applyFont="1" applyBorder="1" applyAlignment="1">
      <alignment horizontal="center"/>
    </xf>
    <xf numFmtId="3" fontId="206" fillId="0" borderId="12" xfId="0" applyNumberFormat="1" applyFont="1" applyBorder="1"/>
    <xf numFmtId="3" fontId="206" fillId="2" borderId="12" xfId="0" applyNumberFormat="1" applyFont="1" applyFill="1" applyBorder="1"/>
    <xf numFmtId="0" fontId="170" fillId="0" borderId="20" xfId="0" applyFont="1" applyBorder="1"/>
    <xf numFmtId="0" fontId="170" fillId="0" borderId="21" xfId="0" applyFont="1" applyBorder="1" applyAlignment="1">
      <alignment horizontal="center"/>
    </xf>
    <xf numFmtId="3" fontId="206" fillId="0" borderId="46" xfId="0" applyNumberFormat="1" applyFont="1" applyBorder="1"/>
    <xf numFmtId="3" fontId="206" fillId="2" borderId="46" xfId="0" applyNumberFormat="1" applyFont="1" applyFill="1" applyBorder="1"/>
    <xf numFmtId="0" fontId="170" fillId="0" borderId="22" xfId="0" applyFont="1" applyBorder="1"/>
    <xf numFmtId="0" fontId="170" fillId="0" borderId="23" xfId="0" applyFont="1" applyBorder="1" applyAlignment="1">
      <alignment horizontal="center"/>
    </xf>
    <xf numFmtId="3" fontId="206" fillId="0" borderId="51" xfId="0" applyNumberFormat="1" applyFont="1" applyBorder="1"/>
    <xf numFmtId="3" fontId="206" fillId="2" borderId="51" xfId="0" applyNumberFormat="1" applyFont="1" applyFill="1" applyBorder="1"/>
    <xf numFmtId="0" fontId="205" fillId="0" borderId="14" xfId="0" applyFont="1" applyBorder="1"/>
    <xf numFmtId="0" fontId="205" fillId="0" borderId="15" xfId="0" applyFont="1" applyBorder="1"/>
    <xf numFmtId="3" fontId="203" fillId="0" borderId="12" xfId="0" applyNumberFormat="1" applyFont="1" applyBorder="1"/>
    <xf numFmtId="3" fontId="203" fillId="2" borderId="12" xfId="0" applyNumberFormat="1" applyFont="1" applyFill="1" applyBorder="1"/>
    <xf numFmtId="0" fontId="170" fillId="0" borderId="21" xfId="0" applyFont="1" applyBorder="1"/>
    <xf numFmtId="0" fontId="205" fillId="0" borderId="21" xfId="0" applyFont="1" applyBorder="1"/>
    <xf numFmtId="3" fontId="203" fillId="0" borderId="46" xfId="0" applyNumberFormat="1" applyFont="1" applyBorder="1"/>
    <xf numFmtId="3" fontId="203" fillId="2" borderId="46" xfId="0" applyNumberFormat="1" applyFont="1" applyFill="1" applyBorder="1"/>
    <xf numFmtId="0" fontId="170" fillId="0" borderId="10" xfId="0" applyFont="1" applyBorder="1"/>
    <xf numFmtId="0" fontId="170" fillId="0" borderId="24" xfId="0" applyFont="1" applyBorder="1"/>
    <xf numFmtId="3" fontId="206" fillId="0" borderId="48" xfId="0" applyNumberFormat="1" applyFont="1" applyBorder="1"/>
    <xf numFmtId="3" fontId="206" fillId="2" borderId="48" xfId="0" applyNumberFormat="1" applyFont="1" applyFill="1" applyBorder="1"/>
    <xf numFmtId="0" fontId="170" fillId="0" borderId="11" xfId="0" applyFont="1" applyBorder="1"/>
    <xf numFmtId="3" fontId="206" fillId="0" borderId="52" xfId="0" applyNumberFormat="1" applyFont="1" applyBorder="1"/>
    <xf numFmtId="3" fontId="206" fillId="2" borderId="52" xfId="0" applyNumberFormat="1" applyFont="1" applyFill="1" applyBorder="1"/>
    <xf numFmtId="0" fontId="205" fillId="0" borderId="20" xfId="0" applyFont="1" applyBorder="1"/>
    <xf numFmtId="0" fontId="170" fillId="0" borderId="25" xfId="0" applyFont="1" applyBorder="1"/>
    <xf numFmtId="3" fontId="207" fillId="0" borderId="46" xfId="0" applyNumberFormat="1" applyFont="1" applyBorder="1"/>
    <xf numFmtId="3" fontId="207" fillId="2" borderId="46" xfId="0" applyNumberFormat="1" applyFont="1" applyFill="1" applyBorder="1"/>
    <xf numFmtId="0" fontId="170" fillId="0" borderId="26" xfId="0" applyFont="1" applyBorder="1"/>
    <xf numFmtId="0" fontId="170" fillId="0" borderId="23" xfId="0" applyFont="1" applyBorder="1"/>
    <xf numFmtId="0" fontId="206" fillId="0" borderId="0" xfId="0" applyFont="1"/>
    <xf numFmtId="4" fontId="206" fillId="0" borderId="0" xfId="0" applyNumberFormat="1" applyFont="1"/>
    <xf numFmtId="0" fontId="208"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17" fillId="2" borderId="22" xfId="0" applyNumberFormat="1" applyFont="1" applyFill="1" applyBorder="1" applyAlignment="1">
      <alignment horizontal="center" vertical="center" wrapText="1"/>
    </xf>
    <xf numFmtId="14" fontId="117" fillId="0" borderId="51" xfId="0" applyNumberFormat="1" applyFont="1" applyBorder="1" applyAlignment="1">
      <alignment horizontal="center" vertical="center" wrapText="1"/>
    </xf>
    <xf numFmtId="0" fontId="209" fillId="0" borderId="23" xfId="0" applyFont="1" applyBorder="1" applyAlignment="1">
      <alignment horizontal="center" vertical="center" wrapText="1"/>
    </xf>
    <xf numFmtId="0" fontId="209" fillId="0" borderId="30" xfId="0" applyFont="1" applyBorder="1" applyAlignment="1">
      <alignment horizontal="center" vertical="center" wrapText="1"/>
    </xf>
    <xf numFmtId="2" fontId="117" fillId="2" borderId="18" xfId="0" quotePrefix="1" applyNumberFormat="1" applyFont="1" applyFill="1" applyBorder="1" applyAlignment="1">
      <alignment horizontal="right" vertical="center" wrapText="1"/>
    </xf>
    <xf numFmtId="2" fontId="119" fillId="0" borderId="1" xfId="0" applyNumberFormat="1" applyFont="1" applyBorder="1" applyAlignment="1">
      <alignment horizontal="right" vertical="center" wrapText="1"/>
    </xf>
    <xf numFmtId="165" fontId="120" fillId="0" borderId="19" xfId="0" quotePrefix="1" applyNumberFormat="1" applyFont="1" applyBorder="1" applyAlignment="1">
      <alignment horizontal="right" vertical="center" wrapText="1"/>
    </xf>
    <xf numFmtId="165" fontId="120" fillId="0" borderId="7" xfId="0" applyNumberFormat="1" applyFont="1" applyBorder="1" applyAlignment="1">
      <alignment horizontal="right" vertical="center" wrapText="1"/>
    </xf>
    <xf numFmtId="2" fontId="117" fillId="2" borderId="22" xfId="0" quotePrefix="1" applyNumberFormat="1" applyFont="1" applyFill="1" applyBorder="1" applyAlignment="1">
      <alignment horizontal="right" vertical="center" wrapText="1"/>
    </xf>
    <xf numFmtId="2" fontId="119" fillId="0" borderId="51" xfId="0" applyNumberFormat="1" applyFont="1" applyBorder="1" applyAlignment="1">
      <alignment horizontal="right" vertical="center" wrapText="1"/>
    </xf>
    <xf numFmtId="165" fontId="120" fillId="0" borderId="23" xfId="0" applyNumberFormat="1" applyFont="1" applyBorder="1" applyAlignment="1">
      <alignment horizontal="right" vertical="center" wrapText="1"/>
    </xf>
    <xf numFmtId="165" fontId="120" fillId="0" borderId="30" xfId="0" applyNumberFormat="1" applyFont="1" applyBorder="1" applyAlignment="1">
      <alignment horizontal="right" vertical="center" wrapText="1"/>
    </xf>
    <xf numFmtId="2" fontId="119" fillId="0" borderId="43" xfId="0" quotePrefix="1" applyNumberFormat="1" applyFont="1" applyBorder="1" applyAlignment="1">
      <alignment horizontal="right" vertical="center" wrapText="1"/>
    </xf>
    <xf numFmtId="165" fontId="120" fillId="0" borderId="23" xfId="0" quotePrefix="1" applyNumberFormat="1" applyFont="1" applyBorder="1" applyAlignment="1">
      <alignment horizontal="right" vertical="center" wrapText="1"/>
    </xf>
    <xf numFmtId="165" fontId="120" fillId="0" borderId="30" xfId="0" quotePrefix="1" applyNumberFormat="1" applyFont="1" applyBorder="1" applyAlignment="1">
      <alignment horizontal="right" vertical="center" wrapText="1"/>
    </xf>
    <xf numFmtId="0" fontId="203" fillId="0" borderId="6" xfId="0" applyFont="1" applyBorder="1" applyAlignment="1">
      <alignment horizontal="center" vertical="center" wrapText="1"/>
    </xf>
    <xf numFmtId="0" fontId="203" fillId="0" borderId="7" xfId="0" applyFont="1" applyBorder="1" applyAlignment="1">
      <alignment horizontal="centerContinuous" vertical="center" wrapText="1"/>
    </xf>
    <xf numFmtId="0" fontId="203" fillId="0" borderId="8" xfId="0" applyFont="1" applyBorder="1" applyAlignment="1">
      <alignment horizontal="centerContinuous" vertical="center"/>
    </xf>
    <xf numFmtId="0" fontId="203" fillId="0" borderId="8" xfId="0" applyFont="1" applyBorder="1" applyAlignment="1">
      <alignment horizontal="centerContinuous" vertical="center" wrapText="1"/>
    </xf>
    <xf numFmtId="0" fontId="203" fillId="0" borderId="9" xfId="0" applyFont="1" applyBorder="1" applyAlignment="1">
      <alignment horizontal="centerContinuous" vertical="center" wrapText="1"/>
    </xf>
    <xf numFmtId="0" fontId="203" fillId="0" borderId="0" xfId="0" applyFont="1" applyAlignment="1">
      <alignment horizontal="center" vertical="center" wrapText="1"/>
    </xf>
    <xf numFmtId="0" fontId="203" fillId="0" borderId="52" xfId="0" applyFont="1" applyBorder="1" applyAlignment="1">
      <alignment horizontal="centerContinuous" vertical="center"/>
    </xf>
    <xf numFmtId="0" fontId="203" fillId="0" borderId="54" xfId="0" applyFont="1" applyBorder="1" applyAlignment="1">
      <alignment horizontal="centerContinuous" vertical="center" wrapText="1"/>
    </xf>
    <xf numFmtId="0" fontId="203" fillId="0" borderId="13" xfId="0" applyFont="1" applyBorder="1" applyAlignment="1">
      <alignment horizontal="centerContinuous" vertical="center" wrapText="1"/>
    </xf>
    <xf numFmtId="0" fontId="205" fillId="0" borderId="2" xfId="0" applyFont="1" applyBorder="1"/>
    <xf numFmtId="0" fontId="205" fillId="0" borderId="3" xfId="0" applyFont="1" applyBorder="1" applyAlignment="1">
      <alignment horizontal="center"/>
    </xf>
    <xf numFmtId="0" fontId="205" fillId="0" borderId="3" xfId="0" applyFont="1" applyBorder="1"/>
    <xf numFmtId="0" fontId="170" fillId="0" borderId="2" xfId="0" applyFont="1" applyBorder="1"/>
    <xf numFmtId="0" fontId="170" fillId="0" borderId="3" xfId="0" applyFont="1" applyBorder="1"/>
    <xf numFmtId="0" fontId="203" fillId="0" borderId="13" xfId="0" applyFont="1" applyBorder="1" applyAlignment="1">
      <alignment horizontal="center" vertical="center" wrapText="1"/>
    </xf>
    <xf numFmtId="0" fontId="203" fillId="0" borderId="53" xfId="0" applyFont="1" applyBorder="1" applyAlignment="1">
      <alignment horizontal="center" vertical="center" wrapText="1"/>
    </xf>
    <xf numFmtId="0" fontId="203" fillId="0" borderId="12" xfId="0" applyFont="1" applyBorder="1" applyAlignment="1">
      <alignment horizontal="center" vertical="center" wrapText="1"/>
    </xf>
    <xf numFmtId="14" fontId="203" fillId="0" borderId="12" xfId="0" applyNumberFormat="1" applyFont="1" applyBorder="1" applyAlignment="1">
      <alignment horizontal="center" vertical="center" wrapText="1"/>
    </xf>
    <xf numFmtId="14" fontId="203" fillId="0" borderId="29" xfId="0" applyNumberFormat="1" applyFont="1" applyBorder="1" applyAlignment="1">
      <alignment horizontal="center" vertical="center" wrapText="1"/>
    </xf>
    <xf numFmtId="2" fontId="203" fillId="0" borderId="4" xfId="0" applyNumberFormat="1" applyFont="1" applyBorder="1"/>
    <xf numFmtId="165" fontId="203" fillId="0" borderId="56" xfId="0" applyNumberFormat="1" applyFont="1" applyBorder="1"/>
    <xf numFmtId="165" fontId="203" fillId="0" borderId="3" xfId="0" applyNumberFormat="1" applyFont="1" applyBorder="1"/>
    <xf numFmtId="165" fontId="203" fillId="0" borderId="27" xfId="0" applyNumberFormat="1" applyFont="1" applyBorder="1"/>
    <xf numFmtId="3" fontId="203" fillId="0" borderId="3" xfId="0" applyNumberFormat="1" applyFont="1" applyBorder="1"/>
    <xf numFmtId="2" fontId="203" fillId="0" borderId="3" xfId="0" applyNumberFormat="1" applyFont="1" applyBorder="1"/>
    <xf numFmtId="165" fontId="203" fillId="0" borderId="4" xfId="0" applyNumberFormat="1" applyFont="1" applyBorder="1"/>
    <xf numFmtId="2" fontId="206" fillId="0" borderId="35" xfId="0" applyNumberFormat="1" applyFont="1" applyBorder="1"/>
    <xf numFmtId="165" fontId="206" fillId="0" borderId="57" xfId="0" applyNumberFormat="1" applyFont="1" applyBorder="1"/>
    <xf numFmtId="165" fontId="206" fillId="0" borderId="7" xfId="0" applyNumberFormat="1" applyFont="1" applyBorder="1"/>
    <xf numFmtId="2" fontId="206" fillId="0" borderId="13" xfId="0" applyNumberFormat="1" applyFont="1" applyBorder="1"/>
    <xf numFmtId="165" fontId="206" fillId="0" borderId="53" xfId="0" applyNumberFormat="1" applyFont="1" applyBorder="1"/>
    <xf numFmtId="165" fontId="206" fillId="0" borderId="28" xfId="0" applyNumberFormat="1" applyFont="1" applyBorder="1"/>
    <xf numFmtId="2" fontId="206" fillId="0" borderId="58" xfId="0" applyNumberFormat="1" applyFont="1" applyBorder="1"/>
    <xf numFmtId="165" fontId="206" fillId="0" borderId="47" xfId="0" applyNumberFormat="1" applyFont="1" applyBorder="1"/>
    <xf numFmtId="165" fontId="206" fillId="0" borderId="29" xfId="0" applyNumberFormat="1" applyFont="1" applyBorder="1"/>
    <xf numFmtId="2" fontId="206" fillId="0" borderId="59" xfId="0" applyNumberFormat="1" applyFont="1" applyBorder="1"/>
    <xf numFmtId="165" fontId="206" fillId="0" borderId="60" xfId="0" applyNumberFormat="1" applyFont="1" applyBorder="1"/>
    <xf numFmtId="165" fontId="206" fillId="0" borderId="30" xfId="0" applyNumberFormat="1" applyFont="1" applyBorder="1"/>
    <xf numFmtId="2" fontId="203" fillId="0" borderId="13" xfId="0" applyNumberFormat="1" applyFont="1" applyBorder="1"/>
    <xf numFmtId="165" fontId="203" fillId="0" borderId="53" xfId="0" applyNumberFormat="1" applyFont="1" applyBorder="1"/>
    <xf numFmtId="165" fontId="203" fillId="0" borderId="49" xfId="0" applyNumberFormat="1" applyFont="1" applyBorder="1"/>
    <xf numFmtId="165" fontId="203" fillId="0" borderId="37" xfId="0" applyNumberFormat="1" applyFont="1" applyBorder="1"/>
    <xf numFmtId="165" fontId="206" fillId="0" borderId="61" xfId="0" applyNumberFormat="1" applyFont="1" applyBorder="1"/>
    <xf numFmtId="165" fontId="206" fillId="0" borderId="62" xfId="0" applyNumberFormat="1" applyFont="1" applyBorder="1"/>
    <xf numFmtId="165" fontId="203" fillId="0" borderId="47" xfId="0" applyNumberFormat="1" applyFont="1" applyBorder="1"/>
    <xf numFmtId="165" fontId="203" fillId="0" borderId="61" xfId="0" applyNumberFormat="1" applyFont="1" applyBorder="1"/>
    <xf numFmtId="2" fontId="203" fillId="0" borderId="58" xfId="0" applyNumberFormat="1" applyFont="1" applyBorder="1"/>
    <xf numFmtId="165" fontId="203" fillId="0" borderId="62" xfId="0" applyNumberFormat="1" applyFont="1" applyBorder="1"/>
    <xf numFmtId="2" fontId="206" fillId="0" borderId="63" xfId="0" applyNumberFormat="1" applyFont="1" applyBorder="1"/>
    <xf numFmtId="3" fontId="206" fillId="0" borderId="3" xfId="0" applyNumberFormat="1" applyFont="1" applyBorder="1"/>
    <xf numFmtId="2" fontId="206" fillId="0" borderId="3" xfId="0" applyNumberFormat="1" applyFont="1" applyBorder="1"/>
    <xf numFmtId="165" fontId="206" fillId="0" borderId="3" xfId="0" applyNumberFormat="1" applyFont="1" applyBorder="1"/>
    <xf numFmtId="165" fontId="206" fillId="0" borderId="4" xfId="0" applyNumberFormat="1" applyFont="1" applyBorder="1"/>
    <xf numFmtId="2" fontId="206" fillId="0" borderId="64" xfId="0" applyNumberFormat="1" applyFont="1" applyBorder="1"/>
    <xf numFmtId="165" fontId="206" fillId="0" borderId="49" xfId="0" applyNumberFormat="1" applyFont="1" applyBorder="1"/>
    <xf numFmtId="165" fontId="206" fillId="0" borderId="37" xfId="0" applyNumberFormat="1" applyFont="1" applyBorder="1"/>
    <xf numFmtId="2" fontId="207" fillId="0" borderId="58" xfId="0" applyNumberFormat="1" applyFont="1" applyBorder="1"/>
    <xf numFmtId="165" fontId="207" fillId="0" borderId="47" xfId="0" applyNumberFormat="1" applyFont="1" applyBorder="1"/>
    <xf numFmtId="165" fontId="207" fillId="0" borderId="61" xfId="0" applyNumberFormat="1" applyFont="1" applyBorder="1"/>
    <xf numFmtId="165" fontId="207" fillId="0" borderId="62" xfId="0" applyNumberFormat="1" applyFont="1" applyBorder="1"/>
    <xf numFmtId="0" fontId="0" fillId="0" borderId="41" xfId="0" applyBorder="1"/>
    <xf numFmtId="14" fontId="117" fillId="0" borderId="30" xfId="0" applyNumberFormat="1" applyFont="1" applyBorder="1" applyAlignment="1">
      <alignment horizontal="center" vertical="center" wrapText="1"/>
    </xf>
    <xf numFmtId="2" fontId="119" fillId="0" borderId="7" xfId="0" applyNumberFormat="1" applyFont="1" applyBorder="1" applyAlignment="1">
      <alignment horizontal="right" vertical="center" wrapText="1"/>
    </xf>
    <xf numFmtId="2" fontId="119" fillId="0" borderId="30" xfId="0" applyNumberFormat="1" applyFont="1" applyBorder="1" applyAlignment="1">
      <alignment horizontal="right" vertical="center" wrapText="1"/>
    </xf>
    <xf numFmtId="2" fontId="119" fillId="0" borderId="39" xfId="0" quotePrefix="1" applyNumberFormat="1" applyFont="1" applyBorder="1" applyAlignment="1">
      <alignment horizontal="right" vertical="center" wrapText="1"/>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58" xfId="0" applyFont="1" applyBorder="1" applyAlignment="1">
      <alignment horizontal="center" vertic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18" fillId="0" borderId="14" xfId="0" applyFont="1" applyBorder="1" applyAlignment="1">
      <alignment horizontal="center" vertical="center"/>
    </xf>
    <xf numFmtId="0" fontId="19" fillId="0" borderId="0" xfId="0" applyFont="1" applyAlignment="1">
      <alignment horizont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0" fontId="198" fillId="0" borderId="0" xfId="0" applyFont="1" applyAlignment="1">
      <alignment vertical="center"/>
    </xf>
    <xf numFmtId="0" fontId="195" fillId="0" borderId="0" xfId="51" applyFont="1" applyAlignment="1">
      <alignment horizontal="center"/>
    </xf>
    <xf numFmtId="0" fontId="196" fillId="0" borderId="0" xfId="51" applyFont="1" applyAlignment="1">
      <alignment horizontal="center"/>
    </xf>
    <xf numFmtId="165" fontId="72" fillId="0" borderId="0" xfId="51" applyNumberFormat="1" applyFont="1"/>
    <xf numFmtId="0" fontId="121" fillId="0" borderId="0" xfId="239" applyFont="1" applyAlignment="1">
      <alignment horizontal="left" vertical="center"/>
    </xf>
    <xf numFmtId="0" fontId="146" fillId="0" borderId="0" xfId="0" applyFont="1" applyAlignment="1">
      <alignment vertical="center" wrapText="1"/>
    </xf>
    <xf numFmtId="0" fontId="120" fillId="0" borderId="0" xfId="0" applyFont="1" applyAlignment="1">
      <alignment horizontal="left" vertical="center" wrapText="1"/>
    </xf>
    <xf numFmtId="0" fontId="117" fillId="0" borderId="31" xfId="0" applyFont="1" applyBorder="1" applyAlignment="1">
      <alignment horizontal="center" vertical="center" wrapText="1"/>
    </xf>
    <xf numFmtId="0" fontId="117" fillId="0" borderId="19" xfId="0" applyFont="1" applyBorder="1" applyAlignment="1">
      <alignment horizontal="center" vertical="center" wrapText="1"/>
    </xf>
    <xf numFmtId="0" fontId="117" fillId="0" borderId="57" xfId="0" applyFont="1" applyBorder="1" applyAlignment="1">
      <alignment horizontal="center" vertical="center" wrapText="1"/>
    </xf>
    <xf numFmtId="0" fontId="117" fillId="0" borderId="35" xfId="0" applyFont="1" applyBorder="1" applyAlignment="1">
      <alignment horizontal="center" vertical="center" wrapText="1"/>
    </xf>
    <xf numFmtId="0" fontId="117" fillId="0" borderId="2" xfId="0" applyFont="1" applyBorder="1" applyAlignment="1">
      <alignment horizontal="center" vertical="center"/>
    </xf>
    <xf numFmtId="0" fontId="117" fillId="0" borderId="3" xfId="0" applyFont="1" applyBorder="1" applyAlignment="1">
      <alignment horizontal="center" vertical="center"/>
    </xf>
    <xf numFmtId="0" fontId="117" fillId="0" borderId="4" xfId="0" applyFont="1" applyBorder="1" applyAlignment="1">
      <alignment horizontal="center" vertical="center"/>
    </xf>
    <xf numFmtId="0" fontId="124" fillId="0" borderId="44" xfId="0" applyFont="1" applyBorder="1" applyAlignment="1">
      <alignment horizontal="center" vertical="center" wrapText="1"/>
    </xf>
    <xf numFmtId="0" fontId="124" fillId="0" borderId="12" xfId="0" applyFont="1" applyBorder="1" applyAlignment="1">
      <alignment horizontal="center" vertical="center" wrapText="1"/>
    </xf>
    <xf numFmtId="0" fontId="117" fillId="59" borderId="2" xfId="0" applyFont="1" applyFill="1" applyBorder="1" applyAlignment="1">
      <alignment horizontal="center" vertical="center"/>
    </xf>
    <xf numFmtId="0" fontId="117" fillId="59" borderId="3" xfId="0" applyFont="1" applyFill="1" applyBorder="1" applyAlignment="1">
      <alignment horizontal="center" vertical="center"/>
    </xf>
    <xf numFmtId="0" fontId="117" fillId="59" borderId="4" xfId="0" applyFont="1" applyFill="1" applyBorder="1" applyAlignment="1">
      <alignment horizontal="center" vertical="center"/>
    </xf>
    <xf numFmtId="0" fontId="146" fillId="0" borderId="41" xfId="0" applyFont="1" applyBorder="1" applyAlignment="1">
      <alignment vertical="center" wrapText="1"/>
    </xf>
    <xf numFmtId="0" fontId="174" fillId="0" borderId="33" xfId="0" applyFont="1" applyBorder="1" applyAlignment="1">
      <alignment horizontal="left"/>
    </xf>
    <xf numFmtId="0" fontId="135" fillId="0" borderId="2" xfId="0" applyFont="1" applyBorder="1" applyAlignment="1">
      <alignment horizontal="left"/>
    </xf>
    <xf numFmtId="0" fontId="135" fillId="0" borderId="3" xfId="0" applyFont="1" applyBorder="1" applyAlignment="1">
      <alignment horizontal="left"/>
    </xf>
    <xf numFmtId="0" fontId="135" fillId="0" borderId="4" xfId="0" applyFont="1" applyBorder="1" applyAlignment="1">
      <alignment horizontal="left"/>
    </xf>
    <xf numFmtId="0" fontId="134" fillId="0" borderId="76" xfId="0" applyFont="1" applyBorder="1" applyAlignment="1">
      <alignment horizontal="left"/>
    </xf>
    <xf numFmtId="0" fontId="134" fillId="0" borderId="93" xfId="0" applyFont="1" applyBorder="1" applyAlignment="1">
      <alignment horizontal="left"/>
    </xf>
    <xf numFmtId="0" fontId="134" fillId="0" borderId="58" xfId="0" applyFont="1" applyBorder="1" applyAlignment="1">
      <alignment horizontal="left"/>
    </xf>
    <xf numFmtId="0" fontId="134" fillId="0" borderId="31" xfId="0" applyFont="1" applyBorder="1" applyAlignment="1">
      <alignment horizontal="left"/>
    </xf>
    <xf numFmtId="0" fontId="134" fillId="0" borderId="82" xfId="0" applyFont="1" applyBorder="1" applyAlignment="1">
      <alignment horizontal="left"/>
    </xf>
    <xf numFmtId="0" fontId="134" fillId="0" borderId="35" xfId="0" applyFont="1" applyBorder="1" applyAlignment="1">
      <alignment horizontal="left"/>
    </xf>
    <xf numFmtId="0" fontId="134" fillId="0" borderId="77" xfId="0" applyFont="1" applyBorder="1" applyAlignment="1">
      <alignment horizontal="left"/>
    </xf>
    <xf numFmtId="0" fontId="134" fillId="0" borderId="95" xfId="0" applyFont="1" applyBorder="1" applyAlignment="1">
      <alignment horizontal="left"/>
    </xf>
    <xf numFmtId="0" fontId="134" fillId="0" borderId="59" xfId="0" applyFont="1" applyBorder="1" applyAlignment="1">
      <alignment horizontal="left"/>
    </xf>
    <xf numFmtId="0" fontId="117" fillId="0" borderId="2" xfId="0" applyFont="1" applyBorder="1" applyAlignment="1">
      <alignment horizontal="center"/>
    </xf>
    <xf numFmtId="0" fontId="117" fillId="0" borderId="3" xfId="0" applyFont="1" applyBorder="1" applyAlignment="1">
      <alignment horizontal="center"/>
    </xf>
    <xf numFmtId="0" fontId="117" fillId="0" borderId="4" xfId="0" applyFont="1" applyBorder="1" applyAlignment="1">
      <alignment horizontal="center"/>
    </xf>
    <xf numFmtId="0" fontId="203" fillId="0" borderId="32" xfId="0" applyFont="1" applyBorder="1" applyAlignment="1">
      <alignment horizontal="center" vertical="center" wrapText="1"/>
    </xf>
    <xf numFmtId="0" fontId="203" fillId="0" borderId="6" xfId="0" applyFont="1" applyBorder="1" applyAlignment="1">
      <alignment horizontal="center" vertical="center" wrapText="1"/>
    </xf>
    <xf numFmtId="0" fontId="203" fillId="0" borderId="66" xfId="0" applyFont="1" applyBorder="1" applyAlignment="1">
      <alignment horizontal="center" vertical="center" wrapText="1"/>
    </xf>
    <xf numFmtId="0" fontId="203" fillId="0" borderId="54" xfId="0" applyFont="1" applyBorder="1" applyAlignment="1">
      <alignment horizontal="center" vertical="center" wrapText="1"/>
    </xf>
    <xf numFmtId="0" fontId="158" fillId="0" borderId="36" xfId="0" applyFont="1" applyBorder="1" applyAlignment="1">
      <alignment horizontal="center" vertical="center" wrapText="1"/>
    </xf>
    <xf numFmtId="0" fontId="158" fillId="0" borderId="40" xfId="0" applyFont="1" applyBorder="1" applyAlignment="1">
      <alignment horizontal="center" vertical="center" wrapText="1"/>
    </xf>
    <xf numFmtId="0" fontId="172" fillId="0" borderId="82" xfId="0" applyFont="1" applyBorder="1" applyAlignment="1">
      <alignment horizontal="center" vertical="center" wrapText="1"/>
    </xf>
    <xf numFmtId="0" fontId="172" fillId="0" borderId="35" xfId="0" applyFont="1" applyBorder="1" applyAlignment="1">
      <alignment horizontal="center" vertical="center" wrapText="1"/>
    </xf>
    <xf numFmtId="0" fontId="146" fillId="0" borderId="0" xfId="0" applyFont="1" applyAlignment="1">
      <alignment horizontal="left" vertical="center" wrapText="1"/>
    </xf>
    <xf numFmtId="0" fontId="158" fillId="0" borderId="31" xfId="0" applyFont="1" applyBorder="1" applyAlignment="1">
      <alignment horizontal="center" vertical="center" wrapText="1"/>
    </xf>
    <xf numFmtId="0" fontId="158" fillId="0" borderId="82" xfId="0" applyFont="1" applyBorder="1" applyAlignment="1">
      <alignment horizontal="center" vertical="center" wrapText="1"/>
    </xf>
    <xf numFmtId="0" fontId="158" fillId="0" borderId="35" xfId="0" applyFont="1" applyBorder="1" applyAlignment="1">
      <alignment horizontal="center" vertical="center" wrapText="1"/>
    </xf>
    <xf numFmtId="0" fontId="163" fillId="0" borderId="0" xfId="188" applyFont="1" applyAlignment="1">
      <alignment horizontal="center"/>
    </xf>
    <xf numFmtId="0" fontId="135" fillId="0" borderId="41" xfId="188" applyFont="1" applyBorder="1" applyAlignment="1">
      <alignment horizontal="justify" wrapText="1"/>
    </xf>
    <xf numFmtId="0" fontId="158" fillId="59" borderId="36" xfId="188" applyFont="1" applyFill="1" applyBorder="1" applyAlignment="1">
      <alignment horizontal="center" wrapText="1"/>
    </xf>
    <xf numFmtId="0" fontId="158" fillId="59" borderId="38" xfId="188" applyFont="1" applyFill="1" applyBorder="1" applyAlignment="1">
      <alignment horizontal="center" wrapText="1"/>
    </xf>
    <xf numFmtId="0" fontId="121" fillId="59" borderId="2" xfId="188" applyFont="1" applyFill="1" applyBorder="1" applyAlignment="1">
      <alignment horizontal="center" wrapText="1"/>
    </xf>
    <xf numFmtId="0" fontId="121" fillId="59" borderId="3" xfId="188" applyFont="1" applyFill="1" applyBorder="1" applyAlignment="1">
      <alignment horizontal="center" wrapText="1"/>
    </xf>
    <xf numFmtId="0" fontId="121" fillId="59" borderId="4" xfId="188" applyFont="1" applyFill="1" applyBorder="1" applyAlignment="1">
      <alignment horizontal="center" wrapText="1"/>
    </xf>
    <xf numFmtId="0" fontId="121" fillId="59" borderId="36" xfId="188" applyFont="1" applyFill="1" applyBorder="1" applyAlignment="1">
      <alignment horizontal="center" vertical="center" wrapText="1"/>
    </xf>
    <xf numFmtId="0" fontId="121" fillId="59" borderId="38" xfId="188" applyFont="1" applyFill="1" applyBorder="1" applyAlignment="1">
      <alignment horizontal="center" vertical="center" wrapText="1"/>
    </xf>
    <xf numFmtId="0" fontId="158" fillId="59" borderId="36" xfId="188" applyFont="1" applyFill="1" applyBorder="1" applyAlignment="1">
      <alignment horizontal="center" vertical="center" wrapText="1"/>
    </xf>
    <xf numFmtId="0" fontId="158" fillId="59" borderId="38" xfId="188" applyFont="1" applyFill="1" applyBorder="1" applyAlignment="1">
      <alignment horizontal="center" vertical="center" wrapText="1"/>
    </xf>
    <xf numFmtId="0" fontId="158" fillId="0" borderId="36" xfId="188" applyFont="1" applyBorder="1" applyAlignment="1">
      <alignment horizontal="center" wrapText="1"/>
    </xf>
    <xf numFmtId="0" fontId="158" fillId="0" borderId="40" xfId="188" applyFont="1" applyBorder="1" applyAlignment="1">
      <alignment horizontal="center" wrapText="1"/>
    </xf>
    <xf numFmtId="0" fontId="121" fillId="59" borderId="40" xfId="188" applyFont="1" applyFill="1" applyBorder="1" applyAlignment="1">
      <alignment horizontal="center" vertical="center" wrapText="1"/>
    </xf>
    <xf numFmtId="0" fontId="158" fillId="59" borderId="83" xfId="188" applyFont="1" applyFill="1" applyBorder="1" applyAlignment="1">
      <alignment horizontal="center" vertical="center" wrapText="1"/>
    </xf>
    <xf numFmtId="0" fontId="166" fillId="0" borderId="0" xfId="188" applyFont="1" applyAlignment="1">
      <alignment horizontal="left" vertical="center" wrapText="1"/>
    </xf>
    <xf numFmtId="0" fontId="147" fillId="0" borderId="0" xfId="188" applyFont="1" applyAlignment="1">
      <alignment horizontal="left" vertical="center" wrapText="1"/>
    </xf>
    <xf numFmtId="0" fontId="154" fillId="0" borderId="41" xfId="188" applyFont="1" applyBorder="1" applyAlignment="1">
      <alignment horizontal="center" vertical="center" wrapText="1"/>
    </xf>
    <xf numFmtId="0" fontId="147" fillId="0" borderId="0" xfId="188" applyFont="1" applyAlignment="1">
      <alignment horizontal="center" vertical="center" wrapText="1"/>
    </xf>
    <xf numFmtId="0" fontId="168"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48" xfId="0" applyFont="1" applyBorder="1" applyAlignment="1">
      <alignment horizontal="center" vertical="center"/>
    </xf>
    <xf numFmtId="0" fontId="5" fillId="0" borderId="12" xfId="0" applyFont="1" applyBorder="1" applyAlignment="1">
      <alignment horizontal="center" vertical="center"/>
    </xf>
    <xf numFmtId="0" fontId="5" fillId="0" borderId="4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2" xfId="0" applyFont="1" applyBorder="1" applyAlignment="1">
      <alignment horizontal="center" vertic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19" fillId="0" borderId="0" xfId="0" applyFont="1" applyAlignment="1">
      <alignment horizont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35" fillId="0" borderId="0" xfId="0" applyFont="1" applyAlignment="1">
      <alignment horizontal="center"/>
    </xf>
    <xf numFmtId="0" fontId="177" fillId="0" borderId="0" xfId="104" applyFont="1" applyAlignment="1">
      <alignment horizontal="left" vertical="center" wrapText="1"/>
    </xf>
    <xf numFmtId="0" fontId="15" fillId="0" borderId="0" xfId="0" applyFont="1" applyAlignment="1">
      <alignment horizontal="center"/>
    </xf>
    <xf numFmtId="0" fontId="117" fillId="0" borderId="0" xfId="0" applyFont="1" applyAlignment="1">
      <alignment horizontal="center"/>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0"/>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342900</xdr:colOff>
      <xdr:row>20</xdr:row>
      <xdr:rowOff>114300</xdr:rowOff>
    </xdr:to>
    <xdr:pic>
      <xdr:nvPicPr>
        <xdr:cNvPr id="2" name="Obraz 1">
          <a:extLst>
            <a:ext uri="{FF2B5EF4-FFF2-40B4-BE49-F238E27FC236}">
              <a16:creationId xmlns:a16="http://schemas.microsoft.com/office/drawing/2014/main" id="{FD1140D7-6ED1-F9CF-CEAC-A6F492C96400}"/>
            </a:ext>
          </a:extLst>
        </xdr:cNvPr>
        <xdr:cNvPicPr>
          <a:picLocks noChangeAspect="1"/>
        </xdr:cNvPicPr>
      </xdr:nvPicPr>
      <xdr:blipFill>
        <a:blip xmlns:r="http://schemas.openxmlformats.org/officeDocument/2006/relationships" r:embed="rId1"/>
        <a:stretch>
          <a:fillRect/>
        </a:stretch>
      </xdr:blipFill>
      <xdr:spPr>
        <a:xfrm>
          <a:off x="0" y="0"/>
          <a:ext cx="6756400" cy="3422650"/>
        </a:xfrm>
        <a:prstGeom prst="rect">
          <a:avLst/>
        </a:prstGeom>
      </xdr:spPr>
    </xdr:pic>
    <xdr:clientData/>
  </xdr:twoCellAnchor>
  <xdr:twoCellAnchor editAs="oneCell">
    <xdr:from>
      <xdr:col>11</xdr:col>
      <xdr:colOff>0</xdr:colOff>
      <xdr:row>0</xdr:row>
      <xdr:rowOff>0</xdr:rowOff>
    </xdr:from>
    <xdr:to>
      <xdr:col>21</xdr:col>
      <xdr:colOff>330200</xdr:colOff>
      <xdr:row>20</xdr:row>
      <xdr:rowOff>114300</xdr:rowOff>
    </xdr:to>
    <xdr:pic>
      <xdr:nvPicPr>
        <xdr:cNvPr id="3" name="Obraz 2">
          <a:extLst>
            <a:ext uri="{FF2B5EF4-FFF2-40B4-BE49-F238E27FC236}">
              <a16:creationId xmlns:a16="http://schemas.microsoft.com/office/drawing/2014/main" id="{4F7830B0-C279-B457-1A59-F3A84A0802AE}"/>
            </a:ext>
          </a:extLst>
        </xdr:cNvPr>
        <xdr:cNvPicPr>
          <a:picLocks noChangeAspect="1"/>
        </xdr:cNvPicPr>
      </xdr:nvPicPr>
      <xdr:blipFill>
        <a:blip xmlns:r="http://schemas.openxmlformats.org/officeDocument/2006/relationships" r:embed="rId2"/>
        <a:stretch>
          <a:fillRect/>
        </a:stretch>
      </xdr:blipFill>
      <xdr:spPr>
        <a:xfrm>
          <a:off x="7054850" y="0"/>
          <a:ext cx="6743700" cy="3422650"/>
        </a:xfrm>
        <a:prstGeom prst="rect">
          <a:avLst/>
        </a:prstGeom>
      </xdr:spPr>
    </xdr:pic>
    <xdr:clientData/>
  </xdr:twoCellAnchor>
  <xdr:twoCellAnchor editAs="oneCell">
    <xdr:from>
      <xdr:col>0</xdr:col>
      <xdr:colOff>0</xdr:colOff>
      <xdr:row>21</xdr:row>
      <xdr:rowOff>0</xdr:rowOff>
    </xdr:from>
    <xdr:to>
      <xdr:col>10</xdr:col>
      <xdr:colOff>342900</xdr:colOff>
      <xdr:row>44</xdr:row>
      <xdr:rowOff>6350</xdr:rowOff>
    </xdr:to>
    <xdr:pic>
      <xdr:nvPicPr>
        <xdr:cNvPr id="4" name="Obraz 3">
          <a:extLst>
            <a:ext uri="{FF2B5EF4-FFF2-40B4-BE49-F238E27FC236}">
              <a16:creationId xmlns:a16="http://schemas.microsoft.com/office/drawing/2014/main" id="{D3702DED-38B9-6151-4D9B-C63A415DF479}"/>
            </a:ext>
          </a:extLst>
        </xdr:cNvPr>
        <xdr:cNvPicPr>
          <a:picLocks noChangeAspect="1"/>
        </xdr:cNvPicPr>
      </xdr:nvPicPr>
      <xdr:blipFill>
        <a:blip xmlns:r="http://schemas.openxmlformats.org/officeDocument/2006/relationships" r:embed="rId3"/>
        <a:stretch>
          <a:fillRect/>
        </a:stretch>
      </xdr:blipFill>
      <xdr:spPr>
        <a:xfrm>
          <a:off x="0" y="3492500"/>
          <a:ext cx="6756400" cy="3625850"/>
        </a:xfrm>
        <a:prstGeom prst="rect">
          <a:avLst/>
        </a:prstGeom>
      </xdr:spPr>
    </xdr:pic>
    <xdr:clientData/>
  </xdr:twoCellAnchor>
  <xdr:twoCellAnchor editAs="oneCell">
    <xdr:from>
      <xdr:col>11</xdr:col>
      <xdr:colOff>0</xdr:colOff>
      <xdr:row>21</xdr:row>
      <xdr:rowOff>0</xdr:rowOff>
    </xdr:from>
    <xdr:to>
      <xdr:col>21</xdr:col>
      <xdr:colOff>336550</xdr:colOff>
      <xdr:row>44</xdr:row>
      <xdr:rowOff>19050</xdr:rowOff>
    </xdr:to>
    <xdr:pic>
      <xdr:nvPicPr>
        <xdr:cNvPr id="5" name="Obraz 4">
          <a:extLst>
            <a:ext uri="{FF2B5EF4-FFF2-40B4-BE49-F238E27FC236}">
              <a16:creationId xmlns:a16="http://schemas.microsoft.com/office/drawing/2014/main" id="{B9896555-1FF6-507E-DCE6-72FFB0607510}"/>
            </a:ext>
          </a:extLst>
        </xdr:cNvPr>
        <xdr:cNvPicPr>
          <a:picLocks noChangeAspect="1"/>
        </xdr:cNvPicPr>
      </xdr:nvPicPr>
      <xdr:blipFill>
        <a:blip xmlns:r="http://schemas.openxmlformats.org/officeDocument/2006/relationships" r:embed="rId4"/>
        <a:stretch>
          <a:fillRect/>
        </a:stretch>
      </xdr:blipFill>
      <xdr:spPr>
        <a:xfrm>
          <a:off x="7054850" y="3492500"/>
          <a:ext cx="6750050" cy="3638550"/>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H7" sqref="H7"/>
    </sheetView>
  </sheetViews>
  <sheetFormatPr defaultColWidth="9.1796875" defaultRowHeight="12.5"/>
  <cols>
    <col min="1" max="1" width="7.81640625" style="280" customWidth="1"/>
    <col min="2" max="2" width="19.26953125" style="280" customWidth="1"/>
    <col min="3" max="3" width="19.81640625" style="280" customWidth="1"/>
    <col min="4" max="4" width="21" style="280" customWidth="1"/>
    <col min="5" max="5" width="14.7265625" style="280" customWidth="1"/>
    <col min="6" max="6" width="13.453125" style="280" customWidth="1"/>
    <col min="7" max="10" width="9.1796875" style="280"/>
    <col min="11" max="11" width="17.81640625" style="280" customWidth="1"/>
    <col min="12" max="16384" width="9.1796875" style="280"/>
  </cols>
  <sheetData>
    <row r="1" spans="2:36" ht="13">
      <c r="B1" s="398"/>
      <c r="C1" s="398"/>
      <c r="D1" s="398"/>
      <c r="E1" s="399"/>
      <c r="F1" s="399"/>
      <c r="L1" s="281"/>
      <c r="M1" s="281"/>
      <c r="N1" s="281"/>
      <c r="O1" s="281"/>
      <c r="P1" s="281"/>
      <c r="Q1" s="281"/>
      <c r="R1" s="281"/>
      <c r="S1" s="281"/>
      <c r="T1" s="281"/>
      <c r="AI1" s="282"/>
      <c r="AJ1" s="282"/>
    </row>
    <row r="2" spans="2:36" ht="19.5" customHeight="1">
      <c r="B2" s="398"/>
      <c r="C2" s="398"/>
      <c r="D2" s="400" t="s">
        <v>275</v>
      </c>
      <c r="E2" s="399"/>
      <c r="F2" s="399"/>
      <c r="G2" s="281"/>
      <c r="H2" s="281"/>
      <c r="I2" s="281"/>
      <c r="J2" s="281"/>
      <c r="K2" s="281"/>
      <c r="L2" s="281"/>
      <c r="M2" s="281"/>
      <c r="N2" s="281"/>
      <c r="O2" s="281"/>
      <c r="P2" s="281"/>
      <c r="Q2" s="281"/>
      <c r="R2" s="281"/>
      <c r="S2" s="281"/>
      <c r="T2" s="281"/>
      <c r="AI2" s="282"/>
      <c r="AJ2" s="282"/>
    </row>
    <row r="3" spans="2:36" ht="15.5">
      <c r="B3" s="398"/>
      <c r="C3" s="398"/>
      <c r="D3" s="400" t="s">
        <v>329</v>
      </c>
      <c r="E3" s="399"/>
      <c r="F3" s="399"/>
      <c r="G3" s="281"/>
      <c r="H3" s="283"/>
      <c r="I3" s="281"/>
      <c r="J3" s="281"/>
      <c r="K3" s="281"/>
      <c r="L3" s="281"/>
      <c r="M3" s="281"/>
      <c r="N3" s="281"/>
      <c r="O3" s="281"/>
      <c r="P3" s="281"/>
      <c r="Q3" s="281"/>
      <c r="R3" s="281"/>
      <c r="S3" s="281"/>
      <c r="T3" s="281"/>
    </row>
    <row r="4" spans="2:36" ht="17">
      <c r="B4" s="398"/>
      <c r="C4" s="398"/>
      <c r="D4" s="401" t="s">
        <v>315</v>
      </c>
      <c r="E4" s="398"/>
      <c r="F4" s="399"/>
      <c r="G4" s="281"/>
      <c r="H4" s="283"/>
      <c r="I4" s="281"/>
      <c r="J4" s="281"/>
      <c r="K4" s="281"/>
      <c r="L4" s="281"/>
      <c r="M4" s="281"/>
      <c r="N4" s="281"/>
      <c r="O4" s="281"/>
      <c r="P4" s="281"/>
      <c r="Q4" s="281"/>
      <c r="R4" s="281"/>
      <c r="S4" s="281"/>
      <c r="T4" s="281"/>
    </row>
    <row r="5" spans="2:36" ht="18" customHeight="1">
      <c r="B5" s="399"/>
      <c r="C5" s="399"/>
      <c r="D5" s="399"/>
      <c r="E5" s="399"/>
      <c r="F5" s="399"/>
      <c r="G5" s="281"/>
      <c r="H5" s="283"/>
      <c r="I5" s="281"/>
      <c r="J5" s="281"/>
      <c r="K5" s="281"/>
      <c r="L5" s="281"/>
      <c r="M5" s="281"/>
      <c r="N5" s="281"/>
      <c r="O5" s="281"/>
      <c r="P5" s="281"/>
      <c r="Q5" s="281"/>
      <c r="R5" s="281"/>
      <c r="S5" s="281"/>
      <c r="T5" s="281"/>
    </row>
    <row r="6" spans="2:36" ht="16.5" customHeight="1">
      <c r="B6" s="402" t="s">
        <v>0</v>
      </c>
      <c r="C6" s="303"/>
      <c r="D6" s="303"/>
      <c r="E6" s="281"/>
      <c r="F6" s="281"/>
      <c r="G6" s="281"/>
      <c r="H6" s="281"/>
      <c r="I6" s="281"/>
      <c r="J6" s="281"/>
      <c r="K6" s="281"/>
      <c r="L6" s="281"/>
      <c r="M6" s="281"/>
      <c r="N6" s="281"/>
      <c r="O6" s="281"/>
      <c r="P6" s="281"/>
      <c r="Q6" s="281"/>
      <c r="R6" s="281"/>
      <c r="S6" s="281"/>
      <c r="T6" s="281"/>
    </row>
    <row r="7" spans="2:36" ht="23.25" customHeight="1">
      <c r="B7" s="307"/>
      <c r="C7" s="303"/>
      <c r="D7" s="303"/>
      <c r="E7" s="281"/>
      <c r="F7" s="281"/>
      <c r="G7" s="281"/>
      <c r="H7" s="281"/>
      <c r="I7" s="281"/>
      <c r="J7" s="281"/>
      <c r="K7" s="281"/>
      <c r="L7" s="281"/>
      <c r="M7" s="281"/>
      <c r="N7" s="281"/>
      <c r="O7" s="281"/>
      <c r="P7" s="281"/>
      <c r="Q7" s="281"/>
      <c r="R7" s="281"/>
      <c r="S7" s="281"/>
      <c r="T7" s="281"/>
    </row>
    <row r="8" spans="2:36" ht="33" customHeight="1">
      <c r="B8" s="284" t="s">
        <v>47</v>
      </c>
      <c r="C8" s="285"/>
      <c r="D8" s="285"/>
      <c r="E8" s="285"/>
      <c r="F8" s="281"/>
      <c r="G8" s="281"/>
      <c r="H8" s="281"/>
      <c r="I8" s="281"/>
      <c r="J8" s="281"/>
      <c r="K8" s="281"/>
      <c r="L8" s="281"/>
      <c r="M8" s="281"/>
      <c r="N8" s="281"/>
      <c r="O8" s="281"/>
      <c r="P8" s="281"/>
      <c r="Q8" s="281"/>
      <c r="R8" s="281"/>
      <c r="S8" s="281"/>
      <c r="T8" s="281"/>
    </row>
    <row r="9" spans="2:36" ht="33" customHeight="1">
      <c r="B9" s="284"/>
      <c r="C9" s="285"/>
      <c r="D9" s="285"/>
      <c r="E9" s="285"/>
      <c r="F9" s="281"/>
      <c r="G9" s="281"/>
      <c r="H9" s="281"/>
      <c r="I9" s="281"/>
      <c r="J9" s="281"/>
      <c r="K9" s="281"/>
      <c r="L9" s="281"/>
      <c r="M9" s="281"/>
      <c r="N9" s="281"/>
      <c r="O9" s="281"/>
      <c r="P9" s="281"/>
      <c r="Q9" s="281"/>
      <c r="R9" s="281"/>
      <c r="S9" s="281"/>
      <c r="T9" s="281"/>
    </row>
    <row r="10" spans="2:36" ht="15">
      <c r="B10" s="749"/>
      <c r="C10" s="281"/>
      <c r="D10" s="281"/>
      <c r="E10" s="281"/>
      <c r="F10" s="281"/>
      <c r="G10" s="281"/>
      <c r="H10" s="281"/>
      <c r="I10" s="281"/>
      <c r="J10" s="281"/>
      <c r="K10" s="281"/>
      <c r="L10" s="281"/>
      <c r="M10" s="281"/>
      <c r="N10" s="281"/>
      <c r="O10" s="281"/>
      <c r="P10" s="281"/>
      <c r="Q10" s="281"/>
      <c r="R10" s="281"/>
      <c r="S10" s="281"/>
      <c r="T10" s="281"/>
    </row>
    <row r="11" spans="2:36" ht="23.5">
      <c r="B11" s="286" t="s">
        <v>402</v>
      </c>
      <c r="C11" s="287"/>
      <c r="D11" s="288"/>
      <c r="E11" s="289" t="s">
        <v>404</v>
      </c>
      <c r="F11" s="290"/>
      <c r="G11" s="288"/>
      <c r="Q11" s="281"/>
      <c r="R11" s="281"/>
      <c r="S11" s="281"/>
      <c r="T11" s="281"/>
    </row>
    <row r="12" spans="2:36" ht="13">
      <c r="B12" s="281"/>
      <c r="C12" s="281"/>
      <c r="D12" s="281"/>
      <c r="E12" s="281"/>
      <c r="F12" s="281"/>
      <c r="G12" s="281"/>
      <c r="H12" s="281"/>
      <c r="I12" s="281"/>
      <c r="J12" s="281"/>
      <c r="K12" s="281"/>
      <c r="L12" s="281"/>
      <c r="M12" s="281"/>
      <c r="N12" s="281"/>
      <c r="O12" s="281"/>
      <c r="P12" s="281"/>
      <c r="Q12" s="281"/>
      <c r="R12" s="281"/>
      <c r="S12" s="281"/>
      <c r="T12" s="281"/>
    </row>
    <row r="13" spans="2:36" ht="13">
      <c r="B13" s="281"/>
      <c r="C13" s="281"/>
      <c r="D13" s="281"/>
      <c r="E13" s="281"/>
      <c r="F13" s="281"/>
      <c r="G13" s="281"/>
      <c r="H13" s="281"/>
      <c r="I13" s="281"/>
      <c r="J13" s="281"/>
      <c r="K13" s="281"/>
      <c r="L13" s="281"/>
      <c r="M13" s="281"/>
      <c r="N13" s="281"/>
      <c r="O13" s="281"/>
      <c r="P13" s="281"/>
      <c r="Q13" s="281"/>
      <c r="R13" s="281"/>
      <c r="S13" s="281"/>
      <c r="T13" s="281"/>
    </row>
    <row r="14" spans="2:36" ht="18.5">
      <c r="B14" s="403" t="s">
        <v>316</v>
      </c>
      <c r="C14" s="404"/>
      <c r="D14" s="406" t="s">
        <v>403</v>
      </c>
      <c r="E14" s="407"/>
      <c r="F14" s="404"/>
      <c r="G14" s="405"/>
      <c r="H14" s="281"/>
      <c r="I14" s="281"/>
      <c r="J14" s="281"/>
      <c r="K14" s="281"/>
      <c r="L14" s="281"/>
      <c r="M14" s="281"/>
      <c r="N14" s="281"/>
      <c r="O14" s="281"/>
      <c r="P14" s="281"/>
      <c r="Q14" s="281"/>
      <c r="R14" s="281"/>
      <c r="S14" s="281"/>
      <c r="T14" s="281"/>
    </row>
    <row r="15" spans="2:36" ht="14.5">
      <c r="B15" s="291"/>
      <c r="C15" s="291"/>
      <c r="D15" s="291"/>
      <c r="E15" s="291"/>
      <c r="F15" s="291"/>
      <c r="G15" s="281"/>
      <c r="H15" s="281"/>
      <c r="I15" s="281"/>
      <c r="J15" s="281"/>
      <c r="K15" s="281"/>
      <c r="L15" s="281"/>
      <c r="M15" s="281"/>
      <c r="N15" s="281"/>
      <c r="O15" s="281"/>
      <c r="P15" s="281"/>
      <c r="Q15" s="281"/>
      <c r="R15" s="281"/>
      <c r="S15" s="281"/>
      <c r="T15" s="281"/>
    </row>
    <row r="16" spans="2:36" ht="14.5">
      <c r="B16" s="281" t="s">
        <v>330</v>
      </c>
      <c r="C16" s="281"/>
      <c r="D16" s="281"/>
      <c r="E16" s="281"/>
      <c r="F16" s="291"/>
      <c r="G16" s="281"/>
      <c r="H16" s="281"/>
      <c r="I16" s="281"/>
      <c r="J16" s="281"/>
      <c r="K16" s="281"/>
      <c r="L16" s="281"/>
      <c r="M16" s="281"/>
      <c r="N16" s="281"/>
      <c r="O16" s="281"/>
      <c r="P16" s="281"/>
      <c r="Q16" s="281"/>
      <c r="R16" s="281"/>
      <c r="S16" s="281"/>
      <c r="T16" s="281"/>
    </row>
    <row r="17" spans="2:20" ht="14.5">
      <c r="B17" s="281" t="s">
        <v>1</v>
      </c>
      <c r="C17" s="281"/>
      <c r="D17" s="281"/>
      <c r="E17" s="281"/>
      <c r="F17" s="291"/>
      <c r="G17" s="281"/>
      <c r="H17" s="281"/>
      <c r="I17" s="281"/>
      <c r="J17" s="281"/>
      <c r="K17" s="281"/>
      <c r="L17" s="281"/>
      <c r="M17" s="281"/>
      <c r="N17" s="281"/>
      <c r="O17" s="281"/>
      <c r="P17" s="281"/>
      <c r="Q17" s="281"/>
      <c r="R17" s="281"/>
      <c r="S17" s="281"/>
      <c r="T17" s="281"/>
    </row>
    <row r="18" spans="2:20" ht="14.5">
      <c r="B18" s="293" t="s">
        <v>327</v>
      </c>
      <c r="C18" s="293"/>
      <c r="D18" s="293"/>
      <c r="E18" s="293"/>
      <c r="F18" s="292"/>
      <c r="G18" s="293"/>
      <c r="H18" s="293"/>
      <c r="I18" s="293"/>
      <c r="J18" s="293"/>
      <c r="K18" s="281"/>
      <c r="L18" s="281"/>
      <c r="M18" s="281"/>
      <c r="N18" s="281"/>
      <c r="O18" s="281"/>
      <c r="P18" s="281"/>
      <c r="Q18" s="281"/>
      <c r="R18" s="281"/>
      <c r="S18" s="281"/>
      <c r="T18" s="281"/>
    </row>
    <row r="19" spans="2:20" ht="14.5">
      <c r="B19" s="293" t="s">
        <v>328</v>
      </c>
      <c r="C19" s="293"/>
      <c r="D19" s="293"/>
      <c r="E19" s="293"/>
      <c r="F19" s="291"/>
      <c r="G19" s="281"/>
      <c r="H19" s="281"/>
      <c r="I19" s="281"/>
      <c r="J19" s="281"/>
      <c r="K19" s="281"/>
      <c r="L19" s="281"/>
      <c r="M19" s="281"/>
      <c r="N19" s="281"/>
      <c r="O19" s="281"/>
      <c r="P19" s="281"/>
      <c r="Q19" s="281"/>
      <c r="R19" s="281"/>
      <c r="S19" s="281"/>
      <c r="T19" s="281"/>
    </row>
    <row r="20" spans="2:20" ht="14.5">
      <c r="B20" s="281" t="s">
        <v>2</v>
      </c>
      <c r="C20" s="281"/>
      <c r="D20" s="281"/>
      <c r="E20" s="281"/>
      <c r="F20" s="291"/>
      <c r="G20" s="281"/>
      <c r="H20" s="281"/>
      <c r="I20" s="281"/>
      <c r="J20" s="281"/>
      <c r="K20" s="281"/>
      <c r="L20" s="281"/>
      <c r="M20" s="281"/>
      <c r="N20" s="281"/>
      <c r="O20" s="281"/>
      <c r="P20" s="281"/>
      <c r="Q20" s="281"/>
      <c r="R20" s="281"/>
      <c r="S20" s="281"/>
      <c r="T20" s="281"/>
    </row>
    <row r="21" spans="2:20" ht="14.5">
      <c r="B21" s="281" t="s">
        <v>3</v>
      </c>
      <c r="C21" s="281"/>
      <c r="D21" s="281"/>
      <c r="E21" s="281"/>
      <c r="F21" s="291"/>
      <c r="G21" s="281"/>
      <c r="H21" s="281"/>
      <c r="I21" s="281"/>
      <c r="J21" s="281"/>
      <c r="K21" s="281"/>
      <c r="L21" s="281"/>
      <c r="M21" s="281"/>
      <c r="N21" s="281"/>
      <c r="O21" s="281"/>
      <c r="P21" s="281"/>
      <c r="Q21" s="281"/>
      <c r="R21" s="281"/>
      <c r="S21" s="281"/>
      <c r="T21" s="281"/>
    </row>
    <row r="22" spans="2:20" ht="14.5">
      <c r="B22" s="291"/>
      <c r="C22" s="291"/>
      <c r="D22" s="291"/>
      <c r="E22" s="291"/>
      <c r="F22" s="291"/>
      <c r="G22" s="281"/>
      <c r="H22" s="281"/>
      <c r="I22" s="281"/>
      <c r="J22" s="281"/>
      <c r="K22" s="281"/>
      <c r="L22" s="281"/>
      <c r="M22" s="281"/>
      <c r="N22" s="281"/>
      <c r="O22" s="281"/>
      <c r="P22" s="281"/>
      <c r="Q22" s="281"/>
      <c r="R22" s="281"/>
      <c r="S22" s="281"/>
      <c r="T22" s="281"/>
    </row>
    <row r="23" spans="2:20" ht="14.5">
      <c r="B23" s="291"/>
      <c r="C23" s="294"/>
      <c r="D23" s="291"/>
      <c r="E23" s="291"/>
      <c r="F23" s="291"/>
      <c r="G23" s="281"/>
      <c r="H23" s="281"/>
      <c r="I23" s="281"/>
      <c r="J23" s="281"/>
      <c r="K23" s="281"/>
      <c r="L23" s="281"/>
      <c r="M23" s="281"/>
      <c r="N23" s="281"/>
      <c r="O23" s="281"/>
      <c r="P23" s="281"/>
      <c r="Q23" s="281"/>
      <c r="R23" s="281"/>
      <c r="S23" s="281"/>
      <c r="T23" s="281"/>
    </row>
    <row r="24" spans="2:20" ht="14.5">
      <c r="B24" s="291"/>
      <c r="C24" s="294"/>
      <c r="D24" s="291"/>
      <c r="E24" s="291"/>
      <c r="F24" s="291"/>
      <c r="G24" s="281"/>
      <c r="H24" s="281"/>
      <c r="I24" s="281"/>
      <c r="J24" s="281"/>
      <c r="K24" s="281"/>
      <c r="L24" s="281"/>
      <c r="M24" s="281"/>
      <c r="N24" s="281"/>
      <c r="O24" s="281"/>
      <c r="P24" s="281"/>
      <c r="Q24" s="281"/>
      <c r="R24" s="281"/>
      <c r="S24" s="281"/>
      <c r="T24" s="281"/>
    </row>
    <row r="25" spans="2:20" ht="14.5">
      <c r="B25" s="292" t="s">
        <v>317</v>
      </c>
      <c r="C25" s="291"/>
      <c r="D25" s="291"/>
      <c r="E25" s="291"/>
      <c r="F25" s="291"/>
      <c r="G25" s="281"/>
      <c r="H25" s="281"/>
      <c r="I25" s="281"/>
      <c r="J25" s="281"/>
      <c r="K25" s="281"/>
      <c r="L25" s="281"/>
      <c r="M25" s="281"/>
      <c r="N25" s="281"/>
      <c r="O25" s="281"/>
      <c r="P25" s="281"/>
      <c r="Q25" s="281"/>
      <c r="R25" s="281"/>
      <c r="S25" s="281"/>
      <c r="T25" s="281"/>
    </row>
    <row r="26" spans="2:20" ht="14.5">
      <c r="B26" s="292" t="s">
        <v>322</v>
      </c>
      <c r="C26" s="292"/>
      <c r="D26" s="292"/>
      <c r="E26" s="292"/>
      <c r="F26" s="292"/>
      <c r="G26" s="293"/>
      <c r="H26" s="293"/>
      <c r="I26" s="293"/>
      <c r="J26" s="293"/>
      <c r="K26" s="281"/>
      <c r="L26" s="281"/>
      <c r="M26" s="281"/>
      <c r="N26" s="281"/>
      <c r="O26" s="281"/>
      <c r="P26" s="281"/>
      <c r="Q26" s="281"/>
      <c r="R26" s="281"/>
      <c r="S26" s="281"/>
      <c r="T26" s="281"/>
    </row>
    <row r="27" spans="2:20" ht="14.5">
      <c r="B27" s="291" t="s">
        <v>318</v>
      </c>
      <c r="C27" s="302" t="s">
        <v>340</v>
      </c>
      <c r="D27" s="291"/>
      <c r="E27" s="291"/>
      <c r="F27" s="291"/>
      <c r="G27" s="281"/>
      <c r="H27" s="281"/>
      <c r="I27" s="281"/>
      <c r="J27" s="281"/>
      <c r="K27" s="281"/>
      <c r="L27" s="281"/>
      <c r="M27" s="281"/>
      <c r="N27" s="281"/>
      <c r="O27" s="281"/>
      <c r="P27" s="281"/>
      <c r="Q27" s="281"/>
      <c r="R27" s="281"/>
      <c r="S27" s="281"/>
      <c r="T27" s="281"/>
    </row>
    <row r="28" spans="2:20" ht="14.5">
      <c r="B28" s="291" t="s">
        <v>331</v>
      </c>
      <c r="C28" s="291"/>
      <c r="D28" s="291"/>
      <c r="E28" s="291"/>
      <c r="F28" s="291"/>
      <c r="G28" s="281"/>
      <c r="H28" s="281"/>
      <c r="I28" s="281"/>
      <c r="J28" s="281"/>
      <c r="K28" s="281"/>
      <c r="L28" s="281"/>
      <c r="M28" s="281"/>
      <c r="N28" s="281"/>
      <c r="O28" s="281"/>
      <c r="P28" s="281"/>
      <c r="Q28" s="281"/>
      <c r="R28" s="281"/>
      <c r="S28" s="281"/>
      <c r="T28" s="281"/>
    </row>
    <row r="29" spans="2:20" ht="14.5">
      <c r="B29" s="291"/>
      <c r="C29" s="291"/>
      <c r="D29" s="291"/>
      <c r="E29" s="291"/>
      <c r="F29" s="291"/>
      <c r="G29" s="281"/>
      <c r="H29" s="281"/>
      <c r="I29" s="281"/>
      <c r="J29" s="281"/>
      <c r="K29" s="281"/>
      <c r="L29" s="281"/>
      <c r="M29" s="281"/>
      <c r="N29" s="281"/>
      <c r="O29" s="281"/>
      <c r="P29" s="281"/>
      <c r="Q29" s="281"/>
      <c r="R29" s="281"/>
      <c r="S29" s="281"/>
      <c r="T29" s="281"/>
    </row>
    <row r="30" spans="2:20" ht="14.5">
      <c r="B30" s="295" t="s">
        <v>319</v>
      </c>
      <c r="C30" s="296"/>
      <c r="D30" s="296"/>
      <c r="E30" s="296"/>
      <c r="F30" s="296"/>
      <c r="G30" s="297"/>
      <c r="H30" s="297"/>
      <c r="I30" s="297"/>
      <c r="J30" s="297"/>
      <c r="K30" s="297"/>
      <c r="L30" s="297"/>
      <c r="M30" s="297"/>
      <c r="N30" s="297"/>
      <c r="O30" s="297"/>
      <c r="P30" s="297"/>
      <c r="Q30" s="281"/>
      <c r="R30" s="281"/>
      <c r="S30" s="281"/>
      <c r="T30" s="281"/>
    </row>
    <row r="31" spans="2:20" ht="15">
      <c r="B31" s="298" t="s">
        <v>320</v>
      </c>
      <c r="C31" s="296"/>
      <c r="D31" s="296"/>
      <c r="E31" s="296"/>
      <c r="F31" s="296"/>
      <c r="G31" s="297"/>
      <c r="H31" s="297"/>
      <c r="I31" s="297"/>
      <c r="J31" s="297"/>
      <c r="K31" s="297"/>
      <c r="L31" s="297"/>
      <c r="M31" s="297"/>
      <c r="N31" s="297"/>
      <c r="O31" s="297"/>
      <c r="P31" s="297"/>
      <c r="Q31" s="281"/>
      <c r="R31" s="281"/>
      <c r="S31" s="281"/>
      <c r="T31" s="281"/>
    </row>
    <row r="32" spans="2:20" ht="15.5">
      <c r="B32" s="298" t="s">
        <v>321</v>
      </c>
      <c r="C32" s="291"/>
      <c r="D32" s="291"/>
      <c r="E32" s="291"/>
      <c r="F32" s="291"/>
      <c r="G32" s="281"/>
      <c r="H32" s="281"/>
      <c r="I32" s="281"/>
      <c r="J32" s="281"/>
      <c r="K32" s="281"/>
      <c r="L32" s="281"/>
      <c r="M32" s="281"/>
      <c r="N32" s="299"/>
      <c r="O32" s="281"/>
      <c r="P32" s="281"/>
      <c r="Q32" s="281"/>
      <c r="R32" s="281"/>
      <c r="S32" s="281"/>
      <c r="T32" s="281"/>
    </row>
    <row r="33" spans="2:20" ht="15.5">
      <c r="B33" s="291"/>
      <c r="C33" s="291"/>
      <c r="D33" s="291"/>
      <c r="E33" s="291"/>
      <c r="F33" s="291"/>
      <c r="G33" s="281"/>
      <c r="H33" s="281"/>
      <c r="I33" s="281"/>
      <c r="J33" s="281"/>
      <c r="K33" s="281"/>
      <c r="L33" s="281"/>
      <c r="M33" s="281"/>
      <c r="N33" s="299"/>
      <c r="O33" s="281"/>
      <c r="P33" s="281"/>
      <c r="Q33" s="281"/>
      <c r="R33" s="281"/>
      <c r="S33" s="281"/>
      <c r="T33" s="281"/>
    </row>
    <row r="34" spans="2:20" ht="15.5">
      <c r="B34" s="281"/>
      <c r="C34" s="281"/>
      <c r="D34" s="281"/>
      <c r="E34" s="281"/>
      <c r="F34" s="281"/>
      <c r="G34" s="281"/>
      <c r="H34" s="281"/>
      <c r="I34" s="281"/>
      <c r="J34" s="281"/>
      <c r="K34" s="281"/>
      <c r="L34" s="281"/>
      <c r="M34" s="281"/>
      <c r="N34" s="299"/>
      <c r="O34" s="281"/>
      <c r="P34" s="281"/>
      <c r="Q34" s="281"/>
      <c r="R34" s="281"/>
      <c r="S34" s="281"/>
      <c r="T34" s="281"/>
    </row>
    <row r="35" spans="2:20" ht="15.5">
      <c r="B35" s="281"/>
      <c r="C35" s="281"/>
      <c r="D35" s="281"/>
      <c r="E35" s="281"/>
      <c r="F35" s="281"/>
      <c r="G35" s="281"/>
      <c r="H35" s="281"/>
      <c r="I35" s="281"/>
      <c r="J35" s="281"/>
      <c r="K35" s="281"/>
      <c r="L35" s="281"/>
      <c r="M35" s="281"/>
      <c r="N35" s="299"/>
      <c r="O35" s="281"/>
      <c r="P35" s="281"/>
      <c r="Q35" s="281"/>
      <c r="R35" s="281"/>
      <c r="S35" s="281"/>
      <c r="T35" s="281"/>
    </row>
    <row r="36" spans="2:20" ht="15.5">
      <c r="B36" s="300"/>
      <c r="C36" s="300"/>
      <c r="D36" s="300"/>
      <c r="E36" s="300"/>
      <c r="F36" s="300"/>
      <c r="G36" s="300"/>
      <c r="H36" s="300"/>
      <c r="I36" s="300"/>
      <c r="J36" s="300"/>
      <c r="K36" s="300"/>
      <c r="N36" s="301"/>
    </row>
    <row r="37" spans="2:20" ht="15.5">
      <c r="B37" s="300"/>
      <c r="C37" s="300"/>
      <c r="D37" s="300"/>
      <c r="E37" s="300"/>
      <c r="F37" s="300"/>
      <c r="G37" s="300"/>
      <c r="H37" s="300"/>
      <c r="I37" s="300"/>
      <c r="J37" s="300"/>
      <c r="K37" s="300"/>
      <c r="N37" s="301"/>
    </row>
    <row r="38" spans="2:20">
      <c r="B38" s="300"/>
      <c r="C38" s="300"/>
      <c r="D38" s="300"/>
      <c r="E38" s="300"/>
      <c r="F38" s="300"/>
      <c r="G38" s="300"/>
      <c r="H38" s="300"/>
      <c r="I38" s="300"/>
      <c r="J38" s="300"/>
      <c r="K38" s="300"/>
    </row>
    <row r="39" spans="2:20">
      <c r="B39" s="300"/>
      <c r="C39" s="300"/>
      <c r="D39" s="300"/>
      <c r="E39" s="300"/>
      <c r="F39" s="300"/>
      <c r="G39" s="300"/>
      <c r="H39" s="300"/>
      <c r="I39" s="300"/>
      <c r="J39" s="300"/>
      <c r="K39" s="300"/>
    </row>
    <row r="40" spans="2:20">
      <c r="B40" s="300"/>
      <c r="C40" s="300"/>
      <c r="D40" s="300"/>
      <c r="E40" s="300"/>
      <c r="F40" s="300"/>
      <c r="G40" s="300"/>
      <c r="H40" s="300"/>
      <c r="I40" s="300"/>
      <c r="J40" s="300"/>
      <c r="K40" s="300"/>
    </row>
    <row r="41" spans="2:20">
      <c r="B41" s="300"/>
      <c r="C41" s="300"/>
      <c r="D41" s="300"/>
      <c r="E41" s="300"/>
      <c r="F41" s="300"/>
      <c r="G41" s="300"/>
      <c r="H41" s="300"/>
      <c r="I41" s="300"/>
      <c r="J41" s="300"/>
      <c r="K41" s="300"/>
    </row>
    <row r="42" spans="2:20">
      <c r="B42" s="300"/>
      <c r="C42" s="300"/>
      <c r="D42" s="300"/>
      <c r="E42" s="300"/>
      <c r="F42" s="300"/>
      <c r="G42" s="300"/>
      <c r="H42" s="300"/>
      <c r="I42" s="300"/>
      <c r="J42" s="300"/>
      <c r="K42" s="300"/>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37" sqref="A37"/>
    </sheetView>
  </sheetViews>
  <sheetFormatPr defaultColWidth="9.1796875" defaultRowHeight="13"/>
  <cols>
    <col min="1" max="1" width="156.453125" style="673" customWidth="1"/>
    <col min="2" max="16384" width="9.1796875" style="673"/>
  </cols>
  <sheetData>
    <row r="1" spans="1:1" ht="21">
      <c r="A1" s="672" t="s">
        <v>368</v>
      </c>
    </row>
    <row r="2" spans="1:1" ht="15.5">
      <c r="A2" s="674" t="s">
        <v>382</v>
      </c>
    </row>
    <row r="3" spans="1:1" ht="15.5">
      <c r="A3" s="675" t="s">
        <v>369</v>
      </c>
    </row>
    <row r="4" spans="1:1" ht="15.5">
      <c r="A4" s="676" t="s">
        <v>371</v>
      </c>
    </row>
    <row r="5" spans="1:1" ht="15.5">
      <c r="A5" s="677" t="s">
        <v>372</v>
      </c>
    </row>
    <row r="6" spans="1:1" ht="46.5">
      <c r="A6" s="677" t="s">
        <v>373</v>
      </c>
    </row>
    <row r="7" spans="1:1" ht="46.5">
      <c r="A7" s="678" t="s">
        <v>374</v>
      </c>
    </row>
    <row r="8" spans="1:1" ht="15.5">
      <c r="A8" s="677" t="s">
        <v>375</v>
      </c>
    </row>
    <row r="9" spans="1:1" ht="15.5">
      <c r="A9" s="679" t="s">
        <v>376</v>
      </c>
    </row>
    <row r="10" spans="1:1" ht="15.5">
      <c r="A10" s="680" t="s">
        <v>377</v>
      </c>
    </row>
    <row r="11" spans="1:1" ht="15.5">
      <c r="A11" s="681" t="s">
        <v>370</v>
      </c>
    </row>
    <row r="12" spans="1:1" ht="15.5">
      <c r="A12" s="682" t="s">
        <v>378</v>
      </c>
    </row>
    <row r="13" spans="1:1" ht="15.5">
      <c r="A13" s="682" t="s">
        <v>379</v>
      </c>
    </row>
    <row r="14" spans="1:1" ht="15.5">
      <c r="A14" s="682" t="s">
        <v>380</v>
      </c>
    </row>
    <row r="15" spans="1:1" ht="15.5">
      <c r="A15" s="682" t="s">
        <v>381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Normal="100" workbookViewId="0">
      <selection activeCell="L2" sqref="L2"/>
    </sheetView>
  </sheetViews>
  <sheetFormatPr defaultColWidth="9.1796875" defaultRowHeight="15.5"/>
  <cols>
    <col min="1" max="1" width="25.1796875" style="272" customWidth="1"/>
    <col min="2" max="2" width="11.26953125" style="272" customWidth="1"/>
    <col min="3" max="4" width="12" style="272" bestFit="1" customWidth="1"/>
    <col min="5" max="5" width="8.81640625" style="272" bestFit="1" customWidth="1"/>
    <col min="6" max="6" width="12.1796875" style="272" bestFit="1" customWidth="1"/>
    <col min="7" max="7" width="9.81640625" style="272" bestFit="1" customWidth="1"/>
    <col min="8" max="8" width="11.54296875" style="272" bestFit="1" customWidth="1"/>
    <col min="9" max="9" width="13" style="272" customWidth="1"/>
    <col min="10" max="10" width="14" style="272" customWidth="1"/>
    <col min="11" max="11" width="11.7265625" style="272" customWidth="1"/>
    <col min="12" max="12" width="13.1796875" style="272" customWidth="1"/>
    <col min="13" max="13" width="9.1796875" style="272"/>
    <col min="14" max="14" width="17.7265625" style="272" customWidth="1"/>
    <col min="15" max="15" width="37.7265625" style="272" customWidth="1"/>
    <col min="16" max="16384" width="9.1796875" style="272"/>
  </cols>
  <sheetData>
    <row r="1" spans="1:15" ht="31.5" customHeight="1">
      <c r="A1" s="853" t="s">
        <v>63</v>
      </c>
      <c r="B1" s="853"/>
      <c r="C1" s="853"/>
      <c r="D1" s="853"/>
      <c r="E1" s="853"/>
      <c r="F1" s="853"/>
      <c r="G1" s="853"/>
      <c r="H1" s="853"/>
      <c r="I1" s="853"/>
      <c r="J1" s="853"/>
      <c r="K1" s="853"/>
      <c r="L1" s="853"/>
      <c r="M1" s="209"/>
    </row>
    <row r="2" spans="1:15" ht="31.5" customHeight="1" thickBot="1">
      <c r="A2" s="852" t="s">
        <v>407</v>
      </c>
      <c r="B2" s="852"/>
      <c r="C2" s="852"/>
      <c r="D2" s="852"/>
      <c r="E2" s="852"/>
      <c r="F2" s="852"/>
      <c r="G2" s="852"/>
      <c r="H2" s="852"/>
      <c r="I2" s="852"/>
      <c r="J2" s="852"/>
      <c r="K2"/>
      <c r="L2"/>
      <c r="M2" s="209"/>
    </row>
    <row r="3" spans="1:15" ht="16" thickBot="1">
      <c r="A3" s="864" t="s">
        <v>4</v>
      </c>
      <c r="B3" s="865"/>
      <c r="C3" s="865"/>
      <c r="D3" s="865"/>
      <c r="E3" s="865"/>
      <c r="F3" s="865"/>
      <c r="G3" s="865"/>
      <c r="H3" s="865"/>
      <c r="I3" s="865"/>
      <c r="J3" s="865"/>
      <c r="K3" s="865"/>
      <c r="L3" s="866"/>
    </row>
    <row r="4" spans="1:15" ht="39" customHeight="1" thickBot="1">
      <c r="A4" s="210"/>
      <c r="B4" s="859" t="s">
        <v>352</v>
      </c>
      <c r="C4" s="860"/>
      <c r="D4" s="860"/>
      <c r="E4" s="860"/>
      <c r="F4" s="860"/>
      <c r="G4" s="861"/>
      <c r="H4" s="855" t="s">
        <v>50</v>
      </c>
      <c r="I4" s="856"/>
      <c r="J4" s="862" t="s">
        <v>314</v>
      </c>
      <c r="K4" s="857" t="s">
        <v>51</v>
      </c>
      <c r="L4" s="858"/>
    </row>
    <row r="5" spans="1:15" ht="31">
      <c r="A5" s="211" t="s">
        <v>52</v>
      </c>
      <c r="B5" s="212" t="s">
        <v>53</v>
      </c>
      <c r="C5" s="213" t="s">
        <v>60</v>
      </c>
      <c r="D5" s="213" t="s">
        <v>61</v>
      </c>
      <c r="E5" s="214"/>
      <c r="F5" s="215" t="s">
        <v>260</v>
      </c>
      <c r="G5" s="216"/>
      <c r="H5" s="217" t="s">
        <v>54</v>
      </c>
      <c r="I5" s="218" t="s">
        <v>65</v>
      </c>
      <c r="J5" s="863"/>
      <c r="K5" s="219" t="s">
        <v>49</v>
      </c>
      <c r="L5" s="220" t="s">
        <v>57</v>
      </c>
    </row>
    <row r="6" spans="1:15" ht="21" customHeight="1" thickBot="1">
      <c r="A6" s="221"/>
      <c r="B6" s="408" t="s">
        <v>406</v>
      </c>
      <c r="C6" s="408" t="s">
        <v>406</v>
      </c>
      <c r="D6" s="408" t="s">
        <v>406</v>
      </c>
      <c r="E6" s="222" t="s">
        <v>95</v>
      </c>
      <c r="F6" s="223" t="s">
        <v>259</v>
      </c>
      <c r="G6" s="224" t="s">
        <v>55</v>
      </c>
      <c r="H6" s="408" t="s">
        <v>406</v>
      </c>
      <c r="I6" s="225" t="s">
        <v>64</v>
      </c>
      <c r="J6" s="226"/>
      <c r="K6" s="408" t="s">
        <v>406</v>
      </c>
      <c r="L6" s="227" t="s">
        <v>56</v>
      </c>
    </row>
    <row r="7" spans="1:15" ht="28.5" customHeight="1" thickBot="1">
      <c r="A7" s="273" t="s">
        <v>18</v>
      </c>
      <c r="B7" s="228">
        <v>9.9881901876408588</v>
      </c>
      <c r="C7" s="229">
        <v>19282.220439461118</v>
      </c>
      <c r="D7" s="229">
        <v>19667.864848250341</v>
      </c>
      <c r="E7" s="230">
        <v>-8.956641280894467E-3</v>
      </c>
      <c r="F7" s="231">
        <v>-1.0401154672588597</v>
      </c>
      <c r="G7" s="232">
        <v>3.9286789090823824</v>
      </c>
      <c r="H7" s="233">
        <v>314.65939924549787</v>
      </c>
      <c r="I7" s="230">
        <v>-1.0368050942505784</v>
      </c>
      <c r="J7" s="233">
        <v>-7.1201904006346686</v>
      </c>
      <c r="K7" s="234">
        <v>100</v>
      </c>
      <c r="L7" s="235" t="s">
        <v>19</v>
      </c>
    </row>
    <row r="8" spans="1:15" ht="25.5" customHeight="1">
      <c r="A8" s="274" t="s">
        <v>72</v>
      </c>
      <c r="B8" s="236">
        <v>9.8205147593380619</v>
      </c>
      <c r="C8" s="237">
        <v>18219.878959810874</v>
      </c>
      <c r="D8" s="237">
        <v>18584.276539007093</v>
      </c>
      <c r="E8" s="238">
        <v>-5.8569649225819473</v>
      </c>
      <c r="F8" s="239">
        <v>-1.7435492897398783</v>
      </c>
      <c r="G8" s="240">
        <v>3.6914581804412911</v>
      </c>
      <c r="H8" s="241">
        <v>234.98333333333332</v>
      </c>
      <c r="I8" s="239">
        <v>1.8159295181592852</v>
      </c>
      <c r="J8" s="242">
        <v>-7.6923076923076925</v>
      </c>
      <c r="K8" s="242">
        <v>8.5415332052103346E-2</v>
      </c>
      <c r="L8" s="243">
        <v>-5.2939887477751468E-4</v>
      </c>
    </row>
    <row r="9" spans="1:15" ht="24" customHeight="1">
      <c r="A9" s="275" t="s">
        <v>73</v>
      </c>
      <c r="B9" s="244">
        <v>10.788673049947995</v>
      </c>
      <c r="C9" s="245">
        <v>20241.412851684792</v>
      </c>
      <c r="D9" s="245">
        <v>20646.241108718488</v>
      </c>
      <c r="E9" s="246">
        <v>0.20913195997861897</v>
      </c>
      <c r="F9" s="247">
        <v>-0.91080486106336134</v>
      </c>
      <c r="G9" s="248">
        <v>5.7863693929413387</v>
      </c>
      <c r="H9" s="249">
        <v>358.1394440450515</v>
      </c>
      <c r="I9" s="250">
        <v>-5.2692766870349045E-2</v>
      </c>
      <c r="J9" s="251">
        <v>-9.9870578084555657</v>
      </c>
      <c r="K9" s="251">
        <v>29.703181721118945</v>
      </c>
      <c r="L9" s="252">
        <v>-0.94603155403641637</v>
      </c>
      <c r="N9" s="535"/>
      <c r="O9" s="305"/>
    </row>
    <row r="10" spans="1:15" ht="24" customHeight="1">
      <c r="A10" s="275" t="s">
        <v>74</v>
      </c>
      <c r="B10" s="244">
        <v>10.680998966329856</v>
      </c>
      <c r="C10" s="245">
        <v>20039.397685421867</v>
      </c>
      <c r="D10" s="245">
        <v>20440.185639130304</v>
      </c>
      <c r="E10" s="246">
        <v>-0.39806246329988437</v>
      </c>
      <c r="F10" s="247">
        <v>-0.44739553679489819</v>
      </c>
      <c r="G10" s="248">
        <v>5.9260670157215172</v>
      </c>
      <c r="H10" s="253">
        <v>398.72805755395677</v>
      </c>
      <c r="I10" s="247">
        <v>2.0209957468620949</v>
      </c>
      <c r="J10" s="254">
        <v>-22.128851540616246</v>
      </c>
      <c r="K10" s="254">
        <v>5.9363655776211832</v>
      </c>
      <c r="L10" s="255">
        <v>-1.144158024124156</v>
      </c>
    </row>
    <row r="11" spans="1:15" ht="24" customHeight="1">
      <c r="A11" s="275" t="s">
        <v>75</v>
      </c>
      <c r="B11" s="256" t="s">
        <v>70</v>
      </c>
      <c r="C11" s="257" t="s">
        <v>401</v>
      </c>
      <c r="D11" s="257" t="s">
        <v>401</v>
      </c>
      <c r="E11" s="258" t="s">
        <v>70</v>
      </c>
      <c r="F11" s="259" t="s">
        <v>70</v>
      </c>
      <c r="G11" s="260" t="s">
        <v>70</v>
      </c>
      <c r="H11" s="261" t="s">
        <v>401</v>
      </c>
      <c r="I11" s="258" t="s">
        <v>70</v>
      </c>
      <c r="J11" s="262" t="s">
        <v>70</v>
      </c>
      <c r="K11" s="262">
        <v>0.39148693857214034</v>
      </c>
      <c r="L11" s="263" t="s">
        <v>70</v>
      </c>
    </row>
    <row r="12" spans="1:15" ht="24" customHeight="1">
      <c r="A12" s="275" t="s">
        <v>69</v>
      </c>
      <c r="B12" s="244">
        <v>8.4501432658823568</v>
      </c>
      <c r="C12" s="245">
        <v>17351.423543906276</v>
      </c>
      <c r="D12" s="245">
        <v>17698.452014784401</v>
      </c>
      <c r="E12" s="246">
        <v>0.46975106319427562</v>
      </c>
      <c r="F12" s="247">
        <v>0.6210005305759797</v>
      </c>
      <c r="G12" s="248">
        <v>4.9169807261694256</v>
      </c>
      <c r="H12" s="253">
        <v>281.19239453357096</v>
      </c>
      <c r="I12" s="247">
        <v>-0.63498492009600271</v>
      </c>
      <c r="J12" s="254">
        <v>0.6578947368421052</v>
      </c>
      <c r="K12" s="254">
        <v>35.938500960922489</v>
      </c>
      <c r="L12" s="255">
        <v>2.7770570894429127</v>
      </c>
    </row>
    <row r="13" spans="1:15" ht="24" customHeight="1" thickBot="1">
      <c r="A13" s="276" t="s">
        <v>76</v>
      </c>
      <c r="B13" s="264">
        <v>10.459727302560685</v>
      </c>
      <c r="C13" s="265">
        <v>20192.52375011715</v>
      </c>
      <c r="D13" s="265">
        <v>20596.374225119493</v>
      </c>
      <c r="E13" s="266">
        <v>0.7647846675218708</v>
      </c>
      <c r="F13" s="267">
        <v>-0.40309456990233083</v>
      </c>
      <c r="G13" s="268">
        <v>0.27194582651611682</v>
      </c>
      <c r="H13" s="269">
        <v>293.62549668874175</v>
      </c>
      <c r="I13" s="267">
        <v>-1.2638116768820924</v>
      </c>
      <c r="J13" s="270">
        <v>-9.912804038549794</v>
      </c>
      <c r="K13" s="270">
        <v>27.945049469713148</v>
      </c>
      <c r="L13" s="271">
        <v>-0.86626879023660663</v>
      </c>
    </row>
    <row r="14" spans="1:15">
      <c r="A14" s="277"/>
      <c r="B14" s="278"/>
    </row>
    <row r="15" spans="1:15" ht="46.5" customHeight="1">
      <c r="A15" s="854" t="s">
        <v>323</v>
      </c>
      <c r="B15" s="854"/>
      <c r="C15" s="854"/>
      <c r="D15" s="854"/>
      <c r="E15" s="854"/>
      <c r="F15" s="854"/>
      <c r="G15" s="854"/>
      <c r="H15" s="854"/>
      <c r="I15" s="854"/>
      <c r="J15" s="854"/>
      <c r="K15" s="854"/>
      <c r="L15" s="854"/>
    </row>
    <row r="16" spans="1:15" ht="33.75" customHeight="1">
      <c r="A16" s="854" t="s">
        <v>324</v>
      </c>
      <c r="B16" s="854"/>
      <c r="C16" s="854"/>
      <c r="D16" s="854"/>
      <c r="E16" s="854"/>
      <c r="F16" s="854"/>
      <c r="G16" s="854"/>
      <c r="H16" s="854"/>
      <c r="I16" s="854"/>
      <c r="J16" s="854"/>
      <c r="K16" s="854"/>
      <c r="L16" s="854"/>
    </row>
    <row r="17" spans="1:12">
      <c r="A17" s="854" t="s">
        <v>96</v>
      </c>
      <c r="B17" s="854"/>
      <c r="C17" s="854"/>
      <c r="D17" s="854"/>
      <c r="E17" s="854"/>
      <c r="F17" s="854"/>
      <c r="G17" s="854"/>
      <c r="H17" s="854"/>
      <c r="I17" s="854"/>
      <c r="J17" s="854"/>
      <c r="K17" s="854"/>
      <c r="L17" s="854"/>
    </row>
    <row r="18" spans="1:12">
      <c r="A18" s="279" t="s">
        <v>325</v>
      </c>
      <c r="B18" s="279"/>
      <c r="C18" s="279"/>
      <c r="D18" s="279"/>
      <c r="E18" s="279"/>
      <c r="F18" s="279"/>
      <c r="G18" s="279"/>
    </row>
    <row r="19" spans="1:12">
      <c r="A19" s="279"/>
    </row>
    <row r="23" spans="1:12">
      <c r="A23" s="852"/>
      <c r="B23" s="852"/>
      <c r="C23" s="852"/>
      <c r="D23" s="852"/>
      <c r="E23" s="852"/>
      <c r="F23" s="852"/>
      <c r="G23" s="852"/>
      <c r="H23" s="852"/>
      <c r="I23" s="852"/>
      <c r="J23" s="852"/>
    </row>
  </sheetData>
  <mergeCells count="11">
    <mergeCell ref="A23:J23"/>
    <mergeCell ref="A2:J2"/>
    <mergeCell ref="A1:L1"/>
    <mergeCell ref="A15:L15"/>
    <mergeCell ref="A16:L16"/>
    <mergeCell ref="A17:L17"/>
    <mergeCell ref="H4:I4"/>
    <mergeCell ref="K4:L4"/>
    <mergeCell ref="B4:G4"/>
    <mergeCell ref="J4:J5"/>
    <mergeCell ref="A3:L3"/>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K46" sqref="K46"/>
    </sheetView>
  </sheetViews>
  <sheetFormatPr defaultColWidth="9.1796875" defaultRowHeight="12.5"/>
  <sheetData>
    <row r="9" spans="24:26" ht="18">
      <c r="X9" s="412"/>
      <c r="Y9" s="412"/>
      <c r="Z9" s="412"/>
    </row>
    <row r="15" spans="24:26" ht="18.5">
      <c r="X15" s="535"/>
      <c r="Y15" s="305"/>
    </row>
    <row r="20" spans="24:28" ht="11.5" customHeight="1"/>
    <row r="21" spans="24:28" ht="14.5" customHeight="1">
      <c r="X21" s="305"/>
      <c r="Y21" s="305"/>
      <c r="Z21" s="305"/>
      <c r="AA21" s="305"/>
      <c r="AB21" s="305"/>
    </row>
    <row r="22" spans="24:28" ht="12" customHeight="1"/>
    <row r="23" spans="24:28" ht="12" customHeight="1"/>
    <row r="24" spans="24:28" ht="12" customHeight="1"/>
    <row r="42" spans="1:1" ht="11.5" customHeight="1">
      <c r="A42" s="116"/>
    </row>
    <row r="46" spans="1:1" ht="13">
      <c r="A46" s="116" t="s">
        <v>225</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L10" sqref="L10"/>
    </sheetView>
  </sheetViews>
  <sheetFormatPr defaultColWidth="9.1796875" defaultRowHeight="14.5"/>
  <cols>
    <col min="1" max="1" width="20.453125" style="393" customWidth="1"/>
    <col min="2" max="2" width="11.54296875" style="393" customWidth="1"/>
    <col min="3" max="3" width="13" style="393" customWidth="1"/>
    <col min="4" max="4" width="12.1796875" style="393" customWidth="1"/>
    <col min="5" max="5" width="8.7265625" style="393" customWidth="1"/>
    <col min="6" max="6" width="12.7265625" style="393" customWidth="1"/>
    <col min="7" max="7" width="9.26953125" style="393" customWidth="1"/>
    <col min="8" max="8" width="12" style="393" customWidth="1"/>
    <col min="9" max="9" width="11.7265625" style="393" customWidth="1"/>
    <col min="10" max="10" width="11.54296875" style="393" bestFit="1" customWidth="1"/>
    <col min="11" max="11" width="12.453125" style="393" customWidth="1"/>
    <col min="12" max="16384" width="9.1796875" style="393"/>
  </cols>
  <sheetData>
    <row r="1" spans="1:13" ht="31.5" customHeight="1" thickBot="1">
      <c r="A1" s="867" t="s">
        <v>62</v>
      </c>
      <c r="B1" s="867"/>
      <c r="C1" s="867"/>
      <c r="D1" s="867"/>
      <c r="E1" s="867"/>
      <c r="F1" s="867"/>
      <c r="G1" s="867"/>
      <c r="H1" s="867"/>
      <c r="I1" s="867"/>
      <c r="J1" s="867"/>
      <c r="K1" s="431"/>
    </row>
    <row r="2" spans="1:13" ht="16" thickBot="1">
      <c r="A2" s="881" t="s">
        <v>215</v>
      </c>
      <c r="B2" s="882"/>
      <c r="C2" s="882"/>
      <c r="D2" s="882"/>
      <c r="E2" s="882"/>
      <c r="F2" s="882"/>
      <c r="G2" s="882"/>
      <c r="H2" s="882"/>
      <c r="I2" s="882"/>
      <c r="J2" s="883"/>
    </row>
    <row r="3" spans="1:13" ht="29.5" thickBot="1">
      <c r="A3" s="432"/>
      <c r="B3" s="433"/>
      <c r="C3" s="434" t="s">
        <v>353</v>
      </c>
      <c r="D3" s="435"/>
      <c r="E3" s="436"/>
      <c r="F3" s="437" t="s">
        <v>204</v>
      </c>
      <c r="G3" s="438" t="s">
        <v>205</v>
      </c>
      <c r="H3" s="439" t="s">
        <v>65</v>
      </c>
      <c r="I3" s="437" t="s">
        <v>206</v>
      </c>
      <c r="J3" s="438" t="s">
        <v>207</v>
      </c>
    </row>
    <row r="4" spans="1:13" ht="29">
      <c r="A4" s="440" t="s">
        <v>52</v>
      </c>
      <c r="B4" s="432" t="s">
        <v>59</v>
      </c>
      <c r="C4" s="441" t="s">
        <v>60</v>
      </c>
      <c r="D4" s="442" t="s">
        <v>61</v>
      </c>
      <c r="E4" s="443" t="s">
        <v>66</v>
      </c>
      <c r="F4" s="444" t="s">
        <v>54</v>
      </c>
      <c r="G4" s="445" t="s">
        <v>48</v>
      </c>
      <c r="H4" s="446" t="s">
        <v>67</v>
      </c>
      <c r="I4" s="447" t="s">
        <v>49</v>
      </c>
      <c r="J4" s="448" t="s">
        <v>66</v>
      </c>
    </row>
    <row r="5" spans="1:13" ht="15" thickBot="1">
      <c r="A5" s="449"/>
      <c r="B5" s="428" t="s">
        <v>406</v>
      </c>
      <c r="C5" s="450" t="s">
        <v>406</v>
      </c>
      <c r="D5" s="450" t="s">
        <v>406</v>
      </c>
      <c r="E5" s="451" t="s">
        <v>49</v>
      </c>
      <c r="F5" s="427" t="s">
        <v>406</v>
      </c>
      <c r="G5" s="452" t="s">
        <v>68</v>
      </c>
      <c r="H5" s="453" t="s">
        <v>64</v>
      </c>
      <c r="I5" s="427" t="s">
        <v>406</v>
      </c>
      <c r="J5" s="454" t="s">
        <v>56</v>
      </c>
    </row>
    <row r="6" spans="1:13" ht="15" thickBot="1">
      <c r="A6" s="455" t="s">
        <v>210</v>
      </c>
      <c r="B6" s="456"/>
      <c r="C6" s="456"/>
      <c r="D6" s="456"/>
      <c r="E6" s="456"/>
      <c r="F6" s="456"/>
      <c r="G6" s="456"/>
      <c r="H6" s="456"/>
      <c r="I6" s="457"/>
      <c r="J6" s="458"/>
    </row>
    <row r="7" spans="1:13" ht="15" thickBot="1">
      <c r="A7" s="459" t="s">
        <v>18</v>
      </c>
      <c r="B7" s="460">
        <v>10.014407874304629</v>
      </c>
      <c r="C7" s="461">
        <v>19332.833734178817</v>
      </c>
      <c r="D7" s="462">
        <v>19719.490408862395</v>
      </c>
      <c r="E7" s="463">
        <v>-0.59961634221243387</v>
      </c>
      <c r="F7" s="464">
        <v>320.7844331084417</v>
      </c>
      <c r="G7" s="463">
        <v>-1.0662248014010558</v>
      </c>
      <c r="H7" s="463">
        <v>-9.406678592725104</v>
      </c>
      <c r="I7" s="463">
        <v>100</v>
      </c>
      <c r="J7" s="465" t="s">
        <v>19</v>
      </c>
    </row>
    <row r="8" spans="1:13">
      <c r="A8" s="466" t="s">
        <v>72</v>
      </c>
      <c r="B8" s="467">
        <v>10.846299164658634</v>
      </c>
      <c r="C8" s="468">
        <v>20123.004016064257</v>
      </c>
      <c r="D8" s="469">
        <v>20525.464096385542</v>
      </c>
      <c r="E8" s="470">
        <v>6.4387134113318227</v>
      </c>
      <c r="F8" s="471">
        <v>276.66666666666669</v>
      </c>
      <c r="G8" s="472">
        <v>38.333333333333343</v>
      </c>
      <c r="H8" s="472">
        <v>0</v>
      </c>
      <c r="I8" s="473">
        <v>4.9366463715649171E-2</v>
      </c>
      <c r="J8" s="495">
        <v>4.6437445743253772E-3</v>
      </c>
    </row>
    <row r="9" spans="1:13">
      <c r="A9" s="475" t="s">
        <v>73</v>
      </c>
      <c r="B9" s="476">
        <v>10.833825859072489</v>
      </c>
      <c r="C9" s="429">
        <v>20326.127315333</v>
      </c>
      <c r="D9" s="477">
        <v>20732.64986163966</v>
      </c>
      <c r="E9" s="478">
        <v>0.52020788869106049</v>
      </c>
      <c r="F9" s="479">
        <v>363.28779097387178</v>
      </c>
      <c r="G9" s="480">
        <v>0.54656139638245693</v>
      </c>
      <c r="H9" s="480">
        <v>-10.615711252653929</v>
      </c>
      <c r="I9" s="480">
        <v>34.638802040480499</v>
      </c>
      <c r="J9" s="481">
        <v>-0.46853248545868098</v>
      </c>
    </row>
    <row r="10" spans="1:13">
      <c r="A10" s="475" t="s">
        <v>74</v>
      </c>
      <c r="B10" s="476">
        <v>10.667003916828611</v>
      </c>
      <c r="C10" s="429">
        <v>20013.140556901708</v>
      </c>
      <c r="D10" s="477">
        <v>20413.403368039744</v>
      </c>
      <c r="E10" s="478">
        <v>-0.96064469013701781</v>
      </c>
      <c r="F10" s="479">
        <v>398.42783505154637</v>
      </c>
      <c r="G10" s="480">
        <v>2.4711164995836246</v>
      </c>
      <c r="H10" s="480">
        <v>-22.523961661341854</v>
      </c>
      <c r="I10" s="480">
        <v>7.9809116340299493</v>
      </c>
      <c r="J10" s="481">
        <v>-1.3512290934596152</v>
      </c>
    </row>
    <row r="11" spans="1:13">
      <c r="A11" s="475" t="s">
        <v>75</v>
      </c>
      <c r="B11" s="482" t="s">
        <v>70</v>
      </c>
      <c r="C11" s="429" t="s">
        <v>385</v>
      </c>
      <c r="D11" s="477" t="s">
        <v>385</v>
      </c>
      <c r="E11" s="478" t="s">
        <v>70</v>
      </c>
      <c r="F11" s="479" t="s">
        <v>385</v>
      </c>
      <c r="G11" s="480" t="s">
        <v>70</v>
      </c>
      <c r="H11" s="480" t="s">
        <v>70</v>
      </c>
      <c r="I11" s="480" t="s">
        <v>70</v>
      </c>
      <c r="J11" s="481" t="s">
        <v>70</v>
      </c>
    </row>
    <row r="12" spans="1:13">
      <c r="A12" s="475" t="s">
        <v>69</v>
      </c>
      <c r="B12" s="476">
        <v>8.3175039069527124</v>
      </c>
      <c r="C12" s="429">
        <v>17079.063463968607</v>
      </c>
      <c r="D12" s="477">
        <v>17420.64473324798</v>
      </c>
      <c r="E12" s="478">
        <v>-1.3804477531402115</v>
      </c>
      <c r="F12" s="479">
        <v>274.76145887221935</v>
      </c>
      <c r="G12" s="480">
        <v>-1.7107319116929625</v>
      </c>
      <c r="H12" s="480">
        <v>-1.4278429372768995</v>
      </c>
      <c r="I12" s="480">
        <v>31.808458120783285</v>
      </c>
      <c r="J12" s="481">
        <v>2.5747073754046355</v>
      </c>
    </row>
    <row r="13" spans="1:13" ht="15" thickBot="1">
      <c r="A13" s="483" t="s">
        <v>76</v>
      </c>
      <c r="B13" s="484">
        <v>10.357623295574955</v>
      </c>
      <c r="C13" s="430">
        <v>19995.411767519217</v>
      </c>
      <c r="D13" s="485">
        <v>20395.320002869601</v>
      </c>
      <c r="E13" s="486">
        <v>-0.35007679906253714</v>
      </c>
      <c r="F13" s="487">
        <v>296.25230369889681</v>
      </c>
      <c r="G13" s="488">
        <v>-1.8124968071881187</v>
      </c>
      <c r="H13" s="488">
        <v>-12.592172433352241</v>
      </c>
      <c r="I13" s="488">
        <v>25.357906861938456</v>
      </c>
      <c r="J13" s="489">
        <v>-0.92414442011282816</v>
      </c>
    </row>
    <row r="14" spans="1:13" ht="19" thickBot="1">
      <c r="A14" s="455" t="s">
        <v>208</v>
      </c>
      <c r="B14" s="456"/>
      <c r="C14" s="456"/>
      <c r="D14" s="490"/>
      <c r="E14" s="456"/>
      <c r="F14" s="456"/>
      <c r="G14" s="456"/>
      <c r="H14" s="456"/>
      <c r="I14" s="457"/>
      <c r="J14" s="458"/>
      <c r="L14" s="535"/>
      <c r="M14" s="305"/>
    </row>
    <row r="15" spans="1:13" ht="15" thickBot="1">
      <c r="A15" s="459" t="s">
        <v>18</v>
      </c>
      <c r="B15" s="491">
        <v>10.006174473150651</v>
      </c>
      <c r="C15" s="492">
        <v>19316.939137356469</v>
      </c>
      <c r="D15" s="493">
        <v>19703.277920103599</v>
      </c>
      <c r="E15" s="463">
        <v>0.61737524531974819</v>
      </c>
      <c r="F15" s="463">
        <v>311.44630494284331</v>
      </c>
      <c r="G15" s="463">
        <v>-1.0839061410559561</v>
      </c>
      <c r="H15" s="463">
        <v>-4.9579188982402451</v>
      </c>
      <c r="I15" s="463">
        <v>100</v>
      </c>
      <c r="J15" s="465" t="s">
        <v>19</v>
      </c>
    </row>
    <row r="16" spans="1:13">
      <c r="A16" s="466" t="s">
        <v>72</v>
      </c>
      <c r="B16" s="494">
        <v>9.3926749926643023</v>
      </c>
      <c r="C16" s="468">
        <v>17426.113158931916</v>
      </c>
      <c r="D16" s="469">
        <v>17774.635422110554</v>
      </c>
      <c r="E16" s="470">
        <v>-10.476110008928385</v>
      </c>
      <c r="F16" s="471">
        <v>221.13333333333333</v>
      </c>
      <c r="G16" s="472">
        <v>-7.868788712051769</v>
      </c>
      <c r="H16" s="472">
        <v>-10</v>
      </c>
      <c r="I16" s="473">
        <v>0.14490420222186443</v>
      </c>
      <c r="J16" s="474">
        <v>-8.1179859954270683E-3</v>
      </c>
    </row>
    <row r="17" spans="1:10">
      <c r="A17" s="475" t="s">
        <v>73</v>
      </c>
      <c r="B17" s="476">
        <v>10.746516682823479</v>
      </c>
      <c r="C17" s="429">
        <v>20162.320230438047</v>
      </c>
      <c r="D17" s="477">
        <v>20565.566635046809</v>
      </c>
      <c r="E17" s="478">
        <v>-0.17312365122732701</v>
      </c>
      <c r="F17" s="479">
        <v>352.4125070741369</v>
      </c>
      <c r="G17" s="480">
        <v>-0.44474734783052849</v>
      </c>
      <c r="H17" s="480">
        <v>-9.6163682864450131</v>
      </c>
      <c r="I17" s="480">
        <v>28.449525036226053</v>
      </c>
      <c r="J17" s="481">
        <v>-1.4663127602544357</v>
      </c>
    </row>
    <row r="18" spans="1:10">
      <c r="A18" s="475" t="s">
        <v>74</v>
      </c>
      <c r="B18" s="476">
        <v>10.730251145912224</v>
      </c>
      <c r="C18" s="429">
        <v>20131.803275632687</v>
      </c>
      <c r="D18" s="477">
        <v>20534.439341145342</v>
      </c>
      <c r="E18" s="478">
        <v>0.33575022749359762</v>
      </c>
      <c r="F18" s="479">
        <v>397.84135338345868</v>
      </c>
      <c r="G18" s="480">
        <v>1.9833107143428497</v>
      </c>
      <c r="H18" s="480">
        <v>-27.322404371584703</v>
      </c>
      <c r="I18" s="480">
        <v>4.2827241990017706</v>
      </c>
      <c r="J18" s="481">
        <v>-1.3178878897510984</v>
      </c>
    </row>
    <row r="19" spans="1:10">
      <c r="A19" s="475" t="s">
        <v>75</v>
      </c>
      <c r="B19" s="482" t="s">
        <v>70</v>
      </c>
      <c r="C19" s="429" t="s">
        <v>385</v>
      </c>
      <c r="D19" s="477" t="s">
        <v>385</v>
      </c>
      <c r="E19" s="478" t="s">
        <v>70</v>
      </c>
      <c r="F19" s="479" t="s">
        <v>385</v>
      </c>
      <c r="G19" s="480" t="s">
        <v>70</v>
      </c>
      <c r="H19" s="480" t="s">
        <v>70</v>
      </c>
      <c r="I19" s="480" t="s">
        <v>70</v>
      </c>
      <c r="J19" s="481" t="s">
        <v>70</v>
      </c>
    </row>
    <row r="20" spans="1:10">
      <c r="A20" s="475" t="s">
        <v>69</v>
      </c>
      <c r="B20" s="476">
        <v>8.4333992105349456</v>
      </c>
      <c r="C20" s="429">
        <v>17317.041500071758</v>
      </c>
      <c r="D20" s="477">
        <v>17663.382330073193</v>
      </c>
      <c r="E20" s="478">
        <v>1.278050699756007</v>
      </c>
      <c r="F20" s="479">
        <v>286.90495185694635</v>
      </c>
      <c r="G20" s="480">
        <v>-0.68433274097677621</v>
      </c>
      <c r="H20" s="480">
        <v>2.202436738519213</v>
      </c>
      <c r="I20" s="480">
        <v>35.115118338431813</v>
      </c>
      <c r="J20" s="481">
        <v>2.4601833728618061</v>
      </c>
    </row>
    <row r="21" spans="1:10" ht="15" thickBot="1">
      <c r="A21" s="483" t="s">
        <v>76</v>
      </c>
      <c r="B21" s="484">
        <v>10.591973040993819</v>
      </c>
      <c r="C21" s="430">
        <v>20447.824403462972</v>
      </c>
      <c r="D21" s="485">
        <v>20856.780891532231</v>
      </c>
      <c r="E21" s="486">
        <v>2.2929511352346128</v>
      </c>
      <c r="F21" s="487">
        <v>289.67766340710239</v>
      </c>
      <c r="G21" s="488">
        <v>-0.40555927890150401</v>
      </c>
      <c r="H21" s="488">
        <v>-4.661432777232581</v>
      </c>
      <c r="I21" s="488">
        <v>31.283207213009177</v>
      </c>
      <c r="J21" s="489">
        <v>9.7285254325168324E-2</v>
      </c>
    </row>
    <row r="22" spans="1:10" ht="15" thickBot="1">
      <c r="A22" s="455" t="s">
        <v>211</v>
      </c>
      <c r="B22" s="456"/>
      <c r="C22" s="456"/>
      <c r="D22" s="490"/>
      <c r="E22" s="456"/>
      <c r="F22" s="456"/>
      <c r="G22" s="456"/>
      <c r="H22" s="456"/>
      <c r="I22" s="457"/>
      <c r="J22" s="458"/>
    </row>
    <row r="23" spans="1:10" ht="15" thickBot="1">
      <c r="A23" s="459" t="s">
        <v>18</v>
      </c>
      <c r="B23" s="491">
        <v>9.7550672929591364</v>
      </c>
      <c r="C23" s="492">
        <v>18832.176241233854</v>
      </c>
      <c r="D23" s="493">
        <v>19208.819766058532</v>
      </c>
      <c r="E23" s="463">
        <v>8.2261506229593023E-2</v>
      </c>
      <c r="F23" s="463">
        <v>303.8158775981525</v>
      </c>
      <c r="G23" s="463">
        <v>-0.51410669080184956</v>
      </c>
      <c r="H23" s="463">
        <v>-4.8874244920373418</v>
      </c>
      <c r="I23" s="463">
        <v>100</v>
      </c>
      <c r="J23" s="465" t="s">
        <v>19</v>
      </c>
    </row>
    <row r="24" spans="1:10">
      <c r="A24" s="466" t="s">
        <v>72</v>
      </c>
      <c r="B24" s="467" t="s">
        <v>70</v>
      </c>
      <c r="C24" s="468" t="s">
        <v>70</v>
      </c>
      <c r="D24" s="469" t="s">
        <v>70</v>
      </c>
      <c r="E24" s="470" t="s">
        <v>70</v>
      </c>
      <c r="F24" s="471" t="s">
        <v>70</v>
      </c>
      <c r="G24" s="472" t="s">
        <v>70</v>
      </c>
      <c r="H24" s="473" t="s">
        <v>70</v>
      </c>
      <c r="I24" s="473" t="s">
        <v>70</v>
      </c>
      <c r="J24" s="495" t="s">
        <v>70</v>
      </c>
    </row>
    <row r="25" spans="1:10">
      <c r="A25" s="475" t="s">
        <v>73</v>
      </c>
      <c r="B25" s="482">
        <v>10.711350890301603</v>
      </c>
      <c r="C25" s="429">
        <v>20096.343133774113</v>
      </c>
      <c r="D25" s="477">
        <v>20498.269996449595</v>
      </c>
      <c r="E25" s="478">
        <v>0.21412794517283981</v>
      </c>
      <c r="F25" s="479">
        <v>355.5637873754153</v>
      </c>
      <c r="G25" s="480">
        <v>-1.8640274270647093</v>
      </c>
      <c r="H25" s="480">
        <v>-7.6687116564417179</v>
      </c>
      <c r="I25" s="496">
        <v>17.378752886836025</v>
      </c>
      <c r="J25" s="497">
        <v>-0.52349862332322772</v>
      </c>
    </row>
    <row r="26" spans="1:10">
      <c r="A26" s="475" t="s">
        <v>74</v>
      </c>
      <c r="B26" s="476">
        <v>10.606082271494522</v>
      </c>
      <c r="C26" s="429">
        <v>19898.841034698915</v>
      </c>
      <c r="D26" s="477">
        <v>20296.817855392892</v>
      </c>
      <c r="E26" s="478">
        <v>0.9946596923255715</v>
      </c>
      <c r="F26" s="479">
        <v>403.24939759036141</v>
      </c>
      <c r="G26" s="480">
        <v>-1.7053619948578247</v>
      </c>
      <c r="H26" s="480">
        <v>5.0632911392405067</v>
      </c>
      <c r="I26" s="480">
        <v>4.7921478060046185</v>
      </c>
      <c r="J26" s="481">
        <v>0.45387213329731502</v>
      </c>
    </row>
    <row r="27" spans="1:10">
      <c r="A27" s="475" t="s">
        <v>75</v>
      </c>
      <c r="B27" s="482" t="s">
        <v>70</v>
      </c>
      <c r="C27" s="429" t="s">
        <v>70</v>
      </c>
      <c r="D27" s="477" t="s">
        <v>70</v>
      </c>
      <c r="E27" s="478" t="s">
        <v>70</v>
      </c>
      <c r="F27" s="479" t="s">
        <v>70</v>
      </c>
      <c r="G27" s="480" t="s">
        <v>70</v>
      </c>
      <c r="H27" s="480" t="s">
        <v>70</v>
      </c>
      <c r="I27" s="480" t="s">
        <v>70</v>
      </c>
      <c r="J27" s="481" t="s">
        <v>70</v>
      </c>
    </row>
    <row r="28" spans="1:10">
      <c r="A28" s="475" t="s">
        <v>69</v>
      </c>
      <c r="B28" s="482">
        <v>8.7579985995028835</v>
      </c>
      <c r="C28" s="429">
        <v>17983.57001951311</v>
      </c>
      <c r="D28" s="477">
        <v>18343.241419903374</v>
      </c>
      <c r="E28" s="478">
        <v>2.2778724767954133</v>
      </c>
      <c r="F28" s="479">
        <v>281.14994652406421</v>
      </c>
      <c r="G28" s="480">
        <v>1.6514594924409418</v>
      </c>
      <c r="H28" s="480">
        <v>1.5200868621064061</v>
      </c>
      <c r="I28" s="480">
        <v>53.983833718244803</v>
      </c>
      <c r="J28" s="481">
        <v>3.4072274579482595</v>
      </c>
    </row>
    <row r="29" spans="1:10" ht="15" thickBot="1">
      <c r="A29" s="483" t="s">
        <v>76</v>
      </c>
      <c r="B29" s="484">
        <v>9.9746492952173629</v>
      </c>
      <c r="C29" s="430">
        <v>19256.07972049684</v>
      </c>
      <c r="D29" s="485">
        <v>19641.201314906779</v>
      </c>
      <c r="E29" s="486">
        <v>-2.4577250516170741</v>
      </c>
      <c r="F29" s="487">
        <v>297.43220338983053</v>
      </c>
      <c r="G29" s="488">
        <v>-2.400760568930091</v>
      </c>
      <c r="H29" s="488">
        <v>-16.565656565656568</v>
      </c>
      <c r="I29" s="488">
        <v>23.84526558891455</v>
      </c>
      <c r="J29" s="489">
        <v>-3.3376009679223557</v>
      </c>
    </row>
    <row r="30" spans="1:10">
      <c r="A30" s="498" t="s">
        <v>249</v>
      </c>
    </row>
    <row r="31" spans="1:10">
      <c r="A31" s="396" t="s">
        <v>384</v>
      </c>
    </row>
    <row r="32" spans="1:10" ht="15" thickBot="1">
      <c r="A32" s="499" t="s">
        <v>383</v>
      </c>
      <c r="B32" s="500"/>
    </row>
    <row r="33" spans="1:8" ht="15" thickBot="1">
      <c r="A33" s="501" t="s">
        <v>39</v>
      </c>
      <c r="B33" s="869" t="s">
        <v>40</v>
      </c>
      <c r="C33" s="870"/>
      <c r="D33" s="870"/>
      <c r="E33" s="870"/>
      <c r="F33" s="870"/>
      <c r="G33" s="870"/>
      <c r="H33" s="871"/>
    </row>
    <row r="34" spans="1:8">
      <c r="A34" s="502" t="s">
        <v>42</v>
      </c>
      <c r="B34" s="875" t="s">
        <v>43</v>
      </c>
      <c r="C34" s="876"/>
      <c r="D34" s="876"/>
      <c r="E34" s="876"/>
      <c r="F34" s="876"/>
      <c r="G34" s="876"/>
      <c r="H34" s="877"/>
    </row>
    <row r="35" spans="1:8">
      <c r="A35" s="503" t="s">
        <v>44</v>
      </c>
      <c r="B35" s="872" t="s">
        <v>45</v>
      </c>
      <c r="C35" s="873"/>
      <c r="D35" s="873"/>
      <c r="E35" s="873"/>
      <c r="F35" s="873"/>
      <c r="G35" s="873"/>
      <c r="H35" s="874"/>
    </row>
    <row r="36" spans="1:8" ht="15" thickBot="1">
      <c r="A36" s="504" t="s">
        <v>46</v>
      </c>
      <c r="B36" s="878" t="s">
        <v>41</v>
      </c>
      <c r="C36" s="879"/>
      <c r="D36" s="879"/>
      <c r="E36" s="879"/>
      <c r="F36" s="879"/>
      <c r="G36" s="879"/>
      <c r="H36" s="880"/>
    </row>
    <row r="37" spans="1:8">
      <c r="A37" s="868"/>
      <c r="B37" s="868"/>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O12" sqref="O12"/>
    </sheetView>
  </sheetViews>
  <sheetFormatPr defaultColWidth="9.54296875" defaultRowHeight="14.5"/>
  <cols>
    <col min="1" max="1" width="18.1796875" style="393" customWidth="1"/>
    <col min="2" max="2" width="12.54296875" style="393" customWidth="1"/>
    <col min="3" max="3" width="9.81640625" style="393" customWidth="1"/>
    <col min="4" max="4" width="9.54296875" style="393" customWidth="1"/>
    <col min="5" max="5" width="10.453125" style="393" customWidth="1"/>
    <col min="6" max="6" width="10.1796875" style="393" customWidth="1"/>
    <col min="7" max="7" width="9.54296875" style="393"/>
    <col min="8" max="8" width="9.7265625" style="393" customWidth="1"/>
    <col min="9" max="9" width="10.453125" style="393" customWidth="1"/>
    <col min="10" max="11" width="9.54296875" style="393"/>
    <col min="12" max="12" width="10.453125" style="393" customWidth="1"/>
    <col min="13" max="256" width="9.54296875" style="393"/>
    <col min="257" max="257" width="18.1796875" style="393" customWidth="1"/>
    <col min="258" max="258" width="12.54296875" style="393" customWidth="1"/>
    <col min="259" max="259" width="9.81640625" style="393" customWidth="1"/>
    <col min="260" max="260" width="9.54296875" style="393" customWidth="1"/>
    <col min="261" max="261" width="10.453125" style="393" customWidth="1"/>
    <col min="262" max="262" width="10.1796875" style="393" customWidth="1"/>
    <col min="263" max="263" width="9.54296875" style="393"/>
    <col min="264" max="264" width="9.7265625" style="393" customWidth="1"/>
    <col min="265" max="265" width="10.453125" style="393" customWidth="1"/>
    <col min="266" max="267" width="9.54296875" style="393"/>
    <col min="268" max="268" width="10.453125" style="393" customWidth="1"/>
    <col min="269" max="512" width="9.54296875" style="393"/>
    <col min="513" max="513" width="18.1796875" style="393" customWidth="1"/>
    <col min="514" max="514" width="12.54296875" style="393" customWidth="1"/>
    <col min="515" max="515" width="9.81640625" style="393" customWidth="1"/>
    <col min="516" max="516" width="9.54296875" style="393" customWidth="1"/>
    <col min="517" max="517" width="10.453125" style="393" customWidth="1"/>
    <col min="518" max="518" width="10.1796875" style="393" customWidth="1"/>
    <col min="519" max="519" width="9.54296875" style="393"/>
    <col min="520" max="520" width="9.7265625" style="393" customWidth="1"/>
    <col min="521" max="521" width="10.453125" style="393" customWidth="1"/>
    <col min="522" max="523" width="9.54296875" style="393"/>
    <col min="524" max="524" width="10.453125" style="393" customWidth="1"/>
    <col min="525" max="768" width="9.54296875" style="393"/>
    <col min="769" max="769" width="18.1796875" style="393" customWidth="1"/>
    <col min="770" max="770" width="12.54296875" style="393" customWidth="1"/>
    <col min="771" max="771" width="9.81640625" style="393" customWidth="1"/>
    <col min="772" max="772" width="9.54296875" style="393" customWidth="1"/>
    <col min="773" max="773" width="10.453125" style="393" customWidth="1"/>
    <col min="774" max="774" width="10.1796875" style="393" customWidth="1"/>
    <col min="775" max="775" width="9.54296875" style="393"/>
    <col min="776" max="776" width="9.7265625" style="393" customWidth="1"/>
    <col min="777" max="777" width="10.453125" style="393" customWidth="1"/>
    <col min="778" max="779" width="9.54296875" style="393"/>
    <col min="780" max="780" width="10.453125" style="393" customWidth="1"/>
    <col min="781" max="1024" width="9.54296875" style="393"/>
    <col min="1025" max="1025" width="18.1796875" style="393" customWidth="1"/>
    <col min="1026" max="1026" width="12.54296875" style="393" customWidth="1"/>
    <col min="1027" max="1027" width="9.81640625" style="393" customWidth="1"/>
    <col min="1028" max="1028" width="9.54296875" style="393" customWidth="1"/>
    <col min="1029" max="1029" width="10.453125" style="393" customWidth="1"/>
    <col min="1030" max="1030" width="10.1796875" style="393" customWidth="1"/>
    <col min="1031" max="1031" width="9.54296875" style="393"/>
    <col min="1032" max="1032" width="9.7265625" style="393" customWidth="1"/>
    <col min="1033" max="1033" width="10.453125" style="393" customWidth="1"/>
    <col min="1034" max="1035" width="9.54296875" style="393"/>
    <col min="1036" max="1036" width="10.453125" style="393" customWidth="1"/>
    <col min="1037" max="1280" width="9.54296875" style="393"/>
    <col min="1281" max="1281" width="18.1796875" style="393" customWidth="1"/>
    <col min="1282" max="1282" width="12.54296875" style="393" customWidth="1"/>
    <col min="1283" max="1283" width="9.81640625" style="393" customWidth="1"/>
    <col min="1284" max="1284" width="9.54296875" style="393" customWidth="1"/>
    <col min="1285" max="1285" width="10.453125" style="393" customWidth="1"/>
    <col min="1286" max="1286" width="10.1796875" style="393" customWidth="1"/>
    <col min="1287" max="1287" width="9.54296875" style="393"/>
    <col min="1288" max="1288" width="9.7265625" style="393" customWidth="1"/>
    <col min="1289" max="1289" width="10.453125" style="393" customWidth="1"/>
    <col min="1290" max="1291" width="9.54296875" style="393"/>
    <col min="1292" max="1292" width="10.453125" style="393" customWidth="1"/>
    <col min="1293" max="1536" width="9.54296875" style="393"/>
    <col min="1537" max="1537" width="18.1796875" style="393" customWidth="1"/>
    <col min="1538" max="1538" width="12.54296875" style="393" customWidth="1"/>
    <col min="1539" max="1539" width="9.81640625" style="393" customWidth="1"/>
    <col min="1540" max="1540" width="9.54296875" style="393" customWidth="1"/>
    <col min="1541" max="1541" width="10.453125" style="393" customWidth="1"/>
    <col min="1542" max="1542" width="10.1796875" style="393" customWidth="1"/>
    <col min="1543" max="1543" width="9.54296875" style="393"/>
    <col min="1544" max="1544" width="9.7265625" style="393" customWidth="1"/>
    <col min="1545" max="1545" width="10.453125" style="393" customWidth="1"/>
    <col min="1546" max="1547" width="9.54296875" style="393"/>
    <col min="1548" max="1548" width="10.453125" style="393" customWidth="1"/>
    <col min="1549" max="1792" width="9.54296875" style="393"/>
    <col min="1793" max="1793" width="18.1796875" style="393" customWidth="1"/>
    <col min="1794" max="1794" width="12.54296875" style="393" customWidth="1"/>
    <col min="1795" max="1795" width="9.81640625" style="393" customWidth="1"/>
    <col min="1796" max="1796" width="9.54296875" style="393" customWidth="1"/>
    <col min="1797" max="1797" width="10.453125" style="393" customWidth="1"/>
    <col min="1798" max="1798" width="10.1796875" style="393" customWidth="1"/>
    <col min="1799" max="1799" width="9.54296875" style="393"/>
    <col min="1800" max="1800" width="9.7265625" style="393" customWidth="1"/>
    <col min="1801" max="1801" width="10.453125" style="393" customWidth="1"/>
    <col min="1802" max="1803" width="9.54296875" style="393"/>
    <col min="1804" max="1804" width="10.453125" style="393" customWidth="1"/>
    <col min="1805" max="2048" width="9.54296875" style="393"/>
    <col min="2049" max="2049" width="18.1796875" style="393" customWidth="1"/>
    <col min="2050" max="2050" width="12.54296875" style="393" customWidth="1"/>
    <col min="2051" max="2051" width="9.81640625" style="393" customWidth="1"/>
    <col min="2052" max="2052" width="9.54296875" style="393" customWidth="1"/>
    <col min="2053" max="2053" width="10.453125" style="393" customWidth="1"/>
    <col min="2054" max="2054" width="10.1796875" style="393" customWidth="1"/>
    <col min="2055" max="2055" width="9.54296875" style="393"/>
    <col min="2056" max="2056" width="9.7265625" style="393" customWidth="1"/>
    <col min="2057" max="2057" width="10.453125" style="393" customWidth="1"/>
    <col min="2058" max="2059" width="9.54296875" style="393"/>
    <col min="2060" max="2060" width="10.453125" style="393" customWidth="1"/>
    <col min="2061" max="2304" width="9.54296875" style="393"/>
    <col min="2305" max="2305" width="18.1796875" style="393" customWidth="1"/>
    <col min="2306" max="2306" width="12.54296875" style="393" customWidth="1"/>
    <col min="2307" max="2307" width="9.81640625" style="393" customWidth="1"/>
    <col min="2308" max="2308" width="9.54296875" style="393" customWidth="1"/>
    <col min="2309" max="2309" width="10.453125" style="393" customWidth="1"/>
    <col min="2310" max="2310" width="10.1796875" style="393" customWidth="1"/>
    <col min="2311" max="2311" width="9.54296875" style="393"/>
    <col min="2312" max="2312" width="9.7265625" style="393" customWidth="1"/>
    <col min="2313" max="2313" width="10.453125" style="393" customWidth="1"/>
    <col min="2314" max="2315" width="9.54296875" style="393"/>
    <col min="2316" max="2316" width="10.453125" style="393" customWidth="1"/>
    <col min="2317" max="2560" width="9.54296875" style="393"/>
    <col min="2561" max="2561" width="18.1796875" style="393" customWidth="1"/>
    <col min="2562" max="2562" width="12.54296875" style="393" customWidth="1"/>
    <col min="2563" max="2563" width="9.81640625" style="393" customWidth="1"/>
    <col min="2564" max="2564" width="9.54296875" style="393" customWidth="1"/>
    <col min="2565" max="2565" width="10.453125" style="393" customWidth="1"/>
    <col min="2566" max="2566" width="10.1796875" style="393" customWidth="1"/>
    <col min="2567" max="2567" width="9.54296875" style="393"/>
    <col min="2568" max="2568" width="9.7265625" style="393" customWidth="1"/>
    <col min="2569" max="2569" width="10.453125" style="393" customWidth="1"/>
    <col min="2570" max="2571" width="9.54296875" style="393"/>
    <col min="2572" max="2572" width="10.453125" style="393" customWidth="1"/>
    <col min="2573" max="2816" width="9.54296875" style="393"/>
    <col min="2817" max="2817" width="18.1796875" style="393" customWidth="1"/>
    <col min="2818" max="2818" width="12.54296875" style="393" customWidth="1"/>
    <col min="2819" max="2819" width="9.81640625" style="393" customWidth="1"/>
    <col min="2820" max="2820" width="9.54296875" style="393" customWidth="1"/>
    <col min="2821" max="2821" width="10.453125" style="393" customWidth="1"/>
    <col min="2822" max="2822" width="10.1796875" style="393" customWidth="1"/>
    <col min="2823" max="2823" width="9.54296875" style="393"/>
    <col min="2824" max="2824" width="9.7265625" style="393" customWidth="1"/>
    <col min="2825" max="2825" width="10.453125" style="393" customWidth="1"/>
    <col min="2826" max="2827" width="9.54296875" style="393"/>
    <col min="2828" max="2828" width="10.453125" style="393" customWidth="1"/>
    <col min="2829" max="3072" width="9.54296875" style="393"/>
    <col min="3073" max="3073" width="18.1796875" style="393" customWidth="1"/>
    <col min="3074" max="3074" width="12.54296875" style="393" customWidth="1"/>
    <col min="3075" max="3075" width="9.81640625" style="393" customWidth="1"/>
    <col min="3076" max="3076" width="9.54296875" style="393" customWidth="1"/>
    <col min="3077" max="3077" width="10.453125" style="393" customWidth="1"/>
    <col min="3078" max="3078" width="10.1796875" style="393" customWidth="1"/>
    <col min="3079" max="3079" width="9.54296875" style="393"/>
    <col min="3080" max="3080" width="9.7265625" style="393" customWidth="1"/>
    <col min="3081" max="3081" width="10.453125" style="393" customWidth="1"/>
    <col min="3082" max="3083" width="9.54296875" style="393"/>
    <col min="3084" max="3084" width="10.453125" style="393" customWidth="1"/>
    <col min="3085" max="3328" width="9.54296875" style="393"/>
    <col min="3329" max="3329" width="18.1796875" style="393" customWidth="1"/>
    <col min="3330" max="3330" width="12.54296875" style="393" customWidth="1"/>
    <col min="3331" max="3331" width="9.81640625" style="393" customWidth="1"/>
    <col min="3332" max="3332" width="9.54296875" style="393" customWidth="1"/>
    <col min="3333" max="3333" width="10.453125" style="393" customWidth="1"/>
    <col min="3334" max="3334" width="10.1796875" style="393" customWidth="1"/>
    <col min="3335" max="3335" width="9.54296875" style="393"/>
    <col min="3336" max="3336" width="9.7265625" style="393" customWidth="1"/>
    <col min="3337" max="3337" width="10.453125" style="393" customWidth="1"/>
    <col min="3338" max="3339" width="9.54296875" style="393"/>
    <col min="3340" max="3340" width="10.453125" style="393" customWidth="1"/>
    <col min="3341" max="3584" width="9.54296875" style="393"/>
    <col min="3585" max="3585" width="18.1796875" style="393" customWidth="1"/>
    <col min="3586" max="3586" width="12.54296875" style="393" customWidth="1"/>
    <col min="3587" max="3587" width="9.81640625" style="393" customWidth="1"/>
    <col min="3588" max="3588" width="9.54296875" style="393" customWidth="1"/>
    <col min="3589" max="3589" width="10.453125" style="393" customWidth="1"/>
    <col min="3590" max="3590" width="10.1796875" style="393" customWidth="1"/>
    <col min="3591" max="3591" width="9.54296875" style="393"/>
    <col min="3592" max="3592" width="9.7265625" style="393" customWidth="1"/>
    <col min="3593" max="3593" width="10.453125" style="393" customWidth="1"/>
    <col min="3594" max="3595" width="9.54296875" style="393"/>
    <col min="3596" max="3596" width="10.453125" style="393" customWidth="1"/>
    <col min="3597" max="3840" width="9.54296875" style="393"/>
    <col min="3841" max="3841" width="18.1796875" style="393" customWidth="1"/>
    <col min="3842" max="3842" width="12.54296875" style="393" customWidth="1"/>
    <col min="3843" max="3843" width="9.81640625" style="393" customWidth="1"/>
    <col min="3844" max="3844" width="9.54296875" style="393" customWidth="1"/>
    <col min="3845" max="3845" width="10.453125" style="393" customWidth="1"/>
    <col min="3846" max="3846" width="10.1796875" style="393" customWidth="1"/>
    <col min="3847" max="3847" width="9.54296875" style="393"/>
    <col min="3848" max="3848" width="9.7265625" style="393" customWidth="1"/>
    <col min="3849" max="3849" width="10.453125" style="393" customWidth="1"/>
    <col min="3850" max="3851" width="9.54296875" style="393"/>
    <col min="3852" max="3852" width="10.453125" style="393" customWidth="1"/>
    <col min="3853" max="4096" width="9.54296875" style="393"/>
    <col min="4097" max="4097" width="18.1796875" style="393" customWidth="1"/>
    <col min="4098" max="4098" width="12.54296875" style="393" customWidth="1"/>
    <col min="4099" max="4099" width="9.81640625" style="393" customWidth="1"/>
    <col min="4100" max="4100" width="9.54296875" style="393" customWidth="1"/>
    <col min="4101" max="4101" width="10.453125" style="393" customWidth="1"/>
    <col min="4102" max="4102" width="10.1796875" style="393" customWidth="1"/>
    <col min="4103" max="4103" width="9.54296875" style="393"/>
    <col min="4104" max="4104" width="9.7265625" style="393" customWidth="1"/>
    <col min="4105" max="4105" width="10.453125" style="393" customWidth="1"/>
    <col min="4106" max="4107" width="9.54296875" style="393"/>
    <col min="4108" max="4108" width="10.453125" style="393" customWidth="1"/>
    <col min="4109" max="4352" width="9.54296875" style="393"/>
    <col min="4353" max="4353" width="18.1796875" style="393" customWidth="1"/>
    <col min="4354" max="4354" width="12.54296875" style="393" customWidth="1"/>
    <col min="4355" max="4355" width="9.81640625" style="393" customWidth="1"/>
    <col min="4356" max="4356" width="9.54296875" style="393" customWidth="1"/>
    <col min="4357" max="4357" width="10.453125" style="393" customWidth="1"/>
    <col min="4358" max="4358" width="10.1796875" style="393" customWidth="1"/>
    <col min="4359" max="4359" width="9.54296875" style="393"/>
    <col min="4360" max="4360" width="9.7265625" style="393" customWidth="1"/>
    <col min="4361" max="4361" width="10.453125" style="393" customWidth="1"/>
    <col min="4362" max="4363" width="9.54296875" style="393"/>
    <col min="4364" max="4364" width="10.453125" style="393" customWidth="1"/>
    <col min="4365" max="4608" width="9.54296875" style="393"/>
    <col min="4609" max="4609" width="18.1796875" style="393" customWidth="1"/>
    <col min="4610" max="4610" width="12.54296875" style="393" customWidth="1"/>
    <col min="4611" max="4611" width="9.81640625" style="393" customWidth="1"/>
    <col min="4612" max="4612" width="9.54296875" style="393" customWidth="1"/>
    <col min="4613" max="4613" width="10.453125" style="393" customWidth="1"/>
    <col min="4614" max="4614" width="10.1796875" style="393" customWidth="1"/>
    <col min="4615" max="4615" width="9.54296875" style="393"/>
    <col min="4616" max="4616" width="9.7265625" style="393" customWidth="1"/>
    <col min="4617" max="4617" width="10.453125" style="393" customWidth="1"/>
    <col min="4618" max="4619" width="9.54296875" style="393"/>
    <col min="4620" max="4620" width="10.453125" style="393" customWidth="1"/>
    <col min="4621" max="4864" width="9.54296875" style="393"/>
    <col min="4865" max="4865" width="18.1796875" style="393" customWidth="1"/>
    <col min="4866" max="4866" width="12.54296875" style="393" customWidth="1"/>
    <col min="4867" max="4867" width="9.81640625" style="393" customWidth="1"/>
    <col min="4868" max="4868" width="9.54296875" style="393" customWidth="1"/>
    <col min="4869" max="4869" width="10.453125" style="393" customWidth="1"/>
    <col min="4870" max="4870" width="10.1796875" style="393" customWidth="1"/>
    <col min="4871" max="4871" width="9.54296875" style="393"/>
    <col min="4872" max="4872" width="9.7265625" style="393" customWidth="1"/>
    <col min="4873" max="4873" width="10.453125" style="393" customWidth="1"/>
    <col min="4874" max="4875" width="9.54296875" style="393"/>
    <col min="4876" max="4876" width="10.453125" style="393" customWidth="1"/>
    <col min="4877" max="5120" width="9.54296875" style="393"/>
    <col min="5121" max="5121" width="18.1796875" style="393" customWidth="1"/>
    <col min="5122" max="5122" width="12.54296875" style="393" customWidth="1"/>
    <col min="5123" max="5123" width="9.81640625" style="393" customWidth="1"/>
    <col min="5124" max="5124" width="9.54296875" style="393" customWidth="1"/>
    <col min="5125" max="5125" width="10.453125" style="393" customWidth="1"/>
    <col min="5126" max="5126" width="10.1796875" style="393" customWidth="1"/>
    <col min="5127" max="5127" width="9.54296875" style="393"/>
    <col min="5128" max="5128" width="9.7265625" style="393" customWidth="1"/>
    <col min="5129" max="5129" width="10.453125" style="393" customWidth="1"/>
    <col min="5130" max="5131" width="9.54296875" style="393"/>
    <col min="5132" max="5132" width="10.453125" style="393" customWidth="1"/>
    <col min="5133" max="5376" width="9.54296875" style="393"/>
    <col min="5377" max="5377" width="18.1796875" style="393" customWidth="1"/>
    <col min="5378" max="5378" width="12.54296875" style="393" customWidth="1"/>
    <col min="5379" max="5379" width="9.81640625" style="393" customWidth="1"/>
    <col min="5380" max="5380" width="9.54296875" style="393" customWidth="1"/>
    <col min="5381" max="5381" width="10.453125" style="393" customWidth="1"/>
    <col min="5382" max="5382" width="10.1796875" style="393" customWidth="1"/>
    <col min="5383" max="5383" width="9.54296875" style="393"/>
    <col min="5384" max="5384" width="9.7265625" style="393" customWidth="1"/>
    <col min="5385" max="5385" width="10.453125" style="393" customWidth="1"/>
    <col min="5386" max="5387" width="9.54296875" style="393"/>
    <col min="5388" max="5388" width="10.453125" style="393" customWidth="1"/>
    <col min="5389" max="5632" width="9.54296875" style="393"/>
    <col min="5633" max="5633" width="18.1796875" style="393" customWidth="1"/>
    <col min="5634" max="5634" width="12.54296875" style="393" customWidth="1"/>
    <col min="5635" max="5635" width="9.81640625" style="393" customWidth="1"/>
    <col min="5636" max="5636" width="9.54296875" style="393" customWidth="1"/>
    <col min="5637" max="5637" width="10.453125" style="393" customWidth="1"/>
    <col min="5638" max="5638" width="10.1796875" style="393" customWidth="1"/>
    <col min="5639" max="5639" width="9.54296875" style="393"/>
    <col min="5640" max="5640" width="9.7265625" style="393" customWidth="1"/>
    <col min="5641" max="5641" width="10.453125" style="393" customWidth="1"/>
    <col min="5642" max="5643" width="9.54296875" style="393"/>
    <col min="5644" max="5644" width="10.453125" style="393" customWidth="1"/>
    <col min="5645" max="5888" width="9.54296875" style="393"/>
    <col min="5889" max="5889" width="18.1796875" style="393" customWidth="1"/>
    <col min="5890" max="5890" width="12.54296875" style="393" customWidth="1"/>
    <col min="5891" max="5891" width="9.81640625" style="393" customWidth="1"/>
    <col min="5892" max="5892" width="9.54296875" style="393" customWidth="1"/>
    <col min="5893" max="5893" width="10.453125" style="393" customWidth="1"/>
    <col min="5894" max="5894" width="10.1796875" style="393" customWidth="1"/>
    <col min="5895" max="5895" width="9.54296875" style="393"/>
    <col min="5896" max="5896" width="9.7265625" style="393" customWidth="1"/>
    <col min="5897" max="5897" width="10.453125" style="393" customWidth="1"/>
    <col min="5898" max="5899" width="9.54296875" style="393"/>
    <col min="5900" max="5900" width="10.453125" style="393" customWidth="1"/>
    <col min="5901" max="6144" width="9.54296875" style="393"/>
    <col min="6145" max="6145" width="18.1796875" style="393" customWidth="1"/>
    <col min="6146" max="6146" width="12.54296875" style="393" customWidth="1"/>
    <col min="6147" max="6147" width="9.81640625" style="393" customWidth="1"/>
    <col min="6148" max="6148" width="9.54296875" style="393" customWidth="1"/>
    <col min="6149" max="6149" width="10.453125" style="393" customWidth="1"/>
    <col min="6150" max="6150" width="10.1796875" style="393" customWidth="1"/>
    <col min="6151" max="6151" width="9.54296875" style="393"/>
    <col min="6152" max="6152" width="9.7265625" style="393" customWidth="1"/>
    <col min="6153" max="6153" width="10.453125" style="393" customWidth="1"/>
    <col min="6154" max="6155" width="9.54296875" style="393"/>
    <col min="6156" max="6156" width="10.453125" style="393" customWidth="1"/>
    <col min="6157" max="6400" width="9.54296875" style="393"/>
    <col min="6401" max="6401" width="18.1796875" style="393" customWidth="1"/>
    <col min="6402" max="6402" width="12.54296875" style="393" customWidth="1"/>
    <col min="6403" max="6403" width="9.81640625" style="393" customWidth="1"/>
    <col min="6404" max="6404" width="9.54296875" style="393" customWidth="1"/>
    <col min="6405" max="6405" width="10.453125" style="393" customWidth="1"/>
    <col min="6406" max="6406" width="10.1796875" style="393" customWidth="1"/>
    <col min="6407" max="6407" width="9.54296875" style="393"/>
    <col min="6408" max="6408" width="9.7265625" style="393" customWidth="1"/>
    <col min="6409" max="6409" width="10.453125" style="393" customWidth="1"/>
    <col min="6410" max="6411" width="9.54296875" style="393"/>
    <col min="6412" max="6412" width="10.453125" style="393" customWidth="1"/>
    <col min="6413" max="6656" width="9.54296875" style="393"/>
    <col min="6657" max="6657" width="18.1796875" style="393" customWidth="1"/>
    <col min="6658" max="6658" width="12.54296875" style="393" customWidth="1"/>
    <col min="6659" max="6659" width="9.81640625" style="393" customWidth="1"/>
    <col min="6660" max="6660" width="9.54296875" style="393" customWidth="1"/>
    <col min="6661" max="6661" width="10.453125" style="393" customWidth="1"/>
    <col min="6662" max="6662" width="10.1796875" style="393" customWidth="1"/>
    <col min="6663" max="6663" width="9.54296875" style="393"/>
    <col min="6664" max="6664" width="9.7265625" style="393" customWidth="1"/>
    <col min="6665" max="6665" width="10.453125" style="393" customWidth="1"/>
    <col min="6666" max="6667" width="9.54296875" style="393"/>
    <col min="6668" max="6668" width="10.453125" style="393" customWidth="1"/>
    <col min="6669" max="6912" width="9.54296875" style="393"/>
    <col min="6913" max="6913" width="18.1796875" style="393" customWidth="1"/>
    <col min="6914" max="6914" width="12.54296875" style="393" customWidth="1"/>
    <col min="6915" max="6915" width="9.81640625" style="393" customWidth="1"/>
    <col min="6916" max="6916" width="9.54296875" style="393" customWidth="1"/>
    <col min="6917" max="6917" width="10.453125" style="393" customWidth="1"/>
    <col min="6918" max="6918" width="10.1796875" style="393" customWidth="1"/>
    <col min="6919" max="6919" width="9.54296875" style="393"/>
    <col min="6920" max="6920" width="9.7265625" style="393" customWidth="1"/>
    <col min="6921" max="6921" width="10.453125" style="393" customWidth="1"/>
    <col min="6922" max="6923" width="9.54296875" style="393"/>
    <col min="6924" max="6924" width="10.453125" style="393" customWidth="1"/>
    <col min="6925" max="7168" width="9.54296875" style="393"/>
    <col min="7169" max="7169" width="18.1796875" style="393" customWidth="1"/>
    <col min="7170" max="7170" width="12.54296875" style="393" customWidth="1"/>
    <col min="7171" max="7171" width="9.81640625" style="393" customWidth="1"/>
    <col min="7172" max="7172" width="9.54296875" style="393" customWidth="1"/>
    <col min="7173" max="7173" width="10.453125" style="393" customWidth="1"/>
    <col min="7174" max="7174" width="10.1796875" style="393" customWidth="1"/>
    <col min="7175" max="7175" width="9.54296875" style="393"/>
    <col min="7176" max="7176" width="9.7265625" style="393" customWidth="1"/>
    <col min="7177" max="7177" width="10.453125" style="393" customWidth="1"/>
    <col min="7178" max="7179" width="9.54296875" style="393"/>
    <col min="7180" max="7180" width="10.453125" style="393" customWidth="1"/>
    <col min="7181" max="7424" width="9.54296875" style="393"/>
    <col min="7425" max="7425" width="18.1796875" style="393" customWidth="1"/>
    <col min="7426" max="7426" width="12.54296875" style="393" customWidth="1"/>
    <col min="7427" max="7427" width="9.81640625" style="393" customWidth="1"/>
    <col min="7428" max="7428" width="9.54296875" style="393" customWidth="1"/>
    <col min="7429" max="7429" width="10.453125" style="393" customWidth="1"/>
    <col min="7430" max="7430" width="10.1796875" style="393" customWidth="1"/>
    <col min="7431" max="7431" width="9.54296875" style="393"/>
    <col min="7432" max="7432" width="9.7265625" style="393" customWidth="1"/>
    <col min="7433" max="7433" width="10.453125" style="393" customWidth="1"/>
    <col min="7434" max="7435" width="9.54296875" style="393"/>
    <col min="7436" max="7436" width="10.453125" style="393" customWidth="1"/>
    <col min="7437" max="7680" width="9.54296875" style="393"/>
    <col min="7681" max="7681" width="18.1796875" style="393" customWidth="1"/>
    <col min="7682" max="7682" width="12.54296875" style="393" customWidth="1"/>
    <col min="7683" max="7683" width="9.81640625" style="393" customWidth="1"/>
    <col min="7684" max="7684" width="9.54296875" style="393" customWidth="1"/>
    <col min="7685" max="7685" width="10.453125" style="393" customWidth="1"/>
    <col min="7686" max="7686" width="10.1796875" style="393" customWidth="1"/>
    <col min="7687" max="7687" width="9.54296875" style="393"/>
    <col min="7688" max="7688" width="9.7265625" style="393" customWidth="1"/>
    <col min="7689" max="7689" width="10.453125" style="393" customWidth="1"/>
    <col min="7690" max="7691" width="9.54296875" style="393"/>
    <col min="7692" max="7692" width="10.453125" style="393" customWidth="1"/>
    <col min="7693" max="7936" width="9.54296875" style="393"/>
    <col min="7937" max="7937" width="18.1796875" style="393" customWidth="1"/>
    <col min="7938" max="7938" width="12.54296875" style="393" customWidth="1"/>
    <col min="7939" max="7939" width="9.81640625" style="393" customWidth="1"/>
    <col min="7940" max="7940" width="9.54296875" style="393" customWidth="1"/>
    <col min="7941" max="7941" width="10.453125" style="393" customWidth="1"/>
    <col min="7942" max="7942" width="10.1796875" style="393" customWidth="1"/>
    <col min="7943" max="7943" width="9.54296875" style="393"/>
    <col min="7944" max="7944" width="9.7265625" style="393" customWidth="1"/>
    <col min="7945" max="7945" width="10.453125" style="393" customWidth="1"/>
    <col min="7946" max="7947" width="9.54296875" style="393"/>
    <col min="7948" max="7948" width="10.453125" style="393" customWidth="1"/>
    <col min="7949" max="8192" width="9.54296875" style="393"/>
    <col min="8193" max="8193" width="18.1796875" style="393" customWidth="1"/>
    <col min="8194" max="8194" width="12.54296875" style="393" customWidth="1"/>
    <col min="8195" max="8195" width="9.81640625" style="393" customWidth="1"/>
    <col min="8196" max="8196" width="9.54296875" style="393" customWidth="1"/>
    <col min="8197" max="8197" width="10.453125" style="393" customWidth="1"/>
    <col min="8198" max="8198" width="10.1796875" style="393" customWidth="1"/>
    <col min="8199" max="8199" width="9.54296875" style="393"/>
    <col min="8200" max="8200" width="9.7265625" style="393" customWidth="1"/>
    <col min="8201" max="8201" width="10.453125" style="393" customWidth="1"/>
    <col min="8202" max="8203" width="9.54296875" style="393"/>
    <col min="8204" max="8204" width="10.453125" style="393" customWidth="1"/>
    <col min="8205" max="8448" width="9.54296875" style="393"/>
    <col min="8449" max="8449" width="18.1796875" style="393" customWidth="1"/>
    <col min="8450" max="8450" width="12.54296875" style="393" customWidth="1"/>
    <col min="8451" max="8451" width="9.81640625" style="393" customWidth="1"/>
    <col min="8452" max="8452" width="9.54296875" style="393" customWidth="1"/>
    <col min="8453" max="8453" width="10.453125" style="393" customWidth="1"/>
    <col min="8454" max="8454" width="10.1796875" style="393" customWidth="1"/>
    <col min="8455" max="8455" width="9.54296875" style="393"/>
    <col min="8456" max="8456" width="9.7265625" style="393" customWidth="1"/>
    <col min="8457" max="8457" width="10.453125" style="393" customWidth="1"/>
    <col min="8458" max="8459" width="9.54296875" style="393"/>
    <col min="8460" max="8460" width="10.453125" style="393" customWidth="1"/>
    <col min="8461" max="8704" width="9.54296875" style="393"/>
    <col min="8705" max="8705" width="18.1796875" style="393" customWidth="1"/>
    <col min="8706" max="8706" width="12.54296875" style="393" customWidth="1"/>
    <col min="8707" max="8707" width="9.81640625" style="393" customWidth="1"/>
    <col min="8708" max="8708" width="9.54296875" style="393" customWidth="1"/>
    <col min="8709" max="8709" width="10.453125" style="393" customWidth="1"/>
    <col min="8710" max="8710" width="10.1796875" style="393" customWidth="1"/>
    <col min="8711" max="8711" width="9.54296875" style="393"/>
    <col min="8712" max="8712" width="9.7265625" style="393" customWidth="1"/>
    <col min="8713" max="8713" width="10.453125" style="393" customWidth="1"/>
    <col min="8714" max="8715" width="9.54296875" style="393"/>
    <col min="8716" max="8716" width="10.453125" style="393" customWidth="1"/>
    <col min="8717" max="8960" width="9.54296875" style="393"/>
    <col min="8961" max="8961" width="18.1796875" style="393" customWidth="1"/>
    <col min="8962" max="8962" width="12.54296875" style="393" customWidth="1"/>
    <col min="8963" max="8963" width="9.81640625" style="393" customWidth="1"/>
    <col min="8964" max="8964" width="9.54296875" style="393" customWidth="1"/>
    <col min="8965" max="8965" width="10.453125" style="393" customWidth="1"/>
    <col min="8966" max="8966" width="10.1796875" style="393" customWidth="1"/>
    <col min="8967" max="8967" width="9.54296875" style="393"/>
    <col min="8968" max="8968" width="9.7265625" style="393" customWidth="1"/>
    <col min="8969" max="8969" width="10.453125" style="393" customWidth="1"/>
    <col min="8970" max="8971" width="9.54296875" style="393"/>
    <col min="8972" max="8972" width="10.453125" style="393" customWidth="1"/>
    <col min="8973" max="9216" width="9.54296875" style="393"/>
    <col min="9217" max="9217" width="18.1796875" style="393" customWidth="1"/>
    <col min="9218" max="9218" width="12.54296875" style="393" customWidth="1"/>
    <col min="9219" max="9219" width="9.81640625" style="393" customWidth="1"/>
    <col min="9220" max="9220" width="9.54296875" style="393" customWidth="1"/>
    <col min="9221" max="9221" width="10.453125" style="393" customWidth="1"/>
    <col min="9222" max="9222" width="10.1796875" style="393" customWidth="1"/>
    <col min="9223" max="9223" width="9.54296875" style="393"/>
    <col min="9224" max="9224" width="9.7265625" style="393" customWidth="1"/>
    <col min="9225" max="9225" width="10.453125" style="393" customWidth="1"/>
    <col min="9226" max="9227" width="9.54296875" style="393"/>
    <col min="9228" max="9228" width="10.453125" style="393" customWidth="1"/>
    <col min="9229" max="9472" width="9.54296875" style="393"/>
    <col min="9473" max="9473" width="18.1796875" style="393" customWidth="1"/>
    <col min="9474" max="9474" width="12.54296875" style="393" customWidth="1"/>
    <col min="9475" max="9475" width="9.81640625" style="393" customWidth="1"/>
    <col min="9476" max="9476" width="9.54296875" style="393" customWidth="1"/>
    <col min="9477" max="9477" width="10.453125" style="393" customWidth="1"/>
    <col min="9478" max="9478" width="10.1796875" style="393" customWidth="1"/>
    <col min="9479" max="9479" width="9.54296875" style="393"/>
    <col min="9480" max="9480" width="9.7265625" style="393" customWidth="1"/>
    <col min="9481" max="9481" width="10.453125" style="393" customWidth="1"/>
    <col min="9482" max="9483" width="9.54296875" style="393"/>
    <col min="9484" max="9484" width="10.453125" style="393" customWidth="1"/>
    <col min="9485" max="9728" width="9.54296875" style="393"/>
    <col min="9729" max="9729" width="18.1796875" style="393" customWidth="1"/>
    <col min="9730" max="9730" width="12.54296875" style="393" customWidth="1"/>
    <col min="9731" max="9731" width="9.81640625" style="393" customWidth="1"/>
    <col min="9732" max="9732" width="9.54296875" style="393" customWidth="1"/>
    <col min="9733" max="9733" width="10.453125" style="393" customWidth="1"/>
    <col min="9734" max="9734" width="10.1796875" style="393" customWidth="1"/>
    <col min="9735" max="9735" width="9.54296875" style="393"/>
    <col min="9736" max="9736" width="9.7265625" style="393" customWidth="1"/>
    <col min="9737" max="9737" width="10.453125" style="393" customWidth="1"/>
    <col min="9738" max="9739" width="9.54296875" style="393"/>
    <col min="9740" max="9740" width="10.453125" style="393" customWidth="1"/>
    <col min="9741" max="9984" width="9.54296875" style="393"/>
    <col min="9985" max="9985" width="18.1796875" style="393" customWidth="1"/>
    <col min="9986" max="9986" width="12.54296875" style="393" customWidth="1"/>
    <col min="9987" max="9987" width="9.81640625" style="393" customWidth="1"/>
    <col min="9988" max="9988" width="9.54296875" style="393" customWidth="1"/>
    <col min="9989" max="9989" width="10.453125" style="393" customWidth="1"/>
    <col min="9990" max="9990" width="10.1796875" style="393" customWidth="1"/>
    <col min="9991" max="9991" width="9.54296875" style="393"/>
    <col min="9992" max="9992" width="9.7265625" style="393" customWidth="1"/>
    <col min="9993" max="9993" width="10.453125" style="393" customWidth="1"/>
    <col min="9994" max="9995" width="9.54296875" style="393"/>
    <col min="9996" max="9996" width="10.453125" style="393" customWidth="1"/>
    <col min="9997" max="10240" width="9.54296875" style="393"/>
    <col min="10241" max="10241" width="18.1796875" style="393" customWidth="1"/>
    <col min="10242" max="10242" width="12.54296875" style="393" customWidth="1"/>
    <col min="10243" max="10243" width="9.81640625" style="393" customWidth="1"/>
    <col min="10244" max="10244" width="9.54296875" style="393" customWidth="1"/>
    <col min="10245" max="10245" width="10.453125" style="393" customWidth="1"/>
    <col min="10246" max="10246" width="10.1796875" style="393" customWidth="1"/>
    <col min="10247" max="10247" width="9.54296875" style="393"/>
    <col min="10248" max="10248" width="9.7265625" style="393" customWidth="1"/>
    <col min="10249" max="10249" width="10.453125" style="393" customWidth="1"/>
    <col min="10250" max="10251" width="9.54296875" style="393"/>
    <col min="10252" max="10252" width="10.453125" style="393" customWidth="1"/>
    <col min="10253" max="10496" width="9.54296875" style="393"/>
    <col min="10497" max="10497" width="18.1796875" style="393" customWidth="1"/>
    <col min="10498" max="10498" width="12.54296875" style="393" customWidth="1"/>
    <col min="10499" max="10499" width="9.81640625" style="393" customWidth="1"/>
    <col min="10500" max="10500" width="9.54296875" style="393" customWidth="1"/>
    <col min="10501" max="10501" width="10.453125" style="393" customWidth="1"/>
    <col min="10502" max="10502" width="10.1796875" style="393" customWidth="1"/>
    <col min="10503" max="10503" width="9.54296875" style="393"/>
    <col min="10504" max="10504" width="9.7265625" style="393" customWidth="1"/>
    <col min="10505" max="10505" width="10.453125" style="393" customWidth="1"/>
    <col min="10506" max="10507" width="9.54296875" style="393"/>
    <col min="10508" max="10508" width="10.453125" style="393" customWidth="1"/>
    <col min="10509" max="10752" width="9.54296875" style="393"/>
    <col min="10753" max="10753" width="18.1796875" style="393" customWidth="1"/>
    <col min="10754" max="10754" width="12.54296875" style="393" customWidth="1"/>
    <col min="10755" max="10755" width="9.81640625" style="393" customWidth="1"/>
    <col min="10756" max="10756" width="9.54296875" style="393" customWidth="1"/>
    <col min="10757" max="10757" width="10.453125" style="393" customWidth="1"/>
    <col min="10758" max="10758" width="10.1796875" style="393" customWidth="1"/>
    <col min="10759" max="10759" width="9.54296875" style="393"/>
    <col min="10760" max="10760" width="9.7265625" style="393" customWidth="1"/>
    <col min="10761" max="10761" width="10.453125" style="393" customWidth="1"/>
    <col min="10762" max="10763" width="9.54296875" style="393"/>
    <col min="10764" max="10764" width="10.453125" style="393" customWidth="1"/>
    <col min="10765" max="11008" width="9.54296875" style="393"/>
    <col min="11009" max="11009" width="18.1796875" style="393" customWidth="1"/>
    <col min="11010" max="11010" width="12.54296875" style="393" customWidth="1"/>
    <col min="11011" max="11011" width="9.81640625" style="393" customWidth="1"/>
    <col min="11012" max="11012" width="9.54296875" style="393" customWidth="1"/>
    <col min="11013" max="11013" width="10.453125" style="393" customWidth="1"/>
    <col min="11014" max="11014" width="10.1796875" style="393" customWidth="1"/>
    <col min="11015" max="11015" width="9.54296875" style="393"/>
    <col min="11016" max="11016" width="9.7265625" style="393" customWidth="1"/>
    <col min="11017" max="11017" width="10.453125" style="393" customWidth="1"/>
    <col min="11018" max="11019" width="9.54296875" style="393"/>
    <col min="11020" max="11020" width="10.453125" style="393" customWidth="1"/>
    <col min="11021" max="11264" width="9.54296875" style="393"/>
    <col min="11265" max="11265" width="18.1796875" style="393" customWidth="1"/>
    <col min="11266" max="11266" width="12.54296875" style="393" customWidth="1"/>
    <col min="11267" max="11267" width="9.81640625" style="393" customWidth="1"/>
    <col min="11268" max="11268" width="9.54296875" style="393" customWidth="1"/>
    <col min="11269" max="11269" width="10.453125" style="393" customWidth="1"/>
    <col min="11270" max="11270" width="10.1796875" style="393" customWidth="1"/>
    <col min="11271" max="11271" width="9.54296875" style="393"/>
    <col min="11272" max="11272" width="9.7265625" style="393" customWidth="1"/>
    <col min="11273" max="11273" width="10.453125" style="393" customWidth="1"/>
    <col min="11274" max="11275" width="9.54296875" style="393"/>
    <col min="11276" max="11276" width="10.453125" style="393" customWidth="1"/>
    <col min="11277" max="11520" width="9.54296875" style="393"/>
    <col min="11521" max="11521" width="18.1796875" style="393" customWidth="1"/>
    <col min="11522" max="11522" width="12.54296875" style="393" customWidth="1"/>
    <col min="11523" max="11523" width="9.81640625" style="393" customWidth="1"/>
    <col min="11524" max="11524" width="9.54296875" style="393" customWidth="1"/>
    <col min="11525" max="11525" width="10.453125" style="393" customWidth="1"/>
    <col min="11526" max="11526" width="10.1796875" style="393" customWidth="1"/>
    <col min="11527" max="11527" width="9.54296875" style="393"/>
    <col min="11528" max="11528" width="9.7265625" style="393" customWidth="1"/>
    <col min="11529" max="11529" width="10.453125" style="393" customWidth="1"/>
    <col min="11530" max="11531" width="9.54296875" style="393"/>
    <col min="11532" max="11532" width="10.453125" style="393" customWidth="1"/>
    <col min="11533" max="11776" width="9.54296875" style="393"/>
    <col min="11777" max="11777" width="18.1796875" style="393" customWidth="1"/>
    <col min="11778" max="11778" width="12.54296875" style="393" customWidth="1"/>
    <col min="11779" max="11779" width="9.81640625" style="393" customWidth="1"/>
    <col min="11780" max="11780" width="9.54296875" style="393" customWidth="1"/>
    <col min="11781" max="11781" width="10.453125" style="393" customWidth="1"/>
    <col min="11782" max="11782" width="10.1796875" style="393" customWidth="1"/>
    <col min="11783" max="11783" width="9.54296875" style="393"/>
    <col min="11784" max="11784" width="9.7265625" style="393" customWidth="1"/>
    <col min="11785" max="11785" width="10.453125" style="393" customWidth="1"/>
    <col min="11786" max="11787" width="9.54296875" style="393"/>
    <col min="11788" max="11788" width="10.453125" style="393" customWidth="1"/>
    <col min="11789" max="12032" width="9.54296875" style="393"/>
    <col min="12033" max="12033" width="18.1796875" style="393" customWidth="1"/>
    <col min="12034" max="12034" width="12.54296875" style="393" customWidth="1"/>
    <col min="12035" max="12035" width="9.81640625" style="393" customWidth="1"/>
    <col min="12036" max="12036" width="9.54296875" style="393" customWidth="1"/>
    <col min="12037" max="12037" width="10.453125" style="393" customWidth="1"/>
    <col min="12038" max="12038" width="10.1796875" style="393" customWidth="1"/>
    <col min="12039" max="12039" width="9.54296875" style="393"/>
    <col min="12040" max="12040" width="9.7265625" style="393" customWidth="1"/>
    <col min="12041" max="12041" width="10.453125" style="393" customWidth="1"/>
    <col min="12042" max="12043" width="9.54296875" style="393"/>
    <col min="12044" max="12044" width="10.453125" style="393" customWidth="1"/>
    <col min="12045" max="12288" width="9.54296875" style="393"/>
    <col min="12289" max="12289" width="18.1796875" style="393" customWidth="1"/>
    <col min="12290" max="12290" width="12.54296875" style="393" customWidth="1"/>
    <col min="12291" max="12291" width="9.81640625" style="393" customWidth="1"/>
    <col min="12292" max="12292" width="9.54296875" style="393" customWidth="1"/>
    <col min="12293" max="12293" width="10.453125" style="393" customWidth="1"/>
    <col min="12294" max="12294" width="10.1796875" style="393" customWidth="1"/>
    <col min="12295" max="12295" width="9.54296875" style="393"/>
    <col min="12296" max="12296" width="9.7265625" style="393" customWidth="1"/>
    <col min="12297" max="12297" width="10.453125" style="393" customWidth="1"/>
    <col min="12298" max="12299" width="9.54296875" style="393"/>
    <col min="12300" max="12300" width="10.453125" style="393" customWidth="1"/>
    <col min="12301" max="12544" width="9.54296875" style="393"/>
    <col min="12545" max="12545" width="18.1796875" style="393" customWidth="1"/>
    <col min="12546" max="12546" width="12.54296875" style="393" customWidth="1"/>
    <col min="12547" max="12547" width="9.81640625" style="393" customWidth="1"/>
    <col min="12548" max="12548" width="9.54296875" style="393" customWidth="1"/>
    <col min="12549" max="12549" width="10.453125" style="393" customWidth="1"/>
    <col min="12550" max="12550" width="10.1796875" style="393" customWidth="1"/>
    <col min="12551" max="12551" width="9.54296875" style="393"/>
    <col min="12552" max="12552" width="9.7265625" style="393" customWidth="1"/>
    <col min="12553" max="12553" width="10.453125" style="393" customWidth="1"/>
    <col min="12554" max="12555" width="9.54296875" style="393"/>
    <col min="12556" max="12556" width="10.453125" style="393" customWidth="1"/>
    <col min="12557" max="12800" width="9.54296875" style="393"/>
    <col min="12801" max="12801" width="18.1796875" style="393" customWidth="1"/>
    <col min="12802" max="12802" width="12.54296875" style="393" customWidth="1"/>
    <col min="12803" max="12803" width="9.81640625" style="393" customWidth="1"/>
    <col min="12804" max="12804" width="9.54296875" style="393" customWidth="1"/>
    <col min="12805" max="12805" width="10.453125" style="393" customWidth="1"/>
    <col min="12806" max="12806" width="10.1796875" style="393" customWidth="1"/>
    <col min="12807" max="12807" width="9.54296875" style="393"/>
    <col min="12808" max="12808" width="9.7265625" style="393" customWidth="1"/>
    <col min="12809" max="12809" width="10.453125" style="393" customWidth="1"/>
    <col min="12810" max="12811" width="9.54296875" style="393"/>
    <col min="12812" max="12812" width="10.453125" style="393" customWidth="1"/>
    <col min="12813" max="13056" width="9.54296875" style="393"/>
    <col min="13057" max="13057" width="18.1796875" style="393" customWidth="1"/>
    <col min="13058" max="13058" width="12.54296875" style="393" customWidth="1"/>
    <col min="13059" max="13059" width="9.81640625" style="393" customWidth="1"/>
    <col min="13060" max="13060" width="9.54296875" style="393" customWidth="1"/>
    <col min="13061" max="13061" width="10.453125" style="393" customWidth="1"/>
    <col min="13062" max="13062" width="10.1796875" style="393" customWidth="1"/>
    <col min="13063" max="13063" width="9.54296875" style="393"/>
    <col min="13064" max="13064" width="9.7265625" style="393" customWidth="1"/>
    <col min="13065" max="13065" width="10.453125" style="393" customWidth="1"/>
    <col min="13066" max="13067" width="9.54296875" style="393"/>
    <col min="13068" max="13068" width="10.453125" style="393" customWidth="1"/>
    <col min="13069" max="13312" width="9.54296875" style="393"/>
    <col min="13313" max="13313" width="18.1796875" style="393" customWidth="1"/>
    <col min="13314" max="13314" width="12.54296875" style="393" customWidth="1"/>
    <col min="13315" max="13315" width="9.81640625" style="393" customWidth="1"/>
    <col min="13316" max="13316" width="9.54296875" style="393" customWidth="1"/>
    <col min="13317" max="13317" width="10.453125" style="393" customWidth="1"/>
    <col min="13318" max="13318" width="10.1796875" style="393" customWidth="1"/>
    <col min="13319" max="13319" width="9.54296875" style="393"/>
    <col min="13320" max="13320" width="9.7265625" style="393" customWidth="1"/>
    <col min="13321" max="13321" width="10.453125" style="393" customWidth="1"/>
    <col min="13322" max="13323" width="9.54296875" style="393"/>
    <col min="13324" max="13324" width="10.453125" style="393" customWidth="1"/>
    <col min="13325" max="13568" width="9.54296875" style="393"/>
    <col min="13569" max="13569" width="18.1796875" style="393" customWidth="1"/>
    <col min="13570" max="13570" width="12.54296875" style="393" customWidth="1"/>
    <col min="13571" max="13571" width="9.81640625" style="393" customWidth="1"/>
    <col min="13572" max="13572" width="9.54296875" style="393" customWidth="1"/>
    <col min="13573" max="13573" width="10.453125" style="393" customWidth="1"/>
    <col min="13574" max="13574" width="10.1796875" style="393" customWidth="1"/>
    <col min="13575" max="13575" width="9.54296875" style="393"/>
    <col min="13576" max="13576" width="9.7265625" style="393" customWidth="1"/>
    <col min="13577" max="13577" width="10.453125" style="393" customWidth="1"/>
    <col min="13578" max="13579" width="9.54296875" style="393"/>
    <col min="13580" max="13580" width="10.453125" style="393" customWidth="1"/>
    <col min="13581" max="13824" width="9.54296875" style="393"/>
    <col min="13825" max="13825" width="18.1796875" style="393" customWidth="1"/>
    <col min="13826" max="13826" width="12.54296875" style="393" customWidth="1"/>
    <col min="13827" max="13827" width="9.81640625" style="393" customWidth="1"/>
    <col min="13828" max="13828" width="9.54296875" style="393" customWidth="1"/>
    <col min="13829" max="13829" width="10.453125" style="393" customWidth="1"/>
    <col min="13830" max="13830" width="10.1796875" style="393" customWidth="1"/>
    <col min="13831" max="13831" width="9.54296875" style="393"/>
    <col min="13832" max="13832" width="9.7265625" style="393" customWidth="1"/>
    <col min="13833" max="13833" width="10.453125" style="393" customWidth="1"/>
    <col min="13834" max="13835" width="9.54296875" style="393"/>
    <col min="13836" max="13836" width="10.453125" style="393" customWidth="1"/>
    <col min="13837" max="14080" width="9.54296875" style="393"/>
    <col min="14081" max="14081" width="18.1796875" style="393" customWidth="1"/>
    <col min="14082" max="14082" width="12.54296875" style="393" customWidth="1"/>
    <col min="14083" max="14083" width="9.81640625" style="393" customWidth="1"/>
    <col min="14084" max="14084" width="9.54296875" style="393" customWidth="1"/>
    <col min="14085" max="14085" width="10.453125" style="393" customWidth="1"/>
    <col min="14086" max="14086" width="10.1796875" style="393" customWidth="1"/>
    <col min="14087" max="14087" width="9.54296875" style="393"/>
    <col min="14088" max="14088" width="9.7265625" style="393" customWidth="1"/>
    <col min="14089" max="14089" width="10.453125" style="393" customWidth="1"/>
    <col min="14090" max="14091" width="9.54296875" style="393"/>
    <col min="14092" max="14092" width="10.453125" style="393" customWidth="1"/>
    <col min="14093" max="14336" width="9.54296875" style="393"/>
    <col min="14337" max="14337" width="18.1796875" style="393" customWidth="1"/>
    <col min="14338" max="14338" width="12.54296875" style="393" customWidth="1"/>
    <col min="14339" max="14339" width="9.81640625" style="393" customWidth="1"/>
    <col min="14340" max="14340" width="9.54296875" style="393" customWidth="1"/>
    <col min="14341" max="14341" width="10.453125" style="393" customWidth="1"/>
    <col min="14342" max="14342" width="10.1796875" style="393" customWidth="1"/>
    <col min="14343" max="14343" width="9.54296875" style="393"/>
    <col min="14344" max="14344" width="9.7265625" style="393" customWidth="1"/>
    <col min="14345" max="14345" width="10.453125" style="393" customWidth="1"/>
    <col min="14346" max="14347" width="9.54296875" style="393"/>
    <col min="14348" max="14348" width="10.453125" style="393" customWidth="1"/>
    <col min="14349" max="14592" width="9.54296875" style="393"/>
    <col min="14593" max="14593" width="18.1796875" style="393" customWidth="1"/>
    <col min="14594" max="14594" width="12.54296875" style="393" customWidth="1"/>
    <col min="14595" max="14595" width="9.81640625" style="393" customWidth="1"/>
    <col min="14596" max="14596" width="9.54296875" style="393" customWidth="1"/>
    <col min="14597" max="14597" width="10.453125" style="393" customWidth="1"/>
    <col min="14598" max="14598" width="10.1796875" style="393" customWidth="1"/>
    <col min="14599" max="14599" width="9.54296875" style="393"/>
    <col min="14600" max="14600" width="9.7265625" style="393" customWidth="1"/>
    <col min="14601" max="14601" width="10.453125" style="393" customWidth="1"/>
    <col min="14602" max="14603" width="9.54296875" style="393"/>
    <col min="14604" max="14604" width="10.453125" style="393" customWidth="1"/>
    <col min="14605" max="14848" width="9.54296875" style="393"/>
    <col min="14849" max="14849" width="18.1796875" style="393" customWidth="1"/>
    <col min="14850" max="14850" width="12.54296875" style="393" customWidth="1"/>
    <col min="14851" max="14851" width="9.81640625" style="393" customWidth="1"/>
    <col min="14852" max="14852" width="9.54296875" style="393" customWidth="1"/>
    <col min="14853" max="14853" width="10.453125" style="393" customWidth="1"/>
    <col min="14854" max="14854" width="10.1796875" style="393" customWidth="1"/>
    <col min="14855" max="14855" width="9.54296875" style="393"/>
    <col min="14856" max="14856" width="9.7265625" style="393" customWidth="1"/>
    <col min="14857" max="14857" width="10.453125" style="393" customWidth="1"/>
    <col min="14858" max="14859" width="9.54296875" style="393"/>
    <col min="14860" max="14860" width="10.453125" style="393" customWidth="1"/>
    <col min="14861" max="15104" width="9.54296875" style="393"/>
    <col min="15105" max="15105" width="18.1796875" style="393" customWidth="1"/>
    <col min="15106" max="15106" width="12.54296875" style="393" customWidth="1"/>
    <col min="15107" max="15107" width="9.81640625" style="393" customWidth="1"/>
    <col min="15108" max="15108" width="9.54296875" style="393" customWidth="1"/>
    <col min="15109" max="15109" width="10.453125" style="393" customWidth="1"/>
    <col min="15110" max="15110" width="10.1796875" style="393" customWidth="1"/>
    <col min="15111" max="15111" width="9.54296875" style="393"/>
    <col min="15112" max="15112" width="9.7265625" style="393" customWidth="1"/>
    <col min="15113" max="15113" width="10.453125" style="393" customWidth="1"/>
    <col min="15114" max="15115" width="9.54296875" style="393"/>
    <col min="15116" max="15116" width="10.453125" style="393" customWidth="1"/>
    <col min="15117" max="15360" width="9.54296875" style="393"/>
    <col min="15361" max="15361" width="18.1796875" style="393" customWidth="1"/>
    <col min="15362" max="15362" width="12.54296875" style="393" customWidth="1"/>
    <col min="15363" max="15363" width="9.81640625" style="393" customWidth="1"/>
    <col min="15364" max="15364" width="9.54296875" style="393" customWidth="1"/>
    <col min="15365" max="15365" width="10.453125" style="393" customWidth="1"/>
    <col min="15366" max="15366" width="10.1796875" style="393" customWidth="1"/>
    <col min="15367" max="15367" width="9.54296875" style="393"/>
    <col min="15368" max="15368" width="9.7265625" style="393" customWidth="1"/>
    <col min="15369" max="15369" width="10.453125" style="393" customWidth="1"/>
    <col min="15370" max="15371" width="9.54296875" style="393"/>
    <col min="15372" max="15372" width="10.453125" style="393" customWidth="1"/>
    <col min="15373" max="15616" width="9.54296875" style="393"/>
    <col min="15617" max="15617" width="18.1796875" style="393" customWidth="1"/>
    <col min="15618" max="15618" width="12.54296875" style="393" customWidth="1"/>
    <col min="15619" max="15619" width="9.81640625" style="393" customWidth="1"/>
    <col min="15620" max="15620" width="9.54296875" style="393" customWidth="1"/>
    <col min="15621" max="15621" width="10.453125" style="393" customWidth="1"/>
    <col min="15622" max="15622" width="10.1796875" style="393" customWidth="1"/>
    <col min="15623" max="15623" width="9.54296875" style="393"/>
    <col min="15624" max="15624" width="9.7265625" style="393" customWidth="1"/>
    <col min="15625" max="15625" width="10.453125" style="393" customWidth="1"/>
    <col min="15626" max="15627" width="9.54296875" style="393"/>
    <col min="15628" max="15628" width="10.453125" style="393" customWidth="1"/>
    <col min="15629" max="15872" width="9.54296875" style="393"/>
    <col min="15873" max="15873" width="18.1796875" style="393" customWidth="1"/>
    <col min="15874" max="15874" width="12.54296875" style="393" customWidth="1"/>
    <col min="15875" max="15875" width="9.81640625" style="393" customWidth="1"/>
    <col min="15876" max="15876" width="9.54296875" style="393" customWidth="1"/>
    <col min="15877" max="15877" width="10.453125" style="393" customWidth="1"/>
    <col min="15878" max="15878" width="10.1796875" style="393" customWidth="1"/>
    <col min="15879" max="15879" width="9.54296875" style="393"/>
    <col min="15880" max="15880" width="9.7265625" style="393" customWidth="1"/>
    <col min="15881" max="15881" width="10.453125" style="393" customWidth="1"/>
    <col min="15882" max="15883" width="9.54296875" style="393"/>
    <col min="15884" max="15884" width="10.453125" style="393" customWidth="1"/>
    <col min="15885" max="16128" width="9.54296875" style="393"/>
    <col min="16129" max="16129" width="18.1796875" style="393" customWidth="1"/>
    <col min="16130" max="16130" width="12.54296875" style="393" customWidth="1"/>
    <col min="16131" max="16131" width="9.81640625" style="393" customWidth="1"/>
    <col min="16132" max="16132" width="9.54296875" style="393" customWidth="1"/>
    <col min="16133" max="16133" width="10.453125" style="393" customWidth="1"/>
    <col min="16134" max="16134" width="10.1796875" style="393" customWidth="1"/>
    <col min="16135" max="16135" width="9.54296875" style="393"/>
    <col min="16136" max="16136" width="9.7265625" style="393" customWidth="1"/>
    <col min="16137" max="16137" width="10.453125" style="393" customWidth="1"/>
    <col min="16138" max="16139" width="9.54296875" style="393"/>
    <col min="16140" max="16140" width="10.453125" style="393" customWidth="1"/>
    <col min="16141" max="16384" width="9.54296875" style="393"/>
  </cols>
  <sheetData>
    <row r="1" spans="1:12" ht="19">
      <c r="A1" s="686" t="s">
        <v>359</v>
      </c>
      <c r="B1" s="686"/>
      <c r="C1" s="685"/>
      <c r="D1" s="685"/>
      <c r="E1" s="848" t="s">
        <v>405</v>
      </c>
      <c r="F1"/>
      <c r="G1" s="687"/>
      <c r="H1" s="685"/>
      <c r="I1" s="685"/>
      <c r="J1" s="685"/>
      <c r="K1" s="685"/>
      <c r="L1"/>
    </row>
    <row r="2" spans="1:12" ht="15" customHeight="1" thickBot="1">
      <c r="A2" s="688" t="s">
        <v>214</v>
      </c>
      <c r="B2" s="688"/>
      <c r="C2" s="685"/>
      <c r="D2" s="685"/>
      <c r="E2" s="685"/>
      <c r="F2" s="687"/>
      <c r="G2" s="685"/>
      <c r="H2" s="685"/>
      <c r="I2" s="685"/>
      <c r="J2" s="685"/>
      <c r="K2" s="685"/>
      <c r="L2"/>
    </row>
    <row r="3" spans="1:12" ht="21" thickBot="1">
      <c r="A3" s="689" t="s">
        <v>4</v>
      </c>
      <c r="B3" s="690"/>
      <c r="C3" s="690"/>
      <c r="D3" s="690"/>
      <c r="E3" s="690"/>
      <c r="F3" s="690"/>
      <c r="G3" s="690"/>
      <c r="H3" s="690"/>
      <c r="I3" s="690"/>
      <c r="J3" s="690"/>
      <c r="K3" s="690"/>
      <c r="L3" s="691"/>
    </row>
    <row r="4" spans="1:12">
      <c r="A4" s="692"/>
      <c r="B4" s="767"/>
      <c r="C4" s="693" t="s">
        <v>5</v>
      </c>
      <c r="D4" s="693"/>
      <c r="E4" s="693"/>
      <c r="F4" s="693"/>
      <c r="G4" s="768"/>
      <c r="H4" s="884" t="s">
        <v>6</v>
      </c>
      <c r="I4" s="885"/>
      <c r="J4" s="769" t="s">
        <v>7</v>
      </c>
      <c r="K4" s="770" t="s">
        <v>8</v>
      </c>
      <c r="L4" s="771"/>
    </row>
    <row r="5" spans="1:12" ht="15">
      <c r="A5" s="694" t="s">
        <v>9</v>
      </c>
      <c r="B5" s="695" t="s">
        <v>10</v>
      </c>
      <c r="C5" s="696" t="s">
        <v>36</v>
      </c>
      <c r="D5" s="696"/>
      <c r="E5" s="697" t="s">
        <v>37</v>
      </c>
      <c r="F5" s="698"/>
      <c r="G5" s="772"/>
      <c r="H5" s="886" t="s">
        <v>11</v>
      </c>
      <c r="I5" s="887"/>
      <c r="J5" s="773" t="s">
        <v>12</v>
      </c>
      <c r="K5" s="774" t="s">
        <v>13</v>
      </c>
      <c r="L5" s="775"/>
    </row>
    <row r="6" spans="1:12" ht="26.5" thickBot="1">
      <c r="A6" s="699" t="s">
        <v>14</v>
      </c>
      <c r="B6" s="700" t="s">
        <v>15</v>
      </c>
      <c r="C6" s="701" t="s">
        <v>406</v>
      </c>
      <c r="D6" s="702" t="s">
        <v>400</v>
      </c>
      <c r="E6" s="703" t="s">
        <v>406</v>
      </c>
      <c r="F6" s="704" t="s">
        <v>400</v>
      </c>
      <c r="G6" s="781" t="s">
        <v>16</v>
      </c>
      <c r="H6" s="782" t="s">
        <v>406</v>
      </c>
      <c r="I6" s="783" t="s">
        <v>16</v>
      </c>
      <c r="J6" s="784" t="s">
        <v>16</v>
      </c>
      <c r="K6" s="701" t="s">
        <v>406</v>
      </c>
      <c r="L6" s="785" t="s">
        <v>17</v>
      </c>
    </row>
    <row r="7" spans="1:12" ht="15" thickBot="1">
      <c r="A7" s="705" t="s">
        <v>18</v>
      </c>
      <c r="B7" s="706" t="s">
        <v>19</v>
      </c>
      <c r="C7" s="707">
        <v>19282.220439461118</v>
      </c>
      <c r="D7" s="707">
        <v>19283.947633475444</v>
      </c>
      <c r="E7" s="708">
        <v>19667.864848250341</v>
      </c>
      <c r="F7" s="709">
        <v>19669.626586144954</v>
      </c>
      <c r="G7" s="786">
        <v>-8.956641280894467E-3</v>
      </c>
      <c r="H7" s="787">
        <v>314.65939924549787</v>
      </c>
      <c r="I7" s="787">
        <v>-1.0368050942505784</v>
      </c>
      <c r="J7" s="788">
        <v>-7.1201904006346686</v>
      </c>
      <c r="K7" s="787">
        <v>100</v>
      </c>
      <c r="L7" s="789" t="s">
        <v>19</v>
      </c>
    </row>
    <row r="8" spans="1:12" ht="15" thickBot="1">
      <c r="A8" s="776"/>
      <c r="B8" s="777"/>
      <c r="C8" s="790"/>
      <c r="D8" s="790"/>
      <c r="E8" s="790"/>
      <c r="F8" s="790"/>
      <c r="G8" s="791"/>
      <c r="H8" s="788"/>
      <c r="I8" s="788"/>
      <c r="J8" s="788"/>
      <c r="K8" s="788"/>
      <c r="L8" s="792"/>
    </row>
    <row r="9" spans="1:12">
      <c r="A9" s="710" t="s">
        <v>77</v>
      </c>
      <c r="B9" s="711" t="s">
        <v>19</v>
      </c>
      <c r="C9" s="712">
        <v>18219.878959810874</v>
      </c>
      <c r="D9" s="712">
        <v>19353.400859477122</v>
      </c>
      <c r="E9" s="713">
        <v>18584.276539007093</v>
      </c>
      <c r="F9" s="713">
        <v>19740.468876666666</v>
      </c>
      <c r="G9" s="793">
        <v>-5.8569649225819473</v>
      </c>
      <c r="H9" s="794">
        <v>234.98333333333332</v>
      </c>
      <c r="I9" s="794">
        <v>1.8159295181592852</v>
      </c>
      <c r="J9" s="794">
        <v>-7.6923076923076925</v>
      </c>
      <c r="K9" s="794">
        <v>8.5415332052103346E-2</v>
      </c>
      <c r="L9" s="795">
        <v>-5.2939887477751468E-4</v>
      </c>
    </row>
    <row r="10" spans="1:12">
      <c r="A10" s="714" t="s">
        <v>78</v>
      </c>
      <c r="B10" s="715" t="s">
        <v>19</v>
      </c>
      <c r="C10" s="716">
        <v>20241.412851684792</v>
      </c>
      <c r="D10" s="716">
        <v>20199.169931707202</v>
      </c>
      <c r="E10" s="717">
        <v>20646.241108718488</v>
      </c>
      <c r="F10" s="717">
        <v>20603.153330341345</v>
      </c>
      <c r="G10" s="796">
        <v>0.20913195997861897</v>
      </c>
      <c r="H10" s="797">
        <v>358.1394440450515</v>
      </c>
      <c r="I10" s="797">
        <v>-5.2692766870349045E-2</v>
      </c>
      <c r="J10" s="797">
        <v>-9.9870578084555657</v>
      </c>
      <c r="K10" s="797">
        <v>29.703181721118945</v>
      </c>
      <c r="L10" s="798">
        <v>-0.94603155403641637</v>
      </c>
    </row>
    <row r="11" spans="1:12">
      <c r="A11" s="718" t="s">
        <v>79</v>
      </c>
      <c r="B11" s="719" t="s">
        <v>19</v>
      </c>
      <c r="C11" s="720">
        <v>20039.397685421867</v>
      </c>
      <c r="D11" s="720">
        <v>20119.485806225399</v>
      </c>
      <c r="E11" s="721">
        <v>20440.185639130304</v>
      </c>
      <c r="F11" s="721">
        <v>20521.875522349907</v>
      </c>
      <c r="G11" s="799">
        <v>-0.39806246329988437</v>
      </c>
      <c r="H11" s="800">
        <v>398.72805755395677</v>
      </c>
      <c r="I11" s="800">
        <v>2.0209957468620949</v>
      </c>
      <c r="J11" s="800">
        <v>-22.128851540616246</v>
      </c>
      <c r="K11" s="800">
        <v>5.9363655776211832</v>
      </c>
      <c r="L11" s="801">
        <v>-1.144158024124156</v>
      </c>
    </row>
    <row r="12" spans="1:12">
      <c r="A12" s="718" t="s">
        <v>80</v>
      </c>
      <c r="B12" s="719" t="s">
        <v>19</v>
      </c>
      <c r="C12" s="720" t="s">
        <v>385</v>
      </c>
      <c r="D12" s="720" t="s">
        <v>385</v>
      </c>
      <c r="E12" s="721" t="s">
        <v>385</v>
      </c>
      <c r="F12" s="721" t="s">
        <v>385</v>
      </c>
      <c r="G12" s="799" t="s">
        <v>70</v>
      </c>
      <c r="H12" s="800" t="s">
        <v>385</v>
      </c>
      <c r="I12" s="800" t="s">
        <v>70</v>
      </c>
      <c r="J12" s="800" t="s">
        <v>70</v>
      </c>
      <c r="K12" s="800">
        <v>0.39148693857214034</v>
      </c>
      <c r="L12" s="801" t="s">
        <v>70</v>
      </c>
    </row>
    <row r="13" spans="1:12">
      <c r="A13" s="718" t="s">
        <v>69</v>
      </c>
      <c r="B13" s="719" t="s">
        <v>19</v>
      </c>
      <c r="C13" s="720">
        <v>17351.423543906276</v>
      </c>
      <c r="D13" s="720">
        <v>17270.296144152318</v>
      </c>
      <c r="E13" s="721">
        <v>17698.452014784401</v>
      </c>
      <c r="F13" s="721">
        <v>17615.702067035367</v>
      </c>
      <c r="G13" s="799">
        <v>0.46975106319427562</v>
      </c>
      <c r="H13" s="800">
        <v>281.19239453357096</v>
      </c>
      <c r="I13" s="800">
        <v>-0.63498492009600271</v>
      </c>
      <c r="J13" s="800">
        <v>0.6578947368421052</v>
      </c>
      <c r="K13" s="800">
        <v>35.938500960922489</v>
      </c>
      <c r="L13" s="801">
        <v>2.7770570894429127</v>
      </c>
    </row>
    <row r="14" spans="1:12" ht="15" thickBot="1">
      <c r="A14" s="722" t="s">
        <v>81</v>
      </c>
      <c r="B14" s="723" t="s">
        <v>19</v>
      </c>
      <c r="C14" s="724">
        <v>20192.52375011715</v>
      </c>
      <c r="D14" s="724">
        <v>20039.266512346876</v>
      </c>
      <c r="E14" s="725">
        <v>20596.374225119493</v>
      </c>
      <c r="F14" s="725">
        <v>20440.051842593813</v>
      </c>
      <c r="G14" s="802">
        <v>0.7647846675218708</v>
      </c>
      <c r="H14" s="803">
        <v>293.62549668874175</v>
      </c>
      <c r="I14" s="803">
        <v>-1.2638116768820924</v>
      </c>
      <c r="J14" s="803">
        <v>-9.912804038549794</v>
      </c>
      <c r="K14" s="803">
        <v>27.945049469713148</v>
      </c>
      <c r="L14" s="804">
        <v>-0.86626879023660663</v>
      </c>
    </row>
    <row r="15" spans="1:12" ht="15" thickBot="1">
      <c r="A15" s="776"/>
      <c r="B15" s="778"/>
      <c r="C15" s="790"/>
      <c r="D15" s="790"/>
      <c r="E15" s="790"/>
      <c r="F15" s="790"/>
      <c r="G15" s="791"/>
      <c r="H15" s="788"/>
      <c r="I15" s="788"/>
      <c r="J15" s="788"/>
      <c r="K15" s="788"/>
      <c r="L15" s="792"/>
    </row>
    <row r="16" spans="1:12">
      <c r="A16" s="726" t="s">
        <v>82</v>
      </c>
      <c r="B16" s="727" t="s">
        <v>21</v>
      </c>
      <c r="C16" s="728" t="s">
        <v>70</v>
      </c>
      <c r="D16" s="728" t="s">
        <v>70</v>
      </c>
      <c r="E16" s="729" t="s">
        <v>70</v>
      </c>
      <c r="F16" s="729" t="s">
        <v>70</v>
      </c>
      <c r="G16" s="805" t="s">
        <v>70</v>
      </c>
      <c r="H16" s="806" t="s">
        <v>70</v>
      </c>
      <c r="I16" s="806" t="s">
        <v>70</v>
      </c>
      <c r="J16" s="807" t="s">
        <v>70</v>
      </c>
      <c r="K16" s="807" t="s">
        <v>70</v>
      </c>
      <c r="L16" s="808" t="s">
        <v>70</v>
      </c>
    </row>
    <row r="17" spans="1:12">
      <c r="A17" s="714" t="s">
        <v>82</v>
      </c>
      <c r="B17" s="730" t="s">
        <v>22</v>
      </c>
      <c r="C17" s="720" t="s">
        <v>70</v>
      </c>
      <c r="D17" s="720" t="s">
        <v>70</v>
      </c>
      <c r="E17" s="721" t="s">
        <v>70</v>
      </c>
      <c r="F17" s="721" t="s">
        <v>70</v>
      </c>
      <c r="G17" s="799" t="s">
        <v>70</v>
      </c>
      <c r="H17" s="800" t="s">
        <v>70</v>
      </c>
      <c r="I17" s="800" t="s">
        <v>70</v>
      </c>
      <c r="J17" s="809" t="s">
        <v>70</v>
      </c>
      <c r="K17" s="809" t="s">
        <v>70</v>
      </c>
      <c r="L17" s="810" t="s">
        <v>70</v>
      </c>
    </row>
    <row r="18" spans="1:12">
      <c r="A18" s="714" t="s">
        <v>82</v>
      </c>
      <c r="B18" s="730" t="s">
        <v>23</v>
      </c>
      <c r="C18" s="720" t="s">
        <v>70</v>
      </c>
      <c r="D18" s="720" t="s">
        <v>70</v>
      </c>
      <c r="E18" s="721" t="s">
        <v>70</v>
      </c>
      <c r="F18" s="721" t="s">
        <v>70</v>
      </c>
      <c r="G18" s="799" t="s">
        <v>70</v>
      </c>
      <c r="H18" s="800" t="s">
        <v>70</v>
      </c>
      <c r="I18" s="800" t="s">
        <v>70</v>
      </c>
      <c r="J18" s="809" t="s">
        <v>70</v>
      </c>
      <c r="K18" s="809" t="s">
        <v>70</v>
      </c>
      <c r="L18" s="810" t="s">
        <v>70</v>
      </c>
    </row>
    <row r="19" spans="1:12">
      <c r="A19" s="726" t="s">
        <v>82</v>
      </c>
      <c r="B19" s="731" t="s">
        <v>24</v>
      </c>
      <c r="C19" s="732" t="s">
        <v>385</v>
      </c>
      <c r="D19" s="732" t="s">
        <v>385</v>
      </c>
      <c r="E19" s="733" t="s">
        <v>385</v>
      </c>
      <c r="F19" s="733" t="s">
        <v>385</v>
      </c>
      <c r="G19" s="813" t="s">
        <v>70</v>
      </c>
      <c r="H19" s="811" t="s">
        <v>385</v>
      </c>
      <c r="I19" s="811" t="s">
        <v>70</v>
      </c>
      <c r="J19" s="812" t="s">
        <v>70</v>
      </c>
      <c r="K19" s="812">
        <v>2.1353833013025837E-2</v>
      </c>
      <c r="L19" s="814" t="s">
        <v>70</v>
      </c>
    </row>
    <row r="20" spans="1:12">
      <c r="A20" s="714" t="s">
        <v>82</v>
      </c>
      <c r="B20" s="730" t="s">
        <v>25</v>
      </c>
      <c r="C20" s="720" t="s">
        <v>385</v>
      </c>
      <c r="D20" s="720" t="s">
        <v>385</v>
      </c>
      <c r="E20" s="721" t="s">
        <v>385</v>
      </c>
      <c r="F20" s="721" t="s">
        <v>385</v>
      </c>
      <c r="G20" s="799" t="s">
        <v>70</v>
      </c>
      <c r="H20" s="800" t="s">
        <v>385</v>
      </c>
      <c r="I20" s="800" t="s">
        <v>70</v>
      </c>
      <c r="J20" s="809" t="s">
        <v>70</v>
      </c>
      <c r="K20" s="809">
        <v>2.1353833013025837E-2</v>
      </c>
      <c r="L20" s="810" t="s">
        <v>70</v>
      </c>
    </row>
    <row r="21" spans="1:12">
      <c r="A21" s="714" t="s">
        <v>82</v>
      </c>
      <c r="B21" s="730" t="s">
        <v>26</v>
      </c>
      <c r="C21" s="720" t="s">
        <v>70</v>
      </c>
      <c r="D21" s="720" t="s">
        <v>385</v>
      </c>
      <c r="E21" s="721" t="s">
        <v>70</v>
      </c>
      <c r="F21" s="721" t="s">
        <v>385</v>
      </c>
      <c r="G21" s="799" t="s">
        <v>70</v>
      </c>
      <c r="H21" s="800" t="s">
        <v>70</v>
      </c>
      <c r="I21" s="800" t="s">
        <v>70</v>
      </c>
      <c r="J21" s="809" t="s">
        <v>70</v>
      </c>
      <c r="K21" s="809" t="s">
        <v>70</v>
      </c>
      <c r="L21" s="810" t="s">
        <v>70</v>
      </c>
    </row>
    <row r="22" spans="1:12">
      <c r="A22" s="726" t="s">
        <v>82</v>
      </c>
      <c r="B22" s="731" t="s">
        <v>27</v>
      </c>
      <c r="C22" s="732">
        <v>17671.806219053276</v>
      </c>
      <c r="D22" s="732">
        <v>18531.482868062481</v>
      </c>
      <c r="E22" s="733">
        <v>18025.242343434344</v>
      </c>
      <c r="F22" s="733">
        <v>18902.11252542373</v>
      </c>
      <c r="G22" s="813">
        <v>-4.6390062529253182</v>
      </c>
      <c r="H22" s="811">
        <v>219.97777777777776</v>
      </c>
      <c r="I22" s="811">
        <v>-0.59186453018007534</v>
      </c>
      <c r="J22" s="812">
        <v>12.5</v>
      </c>
      <c r="K22" s="812">
        <v>6.4061499039077513E-2</v>
      </c>
      <c r="L22" s="814">
        <v>1.1172433853304665E-2</v>
      </c>
    </row>
    <row r="23" spans="1:12">
      <c r="A23" s="714" t="s">
        <v>82</v>
      </c>
      <c r="B23" s="730" t="s">
        <v>28</v>
      </c>
      <c r="C23" s="720">
        <v>17092.26274509804</v>
      </c>
      <c r="D23" s="720">
        <v>18322.581372549019</v>
      </c>
      <c r="E23" s="721">
        <v>17434.108</v>
      </c>
      <c r="F23" s="721">
        <v>18689.032999999999</v>
      </c>
      <c r="G23" s="799">
        <v>-6.7147668902933573</v>
      </c>
      <c r="H23" s="800">
        <v>211.4</v>
      </c>
      <c r="I23" s="800">
        <v>-0.70455612963832792</v>
      </c>
      <c r="J23" s="809">
        <v>0</v>
      </c>
      <c r="K23" s="809">
        <v>4.9825610363726951E-2</v>
      </c>
      <c r="L23" s="810">
        <v>3.54767832617571E-3</v>
      </c>
    </row>
    <row r="24" spans="1:12" ht="15" thickBot="1">
      <c r="A24" s="734" t="s">
        <v>82</v>
      </c>
      <c r="B24" s="735" t="s">
        <v>29</v>
      </c>
      <c r="C24" s="736" t="s">
        <v>385</v>
      </c>
      <c r="D24" s="736" t="s">
        <v>385</v>
      </c>
      <c r="E24" s="737" t="s">
        <v>385</v>
      </c>
      <c r="F24" s="737" t="s">
        <v>385</v>
      </c>
      <c r="G24" s="815" t="s">
        <v>70</v>
      </c>
      <c r="H24" s="809" t="s">
        <v>385</v>
      </c>
      <c r="I24" s="809" t="s">
        <v>70</v>
      </c>
      <c r="J24" s="809" t="s">
        <v>70</v>
      </c>
      <c r="K24" s="809">
        <v>1.4235888675350559E-2</v>
      </c>
      <c r="L24" s="810" t="s">
        <v>70</v>
      </c>
    </row>
    <row r="25" spans="1:12" ht="15" thickBot="1">
      <c r="A25" s="776"/>
      <c r="B25" s="778"/>
      <c r="C25" s="790"/>
      <c r="D25" s="790"/>
      <c r="E25" s="790"/>
      <c r="F25" s="790"/>
      <c r="G25" s="791"/>
      <c r="H25" s="788"/>
      <c r="I25" s="788"/>
      <c r="J25" s="788"/>
      <c r="K25" s="788"/>
      <c r="L25" s="792"/>
    </row>
    <row r="26" spans="1:12">
      <c r="A26" s="726" t="s">
        <v>83</v>
      </c>
      <c r="B26" s="727" t="s">
        <v>21</v>
      </c>
      <c r="C26" s="728">
        <v>20913.084477573397</v>
      </c>
      <c r="D26" s="728">
        <v>20822.913036939903</v>
      </c>
      <c r="E26" s="729">
        <v>21331.346167124866</v>
      </c>
      <c r="F26" s="729">
        <v>21239.371297678703</v>
      </c>
      <c r="G26" s="805">
        <v>0.43303951024301435</v>
      </c>
      <c r="H26" s="806">
        <v>427.36939890710386</v>
      </c>
      <c r="I26" s="806">
        <v>-0.13824889453607325</v>
      </c>
      <c r="J26" s="807">
        <v>-19.912472647702405</v>
      </c>
      <c r="K26" s="807">
        <v>2.6051676275891524</v>
      </c>
      <c r="L26" s="808">
        <v>-0.41612022114812097</v>
      </c>
    </row>
    <row r="27" spans="1:12">
      <c r="A27" s="714" t="s">
        <v>83</v>
      </c>
      <c r="B27" s="730" t="s">
        <v>22</v>
      </c>
      <c r="C27" s="720">
        <v>21035.347058823529</v>
      </c>
      <c r="D27" s="720">
        <v>21006.713725490197</v>
      </c>
      <c r="E27" s="721">
        <v>21456.054</v>
      </c>
      <c r="F27" s="721">
        <v>21426.848000000002</v>
      </c>
      <c r="G27" s="799">
        <v>0.1363056292740692</v>
      </c>
      <c r="H27" s="800">
        <v>419.2</v>
      </c>
      <c r="I27" s="800">
        <v>-1.9644527595884083</v>
      </c>
      <c r="J27" s="809">
        <v>-19.17808219178082</v>
      </c>
      <c r="K27" s="809">
        <v>1.6798348636913658</v>
      </c>
      <c r="L27" s="810">
        <v>-0.2506160155893431</v>
      </c>
    </row>
    <row r="28" spans="1:12">
      <c r="A28" s="714" t="s">
        <v>83</v>
      </c>
      <c r="B28" s="730" t="s">
        <v>23</v>
      </c>
      <c r="C28" s="720">
        <v>20702.713725490197</v>
      </c>
      <c r="D28" s="720">
        <v>20498.402941176468</v>
      </c>
      <c r="E28" s="721">
        <v>21116.768</v>
      </c>
      <c r="F28" s="721">
        <v>20908.370999999999</v>
      </c>
      <c r="G28" s="799">
        <v>0.99671562170004002</v>
      </c>
      <c r="H28" s="800">
        <v>442.2</v>
      </c>
      <c r="I28" s="800">
        <v>3.1731217918805328</v>
      </c>
      <c r="J28" s="809">
        <v>-21.212121212121211</v>
      </c>
      <c r="K28" s="809">
        <v>0.92533276389778618</v>
      </c>
      <c r="L28" s="810">
        <v>-0.16550420555877876</v>
      </c>
    </row>
    <row r="29" spans="1:12">
      <c r="A29" s="726" t="s">
        <v>83</v>
      </c>
      <c r="B29" s="731" t="s">
        <v>24</v>
      </c>
      <c r="C29" s="732">
        <v>20794.522130446487</v>
      </c>
      <c r="D29" s="732">
        <v>20668.649910761404</v>
      </c>
      <c r="E29" s="733">
        <v>21210.412573055415</v>
      </c>
      <c r="F29" s="733">
        <v>21082.022908976633</v>
      </c>
      <c r="G29" s="813">
        <v>0.60900068571747334</v>
      </c>
      <c r="H29" s="811">
        <v>383.27313237221495</v>
      </c>
      <c r="I29" s="811">
        <v>0.56662354191087394</v>
      </c>
      <c r="J29" s="812">
        <v>-8.6227544910179645</v>
      </c>
      <c r="K29" s="812">
        <v>10.861983059292477</v>
      </c>
      <c r="L29" s="814">
        <v>-0.1786092982376033</v>
      </c>
    </row>
    <row r="30" spans="1:12">
      <c r="A30" s="714" t="s">
        <v>83</v>
      </c>
      <c r="B30" s="730" t="s">
        <v>25</v>
      </c>
      <c r="C30" s="720">
        <v>20976.151960784311</v>
      </c>
      <c r="D30" s="720">
        <v>20835.435294117648</v>
      </c>
      <c r="E30" s="721">
        <v>21395.674999999999</v>
      </c>
      <c r="F30" s="721">
        <v>21252.144</v>
      </c>
      <c r="G30" s="799">
        <v>0.67537185895220286</v>
      </c>
      <c r="H30" s="800">
        <v>375.1</v>
      </c>
      <c r="I30" s="800">
        <v>0.16021361815754945</v>
      </c>
      <c r="J30" s="809">
        <v>-10.535557506584723</v>
      </c>
      <c r="K30" s="809">
        <v>7.2531852800911096</v>
      </c>
      <c r="L30" s="810">
        <v>-0.27689537573329925</v>
      </c>
    </row>
    <row r="31" spans="1:12">
      <c r="A31" s="714" t="s">
        <v>83</v>
      </c>
      <c r="B31" s="730" t="s">
        <v>26</v>
      </c>
      <c r="C31" s="720">
        <v>20451.98431372549</v>
      </c>
      <c r="D31" s="720">
        <v>20329.683333333331</v>
      </c>
      <c r="E31" s="721">
        <v>20861.024000000001</v>
      </c>
      <c r="F31" s="721">
        <v>20736.276999999998</v>
      </c>
      <c r="G31" s="799">
        <v>0.60158822145365365</v>
      </c>
      <c r="H31" s="800">
        <v>399.7</v>
      </c>
      <c r="I31" s="800">
        <v>1.1130786744244818</v>
      </c>
      <c r="J31" s="809">
        <v>-4.5197740112994351</v>
      </c>
      <c r="K31" s="809">
        <v>3.6087977792013661</v>
      </c>
      <c r="L31" s="810">
        <v>9.8286077495693736E-2</v>
      </c>
    </row>
    <row r="32" spans="1:12">
      <c r="A32" s="726" t="s">
        <v>83</v>
      </c>
      <c r="B32" s="731" t="s">
        <v>27</v>
      </c>
      <c r="C32" s="732">
        <v>19672.442953118152</v>
      </c>
      <c r="D32" s="732">
        <v>19691.646237547477</v>
      </c>
      <c r="E32" s="733">
        <v>20065.891812180515</v>
      </c>
      <c r="F32" s="733">
        <v>20085.479162298427</v>
      </c>
      <c r="G32" s="813">
        <v>-9.7519954389132496E-2</v>
      </c>
      <c r="H32" s="811">
        <v>330.21652783866728</v>
      </c>
      <c r="I32" s="811">
        <v>-7.9420411160136359E-2</v>
      </c>
      <c r="J32" s="812">
        <v>-9.0872857712235948</v>
      </c>
      <c r="K32" s="812">
        <v>16.23603103423731</v>
      </c>
      <c r="L32" s="814">
        <v>-0.35130203465069698</v>
      </c>
    </row>
    <row r="33" spans="1:12">
      <c r="A33" s="714" t="s">
        <v>83</v>
      </c>
      <c r="B33" s="730" t="s">
        <v>28</v>
      </c>
      <c r="C33" s="720">
        <v>19719.092156862742</v>
      </c>
      <c r="D33" s="720">
        <v>19675.875490196078</v>
      </c>
      <c r="E33" s="721">
        <v>20113.473999999998</v>
      </c>
      <c r="F33" s="721">
        <v>20069.393</v>
      </c>
      <c r="G33" s="799">
        <v>0.21964291595664259</v>
      </c>
      <c r="H33" s="800">
        <v>320.3</v>
      </c>
      <c r="I33" s="800">
        <v>-0.71295722256664951</v>
      </c>
      <c r="J33" s="809">
        <v>-7.4781659388646284</v>
      </c>
      <c r="K33" s="809">
        <v>12.064915652359598</v>
      </c>
      <c r="L33" s="810">
        <v>-4.6680275182382047E-2</v>
      </c>
    </row>
    <row r="34" spans="1:12" ht="15" thickBot="1">
      <c r="A34" s="734" t="s">
        <v>83</v>
      </c>
      <c r="B34" s="735" t="s">
        <v>29</v>
      </c>
      <c r="C34" s="736">
        <v>19552.03823529412</v>
      </c>
      <c r="D34" s="736">
        <v>19730.779411764706</v>
      </c>
      <c r="E34" s="737">
        <v>19943.079000000002</v>
      </c>
      <c r="F34" s="737">
        <v>20125.395</v>
      </c>
      <c r="G34" s="815">
        <v>-0.90590023202028525</v>
      </c>
      <c r="H34" s="809">
        <v>358.9</v>
      </c>
      <c r="I34" s="809">
        <v>2.0181921546333048</v>
      </c>
      <c r="J34" s="809">
        <v>-13.441654357459379</v>
      </c>
      <c r="K34" s="809">
        <v>4.1711153818777138</v>
      </c>
      <c r="L34" s="810">
        <v>-0.30462175946831316</v>
      </c>
    </row>
    <row r="35" spans="1:12" ht="15" thickBot="1">
      <c r="A35" s="779"/>
      <c r="B35" s="780"/>
      <c r="C35" s="816"/>
      <c r="D35" s="816"/>
      <c r="E35" s="816"/>
      <c r="F35" s="816"/>
      <c r="G35" s="817"/>
      <c r="H35" s="818"/>
      <c r="I35" s="818"/>
      <c r="J35" s="818"/>
      <c r="K35" s="818"/>
      <c r="L35" s="819"/>
    </row>
    <row r="36" spans="1:12">
      <c r="A36" s="714" t="s">
        <v>84</v>
      </c>
      <c r="B36" s="738" t="s">
        <v>26</v>
      </c>
      <c r="C36" s="739">
        <v>20350.389215686275</v>
      </c>
      <c r="D36" s="739">
        <v>20431.063725490196</v>
      </c>
      <c r="E36" s="740">
        <v>20757.397000000001</v>
      </c>
      <c r="F36" s="740">
        <v>20839.685000000001</v>
      </c>
      <c r="G36" s="820">
        <v>-0.39486201446903091</v>
      </c>
      <c r="H36" s="821">
        <v>413.2</v>
      </c>
      <c r="I36" s="821">
        <v>1.6482164821648189</v>
      </c>
      <c r="J36" s="821">
        <v>-26.582278481012654</v>
      </c>
      <c r="K36" s="821">
        <v>2.8898854010961634</v>
      </c>
      <c r="L36" s="822">
        <v>-0.76607122987038423</v>
      </c>
    </row>
    <row r="37" spans="1:12" ht="15" thickBot="1">
      <c r="A37" s="734" t="s">
        <v>84</v>
      </c>
      <c r="B37" s="735" t="s">
        <v>29</v>
      </c>
      <c r="C37" s="736">
        <v>19722.76274509804</v>
      </c>
      <c r="D37" s="736">
        <v>19758.047058823529</v>
      </c>
      <c r="E37" s="737">
        <v>20117.218000000001</v>
      </c>
      <c r="F37" s="737">
        <v>20153.207999999999</v>
      </c>
      <c r="G37" s="815">
        <v>-0.17858199051981186</v>
      </c>
      <c r="H37" s="809">
        <v>385</v>
      </c>
      <c r="I37" s="809">
        <v>2.9136594493450887</v>
      </c>
      <c r="J37" s="809">
        <v>-17.374517374517374</v>
      </c>
      <c r="K37" s="809">
        <v>3.0464801765250198</v>
      </c>
      <c r="L37" s="810">
        <v>-0.37808679425377223</v>
      </c>
    </row>
    <row r="38" spans="1:12" ht="15" thickBot="1">
      <c r="A38" s="779"/>
      <c r="B38" s="780"/>
      <c r="C38" s="816"/>
      <c r="D38" s="816"/>
      <c r="E38" s="816"/>
      <c r="F38" s="816"/>
      <c r="G38" s="817"/>
      <c r="H38" s="818"/>
      <c r="I38" s="818"/>
      <c r="J38" s="818"/>
      <c r="K38" s="818"/>
      <c r="L38" s="819"/>
    </row>
    <row r="39" spans="1:12">
      <c r="A39" s="726" t="s">
        <v>85</v>
      </c>
      <c r="B39" s="727" t="s">
        <v>21</v>
      </c>
      <c r="C39" s="728" t="s">
        <v>385</v>
      </c>
      <c r="D39" s="728" t="s">
        <v>70</v>
      </c>
      <c r="E39" s="729" t="s">
        <v>385</v>
      </c>
      <c r="F39" s="729" t="s">
        <v>70</v>
      </c>
      <c r="G39" s="805" t="s">
        <v>70</v>
      </c>
      <c r="H39" s="806" t="s">
        <v>385</v>
      </c>
      <c r="I39" s="806" t="s">
        <v>70</v>
      </c>
      <c r="J39" s="807" t="s">
        <v>70</v>
      </c>
      <c r="K39" s="807">
        <v>7.1179443376752794E-3</v>
      </c>
      <c r="L39" s="808" t="s">
        <v>70</v>
      </c>
    </row>
    <row r="40" spans="1:12">
      <c r="A40" s="718" t="s">
        <v>85</v>
      </c>
      <c r="B40" s="730" t="s">
        <v>22</v>
      </c>
      <c r="C40" s="720" t="s">
        <v>70</v>
      </c>
      <c r="D40" s="720" t="s">
        <v>70</v>
      </c>
      <c r="E40" s="721" t="s">
        <v>70</v>
      </c>
      <c r="F40" s="721" t="s">
        <v>70</v>
      </c>
      <c r="G40" s="799" t="s">
        <v>70</v>
      </c>
      <c r="H40" s="800" t="s">
        <v>70</v>
      </c>
      <c r="I40" s="800" t="s">
        <v>70</v>
      </c>
      <c r="J40" s="809" t="s">
        <v>70</v>
      </c>
      <c r="K40" s="809" t="s">
        <v>70</v>
      </c>
      <c r="L40" s="810" t="s">
        <v>70</v>
      </c>
    </row>
    <row r="41" spans="1:12">
      <c r="A41" s="718" t="s">
        <v>85</v>
      </c>
      <c r="B41" s="730" t="s">
        <v>23</v>
      </c>
      <c r="C41" s="720" t="s">
        <v>385</v>
      </c>
      <c r="D41" s="720" t="s">
        <v>70</v>
      </c>
      <c r="E41" s="721" t="s">
        <v>385</v>
      </c>
      <c r="F41" s="721" t="s">
        <v>70</v>
      </c>
      <c r="G41" s="799" t="s">
        <v>70</v>
      </c>
      <c r="H41" s="800" t="s">
        <v>385</v>
      </c>
      <c r="I41" s="800" t="s">
        <v>70</v>
      </c>
      <c r="J41" s="809" t="s">
        <v>70</v>
      </c>
      <c r="K41" s="809">
        <v>7.1179443376752794E-3</v>
      </c>
      <c r="L41" s="810" t="s">
        <v>70</v>
      </c>
    </row>
    <row r="42" spans="1:12">
      <c r="A42" s="718" t="s">
        <v>85</v>
      </c>
      <c r="B42" s="730" t="s">
        <v>30</v>
      </c>
      <c r="C42" s="720" t="s">
        <v>70</v>
      </c>
      <c r="D42" s="720" t="s">
        <v>70</v>
      </c>
      <c r="E42" s="721" t="s">
        <v>70</v>
      </c>
      <c r="F42" s="721" t="s">
        <v>70</v>
      </c>
      <c r="G42" s="799" t="s">
        <v>70</v>
      </c>
      <c r="H42" s="800" t="s">
        <v>70</v>
      </c>
      <c r="I42" s="800" t="s">
        <v>70</v>
      </c>
      <c r="J42" s="809" t="s">
        <v>70</v>
      </c>
      <c r="K42" s="809" t="s">
        <v>70</v>
      </c>
      <c r="L42" s="810" t="s">
        <v>70</v>
      </c>
    </row>
    <row r="43" spans="1:12">
      <c r="A43" s="741" t="s">
        <v>85</v>
      </c>
      <c r="B43" s="731" t="s">
        <v>24</v>
      </c>
      <c r="C43" s="732" t="s">
        <v>385</v>
      </c>
      <c r="D43" s="732" t="s">
        <v>70</v>
      </c>
      <c r="E43" s="733" t="s">
        <v>385</v>
      </c>
      <c r="F43" s="733" t="s">
        <v>70</v>
      </c>
      <c r="G43" s="813" t="s">
        <v>70</v>
      </c>
      <c r="H43" s="811" t="s">
        <v>385</v>
      </c>
      <c r="I43" s="811" t="s">
        <v>70</v>
      </c>
      <c r="J43" s="812" t="s">
        <v>70</v>
      </c>
      <c r="K43" s="812">
        <v>4.9825610363726951E-2</v>
      </c>
      <c r="L43" s="814" t="s">
        <v>70</v>
      </c>
    </row>
    <row r="44" spans="1:12">
      <c r="A44" s="718" t="s">
        <v>85</v>
      </c>
      <c r="B44" s="730" t="s">
        <v>26</v>
      </c>
      <c r="C44" s="720" t="s">
        <v>385</v>
      </c>
      <c r="D44" s="720" t="s">
        <v>70</v>
      </c>
      <c r="E44" s="721" t="s">
        <v>385</v>
      </c>
      <c r="F44" s="721" t="s">
        <v>70</v>
      </c>
      <c r="G44" s="799" t="s">
        <v>70</v>
      </c>
      <c r="H44" s="800" t="s">
        <v>385</v>
      </c>
      <c r="I44" s="800" t="s">
        <v>70</v>
      </c>
      <c r="J44" s="809" t="s">
        <v>70</v>
      </c>
      <c r="K44" s="809">
        <v>3.5589721688376395E-2</v>
      </c>
      <c r="L44" s="810" t="s">
        <v>70</v>
      </c>
    </row>
    <row r="45" spans="1:12">
      <c r="A45" s="718" t="s">
        <v>85</v>
      </c>
      <c r="B45" s="730" t="s">
        <v>31</v>
      </c>
      <c r="C45" s="720" t="s">
        <v>385</v>
      </c>
      <c r="D45" s="720" t="s">
        <v>70</v>
      </c>
      <c r="E45" s="721" t="s">
        <v>385</v>
      </c>
      <c r="F45" s="721" t="s">
        <v>70</v>
      </c>
      <c r="G45" s="799" t="s">
        <v>70</v>
      </c>
      <c r="H45" s="800" t="s">
        <v>385</v>
      </c>
      <c r="I45" s="800" t="s">
        <v>70</v>
      </c>
      <c r="J45" s="809" t="s">
        <v>70</v>
      </c>
      <c r="K45" s="809">
        <v>1.4235888675350559E-2</v>
      </c>
      <c r="L45" s="810" t="s">
        <v>70</v>
      </c>
    </row>
    <row r="46" spans="1:12">
      <c r="A46" s="741" t="s">
        <v>85</v>
      </c>
      <c r="B46" s="731" t="s">
        <v>27</v>
      </c>
      <c r="C46" s="732" t="s">
        <v>385</v>
      </c>
      <c r="D46" s="732" t="s">
        <v>385</v>
      </c>
      <c r="E46" s="733" t="s">
        <v>385</v>
      </c>
      <c r="F46" s="733" t="s">
        <v>385</v>
      </c>
      <c r="G46" s="813" t="s">
        <v>70</v>
      </c>
      <c r="H46" s="811" t="s">
        <v>385</v>
      </c>
      <c r="I46" s="811" t="s">
        <v>70</v>
      </c>
      <c r="J46" s="812" t="s">
        <v>70</v>
      </c>
      <c r="K46" s="812">
        <v>0.33454338387073812</v>
      </c>
      <c r="L46" s="814" t="s">
        <v>70</v>
      </c>
    </row>
    <row r="47" spans="1:12">
      <c r="A47" s="718" t="s">
        <v>85</v>
      </c>
      <c r="B47" s="730" t="s">
        <v>29</v>
      </c>
      <c r="C47" s="720" t="s">
        <v>385</v>
      </c>
      <c r="D47" s="720" t="s">
        <v>385</v>
      </c>
      <c r="E47" s="721" t="s">
        <v>385</v>
      </c>
      <c r="F47" s="721" t="s">
        <v>385</v>
      </c>
      <c r="G47" s="799" t="s">
        <v>70</v>
      </c>
      <c r="H47" s="800" t="s">
        <v>385</v>
      </c>
      <c r="I47" s="800" t="s">
        <v>70</v>
      </c>
      <c r="J47" s="809" t="s">
        <v>70</v>
      </c>
      <c r="K47" s="809">
        <v>0.27048188483166064</v>
      </c>
      <c r="L47" s="810" t="s">
        <v>70</v>
      </c>
    </row>
    <row r="48" spans="1:12" ht="15" thickBot="1">
      <c r="A48" s="742" t="s">
        <v>85</v>
      </c>
      <c r="B48" s="730" t="s">
        <v>32</v>
      </c>
      <c r="C48" s="736" t="s">
        <v>385</v>
      </c>
      <c r="D48" s="736" t="s">
        <v>385</v>
      </c>
      <c r="E48" s="737" t="s">
        <v>385</v>
      </c>
      <c r="F48" s="737" t="s">
        <v>385</v>
      </c>
      <c r="G48" s="815" t="s">
        <v>70</v>
      </c>
      <c r="H48" s="809" t="s">
        <v>385</v>
      </c>
      <c r="I48" s="809" t="s">
        <v>70</v>
      </c>
      <c r="J48" s="809" t="s">
        <v>70</v>
      </c>
      <c r="K48" s="809">
        <v>6.4061499039077513E-2</v>
      </c>
      <c r="L48" s="810" t="s">
        <v>70</v>
      </c>
    </row>
    <row r="49" spans="1:12" ht="15" thickBot="1">
      <c r="A49" s="779"/>
      <c r="B49" s="780"/>
      <c r="C49" s="816"/>
      <c r="D49" s="816"/>
      <c r="E49" s="816"/>
      <c r="F49" s="816"/>
      <c r="G49" s="817"/>
      <c r="H49" s="818"/>
      <c r="I49" s="818"/>
      <c r="J49" s="818"/>
      <c r="K49" s="818"/>
      <c r="L49" s="819"/>
    </row>
    <row r="50" spans="1:12">
      <c r="A50" s="726" t="s">
        <v>20</v>
      </c>
      <c r="B50" s="727" t="s">
        <v>24</v>
      </c>
      <c r="C50" s="728">
        <v>18969.269527902779</v>
      </c>
      <c r="D50" s="728">
        <v>18844.365941864369</v>
      </c>
      <c r="E50" s="729">
        <v>19348.654918460834</v>
      </c>
      <c r="F50" s="729">
        <v>19221.253260701658</v>
      </c>
      <c r="G50" s="805">
        <v>0.66281660218093841</v>
      </c>
      <c r="H50" s="806">
        <v>349.30440000000004</v>
      </c>
      <c r="I50" s="806">
        <v>-1.5760805626285346</v>
      </c>
      <c r="J50" s="807">
        <v>-3.4749034749034751</v>
      </c>
      <c r="K50" s="807">
        <v>3.5589721688376397</v>
      </c>
      <c r="L50" s="808">
        <v>0.13440519805884765</v>
      </c>
    </row>
    <row r="51" spans="1:12">
      <c r="A51" s="714" t="s">
        <v>20</v>
      </c>
      <c r="B51" s="730" t="s">
        <v>25</v>
      </c>
      <c r="C51" s="720">
        <v>18872.320588235292</v>
      </c>
      <c r="D51" s="720">
        <v>18450.126470588235</v>
      </c>
      <c r="E51" s="721">
        <v>19249.767</v>
      </c>
      <c r="F51" s="721">
        <v>18819.129000000001</v>
      </c>
      <c r="G51" s="799">
        <v>2.2882993150214284</v>
      </c>
      <c r="H51" s="800">
        <v>324.7</v>
      </c>
      <c r="I51" s="800">
        <v>-0.30703101013202339</v>
      </c>
      <c r="J51" s="809">
        <v>-5.7142857142857144</v>
      </c>
      <c r="K51" s="809">
        <v>0.70467648942985261</v>
      </c>
      <c r="L51" s="810">
        <v>1.0507508866584025E-2</v>
      </c>
    </row>
    <row r="52" spans="1:12">
      <c r="A52" s="714" t="s">
        <v>20</v>
      </c>
      <c r="B52" s="730" t="s">
        <v>26</v>
      </c>
      <c r="C52" s="720">
        <v>18882.606862745095</v>
      </c>
      <c r="D52" s="720">
        <v>18801.888235294118</v>
      </c>
      <c r="E52" s="721">
        <v>19260.258999999998</v>
      </c>
      <c r="F52" s="721">
        <v>19177.925999999999</v>
      </c>
      <c r="G52" s="799">
        <v>0.42931128214802117</v>
      </c>
      <c r="H52" s="800">
        <v>345.4</v>
      </c>
      <c r="I52" s="800">
        <v>-1.9307211811470788</v>
      </c>
      <c r="J52" s="809">
        <v>-4.2145593869731801</v>
      </c>
      <c r="K52" s="809">
        <v>1.7794860844188198</v>
      </c>
      <c r="L52" s="810">
        <v>5.3980332732980862E-2</v>
      </c>
    </row>
    <row r="53" spans="1:12">
      <c r="A53" s="714" t="s">
        <v>20</v>
      </c>
      <c r="B53" s="730" t="s">
        <v>31</v>
      </c>
      <c r="C53" s="720">
        <v>19158.038235294116</v>
      </c>
      <c r="D53" s="720">
        <v>19145.612745098042</v>
      </c>
      <c r="E53" s="721">
        <v>19541.199000000001</v>
      </c>
      <c r="F53" s="721">
        <v>19528.525000000001</v>
      </c>
      <c r="G53" s="799">
        <v>6.4899934838903953E-2</v>
      </c>
      <c r="H53" s="800">
        <v>371.9</v>
      </c>
      <c r="I53" s="800">
        <v>-2.054253357914146</v>
      </c>
      <c r="J53" s="809">
        <v>-0.6578947368421052</v>
      </c>
      <c r="K53" s="809">
        <v>1.0748095949889671</v>
      </c>
      <c r="L53" s="810">
        <v>6.9917356459283209E-2</v>
      </c>
    </row>
    <row r="54" spans="1:12">
      <c r="A54" s="726" t="s">
        <v>20</v>
      </c>
      <c r="B54" s="731" t="s">
        <v>27</v>
      </c>
      <c r="C54" s="732">
        <v>18093.557789379091</v>
      </c>
      <c r="D54" s="732">
        <v>17906.201554010677</v>
      </c>
      <c r="E54" s="733">
        <v>18455.428945166674</v>
      </c>
      <c r="F54" s="733">
        <v>18264.32558509089</v>
      </c>
      <c r="G54" s="813">
        <v>1.0463203756714716</v>
      </c>
      <c r="H54" s="811">
        <v>301.77553663952625</v>
      </c>
      <c r="I54" s="811">
        <v>0.10054380959970473</v>
      </c>
      <c r="J54" s="812">
        <v>-4.3539823008849554</v>
      </c>
      <c r="K54" s="812">
        <v>19.232685600398604</v>
      </c>
      <c r="L54" s="814">
        <v>0.55623445667256988</v>
      </c>
    </row>
    <row r="55" spans="1:12">
      <c r="A55" s="714" t="s">
        <v>20</v>
      </c>
      <c r="B55" s="730" t="s">
        <v>28</v>
      </c>
      <c r="C55" s="720">
        <v>17773.800980392156</v>
      </c>
      <c r="D55" s="720">
        <v>17458.749019607843</v>
      </c>
      <c r="E55" s="721">
        <v>18129.276999999998</v>
      </c>
      <c r="F55" s="721">
        <v>17807.923999999999</v>
      </c>
      <c r="G55" s="799">
        <v>1.8045506034279974</v>
      </c>
      <c r="H55" s="800">
        <v>274.3</v>
      </c>
      <c r="I55" s="800">
        <v>0.2192181220314296</v>
      </c>
      <c r="J55" s="809">
        <v>-6.3102541630148989</v>
      </c>
      <c r="K55" s="809">
        <v>7.6090824969748745</v>
      </c>
      <c r="L55" s="810">
        <v>6.577957485402397E-2</v>
      </c>
    </row>
    <row r="56" spans="1:12">
      <c r="A56" s="714" t="s">
        <v>20</v>
      </c>
      <c r="B56" s="730" t="s">
        <v>29</v>
      </c>
      <c r="C56" s="720">
        <v>18090.054901960782</v>
      </c>
      <c r="D56" s="720">
        <v>18024.108823529412</v>
      </c>
      <c r="E56" s="721">
        <v>18451.856</v>
      </c>
      <c r="F56" s="721">
        <v>18384.591</v>
      </c>
      <c r="G56" s="799">
        <v>0.36587705432228224</v>
      </c>
      <c r="H56" s="800">
        <v>311.2</v>
      </c>
      <c r="I56" s="800">
        <v>-0.54330457015020417</v>
      </c>
      <c r="J56" s="809">
        <v>-1.1067193675889329</v>
      </c>
      <c r="K56" s="809">
        <v>8.9045483664317757</v>
      </c>
      <c r="L56" s="810">
        <v>0.54146493393144546</v>
      </c>
    </row>
    <row r="57" spans="1:12">
      <c r="A57" s="714" t="s">
        <v>20</v>
      </c>
      <c r="B57" s="730" t="s">
        <v>32</v>
      </c>
      <c r="C57" s="720">
        <v>18809.639215686271</v>
      </c>
      <c r="D57" s="720">
        <v>18554.359803921569</v>
      </c>
      <c r="E57" s="721">
        <v>19185.831999999999</v>
      </c>
      <c r="F57" s="721">
        <v>18925.447</v>
      </c>
      <c r="G57" s="799">
        <v>1.375845970771514</v>
      </c>
      <c r="H57" s="800">
        <v>347.8</v>
      </c>
      <c r="I57" s="800">
        <v>1.5178050204319873</v>
      </c>
      <c r="J57" s="809">
        <v>-8.8305489260143197</v>
      </c>
      <c r="K57" s="809">
        <v>2.7190547369919567</v>
      </c>
      <c r="L57" s="810">
        <v>-5.1010052112895998E-2</v>
      </c>
    </row>
    <row r="58" spans="1:12">
      <c r="A58" s="726" t="s">
        <v>20</v>
      </c>
      <c r="B58" s="731" t="s">
        <v>33</v>
      </c>
      <c r="C58" s="732">
        <v>15285.748118702009</v>
      </c>
      <c r="D58" s="732">
        <v>15106.426399814336</v>
      </c>
      <c r="E58" s="733">
        <v>15591.46308107605</v>
      </c>
      <c r="F58" s="733">
        <v>15408.554927810623</v>
      </c>
      <c r="G58" s="813">
        <v>1.1870558538575193</v>
      </c>
      <c r="H58" s="811">
        <v>232.64250135354629</v>
      </c>
      <c r="I58" s="811">
        <v>1.3628664898030263</v>
      </c>
      <c r="J58" s="812">
        <v>10.400478182904962</v>
      </c>
      <c r="K58" s="812">
        <v>13.146843191686241</v>
      </c>
      <c r="L58" s="814">
        <v>2.0864174347114961</v>
      </c>
    </row>
    <row r="59" spans="1:12">
      <c r="A59" s="714" t="s">
        <v>20</v>
      </c>
      <c r="B59" s="730" t="s">
        <v>71</v>
      </c>
      <c r="C59" s="743">
        <v>14800.341176470589</v>
      </c>
      <c r="D59" s="743">
        <v>14695.475490196079</v>
      </c>
      <c r="E59" s="744">
        <v>15096.348</v>
      </c>
      <c r="F59" s="744">
        <v>14989.385</v>
      </c>
      <c r="G59" s="823">
        <v>0.71359165169217909</v>
      </c>
      <c r="H59" s="824">
        <v>221.4</v>
      </c>
      <c r="I59" s="824">
        <v>1.8399264029438822</v>
      </c>
      <c r="J59" s="825">
        <v>13.582497721057429</v>
      </c>
      <c r="K59" s="825">
        <v>8.8689586447433975</v>
      </c>
      <c r="L59" s="826">
        <v>1.6165455811442975</v>
      </c>
    </row>
    <row r="60" spans="1:12">
      <c r="A60" s="714" t="s">
        <v>20</v>
      </c>
      <c r="B60" s="730" t="s">
        <v>34</v>
      </c>
      <c r="C60" s="720">
        <v>16056.926470588236</v>
      </c>
      <c r="D60" s="720">
        <v>15719.774509803921</v>
      </c>
      <c r="E60" s="721">
        <v>16378.065000000001</v>
      </c>
      <c r="F60" s="721">
        <v>16034.17</v>
      </c>
      <c r="G60" s="799">
        <v>2.1447633397924584</v>
      </c>
      <c r="H60" s="800">
        <v>250.2</v>
      </c>
      <c r="I60" s="800">
        <v>1.4187271990271584</v>
      </c>
      <c r="J60" s="809">
        <v>3.3472803347280333</v>
      </c>
      <c r="K60" s="809">
        <v>3.5162645028115875</v>
      </c>
      <c r="L60" s="810">
        <v>0.35614285796166012</v>
      </c>
    </row>
    <row r="61" spans="1:12" ht="15" thickBot="1">
      <c r="A61" s="714" t="s">
        <v>20</v>
      </c>
      <c r="B61" s="730" t="s">
        <v>35</v>
      </c>
      <c r="C61" s="720">
        <v>16562.251960784313</v>
      </c>
      <c r="D61" s="720">
        <v>16038.454901960784</v>
      </c>
      <c r="E61" s="721">
        <v>16893.496999999999</v>
      </c>
      <c r="F61" s="721">
        <v>16359.224</v>
      </c>
      <c r="G61" s="799">
        <v>3.2658822936833629</v>
      </c>
      <c r="H61" s="800">
        <v>282.5</v>
      </c>
      <c r="I61" s="800">
        <v>0.42659082829718759</v>
      </c>
      <c r="J61" s="809">
        <v>9.183673469387756</v>
      </c>
      <c r="K61" s="809">
        <v>0.76162004413125495</v>
      </c>
      <c r="L61" s="810">
        <v>0.11372899560553762</v>
      </c>
    </row>
    <row r="62" spans="1:12" ht="15" thickBot="1">
      <c r="A62" s="779"/>
      <c r="B62" s="780"/>
      <c r="C62" s="816"/>
      <c r="D62" s="816"/>
      <c r="E62" s="816"/>
      <c r="F62" s="816"/>
      <c r="G62" s="817"/>
      <c r="H62" s="818"/>
      <c r="I62" s="818"/>
      <c r="J62" s="818"/>
      <c r="K62" s="818"/>
      <c r="L62" s="819"/>
    </row>
    <row r="63" spans="1:12">
      <c r="A63" s="726" t="s">
        <v>86</v>
      </c>
      <c r="B63" s="731" t="s">
        <v>21</v>
      </c>
      <c r="C63" s="732">
        <v>21053.133611540215</v>
      </c>
      <c r="D63" s="732">
        <v>21107.618312617466</v>
      </c>
      <c r="E63" s="733">
        <v>21474.19628377102</v>
      </c>
      <c r="F63" s="733">
        <v>21529.770678869816</v>
      </c>
      <c r="G63" s="813">
        <v>-0.25812813302902093</v>
      </c>
      <c r="H63" s="811">
        <v>349.36468646864694</v>
      </c>
      <c r="I63" s="811">
        <v>3.0672718164484296E-2</v>
      </c>
      <c r="J63" s="812">
        <v>-19.628647214854112</v>
      </c>
      <c r="K63" s="812">
        <v>2.1567371343156094</v>
      </c>
      <c r="L63" s="814">
        <v>-0.3356600625639361</v>
      </c>
    </row>
    <row r="64" spans="1:12">
      <c r="A64" s="714" t="s">
        <v>86</v>
      </c>
      <c r="B64" s="730" t="s">
        <v>22</v>
      </c>
      <c r="C64" s="720">
        <v>21201</v>
      </c>
      <c r="D64" s="720">
        <v>20872.160784313724</v>
      </c>
      <c r="E64" s="721">
        <v>21625.02</v>
      </c>
      <c r="F64" s="721">
        <v>21289.603999999999</v>
      </c>
      <c r="G64" s="799">
        <v>1.5754919631196573</v>
      </c>
      <c r="H64" s="800">
        <v>315.89999999999998</v>
      </c>
      <c r="I64" s="800">
        <v>-0.18957345971564699</v>
      </c>
      <c r="J64" s="809">
        <v>-19.047619047619047</v>
      </c>
      <c r="K64" s="809">
        <v>0.36301516122143923</v>
      </c>
      <c r="L64" s="810">
        <v>-5.3486227116521901E-2</v>
      </c>
    </row>
    <row r="65" spans="1:12">
      <c r="A65" s="714" t="s">
        <v>86</v>
      </c>
      <c r="B65" s="730" t="s">
        <v>23</v>
      </c>
      <c r="C65" s="720">
        <v>20955.841176470585</v>
      </c>
      <c r="D65" s="720">
        <v>21173.356862745099</v>
      </c>
      <c r="E65" s="721">
        <v>21374.957999999999</v>
      </c>
      <c r="F65" s="721">
        <v>21596.824000000001</v>
      </c>
      <c r="G65" s="799">
        <v>-1.0273084597994677</v>
      </c>
      <c r="H65" s="800">
        <v>348.1</v>
      </c>
      <c r="I65" s="800">
        <v>0.23034840195796466</v>
      </c>
      <c r="J65" s="809">
        <v>-10.526315789473683</v>
      </c>
      <c r="K65" s="809">
        <v>1.2100505374047974</v>
      </c>
      <c r="L65" s="810">
        <v>-4.6064760757307477E-2</v>
      </c>
    </row>
    <row r="66" spans="1:12">
      <c r="A66" s="714" t="s">
        <v>86</v>
      </c>
      <c r="B66" s="730" t="s">
        <v>30</v>
      </c>
      <c r="C66" s="720">
        <v>21163.556862745099</v>
      </c>
      <c r="D66" s="720">
        <v>21115.436274509804</v>
      </c>
      <c r="E66" s="721">
        <v>21586.828000000001</v>
      </c>
      <c r="F66" s="721">
        <v>21537.744999999999</v>
      </c>
      <c r="G66" s="799">
        <v>0.22789293865259505</v>
      </c>
      <c r="H66" s="800">
        <v>372.8</v>
      </c>
      <c r="I66" s="800">
        <v>1.0571970723773474</v>
      </c>
      <c r="J66" s="809">
        <v>-33.87096774193548</v>
      </c>
      <c r="K66" s="809">
        <v>0.58367143568937285</v>
      </c>
      <c r="L66" s="810">
        <v>-0.23610907469010622</v>
      </c>
    </row>
    <row r="67" spans="1:12">
      <c r="A67" s="726" t="s">
        <v>86</v>
      </c>
      <c r="B67" s="731" t="s">
        <v>24</v>
      </c>
      <c r="C67" s="732">
        <v>20860.674719270784</v>
      </c>
      <c r="D67" s="732">
        <v>20856.239550073267</v>
      </c>
      <c r="E67" s="733">
        <v>21277.888213656199</v>
      </c>
      <c r="F67" s="733">
        <v>21273.364341074732</v>
      </c>
      <c r="G67" s="813">
        <v>2.1265430840820436E-2</v>
      </c>
      <c r="H67" s="811">
        <v>313.1072337575352</v>
      </c>
      <c r="I67" s="811">
        <v>0.56342734842952935</v>
      </c>
      <c r="J67" s="812">
        <v>-18.946796959826276</v>
      </c>
      <c r="K67" s="812">
        <v>10.627090896149193</v>
      </c>
      <c r="L67" s="814">
        <v>-1.5506163628750045</v>
      </c>
    </row>
    <row r="68" spans="1:12">
      <c r="A68" s="714" t="s">
        <v>86</v>
      </c>
      <c r="B68" s="730" t="s">
        <v>25</v>
      </c>
      <c r="C68" s="720">
        <v>20606.132352941178</v>
      </c>
      <c r="D68" s="720">
        <v>20417.544117647059</v>
      </c>
      <c r="E68" s="721">
        <v>21018.255000000001</v>
      </c>
      <c r="F68" s="721">
        <v>20825.895</v>
      </c>
      <c r="G68" s="799">
        <v>0.92365778277476474</v>
      </c>
      <c r="H68" s="800">
        <v>279.2</v>
      </c>
      <c r="I68" s="800">
        <v>-0.3568879371877231</v>
      </c>
      <c r="J68" s="809">
        <v>-19.047619047619047</v>
      </c>
      <c r="K68" s="809">
        <v>1.6940707523667164</v>
      </c>
      <c r="L68" s="810">
        <v>-0.24960239321043565</v>
      </c>
    </row>
    <row r="69" spans="1:12">
      <c r="A69" s="714" t="s">
        <v>86</v>
      </c>
      <c r="B69" s="730" t="s">
        <v>26</v>
      </c>
      <c r="C69" s="720">
        <v>20924.979411764703</v>
      </c>
      <c r="D69" s="720">
        <v>20990.969607843137</v>
      </c>
      <c r="E69" s="721">
        <v>21343.478999999999</v>
      </c>
      <c r="F69" s="721">
        <v>21410.789000000001</v>
      </c>
      <c r="G69" s="799">
        <v>-0.31437421572834756</v>
      </c>
      <c r="H69" s="800">
        <v>310.10000000000002</v>
      </c>
      <c r="I69" s="800">
        <v>-0.35347043701798392</v>
      </c>
      <c r="J69" s="809">
        <v>-17.099373321396598</v>
      </c>
      <c r="K69" s="809">
        <v>6.5912164566873086</v>
      </c>
      <c r="L69" s="810">
        <v>-0.79341926987622458</v>
      </c>
    </row>
    <row r="70" spans="1:12">
      <c r="A70" s="714" t="s">
        <v>86</v>
      </c>
      <c r="B70" s="730" t="s">
        <v>31</v>
      </c>
      <c r="C70" s="720">
        <v>20847.085294117645</v>
      </c>
      <c r="D70" s="720">
        <v>20781.646078431371</v>
      </c>
      <c r="E70" s="721">
        <v>21264.026999999998</v>
      </c>
      <c r="F70" s="721">
        <v>21197.278999999999</v>
      </c>
      <c r="G70" s="799">
        <v>0.31488947237048487</v>
      </c>
      <c r="H70" s="800">
        <v>346.1</v>
      </c>
      <c r="I70" s="800">
        <v>3.9339339339339405</v>
      </c>
      <c r="J70" s="809">
        <v>-23.665893271461716</v>
      </c>
      <c r="K70" s="809">
        <v>2.3418036870951666</v>
      </c>
      <c r="L70" s="810">
        <v>-0.50759469978834515</v>
      </c>
    </row>
    <row r="71" spans="1:12">
      <c r="A71" s="726" t="s">
        <v>86</v>
      </c>
      <c r="B71" s="731" t="s">
        <v>27</v>
      </c>
      <c r="C71" s="732">
        <v>19496.281709993953</v>
      </c>
      <c r="D71" s="732">
        <v>19008.095892213118</v>
      </c>
      <c r="E71" s="733">
        <v>19886.207344193834</v>
      </c>
      <c r="F71" s="733">
        <v>19388.257810057381</v>
      </c>
      <c r="G71" s="813">
        <v>2.5683046873770605</v>
      </c>
      <c r="H71" s="811">
        <v>272.04089201877935</v>
      </c>
      <c r="I71" s="811">
        <v>-1.5099663705845356</v>
      </c>
      <c r="J71" s="812">
        <v>-0.42075736325385693</v>
      </c>
      <c r="K71" s="812">
        <v>15.161221439248346</v>
      </c>
      <c r="L71" s="814">
        <v>1.0200076352023331</v>
      </c>
    </row>
    <row r="72" spans="1:12">
      <c r="A72" s="714" t="s">
        <v>86</v>
      </c>
      <c r="B72" s="730" t="s">
        <v>28</v>
      </c>
      <c r="C72" s="720">
        <v>18828.715686274511</v>
      </c>
      <c r="D72" s="720">
        <v>18691.362745098038</v>
      </c>
      <c r="E72" s="721">
        <v>19205.29</v>
      </c>
      <c r="F72" s="721">
        <v>19065.189999999999</v>
      </c>
      <c r="G72" s="799">
        <v>0.73484712190123569</v>
      </c>
      <c r="H72" s="800">
        <v>241.7</v>
      </c>
      <c r="I72" s="800">
        <v>-0.77996715927750648</v>
      </c>
      <c r="J72" s="809">
        <v>16.415410385259634</v>
      </c>
      <c r="K72" s="809">
        <v>4.9469713146843191</v>
      </c>
      <c r="L72" s="810">
        <v>1.0001248251960209</v>
      </c>
    </row>
    <row r="73" spans="1:12">
      <c r="A73" s="714" t="s">
        <v>86</v>
      </c>
      <c r="B73" s="730" t="s">
        <v>29</v>
      </c>
      <c r="C73" s="720">
        <v>19796.943137254904</v>
      </c>
      <c r="D73" s="720">
        <v>18921.498039215687</v>
      </c>
      <c r="E73" s="721">
        <v>20192.882000000001</v>
      </c>
      <c r="F73" s="721">
        <v>19299.928</v>
      </c>
      <c r="G73" s="799">
        <v>4.6267219235222097</v>
      </c>
      <c r="H73" s="800">
        <v>278.7</v>
      </c>
      <c r="I73" s="800">
        <v>-1.4149274849663955</v>
      </c>
      <c r="J73" s="800">
        <v>-2.7164685908319184</v>
      </c>
      <c r="K73" s="800">
        <v>8.1571642109758695</v>
      </c>
      <c r="L73" s="801">
        <v>0.36924936237081774</v>
      </c>
    </row>
    <row r="74" spans="1:12" ht="15" thickBot="1">
      <c r="A74" s="745" t="s">
        <v>86</v>
      </c>
      <c r="B74" s="746" t="s">
        <v>32</v>
      </c>
      <c r="C74" s="724">
        <v>19671.272549019606</v>
      </c>
      <c r="D74" s="724">
        <v>19674.627450980392</v>
      </c>
      <c r="E74" s="725">
        <v>20064.698</v>
      </c>
      <c r="F74" s="725">
        <v>20068.12</v>
      </c>
      <c r="G74" s="802">
        <v>-1.7051921156534151E-2</v>
      </c>
      <c r="H74" s="803">
        <v>318.60000000000002</v>
      </c>
      <c r="I74" s="803">
        <v>3.2069970845481159</v>
      </c>
      <c r="J74" s="803">
        <v>-20.604395604395602</v>
      </c>
      <c r="K74" s="803">
        <v>2.0570859135881556</v>
      </c>
      <c r="L74" s="804">
        <v>-0.34936655236450864</v>
      </c>
    </row>
    <row r="75" spans="1:12">
      <c r="A75" s="747"/>
      <c r="B75" s="747"/>
      <c r="C75" s="748"/>
      <c r="D75" s="748"/>
      <c r="E75" s="748"/>
      <c r="F75" s="748"/>
      <c r="G75" s="747"/>
      <c r="H75" s="747"/>
      <c r="I75" s="747"/>
      <c r="J75" s="747"/>
      <c r="K75" s="747"/>
      <c r="L75"/>
    </row>
    <row r="76" spans="1:12" ht="15" thickBot="1">
      <c r="A76"/>
      <c r="B76"/>
      <c r="C76"/>
      <c r="D76"/>
      <c r="E76"/>
      <c r="F76"/>
      <c r="G76"/>
      <c r="H76"/>
      <c r="I76"/>
      <c r="J76"/>
      <c r="K76"/>
      <c r="L76" s="827"/>
    </row>
    <row r="77" spans="1:12" ht="21" thickBot="1">
      <c r="A77" s="689" t="s">
        <v>212</v>
      </c>
      <c r="B77" s="690"/>
      <c r="C77" s="690"/>
      <c r="D77" s="690"/>
      <c r="E77" s="690"/>
      <c r="F77" s="690"/>
      <c r="G77" s="690"/>
      <c r="H77" s="690"/>
      <c r="I77" s="690"/>
      <c r="J77" s="690"/>
      <c r="K77" s="690"/>
      <c r="L77" s="691"/>
    </row>
    <row r="78" spans="1:12">
      <c r="A78" s="692"/>
      <c r="B78" s="767"/>
      <c r="C78" s="693" t="s">
        <v>5</v>
      </c>
      <c r="D78" s="693" t="s">
        <v>5</v>
      </c>
      <c r="E78" s="693"/>
      <c r="F78" s="693"/>
      <c r="G78" s="768"/>
      <c r="H78" s="884" t="s">
        <v>6</v>
      </c>
      <c r="I78" s="885"/>
      <c r="J78" s="769" t="s">
        <v>7</v>
      </c>
      <c r="K78" s="770" t="s">
        <v>8</v>
      </c>
      <c r="L78" s="771"/>
    </row>
    <row r="79" spans="1:12" ht="15">
      <c r="A79" s="694" t="s">
        <v>9</v>
      </c>
      <c r="B79" s="695" t="s">
        <v>10</v>
      </c>
      <c r="C79" s="696" t="s">
        <v>36</v>
      </c>
      <c r="D79" s="696" t="s">
        <v>36</v>
      </c>
      <c r="E79" s="697" t="s">
        <v>37</v>
      </c>
      <c r="F79" s="698"/>
      <c r="G79" s="772"/>
      <c r="H79" s="886" t="s">
        <v>11</v>
      </c>
      <c r="I79" s="887"/>
      <c r="J79" s="773" t="s">
        <v>12</v>
      </c>
      <c r="K79" s="774" t="s">
        <v>13</v>
      </c>
      <c r="L79" s="775"/>
    </row>
    <row r="80" spans="1:12" ht="26.5" thickBot="1">
      <c r="A80" s="699" t="s">
        <v>14</v>
      </c>
      <c r="B80" s="700" t="s">
        <v>15</v>
      </c>
      <c r="C80" s="701" t="s">
        <v>406</v>
      </c>
      <c r="D80" s="702" t="s">
        <v>400</v>
      </c>
      <c r="E80" s="703" t="s">
        <v>406</v>
      </c>
      <c r="F80" s="704" t="s">
        <v>400</v>
      </c>
      <c r="G80" s="781" t="s">
        <v>16</v>
      </c>
      <c r="H80" s="782" t="s">
        <v>406</v>
      </c>
      <c r="I80" s="783" t="s">
        <v>16</v>
      </c>
      <c r="J80" s="784" t="s">
        <v>16</v>
      </c>
      <c r="K80" s="701" t="s">
        <v>406</v>
      </c>
      <c r="L80" s="785" t="s">
        <v>17</v>
      </c>
    </row>
    <row r="81" spans="1:12" ht="15" thickBot="1">
      <c r="A81" s="705" t="s">
        <v>18</v>
      </c>
      <c r="B81" s="706" t="s">
        <v>19</v>
      </c>
      <c r="C81" s="707">
        <v>19332.833734178817</v>
      </c>
      <c r="D81" s="707">
        <v>19449.455849926369</v>
      </c>
      <c r="E81" s="708">
        <v>19719.490408862395</v>
      </c>
      <c r="F81" s="709">
        <v>19838.444966924897</v>
      </c>
      <c r="G81" s="786">
        <v>-0.59961634221243387</v>
      </c>
      <c r="H81" s="787">
        <v>320.7844331084417</v>
      </c>
      <c r="I81" s="787">
        <v>-1.0662248014010558</v>
      </c>
      <c r="J81" s="788">
        <v>-9.406678592725104</v>
      </c>
      <c r="K81" s="787">
        <v>100</v>
      </c>
      <c r="L81" s="789" t="s">
        <v>19</v>
      </c>
    </row>
    <row r="82" spans="1:12" ht="15" thickBot="1">
      <c r="A82" s="776"/>
      <c r="B82" s="777"/>
      <c r="C82" s="790"/>
      <c r="D82" s="790"/>
      <c r="E82" s="790"/>
      <c r="F82" s="790"/>
      <c r="G82" s="791"/>
      <c r="H82" s="788"/>
      <c r="I82" s="788"/>
      <c r="J82" s="788"/>
      <c r="K82" s="788"/>
      <c r="L82" s="792"/>
    </row>
    <row r="83" spans="1:12">
      <c r="A83" s="710" t="s">
        <v>77</v>
      </c>
      <c r="B83" s="711" t="s">
        <v>19</v>
      </c>
      <c r="C83" s="712">
        <v>20123.004016064257</v>
      </c>
      <c r="D83" s="712">
        <v>18905.718954248365</v>
      </c>
      <c r="E83" s="713">
        <v>20525.464096385542</v>
      </c>
      <c r="F83" s="713">
        <v>19283.833333333332</v>
      </c>
      <c r="G83" s="793">
        <v>6.4387134113318227</v>
      </c>
      <c r="H83" s="794">
        <v>276.66666666666669</v>
      </c>
      <c r="I83" s="794">
        <v>38.333333333333343</v>
      </c>
      <c r="J83" s="794">
        <v>0</v>
      </c>
      <c r="K83" s="794">
        <v>4.9366463715649171E-2</v>
      </c>
      <c r="L83" s="795">
        <v>4.6437445743253772E-3</v>
      </c>
    </row>
    <row r="84" spans="1:12">
      <c r="A84" s="714" t="s">
        <v>78</v>
      </c>
      <c r="B84" s="715" t="s">
        <v>19</v>
      </c>
      <c r="C84" s="716">
        <v>20326.127315333</v>
      </c>
      <c r="D84" s="716">
        <v>20220.936408966354</v>
      </c>
      <c r="E84" s="717">
        <v>20732.64986163966</v>
      </c>
      <c r="F84" s="717">
        <v>20625.355137145682</v>
      </c>
      <c r="G84" s="796">
        <v>0.52020788869106049</v>
      </c>
      <c r="H84" s="797">
        <v>363.28779097387178</v>
      </c>
      <c r="I84" s="797">
        <v>0.54656139638245693</v>
      </c>
      <c r="J84" s="797">
        <v>-10.615711252653929</v>
      </c>
      <c r="K84" s="797">
        <v>34.638802040480499</v>
      </c>
      <c r="L84" s="798">
        <v>-0.46853248545868098</v>
      </c>
    </row>
    <row r="85" spans="1:12">
      <c r="A85" s="718" t="s">
        <v>79</v>
      </c>
      <c r="B85" s="719" t="s">
        <v>19</v>
      </c>
      <c r="C85" s="720">
        <v>20013.140556901708</v>
      </c>
      <c r="D85" s="720">
        <v>20207.260532226697</v>
      </c>
      <c r="E85" s="721">
        <v>20413.403368039744</v>
      </c>
      <c r="F85" s="721">
        <v>20611.405742871233</v>
      </c>
      <c r="G85" s="799">
        <v>-0.96064469013701781</v>
      </c>
      <c r="H85" s="800">
        <v>398.42783505154637</v>
      </c>
      <c r="I85" s="800">
        <v>2.4711164995836246</v>
      </c>
      <c r="J85" s="800">
        <v>-22.523961661341854</v>
      </c>
      <c r="K85" s="800">
        <v>7.9809116340299493</v>
      </c>
      <c r="L85" s="801">
        <v>-1.3512290934596152</v>
      </c>
    </row>
    <row r="86" spans="1:12">
      <c r="A86" s="718" t="s">
        <v>80</v>
      </c>
      <c r="B86" s="719" t="s">
        <v>19</v>
      </c>
      <c r="C86" s="720" t="s">
        <v>385</v>
      </c>
      <c r="D86" s="720" t="s">
        <v>70</v>
      </c>
      <c r="E86" s="721" t="s">
        <v>385</v>
      </c>
      <c r="F86" s="721" t="s">
        <v>70</v>
      </c>
      <c r="G86" s="799" t="s">
        <v>70</v>
      </c>
      <c r="H86" s="800" t="s">
        <v>385</v>
      </c>
      <c r="I86" s="800" t="s">
        <v>70</v>
      </c>
      <c r="J86" s="800" t="s">
        <v>70</v>
      </c>
      <c r="K86" s="800">
        <v>0.1645548790521639</v>
      </c>
      <c r="L86" s="801" t="s">
        <v>70</v>
      </c>
    </row>
    <row r="87" spans="1:12">
      <c r="A87" s="718" t="s">
        <v>69</v>
      </c>
      <c r="B87" s="719" t="s">
        <v>19</v>
      </c>
      <c r="C87" s="720">
        <v>17079.063463968607</v>
      </c>
      <c r="D87" s="720">
        <v>17318.13121724291</v>
      </c>
      <c r="E87" s="721">
        <v>17420.64473324798</v>
      </c>
      <c r="F87" s="721">
        <v>17664.49384158777</v>
      </c>
      <c r="G87" s="799">
        <v>-1.3804477531402115</v>
      </c>
      <c r="H87" s="800">
        <v>274.76145887221935</v>
      </c>
      <c r="I87" s="800">
        <v>-1.7107319116929625</v>
      </c>
      <c r="J87" s="800">
        <v>-1.4278429372768995</v>
      </c>
      <c r="K87" s="800">
        <v>31.808458120783285</v>
      </c>
      <c r="L87" s="801">
        <v>2.5747073754046355</v>
      </c>
    </row>
    <row r="88" spans="1:12" ht="15" thickBot="1">
      <c r="A88" s="722" t="s">
        <v>81</v>
      </c>
      <c r="B88" s="723" t="s">
        <v>19</v>
      </c>
      <c r="C88" s="724">
        <v>19995.411767519217</v>
      </c>
      <c r="D88" s="724">
        <v>20065.656977175782</v>
      </c>
      <c r="E88" s="725">
        <v>20395.320002869601</v>
      </c>
      <c r="F88" s="725">
        <v>20466.970116719298</v>
      </c>
      <c r="G88" s="802">
        <v>-0.35007679906253714</v>
      </c>
      <c r="H88" s="803">
        <v>296.25230369889681</v>
      </c>
      <c r="I88" s="803">
        <v>-1.8124968071881187</v>
      </c>
      <c r="J88" s="803">
        <v>-12.592172433352241</v>
      </c>
      <c r="K88" s="803">
        <v>25.357906861938456</v>
      </c>
      <c r="L88" s="804">
        <v>-0.92414442011282816</v>
      </c>
    </row>
    <row r="89" spans="1:12" ht="15" thickBot="1">
      <c r="A89" s="776"/>
      <c r="B89" s="778"/>
      <c r="C89" s="790"/>
      <c r="D89" s="790"/>
      <c r="E89" s="790"/>
      <c r="F89" s="790"/>
      <c r="G89" s="791"/>
      <c r="H89" s="788"/>
      <c r="I89" s="788"/>
      <c r="J89" s="788"/>
      <c r="K89" s="788"/>
      <c r="L89" s="792"/>
    </row>
    <row r="90" spans="1:12">
      <c r="A90" s="726" t="s">
        <v>82</v>
      </c>
      <c r="B90" s="727" t="s">
        <v>21</v>
      </c>
      <c r="C90" s="728" t="s">
        <v>70</v>
      </c>
      <c r="D90" s="728" t="s">
        <v>70</v>
      </c>
      <c r="E90" s="729" t="s">
        <v>70</v>
      </c>
      <c r="F90" s="729" t="s">
        <v>70</v>
      </c>
      <c r="G90" s="805" t="s">
        <v>70</v>
      </c>
      <c r="H90" s="806" t="s">
        <v>70</v>
      </c>
      <c r="I90" s="806" t="s">
        <v>70</v>
      </c>
      <c r="J90" s="807" t="s">
        <v>70</v>
      </c>
      <c r="K90" s="807" t="s">
        <v>70</v>
      </c>
      <c r="L90" s="808" t="s">
        <v>70</v>
      </c>
    </row>
    <row r="91" spans="1:12">
      <c r="A91" s="714" t="s">
        <v>82</v>
      </c>
      <c r="B91" s="730" t="s">
        <v>22</v>
      </c>
      <c r="C91" s="720" t="s">
        <v>70</v>
      </c>
      <c r="D91" s="720" t="s">
        <v>70</v>
      </c>
      <c r="E91" s="721" t="s">
        <v>70</v>
      </c>
      <c r="F91" s="721" t="s">
        <v>70</v>
      </c>
      <c r="G91" s="799" t="s">
        <v>70</v>
      </c>
      <c r="H91" s="800" t="s">
        <v>70</v>
      </c>
      <c r="I91" s="800" t="s">
        <v>70</v>
      </c>
      <c r="J91" s="809" t="s">
        <v>70</v>
      </c>
      <c r="K91" s="809" t="s">
        <v>70</v>
      </c>
      <c r="L91" s="810" t="s">
        <v>70</v>
      </c>
    </row>
    <row r="92" spans="1:12">
      <c r="A92" s="714" t="s">
        <v>82</v>
      </c>
      <c r="B92" s="730" t="s">
        <v>23</v>
      </c>
      <c r="C92" s="720" t="s">
        <v>70</v>
      </c>
      <c r="D92" s="720" t="s">
        <v>70</v>
      </c>
      <c r="E92" s="721" t="s">
        <v>70</v>
      </c>
      <c r="F92" s="721" t="s">
        <v>70</v>
      </c>
      <c r="G92" s="799" t="s">
        <v>70</v>
      </c>
      <c r="H92" s="800" t="s">
        <v>70</v>
      </c>
      <c r="I92" s="800" t="s">
        <v>70</v>
      </c>
      <c r="J92" s="809" t="s">
        <v>70</v>
      </c>
      <c r="K92" s="809" t="s">
        <v>70</v>
      </c>
      <c r="L92" s="810" t="s">
        <v>70</v>
      </c>
    </row>
    <row r="93" spans="1:12">
      <c r="A93" s="726" t="s">
        <v>82</v>
      </c>
      <c r="B93" s="731" t="s">
        <v>24</v>
      </c>
      <c r="C93" s="732" t="s">
        <v>385</v>
      </c>
      <c r="D93" s="732" t="s">
        <v>385</v>
      </c>
      <c r="E93" s="733" t="s">
        <v>385</v>
      </c>
      <c r="F93" s="733" t="s">
        <v>385</v>
      </c>
      <c r="G93" s="813" t="s">
        <v>70</v>
      </c>
      <c r="H93" s="811" t="s">
        <v>385</v>
      </c>
      <c r="I93" s="811" t="s">
        <v>70</v>
      </c>
      <c r="J93" s="812" t="s">
        <v>70</v>
      </c>
      <c r="K93" s="812">
        <v>3.2910975810432778E-2</v>
      </c>
      <c r="L93" s="814" t="s">
        <v>70</v>
      </c>
    </row>
    <row r="94" spans="1:12">
      <c r="A94" s="714" t="s">
        <v>82</v>
      </c>
      <c r="B94" s="730" t="s">
        <v>25</v>
      </c>
      <c r="C94" s="720" t="s">
        <v>385</v>
      </c>
      <c r="D94" s="720" t="s">
        <v>385</v>
      </c>
      <c r="E94" s="721" t="s">
        <v>385</v>
      </c>
      <c r="F94" s="721" t="s">
        <v>385</v>
      </c>
      <c r="G94" s="799" t="s">
        <v>70</v>
      </c>
      <c r="H94" s="800" t="s">
        <v>385</v>
      </c>
      <c r="I94" s="800" t="s">
        <v>70</v>
      </c>
      <c r="J94" s="809" t="s">
        <v>70</v>
      </c>
      <c r="K94" s="809">
        <v>3.2910975810432778E-2</v>
      </c>
      <c r="L94" s="810" t="s">
        <v>70</v>
      </c>
    </row>
    <row r="95" spans="1:12">
      <c r="A95" s="714" t="s">
        <v>82</v>
      </c>
      <c r="B95" s="730" t="s">
        <v>26</v>
      </c>
      <c r="C95" s="720" t="s">
        <v>70</v>
      </c>
      <c r="D95" s="720" t="s">
        <v>70</v>
      </c>
      <c r="E95" s="721" t="s">
        <v>70</v>
      </c>
      <c r="F95" s="721" t="s">
        <v>70</v>
      </c>
      <c r="G95" s="799" t="s">
        <v>70</v>
      </c>
      <c r="H95" s="800" t="s">
        <v>70</v>
      </c>
      <c r="I95" s="800" t="s">
        <v>70</v>
      </c>
      <c r="J95" s="809" t="s">
        <v>70</v>
      </c>
      <c r="K95" s="809" t="s">
        <v>70</v>
      </c>
      <c r="L95" s="810" t="s">
        <v>70</v>
      </c>
    </row>
    <row r="96" spans="1:12">
      <c r="A96" s="726" t="s">
        <v>82</v>
      </c>
      <c r="B96" s="731" t="s">
        <v>27</v>
      </c>
      <c r="C96" s="732" t="s">
        <v>385</v>
      </c>
      <c r="D96" s="732" t="s">
        <v>385</v>
      </c>
      <c r="E96" s="733" t="s">
        <v>385</v>
      </c>
      <c r="F96" s="733" t="s">
        <v>385</v>
      </c>
      <c r="G96" s="813" t="s">
        <v>70</v>
      </c>
      <c r="H96" s="811" t="s">
        <v>385</v>
      </c>
      <c r="I96" s="811" t="s">
        <v>70</v>
      </c>
      <c r="J96" s="812" t="s">
        <v>70</v>
      </c>
      <c r="K96" s="812">
        <v>1.6455487905216389E-2</v>
      </c>
      <c r="L96" s="814" t="s">
        <v>70</v>
      </c>
    </row>
    <row r="97" spans="1:12">
      <c r="A97" s="714" t="s">
        <v>82</v>
      </c>
      <c r="B97" s="730" t="s">
        <v>28</v>
      </c>
      <c r="C97" s="720" t="s">
        <v>385</v>
      </c>
      <c r="D97" s="720" t="s">
        <v>385</v>
      </c>
      <c r="E97" s="721" t="s">
        <v>385</v>
      </c>
      <c r="F97" s="721" t="s">
        <v>385</v>
      </c>
      <c r="G97" s="799" t="s">
        <v>70</v>
      </c>
      <c r="H97" s="800" t="s">
        <v>385</v>
      </c>
      <c r="I97" s="800" t="s">
        <v>70</v>
      </c>
      <c r="J97" s="809" t="s">
        <v>70</v>
      </c>
      <c r="K97" s="809">
        <v>1.6455487905216389E-2</v>
      </c>
      <c r="L97" s="810" t="s">
        <v>70</v>
      </c>
    </row>
    <row r="98" spans="1:12" ht="15" thickBot="1">
      <c r="A98" s="734" t="s">
        <v>82</v>
      </c>
      <c r="B98" s="735" t="s">
        <v>29</v>
      </c>
      <c r="C98" s="736" t="s">
        <v>70</v>
      </c>
      <c r="D98" s="736" t="s">
        <v>70</v>
      </c>
      <c r="E98" s="737" t="s">
        <v>70</v>
      </c>
      <c r="F98" s="737" t="s">
        <v>70</v>
      </c>
      <c r="G98" s="815" t="s">
        <v>70</v>
      </c>
      <c r="H98" s="809" t="s">
        <v>70</v>
      </c>
      <c r="I98" s="809" t="s">
        <v>70</v>
      </c>
      <c r="J98" s="809" t="s">
        <v>70</v>
      </c>
      <c r="K98" s="809" t="s">
        <v>70</v>
      </c>
      <c r="L98" s="810" t="s">
        <v>70</v>
      </c>
    </row>
    <row r="99" spans="1:12" ht="15" thickBot="1">
      <c r="A99" s="776"/>
      <c r="B99" s="778"/>
      <c r="C99" s="790"/>
      <c r="D99" s="790"/>
      <c r="E99" s="790"/>
      <c r="F99" s="790"/>
      <c r="G99" s="791"/>
      <c r="H99" s="788"/>
      <c r="I99" s="788"/>
      <c r="J99" s="788"/>
      <c r="K99" s="788"/>
      <c r="L99" s="792"/>
    </row>
    <row r="100" spans="1:12">
      <c r="A100" s="726" t="s">
        <v>83</v>
      </c>
      <c r="B100" s="727" t="s">
        <v>21</v>
      </c>
      <c r="C100" s="728">
        <v>20676.726227804866</v>
      </c>
      <c r="D100" s="728">
        <v>20547.860543798673</v>
      </c>
      <c r="E100" s="729">
        <v>21090.260752360962</v>
      </c>
      <c r="F100" s="729">
        <v>20958.817754674648</v>
      </c>
      <c r="G100" s="805">
        <v>0.62714891281020324</v>
      </c>
      <c r="H100" s="806">
        <v>423.53444444444443</v>
      </c>
      <c r="I100" s="806">
        <v>1.373417987149018</v>
      </c>
      <c r="J100" s="807">
        <v>-6.25</v>
      </c>
      <c r="K100" s="807">
        <v>2.9619878229389505</v>
      </c>
      <c r="L100" s="808">
        <v>9.9733797894227649E-2</v>
      </c>
    </row>
    <row r="101" spans="1:12">
      <c r="A101" s="714" t="s">
        <v>83</v>
      </c>
      <c r="B101" s="730" t="s">
        <v>22</v>
      </c>
      <c r="C101" s="720">
        <v>20706.093137254902</v>
      </c>
      <c r="D101" s="720">
        <v>20766.237254901964</v>
      </c>
      <c r="E101" s="721">
        <v>21120.215</v>
      </c>
      <c r="F101" s="721">
        <v>21181.562000000002</v>
      </c>
      <c r="G101" s="799">
        <v>-0.28962453288384288</v>
      </c>
      <c r="H101" s="800">
        <v>414.2</v>
      </c>
      <c r="I101" s="800">
        <v>-1.7552182163187935</v>
      </c>
      <c r="J101" s="809">
        <v>-5.6000000000000005</v>
      </c>
      <c r="K101" s="809">
        <v>1.9417475728155338</v>
      </c>
      <c r="L101" s="810">
        <v>7.83009419270424E-2</v>
      </c>
    </row>
    <row r="102" spans="1:12">
      <c r="A102" s="714" t="s">
        <v>83</v>
      </c>
      <c r="B102" s="730" t="s">
        <v>23</v>
      </c>
      <c r="C102" s="720">
        <v>20624.260784313723</v>
      </c>
      <c r="D102" s="720">
        <v>20129.675490196078</v>
      </c>
      <c r="E102" s="721">
        <v>21036.745999999999</v>
      </c>
      <c r="F102" s="721">
        <v>20532.269</v>
      </c>
      <c r="G102" s="799">
        <v>2.4569958634381761</v>
      </c>
      <c r="H102" s="800">
        <v>441.3</v>
      </c>
      <c r="I102" s="800">
        <v>7.4506939371804286</v>
      </c>
      <c r="J102" s="809">
        <v>-7.4626865671641784</v>
      </c>
      <c r="K102" s="809">
        <v>1.020240250123416</v>
      </c>
      <c r="L102" s="810">
        <v>2.1432855967184583E-2</v>
      </c>
    </row>
    <row r="103" spans="1:12">
      <c r="A103" s="726" t="s">
        <v>83</v>
      </c>
      <c r="B103" s="731" t="s">
        <v>24</v>
      </c>
      <c r="C103" s="732">
        <v>21029.725196485237</v>
      </c>
      <c r="D103" s="732">
        <v>20831.731876178925</v>
      </c>
      <c r="E103" s="733">
        <v>21450.319700414941</v>
      </c>
      <c r="F103" s="733">
        <v>21248.366513702502</v>
      </c>
      <c r="G103" s="813">
        <v>0.95044099781601832</v>
      </c>
      <c r="H103" s="811">
        <v>385.83977832512312</v>
      </c>
      <c r="I103" s="811">
        <v>-0.57788486007871731</v>
      </c>
      <c r="J103" s="812">
        <v>-6.2355658198614323</v>
      </c>
      <c r="K103" s="812">
        <v>13.361856179035708</v>
      </c>
      <c r="L103" s="814">
        <v>0.45189792024024023</v>
      </c>
    </row>
    <row r="104" spans="1:12">
      <c r="A104" s="714" t="s">
        <v>83</v>
      </c>
      <c r="B104" s="730" t="s">
        <v>25</v>
      </c>
      <c r="C104" s="720">
        <v>21301.213725490197</v>
      </c>
      <c r="D104" s="720">
        <v>21117.225490196077</v>
      </c>
      <c r="E104" s="721">
        <v>21727.238000000001</v>
      </c>
      <c r="F104" s="721">
        <v>21539.57</v>
      </c>
      <c r="G104" s="799">
        <v>0.87127087495247801</v>
      </c>
      <c r="H104" s="800">
        <v>379.9</v>
      </c>
      <c r="I104" s="800">
        <v>-0.73164358505356974</v>
      </c>
      <c r="J104" s="809">
        <v>-2.6890756302521011</v>
      </c>
      <c r="K104" s="809">
        <v>9.5277274971202885</v>
      </c>
      <c r="L104" s="810">
        <v>0.6577215340910687</v>
      </c>
    </row>
    <row r="105" spans="1:12">
      <c r="A105" s="714" t="s">
        <v>83</v>
      </c>
      <c r="B105" s="730" t="s">
        <v>26</v>
      </c>
      <c r="C105" s="720">
        <v>20389.95</v>
      </c>
      <c r="D105" s="720">
        <v>20231.952941176471</v>
      </c>
      <c r="E105" s="721">
        <v>20797.749</v>
      </c>
      <c r="F105" s="721">
        <v>20636.592000000001</v>
      </c>
      <c r="G105" s="799">
        <v>0.78092836259009846</v>
      </c>
      <c r="H105" s="800">
        <v>400.6</v>
      </c>
      <c r="I105" s="800">
        <v>0.17504376094024643</v>
      </c>
      <c r="J105" s="809">
        <v>-14.022140221402212</v>
      </c>
      <c r="K105" s="809">
        <v>3.834128681915419</v>
      </c>
      <c r="L105" s="810">
        <v>-0.20582361385083026</v>
      </c>
    </row>
    <row r="106" spans="1:12">
      <c r="A106" s="726" t="s">
        <v>83</v>
      </c>
      <c r="B106" s="731" t="s">
        <v>27</v>
      </c>
      <c r="C106" s="732">
        <v>19667.244055524803</v>
      </c>
      <c r="D106" s="732">
        <v>19688.308917163256</v>
      </c>
      <c r="E106" s="733">
        <v>20060.5889366353</v>
      </c>
      <c r="F106" s="733">
        <v>20082.075095506523</v>
      </c>
      <c r="G106" s="813">
        <v>-0.10699172654737515</v>
      </c>
      <c r="H106" s="811">
        <v>337.09137466307277</v>
      </c>
      <c r="I106" s="811">
        <v>0.60095218085524704</v>
      </c>
      <c r="J106" s="812">
        <v>-14.186584425597532</v>
      </c>
      <c r="K106" s="812">
        <v>18.314958038505839</v>
      </c>
      <c r="L106" s="814">
        <v>-1.0201642035931471</v>
      </c>
    </row>
    <row r="107" spans="1:12">
      <c r="A107" s="714" t="s">
        <v>83</v>
      </c>
      <c r="B107" s="730" t="s">
        <v>28</v>
      </c>
      <c r="C107" s="720">
        <v>19802.705882352941</v>
      </c>
      <c r="D107" s="720">
        <v>19661.645098039215</v>
      </c>
      <c r="E107" s="721">
        <v>20198.759999999998</v>
      </c>
      <c r="F107" s="721">
        <v>20054.878000000001</v>
      </c>
      <c r="G107" s="799">
        <v>0.71744141250820759</v>
      </c>
      <c r="H107" s="800">
        <v>326.5</v>
      </c>
      <c r="I107" s="800">
        <v>-3.061849357012331E-2</v>
      </c>
      <c r="J107" s="809">
        <v>-21.132457027300301</v>
      </c>
      <c r="K107" s="809">
        <v>12.835280566068786</v>
      </c>
      <c r="L107" s="810">
        <v>-1.9083091775209589</v>
      </c>
    </row>
    <row r="108" spans="1:12" ht="15" thickBot="1">
      <c r="A108" s="734" t="s">
        <v>83</v>
      </c>
      <c r="B108" s="735" t="s">
        <v>29</v>
      </c>
      <c r="C108" s="736">
        <v>19380.998039215683</v>
      </c>
      <c r="D108" s="736">
        <v>19765.506862745096</v>
      </c>
      <c r="E108" s="737">
        <v>19768.617999999999</v>
      </c>
      <c r="F108" s="737">
        <v>20160.816999999999</v>
      </c>
      <c r="G108" s="815">
        <v>-1.9453527106565203</v>
      </c>
      <c r="H108" s="809">
        <v>361.9</v>
      </c>
      <c r="I108" s="809">
        <v>-0.11040574109854653</v>
      </c>
      <c r="J108" s="809">
        <v>8.1168831168831161</v>
      </c>
      <c r="K108" s="809">
        <v>5.4796774724370581</v>
      </c>
      <c r="L108" s="810">
        <v>0.88814497392781533</v>
      </c>
    </row>
    <row r="109" spans="1:12" ht="15" thickBot="1">
      <c r="A109" s="779"/>
      <c r="B109" s="780"/>
      <c r="C109" s="816"/>
      <c r="D109" s="816"/>
      <c r="E109" s="816"/>
      <c r="F109" s="816"/>
      <c r="G109" s="817"/>
      <c r="H109" s="818"/>
      <c r="I109" s="818"/>
      <c r="J109" s="818"/>
      <c r="K109" s="818"/>
      <c r="L109" s="819"/>
    </row>
    <row r="110" spans="1:12">
      <c r="A110" s="714" t="s">
        <v>84</v>
      </c>
      <c r="B110" s="738" t="s">
        <v>26</v>
      </c>
      <c r="C110" s="739">
        <v>20293.025490196076</v>
      </c>
      <c r="D110" s="739">
        <v>20504.671568627451</v>
      </c>
      <c r="E110" s="740">
        <v>20698.885999999999</v>
      </c>
      <c r="F110" s="740">
        <v>20914.764999999999</v>
      </c>
      <c r="G110" s="820">
        <v>-1.0321846791011078</v>
      </c>
      <c r="H110" s="821">
        <v>415.5</v>
      </c>
      <c r="I110" s="821">
        <v>3.4353995519044092</v>
      </c>
      <c r="J110" s="821">
        <v>-29.394812680115272</v>
      </c>
      <c r="K110" s="821">
        <v>4.031594536778015</v>
      </c>
      <c r="L110" s="822">
        <v>-1.1413333105684371</v>
      </c>
    </row>
    <row r="111" spans="1:12" ht="15" thickBot="1">
      <c r="A111" s="734" t="s">
        <v>84</v>
      </c>
      <c r="B111" s="735" t="s">
        <v>29</v>
      </c>
      <c r="C111" s="736">
        <v>19701.609803921569</v>
      </c>
      <c r="D111" s="736">
        <v>19808.672549019608</v>
      </c>
      <c r="E111" s="737">
        <v>20095.642</v>
      </c>
      <c r="F111" s="737">
        <v>20204.846000000001</v>
      </c>
      <c r="G111" s="815">
        <v>-0.54048419869174724</v>
      </c>
      <c r="H111" s="809">
        <v>381</v>
      </c>
      <c r="I111" s="809">
        <v>2.1995708154506408</v>
      </c>
      <c r="J111" s="809">
        <v>-13.978494623655912</v>
      </c>
      <c r="K111" s="809">
        <v>3.9493170972519338</v>
      </c>
      <c r="L111" s="810">
        <v>-0.20989578289117938</v>
      </c>
    </row>
    <row r="112" spans="1:12" ht="15" thickBot="1">
      <c r="A112" s="779"/>
      <c r="B112" s="780"/>
      <c r="C112" s="816"/>
      <c r="D112" s="816"/>
      <c r="E112" s="816"/>
      <c r="F112" s="816"/>
      <c r="G112" s="817"/>
      <c r="H112" s="818"/>
      <c r="I112" s="818"/>
      <c r="J112" s="818"/>
      <c r="K112" s="818"/>
      <c r="L112" s="819"/>
    </row>
    <row r="113" spans="1:12">
      <c r="A113" s="726" t="s">
        <v>85</v>
      </c>
      <c r="B113" s="727" t="s">
        <v>21</v>
      </c>
      <c r="C113" s="728" t="s">
        <v>70</v>
      </c>
      <c r="D113" s="728" t="s">
        <v>70</v>
      </c>
      <c r="E113" s="729" t="s">
        <v>70</v>
      </c>
      <c r="F113" s="729" t="s">
        <v>70</v>
      </c>
      <c r="G113" s="805" t="s">
        <v>70</v>
      </c>
      <c r="H113" s="806" t="s">
        <v>70</v>
      </c>
      <c r="I113" s="806" t="s">
        <v>70</v>
      </c>
      <c r="J113" s="807" t="s">
        <v>70</v>
      </c>
      <c r="K113" s="807" t="s">
        <v>70</v>
      </c>
      <c r="L113" s="808" t="s">
        <v>70</v>
      </c>
    </row>
    <row r="114" spans="1:12">
      <c r="A114" s="718" t="s">
        <v>85</v>
      </c>
      <c r="B114" s="730" t="s">
        <v>22</v>
      </c>
      <c r="C114" s="720" t="s">
        <v>70</v>
      </c>
      <c r="D114" s="720" t="s">
        <v>70</v>
      </c>
      <c r="E114" s="721" t="s">
        <v>70</v>
      </c>
      <c r="F114" s="721" t="s">
        <v>70</v>
      </c>
      <c r="G114" s="799" t="s">
        <v>70</v>
      </c>
      <c r="H114" s="800" t="s">
        <v>70</v>
      </c>
      <c r="I114" s="800" t="s">
        <v>70</v>
      </c>
      <c r="J114" s="809" t="s">
        <v>70</v>
      </c>
      <c r="K114" s="809" t="s">
        <v>70</v>
      </c>
      <c r="L114" s="810" t="s">
        <v>70</v>
      </c>
    </row>
    <row r="115" spans="1:12">
      <c r="A115" s="718" t="s">
        <v>85</v>
      </c>
      <c r="B115" s="730" t="s">
        <v>23</v>
      </c>
      <c r="C115" s="720" t="s">
        <v>70</v>
      </c>
      <c r="D115" s="720" t="s">
        <v>70</v>
      </c>
      <c r="E115" s="721" t="s">
        <v>70</v>
      </c>
      <c r="F115" s="721" t="s">
        <v>70</v>
      </c>
      <c r="G115" s="799" t="s">
        <v>70</v>
      </c>
      <c r="H115" s="800" t="s">
        <v>70</v>
      </c>
      <c r="I115" s="800" t="s">
        <v>70</v>
      </c>
      <c r="J115" s="809" t="s">
        <v>70</v>
      </c>
      <c r="K115" s="809" t="s">
        <v>70</v>
      </c>
      <c r="L115" s="810" t="s">
        <v>70</v>
      </c>
    </row>
    <row r="116" spans="1:12">
      <c r="A116" s="718" t="s">
        <v>85</v>
      </c>
      <c r="B116" s="730" t="s">
        <v>30</v>
      </c>
      <c r="C116" s="720" t="s">
        <v>70</v>
      </c>
      <c r="D116" s="720" t="s">
        <v>70</v>
      </c>
      <c r="E116" s="721" t="s">
        <v>70</v>
      </c>
      <c r="F116" s="721" t="s">
        <v>70</v>
      </c>
      <c r="G116" s="799" t="s">
        <v>70</v>
      </c>
      <c r="H116" s="800" t="s">
        <v>70</v>
      </c>
      <c r="I116" s="800" t="s">
        <v>70</v>
      </c>
      <c r="J116" s="809" t="s">
        <v>70</v>
      </c>
      <c r="K116" s="809" t="s">
        <v>70</v>
      </c>
      <c r="L116" s="810" t="s">
        <v>70</v>
      </c>
    </row>
    <row r="117" spans="1:12">
      <c r="A117" s="741" t="s">
        <v>85</v>
      </c>
      <c r="B117" s="731" t="s">
        <v>24</v>
      </c>
      <c r="C117" s="732" t="s">
        <v>70</v>
      </c>
      <c r="D117" s="732" t="s">
        <v>70</v>
      </c>
      <c r="E117" s="733" t="s">
        <v>70</v>
      </c>
      <c r="F117" s="733" t="s">
        <v>70</v>
      </c>
      <c r="G117" s="813" t="s">
        <v>70</v>
      </c>
      <c r="H117" s="811" t="s">
        <v>70</v>
      </c>
      <c r="I117" s="811" t="s">
        <v>70</v>
      </c>
      <c r="J117" s="812" t="s">
        <v>70</v>
      </c>
      <c r="K117" s="812" t="s">
        <v>70</v>
      </c>
      <c r="L117" s="814" t="s">
        <v>70</v>
      </c>
    </row>
    <row r="118" spans="1:12">
      <c r="A118" s="718" t="s">
        <v>85</v>
      </c>
      <c r="B118" s="730" t="s">
        <v>26</v>
      </c>
      <c r="C118" s="720" t="s">
        <v>70</v>
      </c>
      <c r="D118" s="720" t="s">
        <v>70</v>
      </c>
      <c r="E118" s="721" t="s">
        <v>70</v>
      </c>
      <c r="F118" s="721" t="s">
        <v>70</v>
      </c>
      <c r="G118" s="799" t="s">
        <v>70</v>
      </c>
      <c r="H118" s="800" t="s">
        <v>70</v>
      </c>
      <c r="I118" s="800" t="s">
        <v>70</v>
      </c>
      <c r="J118" s="809" t="s">
        <v>70</v>
      </c>
      <c r="K118" s="809" t="s">
        <v>70</v>
      </c>
      <c r="L118" s="810" t="s">
        <v>70</v>
      </c>
    </row>
    <row r="119" spans="1:12">
      <c r="A119" s="718" t="s">
        <v>85</v>
      </c>
      <c r="B119" s="730" t="s">
        <v>31</v>
      </c>
      <c r="C119" s="720" t="s">
        <v>70</v>
      </c>
      <c r="D119" s="720" t="s">
        <v>70</v>
      </c>
      <c r="E119" s="721" t="s">
        <v>70</v>
      </c>
      <c r="F119" s="721" t="s">
        <v>70</v>
      </c>
      <c r="G119" s="799" t="s">
        <v>70</v>
      </c>
      <c r="H119" s="800" t="s">
        <v>70</v>
      </c>
      <c r="I119" s="800" t="s">
        <v>70</v>
      </c>
      <c r="J119" s="809" t="s">
        <v>70</v>
      </c>
      <c r="K119" s="809" t="s">
        <v>70</v>
      </c>
      <c r="L119" s="810" t="s">
        <v>70</v>
      </c>
    </row>
    <row r="120" spans="1:12">
      <c r="A120" s="741" t="s">
        <v>85</v>
      </c>
      <c r="B120" s="731" t="s">
        <v>27</v>
      </c>
      <c r="C120" s="732" t="s">
        <v>385</v>
      </c>
      <c r="D120" s="732" t="s">
        <v>70</v>
      </c>
      <c r="E120" s="733" t="s">
        <v>385</v>
      </c>
      <c r="F120" s="733" t="s">
        <v>70</v>
      </c>
      <c r="G120" s="813" t="s">
        <v>70</v>
      </c>
      <c r="H120" s="811" t="s">
        <v>385</v>
      </c>
      <c r="I120" s="811" t="s">
        <v>70</v>
      </c>
      <c r="J120" s="812" t="s">
        <v>70</v>
      </c>
      <c r="K120" s="812">
        <v>0.1645548790521639</v>
      </c>
      <c r="L120" s="814" t="s">
        <v>70</v>
      </c>
    </row>
    <row r="121" spans="1:12">
      <c r="A121" s="718" t="s">
        <v>85</v>
      </c>
      <c r="B121" s="730" t="s">
        <v>29</v>
      </c>
      <c r="C121" s="720" t="s">
        <v>385</v>
      </c>
      <c r="D121" s="720" t="s">
        <v>70</v>
      </c>
      <c r="E121" s="721" t="s">
        <v>385</v>
      </c>
      <c r="F121" s="721" t="s">
        <v>70</v>
      </c>
      <c r="G121" s="799" t="s">
        <v>70</v>
      </c>
      <c r="H121" s="800" t="s">
        <v>385</v>
      </c>
      <c r="I121" s="800" t="s">
        <v>70</v>
      </c>
      <c r="J121" s="809" t="s">
        <v>70</v>
      </c>
      <c r="K121" s="809">
        <v>0.1645548790521639</v>
      </c>
      <c r="L121" s="810" t="s">
        <v>70</v>
      </c>
    </row>
    <row r="122" spans="1:12" ht="15" thickBot="1">
      <c r="A122" s="742" t="s">
        <v>85</v>
      </c>
      <c r="B122" s="730" t="s">
        <v>32</v>
      </c>
      <c r="C122" s="736" t="s">
        <v>70</v>
      </c>
      <c r="D122" s="736" t="s">
        <v>70</v>
      </c>
      <c r="E122" s="737" t="s">
        <v>70</v>
      </c>
      <c r="F122" s="737" t="s">
        <v>70</v>
      </c>
      <c r="G122" s="815" t="s">
        <v>70</v>
      </c>
      <c r="H122" s="809" t="s">
        <v>70</v>
      </c>
      <c r="I122" s="809" t="s">
        <v>70</v>
      </c>
      <c r="J122" s="809" t="s">
        <v>70</v>
      </c>
      <c r="K122" s="809" t="s">
        <v>70</v>
      </c>
      <c r="L122" s="810" t="s">
        <v>70</v>
      </c>
    </row>
    <row r="123" spans="1:12" ht="15" thickBot="1">
      <c r="A123" s="779"/>
      <c r="B123" s="780"/>
      <c r="C123" s="816"/>
      <c r="D123" s="816"/>
      <c r="E123" s="816"/>
      <c r="F123" s="816"/>
      <c r="G123" s="817"/>
      <c r="H123" s="818"/>
      <c r="I123" s="818"/>
      <c r="J123" s="818"/>
      <c r="K123" s="818"/>
      <c r="L123" s="819"/>
    </row>
    <row r="124" spans="1:12">
      <c r="A124" s="726" t="s">
        <v>20</v>
      </c>
      <c r="B124" s="727" t="s">
        <v>24</v>
      </c>
      <c r="C124" s="728">
        <v>19093.516412838864</v>
      </c>
      <c r="D124" s="728">
        <v>19417.528995833047</v>
      </c>
      <c r="E124" s="729">
        <v>19475.386741095641</v>
      </c>
      <c r="F124" s="729">
        <v>19805.879575749706</v>
      </c>
      <c r="G124" s="805">
        <v>-1.6686602248088014</v>
      </c>
      <c r="H124" s="806">
        <v>354.53461538461539</v>
      </c>
      <c r="I124" s="806">
        <v>0.8032269894095464</v>
      </c>
      <c r="J124" s="807">
        <v>-28.767123287671232</v>
      </c>
      <c r="K124" s="807">
        <v>2.5670561132137566</v>
      </c>
      <c r="L124" s="808">
        <v>-0.69770238410288021</v>
      </c>
    </row>
    <row r="125" spans="1:12">
      <c r="A125" s="714" t="s">
        <v>20</v>
      </c>
      <c r="B125" s="730" t="s">
        <v>25</v>
      </c>
      <c r="C125" s="720">
        <v>18829.667647058821</v>
      </c>
      <c r="D125" s="720">
        <v>19296.909803921571</v>
      </c>
      <c r="E125" s="721">
        <v>19206.260999999999</v>
      </c>
      <c r="F125" s="721">
        <v>19682.848000000002</v>
      </c>
      <c r="G125" s="799">
        <v>-2.4213315064974497</v>
      </c>
      <c r="H125" s="800">
        <v>325.8</v>
      </c>
      <c r="I125" s="800">
        <v>0.18450184501845718</v>
      </c>
      <c r="J125" s="809">
        <v>-42.857142857142854</v>
      </c>
      <c r="K125" s="809">
        <v>0.39493170972519337</v>
      </c>
      <c r="L125" s="810">
        <v>-0.23118635825333972</v>
      </c>
    </row>
    <row r="126" spans="1:12">
      <c r="A126" s="714" t="s">
        <v>20</v>
      </c>
      <c r="B126" s="730" t="s">
        <v>26</v>
      </c>
      <c r="C126" s="720">
        <v>18792.187254901961</v>
      </c>
      <c r="D126" s="720">
        <v>19522.015686274506</v>
      </c>
      <c r="E126" s="721">
        <v>19168.030999999999</v>
      </c>
      <c r="F126" s="721">
        <v>19912.455999999998</v>
      </c>
      <c r="G126" s="799">
        <v>-3.7384891145522148</v>
      </c>
      <c r="H126" s="800">
        <v>353.2</v>
      </c>
      <c r="I126" s="800">
        <v>2.8320589068242957E-2</v>
      </c>
      <c r="J126" s="809">
        <v>-27.34375</v>
      </c>
      <c r="K126" s="809">
        <v>1.5303603751851242</v>
      </c>
      <c r="L126" s="810">
        <v>-0.37780897484469089</v>
      </c>
    </row>
    <row r="127" spans="1:12">
      <c r="A127" s="714" t="s">
        <v>20</v>
      </c>
      <c r="B127" s="730" t="s">
        <v>31</v>
      </c>
      <c r="C127" s="720">
        <v>19910.590196078432</v>
      </c>
      <c r="D127" s="720">
        <v>19248.286274509803</v>
      </c>
      <c r="E127" s="721">
        <v>20308.802</v>
      </c>
      <c r="F127" s="721">
        <v>19633.252</v>
      </c>
      <c r="G127" s="799">
        <v>3.440846172605533</v>
      </c>
      <c r="H127" s="800">
        <v>375.4</v>
      </c>
      <c r="I127" s="800">
        <v>1.2405609492988041</v>
      </c>
      <c r="J127" s="809">
        <v>-20.408163265306122</v>
      </c>
      <c r="K127" s="809">
        <v>0.64176402830343915</v>
      </c>
      <c r="L127" s="810">
        <v>-8.8707051004849546E-2</v>
      </c>
    </row>
    <row r="128" spans="1:12">
      <c r="A128" s="726" t="s">
        <v>20</v>
      </c>
      <c r="B128" s="731" t="s">
        <v>27</v>
      </c>
      <c r="C128" s="732">
        <v>17812.231284715781</v>
      </c>
      <c r="D128" s="732">
        <v>17778.038969477508</v>
      </c>
      <c r="E128" s="733">
        <v>18168.475910410096</v>
      </c>
      <c r="F128" s="733">
        <v>18133.599748867058</v>
      </c>
      <c r="G128" s="813">
        <v>0.19232894751201604</v>
      </c>
      <c r="H128" s="811">
        <v>299.03522012578611</v>
      </c>
      <c r="I128" s="811">
        <v>0.6769915023586095</v>
      </c>
      <c r="J128" s="812">
        <v>-13.821138211382115</v>
      </c>
      <c r="K128" s="812">
        <v>15.698535461576435</v>
      </c>
      <c r="L128" s="814">
        <v>-0.8041479015720423</v>
      </c>
    </row>
    <row r="129" spans="1:12">
      <c r="A129" s="714" t="s">
        <v>20</v>
      </c>
      <c r="B129" s="730" t="s">
        <v>28</v>
      </c>
      <c r="C129" s="720">
        <v>17263.998039215683</v>
      </c>
      <c r="D129" s="720">
        <v>17121.807843137252</v>
      </c>
      <c r="E129" s="721">
        <v>17609.277999999998</v>
      </c>
      <c r="F129" s="721">
        <v>17464.243999999999</v>
      </c>
      <c r="G129" s="799">
        <v>0.83046251529696713</v>
      </c>
      <c r="H129" s="800">
        <v>271</v>
      </c>
      <c r="I129" s="800">
        <v>0.81845238095237671</v>
      </c>
      <c r="J129" s="809">
        <v>-18.725099601593627</v>
      </c>
      <c r="K129" s="809">
        <v>6.7138390653282869</v>
      </c>
      <c r="L129" s="810">
        <v>-0.76976260431989374</v>
      </c>
    </row>
    <row r="130" spans="1:12">
      <c r="A130" s="714" t="s">
        <v>20</v>
      </c>
      <c r="B130" s="730" t="s">
        <v>29</v>
      </c>
      <c r="C130" s="720">
        <v>18038.406862745098</v>
      </c>
      <c r="D130" s="720">
        <v>18278.48137254902</v>
      </c>
      <c r="E130" s="721">
        <v>18399.174999999999</v>
      </c>
      <c r="F130" s="721">
        <v>18644.050999999999</v>
      </c>
      <c r="G130" s="799">
        <v>-1.3134270014601452</v>
      </c>
      <c r="H130" s="800">
        <v>314.10000000000002</v>
      </c>
      <c r="I130" s="800">
        <v>-1.1020151133501259</v>
      </c>
      <c r="J130" s="809">
        <v>-14.847942754919499</v>
      </c>
      <c r="K130" s="809">
        <v>7.8328122428830014</v>
      </c>
      <c r="L130" s="810">
        <v>-0.50052109045033077</v>
      </c>
    </row>
    <row r="131" spans="1:12">
      <c r="A131" s="714" t="s">
        <v>20</v>
      </c>
      <c r="B131" s="730" t="s">
        <v>32</v>
      </c>
      <c r="C131" s="720">
        <v>18875.955882352941</v>
      </c>
      <c r="D131" s="720">
        <v>17761.190196078431</v>
      </c>
      <c r="E131" s="721">
        <v>19253.474999999999</v>
      </c>
      <c r="F131" s="721">
        <v>18116.414000000001</v>
      </c>
      <c r="G131" s="799">
        <v>6.2764132018621233</v>
      </c>
      <c r="H131" s="800">
        <v>360</v>
      </c>
      <c r="I131" s="800">
        <v>1.4084507042253522</v>
      </c>
      <c r="J131" s="809">
        <v>52.173913043478258</v>
      </c>
      <c r="K131" s="809">
        <v>1.1518841533651472</v>
      </c>
      <c r="L131" s="810">
        <v>0.46613579319818232</v>
      </c>
    </row>
    <row r="132" spans="1:12">
      <c r="A132" s="726" t="s">
        <v>20</v>
      </c>
      <c r="B132" s="731" t="s">
        <v>33</v>
      </c>
      <c r="C132" s="732">
        <v>15396.341587728937</v>
      </c>
      <c r="D132" s="732">
        <v>15120.128261971362</v>
      </c>
      <c r="E132" s="733">
        <v>15704.268419483516</v>
      </c>
      <c r="F132" s="733">
        <v>15422.530827210789</v>
      </c>
      <c r="G132" s="813">
        <v>1.8267922134779804</v>
      </c>
      <c r="H132" s="811">
        <v>231.50291616038882</v>
      </c>
      <c r="I132" s="811">
        <v>3.2661713983981446</v>
      </c>
      <c r="J132" s="812">
        <v>29.606299212598426</v>
      </c>
      <c r="K132" s="812">
        <v>13.542866545993087</v>
      </c>
      <c r="L132" s="814">
        <v>4.0765576610795513</v>
      </c>
    </row>
    <row r="133" spans="1:12">
      <c r="A133" s="714" t="s">
        <v>20</v>
      </c>
      <c r="B133" s="730" t="s">
        <v>71</v>
      </c>
      <c r="C133" s="743">
        <v>14745.711764705882</v>
      </c>
      <c r="D133" s="743">
        <v>14490.794117647059</v>
      </c>
      <c r="E133" s="744">
        <v>15040.626</v>
      </c>
      <c r="F133" s="744">
        <v>14780.61</v>
      </c>
      <c r="G133" s="823">
        <v>1.7591696147858553</v>
      </c>
      <c r="H133" s="824">
        <v>217.5</v>
      </c>
      <c r="I133" s="824">
        <v>3.1783681214421198</v>
      </c>
      <c r="J133" s="825">
        <v>24.832214765100673</v>
      </c>
      <c r="K133" s="825">
        <v>9.1821622511107446</v>
      </c>
      <c r="L133" s="826">
        <v>2.5184770990534986</v>
      </c>
    </row>
    <row r="134" spans="1:12">
      <c r="A134" s="714" t="s">
        <v>20</v>
      </c>
      <c r="B134" s="730" t="s">
        <v>34</v>
      </c>
      <c r="C134" s="720">
        <v>16380.798039215686</v>
      </c>
      <c r="D134" s="720">
        <v>16094.783333333333</v>
      </c>
      <c r="E134" s="721">
        <v>16708.414000000001</v>
      </c>
      <c r="F134" s="721">
        <v>16416.679</v>
      </c>
      <c r="G134" s="799">
        <v>1.7770646547940701</v>
      </c>
      <c r="H134" s="800">
        <v>255.1</v>
      </c>
      <c r="I134" s="800">
        <v>4.3780687397708631</v>
      </c>
      <c r="J134" s="809">
        <v>57.971014492753625</v>
      </c>
      <c r="K134" s="809">
        <v>3.5872963633371731</v>
      </c>
      <c r="L134" s="810">
        <v>1.5300512828362787</v>
      </c>
    </row>
    <row r="135" spans="1:12" ht="15" thickBot="1">
      <c r="A135" s="714" t="s">
        <v>20</v>
      </c>
      <c r="B135" s="730" t="s">
        <v>35</v>
      </c>
      <c r="C135" s="720">
        <v>17182.205882352941</v>
      </c>
      <c r="D135" s="720">
        <v>16955.776470588236</v>
      </c>
      <c r="E135" s="721">
        <v>17525.849999999999</v>
      </c>
      <c r="F135" s="721">
        <v>17294.892</v>
      </c>
      <c r="G135" s="799">
        <v>1.3354116348341389</v>
      </c>
      <c r="H135" s="800">
        <v>288.3</v>
      </c>
      <c r="I135" s="800">
        <v>0.10416666666667061</v>
      </c>
      <c r="J135" s="809">
        <v>-6</v>
      </c>
      <c r="K135" s="809">
        <v>0.77340793154517029</v>
      </c>
      <c r="L135" s="810">
        <v>2.8029279189773715E-2</v>
      </c>
    </row>
    <row r="136" spans="1:12" ht="15" thickBot="1">
      <c r="A136" s="779"/>
      <c r="B136" s="780"/>
      <c r="C136" s="816"/>
      <c r="D136" s="816"/>
      <c r="E136" s="816"/>
      <c r="F136" s="816"/>
      <c r="G136" s="817"/>
      <c r="H136" s="818"/>
      <c r="I136" s="818"/>
      <c r="J136" s="818"/>
      <c r="K136" s="818"/>
      <c r="L136" s="819"/>
    </row>
    <row r="137" spans="1:12">
      <c r="A137" s="726" t="s">
        <v>86</v>
      </c>
      <c r="B137" s="731" t="s">
        <v>21</v>
      </c>
      <c r="C137" s="732">
        <v>20568.909513365576</v>
      </c>
      <c r="D137" s="732">
        <v>20873.751933165244</v>
      </c>
      <c r="E137" s="733">
        <v>20980.287703632886</v>
      </c>
      <c r="F137" s="733">
        <v>21291.22697182855</v>
      </c>
      <c r="G137" s="813">
        <v>-1.4604102835739907</v>
      </c>
      <c r="H137" s="811">
        <v>344.86043956043954</v>
      </c>
      <c r="I137" s="811">
        <v>0.13577006836364799</v>
      </c>
      <c r="J137" s="812">
        <v>-45.833333333333329</v>
      </c>
      <c r="K137" s="812">
        <v>1.4974493993746916</v>
      </c>
      <c r="L137" s="814">
        <v>-1.0070228725394408</v>
      </c>
    </row>
    <row r="138" spans="1:12">
      <c r="A138" s="714" t="s">
        <v>86</v>
      </c>
      <c r="B138" s="730" t="s">
        <v>22</v>
      </c>
      <c r="C138" s="720">
        <v>21024.614705882352</v>
      </c>
      <c r="D138" s="720">
        <v>20381.124509803922</v>
      </c>
      <c r="E138" s="721">
        <v>21445.107</v>
      </c>
      <c r="F138" s="721">
        <v>20788.746999999999</v>
      </c>
      <c r="G138" s="799">
        <v>3.1572850446445888</v>
      </c>
      <c r="H138" s="800">
        <v>302.89999999999998</v>
      </c>
      <c r="I138" s="800">
        <v>1.6101979201610044</v>
      </c>
      <c r="J138" s="809">
        <v>-56.25</v>
      </c>
      <c r="K138" s="809">
        <v>0.23037683067302947</v>
      </c>
      <c r="L138" s="810">
        <v>-0.24666550683442431</v>
      </c>
    </row>
    <row r="139" spans="1:12">
      <c r="A139" s="714" t="s">
        <v>86</v>
      </c>
      <c r="B139" s="730" t="s">
        <v>23</v>
      </c>
      <c r="C139" s="720">
        <v>20495.864705882352</v>
      </c>
      <c r="D139" s="720">
        <v>20818.738235294117</v>
      </c>
      <c r="E139" s="721">
        <v>20905.781999999999</v>
      </c>
      <c r="F139" s="721">
        <v>21235.113000000001</v>
      </c>
      <c r="G139" s="799">
        <v>-1.550879432570017</v>
      </c>
      <c r="H139" s="800">
        <v>345.1</v>
      </c>
      <c r="I139" s="800">
        <v>-1.0607798165137583</v>
      </c>
      <c r="J139" s="809">
        <v>-33.663366336633665</v>
      </c>
      <c r="K139" s="809">
        <v>1.1025176896494981</v>
      </c>
      <c r="L139" s="810">
        <v>-0.403147188108403</v>
      </c>
    </row>
    <row r="140" spans="1:12">
      <c r="A140" s="714" t="s">
        <v>86</v>
      </c>
      <c r="B140" s="730" t="s">
        <v>30</v>
      </c>
      <c r="C140" s="720">
        <v>20508.363725490195</v>
      </c>
      <c r="D140" s="720">
        <v>21380.841176470585</v>
      </c>
      <c r="E140" s="721">
        <v>20918.530999999999</v>
      </c>
      <c r="F140" s="721">
        <v>21808.457999999999</v>
      </c>
      <c r="G140" s="799">
        <v>-4.0806507273462422</v>
      </c>
      <c r="H140" s="800">
        <v>402</v>
      </c>
      <c r="I140" s="800">
        <v>7.4866310160427805</v>
      </c>
      <c r="J140" s="809">
        <v>-71.428571428571431</v>
      </c>
      <c r="K140" s="809">
        <v>0.1645548790521639</v>
      </c>
      <c r="L140" s="810">
        <v>-0.35721017759661366</v>
      </c>
    </row>
    <row r="141" spans="1:12">
      <c r="A141" s="726" t="s">
        <v>86</v>
      </c>
      <c r="B141" s="731" t="s">
        <v>24</v>
      </c>
      <c r="C141" s="732">
        <v>20645.45051414816</v>
      </c>
      <c r="D141" s="732">
        <v>20637.525199939802</v>
      </c>
      <c r="E141" s="733">
        <v>21058.359524431125</v>
      </c>
      <c r="F141" s="733">
        <v>21050.275703938598</v>
      </c>
      <c r="G141" s="813">
        <v>3.8402444729097186E-2</v>
      </c>
      <c r="H141" s="811">
        <v>320.65570032573288</v>
      </c>
      <c r="I141" s="811">
        <v>1.0426780756600245</v>
      </c>
      <c r="J141" s="812">
        <v>-21.282051282051281</v>
      </c>
      <c r="K141" s="812">
        <v>10.103669573802863</v>
      </c>
      <c r="L141" s="814">
        <v>-1.5242374029413224</v>
      </c>
    </row>
    <row r="142" spans="1:12">
      <c r="A142" s="714" t="s">
        <v>86</v>
      </c>
      <c r="B142" s="730" t="s">
        <v>25</v>
      </c>
      <c r="C142" s="720">
        <v>20452.969607843137</v>
      </c>
      <c r="D142" s="720">
        <v>20352.040196078429</v>
      </c>
      <c r="E142" s="721">
        <v>20862.028999999999</v>
      </c>
      <c r="F142" s="721">
        <v>20759.080999999998</v>
      </c>
      <c r="G142" s="799">
        <v>0.49591790696322413</v>
      </c>
      <c r="H142" s="800">
        <v>285.5</v>
      </c>
      <c r="I142" s="800">
        <v>0.42208934224410427</v>
      </c>
      <c r="J142" s="809">
        <v>-20.472440944881889</v>
      </c>
      <c r="K142" s="809">
        <v>1.6620042784268554</v>
      </c>
      <c r="L142" s="810">
        <v>-0.23125749855585176</v>
      </c>
    </row>
    <row r="143" spans="1:12">
      <c r="A143" s="714" t="s">
        <v>86</v>
      </c>
      <c r="B143" s="730" t="s">
        <v>26</v>
      </c>
      <c r="C143" s="720">
        <v>20619.394117647058</v>
      </c>
      <c r="D143" s="720">
        <v>20671.183333333334</v>
      </c>
      <c r="E143" s="721">
        <v>21031.781999999999</v>
      </c>
      <c r="F143" s="721">
        <v>21084.607</v>
      </c>
      <c r="G143" s="799">
        <v>-0.25053822440228896</v>
      </c>
      <c r="H143" s="800">
        <v>318.7</v>
      </c>
      <c r="I143" s="800">
        <v>-3.1367628607284419E-2</v>
      </c>
      <c r="J143" s="809">
        <v>-26.900584795321635</v>
      </c>
      <c r="K143" s="809">
        <v>6.170807964456146</v>
      </c>
      <c r="L143" s="810">
        <v>-1.476777008710223</v>
      </c>
    </row>
    <row r="144" spans="1:12">
      <c r="A144" s="714" t="s">
        <v>86</v>
      </c>
      <c r="B144" s="730" t="s">
        <v>31</v>
      </c>
      <c r="C144" s="720">
        <v>20824.00294117647</v>
      </c>
      <c r="D144" s="720">
        <v>20737.853921568629</v>
      </c>
      <c r="E144" s="721">
        <v>21240.483</v>
      </c>
      <c r="F144" s="721">
        <v>21152.611000000001</v>
      </c>
      <c r="G144" s="799">
        <v>0.41541916503829895</v>
      </c>
      <c r="H144" s="800">
        <v>351.7</v>
      </c>
      <c r="I144" s="800">
        <v>2.8362573099415171</v>
      </c>
      <c r="J144" s="809">
        <v>-1.4285714285714286</v>
      </c>
      <c r="K144" s="809">
        <v>2.2708573309198616</v>
      </c>
      <c r="L144" s="810">
        <v>0.18379710432475127</v>
      </c>
    </row>
    <row r="145" spans="1:12">
      <c r="A145" s="726" t="s">
        <v>86</v>
      </c>
      <c r="B145" s="731" t="s">
        <v>27</v>
      </c>
      <c r="C145" s="732">
        <v>19355.867462148057</v>
      </c>
      <c r="D145" s="732">
        <v>19234.395212890722</v>
      </c>
      <c r="E145" s="733">
        <v>19742.984811391019</v>
      </c>
      <c r="F145" s="733">
        <v>19619.083117148537</v>
      </c>
      <c r="G145" s="813">
        <v>0.63153661923264415</v>
      </c>
      <c r="H145" s="811">
        <v>273.03815789473686</v>
      </c>
      <c r="I145" s="811">
        <v>-1.7742570660341512</v>
      </c>
      <c r="J145" s="812">
        <v>2.5766871165644174</v>
      </c>
      <c r="K145" s="812">
        <v>13.756787888760902</v>
      </c>
      <c r="L145" s="814">
        <v>1.6071158553679386</v>
      </c>
    </row>
    <row r="146" spans="1:12">
      <c r="A146" s="714" t="s">
        <v>86</v>
      </c>
      <c r="B146" s="730" t="s">
        <v>28</v>
      </c>
      <c r="C146" s="720">
        <v>18880.350980392155</v>
      </c>
      <c r="D146" s="720">
        <v>18618.713725490197</v>
      </c>
      <c r="E146" s="721">
        <v>19257.957999999999</v>
      </c>
      <c r="F146" s="721">
        <v>18991.088</v>
      </c>
      <c r="G146" s="799">
        <v>1.4052380779868903</v>
      </c>
      <c r="H146" s="800">
        <v>248.5</v>
      </c>
      <c r="I146" s="800">
        <v>1.3045250713412102</v>
      </c>
      <c r="J146" s="809">
        <v>37.692307692307693</v>
      </c>
      <c r="K146" s="809">
        <v>5.8910646700674674</v>
      </c>
      <c r="L146" s="810">
        <v>2.0150956778194056</v>
      </c>
    </row>
    <row r="147" spans="1:12">
      <c r="A147" s="714" t="s">
        <v>86</v>
      </c>
      <c r="B147" s="730" t="s">
        <v>29</v>
      </c>
      <c r="C147" s="720">
        <v>19628.814705882352</v>
      </c>
      <c r="D147" s="720">
        <v>19480.172549019608</v>
      </c>
      <c r="E147" s="721">
        <v>20021.391</v>
      </c>
      <c r="F147" s="721">
        <v>19869.776000000002</v>
      </c>
      <c r="G147" s="799">
        <v>0.76304332771541028</v>
      </c>
      <c r="H147" s="800">
        <v>286.5</v>
      </c>
      <c r="I147" s="800">
        <v>-1.0362694300518136</v>
      </c>
      <c r="J147" s="800">
        <v>-13.900414937759336</v>
      </c>
      <c r="K147" s="800">
        <v>6.8290274806648013</v>
      </c>
      <c r="L147" s="801">
        <v>-0.35642272804122044</v>
      </c>
    </row>
    <row r="148" spans="1:12" ht="15" thickBot="1">
      <c r="A148" s="745" t="s">
        <v>86</v>
      </c>
      <c r="B148" s="746" t="s">
        <v>32</v>
      </c>
      <c r="C148" s="724">
        <v>19838.404901960785</v>
      </c>
      <c r="D148" s="724">
        <v>19448.816666666669</v>
      </c>
      <c r="E148" s="725">
        <v>20235.172999999999</v>
      </c>
      <c r="F148" s="725">
        <v>19837.793000000001</v>
      </c>
      <c r="G148" s="802">
        <v>2.0031462169203871</v>
      </c>
      <c r="H148" s="803">
        <v>323.8</v>
      </c>
      <c r="I148" s="803">
        <v>1.7598994343180463</v>
      </c>
      <c r="J148" s="803">
        <v>-13.698630136986301</v>
      </c>
      <c r="K148" s="803">
        <v>1.0366957380286326</v>
      </c>
      <c r="L148" s="804">
        <v>-5.1557094410246362E-2</v>
      </c>
    </row>
    <row r="149" spans="1:12">
      <c r="A149"/>
      <c r="B149"/>
      <c r="C149"/>
      <c r="D149"/>
      <c r="E149"/>
      <c r="F149"/>
      <c r="G149"/>
      <c r="H149"/>
      <c r="I149"/>
      <c r="J149"/>
      <c r="K149"/>
      <c r="L149"/>
    </row>
    <row r="150" spans="1:12" ht="15" thickBot="1">
      <c r="A150"/>
      <c r="B150"/>
      <c r="C150"/>
      <c r="D150"/>
      <c r="E150"/>
      <c r="F150"/>
      <c r="G150"/>
      <c r="H150"/>
      <c r="I150"/>
      <c r="J150"/>
      <c r="K150"/>
      <c r="L150" s="827"/>
    </row>
    <row r="151" spans="1:12" ht="21" thickBot="1">
      <c r="A151" s="689" t="s">
        <v>213</v>
      </c>
      <c r="B151" s="690"/>
      <c r="C151" s="690"/>
      <c r="D151" s="690"/>
      <c r="E151" s="690"/>
      <c r="F151" s="690"/>
      <c r="G151" s="690"/>
      <c r="H151" s="690"/>
      <c r="I151" s="690"/>
      <c r="J151" s="690"/>
      <c r="K151" s="690"/>
      <c r="L151" s="691"/>
    </row>
    <row r="152" spans="1:12">
      <c r="A152" s="692"/>
      <c r="B152" s="767"/>
      <c r="C152" s="693" t="s">
        <v>5</v>
      </c>
      <c r="D152" s="693" t="s">
        <v>5</v>
      </c>
      <c r="E152" s="693"/>
      <c r="F152" s="693"/>
      <c r="G152" s="768"/>
      <c r="H152" s="884" t="s">
        <v>6</v>
      </c>
      <c r="I152" s="885"/>
      <c r="J152" s="769" t="s">
        <v>7</v>
      </c>
      <c r="K152" s="770" t="s">
        <v>8</v>
      </c>
      <c r="L152" s="771"/>
    </row>
    <row r="153" spans="1:12" ht="15">
      <c r="A153" s="694" t="s">
        <v>9</v>
      </c>
      <c r="B153" s="695" t="s">
        <v>10</v>
      </c>
      <c r="C153" s="696" t="s">
        <v>36</v>
      </c>
      <c r="D153" s="696" t="s">
        <v>36</v>
      </c>
      <c r="E153" s="697" t="s">
        <v>37</v>
      </c>
      <c r="F153" s="698"/>
      <c r="G153" s="772"/>
      <c r="H153" s="886" t="s">
        <v>11</v>
      </c>
      <c r="I153" s="887"/>
      <c r="J153" s="773" t="s">
        <v>12</v>
      </c>
      <c r="K153" s="774" t="s">
        <v>13</v>
      </c>
      <c r="L153" s="775"/>
    </row>
    <row r="154" spans="1:12" ht="26.5" thickBot="1">
      <c r="A154" s="699" t="s">
        <v>14</v>
      </c>
      <c r="B154" s="700" t="s">
        <v>15</v>
      </c>
      <c r="C154" s="701" t="s">
        <v>406</v>
      </c>
      <c r="D154" s="702" t="s">
        <v>400</v>
      </c>
      <c r="E154" s="703" t="s">
        <v>406</v>
      </c>
      <c r="F154" s="704" t="s">
        <v>400</v>
      </c>
      <c r="G154" s="781" t="s">
        <v>16</v>
      </c>
      <c r="H154" s="782" t="s">
        <v>406</v>
      </c>
      <c r="I154" s="783" t="s">
        <v>16</v>
      </c>
      <c r="J154" s="784" t="s">
        <v>16</v>
      </c>
      <c r="K154" s="701" t="s">
        <v>406</v>
      </c>
      <c r="L154" s="785" t="s">
        <v>17</v>
      </c>
    </row>
    <row r="155" spans="1:12" ht="15" thickBot="1">
      <c r="A155" s="705" t="s">
        <v>18</v>
      </c>
      <c r="B155" s="706" t="s">
        <v>19</v>
      </c>
      <c r="C155" s="707">
        <v>19316.939137356469</v>
      </c>
      <c r="D155" s="707">
        <v>19198.412888687439</v>
      </c>
      <c r="E155" s="708">
        <v>19703.277920103599</v>
      </c>
      <c r="F155" s="709">
        <v>19582.381146461186</v>
      </c>
      <c r="G155" s="786">
        <v>0.61737524531974819</v>
      </c>
      <c r="H155" s="787">
        <v>311.44630494284331</v>
      </c>
      <c r="I155" s="787">
        <v>-1.0839061410559561</v>
      </c>
      <c r="J155" s="788">
        <v>-4.9579188982402451</v>
      </c>
      <c r="K155" s="787">
        <v>100</v>
      </c>
      <c r="L155" s="789" t="s">
        <v>19</v>
      </c>
    </row>
    <row r="156" spans="1:12" ht="15" thickBot="1">
      <c r="A156" s="776"/>
      <c r="B156" s="777"/>
      <c r="C156" s="790"/>
      <c r="D156" s="790"/>
      <c r="E156" s="790"/>
      <c r="F156" s="790"/>
      <c r="G156" s="791"/>
      <c r="H156" s="788"/>
      <c r="I156" s="788"/>
      <c r="J156" s="788"/>
      <c r="K156" s="788"/>
      <c r="L156" s="792"/>
    </row>
    <row r="157" spans="1:12">
      <c r="A157" s="710" t="s">
        <v>77</v>
      </c>
      <c r="B157" s="711" t="s">
        <v>19</v>
      </c>
      <c r="C157" s="712">
        <v>17426.113158931916</v>
      </c>
      <c r="D157" s="712">
        <v>19465.321670751633</v>
      </c>
      <c r="E157" s="713">
        <v>17774.635422110554</v>
      </c>
      <c r="F157" s="713">
        <v>19854.628104166666</v>
      </c>
      <c r="G157" s="793">
        <v>-10.476110008928385</v>
      </c>
      <c r="H157" s="794">
        <v>221.13333333333333</v>
      </c>
      <c r="I157" s="794">
        <v>-7.868788712051769</v>
      </c>
      <c r="J157" s="794">
        <v>-10</v>
      </c>
      <c r="K157" s="794">
        <v>0.14490420222186443</v>
      </c>
      <c r="L157" s="795">
        <v>-8.1179859954270683E-3</v>
      </c>
    </row>
    <row r="158" spans="1:12">
      <c r="A158" s="714" t="s">
        <v>78</v>
      </c>
      <c r="B158" s="715" t="s">
        <v>19</v>
      </c>
      <c r="C158" s="716">
        <v>20162.320230438047</v>
      </c>
      <c r="D158" s="716">
        <v>20197.286510293514</v>
      </c>
      <c r="E158" s="717">
        <v>20565.566635046809</v>
      </c>
      <c r="F158" s="717">
        <v>20601.232240499383</v>
      </c>
      <c r="G158" s="796">
        <v>-0.17312365122732701</v>
      </c>
      <c r="H158" s="797">
        <v>352.4125070741369</v>
      </c>
      <c r="I158" s="797">
        <v>-0.44474734783052849</v>
      </c>
      <c r="J158" s="797">
        <v>-9.6163682864450131</v>
      </c>
      <c r="K158" s="797">
        <v>28.449525036226053</v>
      </c>
      <c r="L158" s="798">
        <v>-1.4663127602544357</v>
      </c>
    </row>
    <row r="159" spans="1:12">
      <c r="A159" s="718" t="s">
        <v>79</v>
      </c>
      <c r="B159" s="719" t="s">
        <v>19</v>
      </c>
      <c r="C159" s="720">
        <v>20131.803275632687</v>
      </c>
      <c r="D159" s="720">
        <v>20064.436883152193</v>
      </c>
      <c r="E159" s="721">
        <v>20534.439341145342</v>
      </c>
      <c r="F159" s="721">
        <v>20465.725620815239</v>
      </c>
      <c r="G159" s="799">
        <v>0.33575022749359762</v>
      </c>
      <c r="H159" s="800">
        <v>397.84135338345868</v>
      </c>
      <c r="I159" s="800">
        <v>1.9833107143428497</v>
      </c>
      <c r="J159" s="800">
        <v>-27.322404371584703</v>
      </c>
      <c r="K159" s="800">
        <v>4.2827241990017706</v>
      </c>
      <c r="L159" s="801">
        <v>-1.3178878897510984</v>
      </c>
    </row>
    <row r="160" spans="1:12">
      <c r="A160" s="718" t="s">
        <v>80</v>
      </c>
      <c r="B160" s="719" t="s">
        <v>19</v>
      </c>
      <c r="C160" s="720" t="s">
        <v>385</v>
      </c>
      <c r="D160" s="720" t="s">
        <v>385</v>
      </c>
      <c r="E160" s="721" t="s">
        <v>385</v>
      </c>
      <c r="F160" s="721" t="s">
        <v>385</v>
      </c>
      <c r="G160" s="799" t="s">
        <v>70</v>
      </c>
      <c r="H160" s="800" t="s">
        <v>385</v>
      </c>
      <c r="I160" s="800" t="s">
        <v>70</v>
      </c>
      <c r="J160" s="800" t="s">
        <v>70</v>
      </c>
      <c r="K160" s="800">
        <v>0.72452101110932221</v>
      </c>
      <c r="L160" s="801" t="s">
        <v>70</v>
      </c>
    </row>
    <row r="161" spans="1:12">
      <c r="A161" s="718" t="s">
        <v>69</v>
      </c>
      <c r="B161" s="719" t="s">
        <v>19</v>
      </c>
      <c r="C161" s="720">
        <v>17317.041500071758</v>
      </c>
      <c r="D161" s="720">
        <v>17098.513824489986</v>
      </c>
      <c r="E161" s="721">
        <v>17663.382330073193</v>
      </c>
      <c r="F161" s="721">
        <v>17440.484100979786</v>
      </c>
      <c r="G161" s="799">
        <v>1.278050699756007</v>
      </c>
      <c r="H161" s="800">
        <v>286.90495185694635</v>
      </c>
      <c r="I161" s="800">
        <v>-0.68433274097677621</v>
      </c>
      <c r="J161" s="800">
        <v>2.202436738519213</v>
      </c>
      <c r="K161" s="800">
        <v>35.115118338431813</v>
      </c>
      <c r="L161" s="801">
        <v>2.4601833728618061</v>
      </c>
    </row>
    <row r="162" spans="1:12" ht="15" thickBot="1">
      <c r="A162" s="722" t="s">
        <v>81</v>
      </c>
      <c r="B162" s="723" t="s">
        <v>19</v>
      </c>
      <c r="C162" s="724">
        <v>20447.824403462972</v>
      </c>
      <c r="D162" s="724">
        <v>19989.475498101801</v>
      </c>
      <c r="E162" s="725">
        <v>20856.780891532231</v>
      </c>
      <c r="F162" s="725">
        <v>20389.265008063838</v>
      </c>
      <c r="G162" s="802">
        <v>2.2929511352346128</v>
      </c>
      <c r="H162" s="803">
        <v>289.67766340710239</v>
      </c>
      <c r="I162" s="803">
        <v>-0.40555927890150401</v>
      </c>
      <c r="J162" s="803">
        <v>-4.661432777232581</v>
      </c>
      <c r="K162" s="803">
        <v>31.283207213009177</v>
      </c>
      <c r="L162" s="804">
        <v>9.7285254325168324E-2</v>
      </c>
    </row>
    <row r="163" spans="1:12" ht="15" thickBot="1">
      <c r="A163" s="776"/>
      <c r="B163" s="778"/>
      <c r="C163" s="790"/>
      <c r="D163" s="790"/>
      <c r="E163" s="790"/>
      <c r="F163" s="790"/>
      <c r="G163" s="791"/>
      <c r="H163" s="788"/>
      <c r="I163" s="788"/>
      <c r="J163" s="788"/>
      <c r="K163" s="788"/>
      <c r="L163" s="792"/>
    </row>
    <row r="164" spans="1:12">
      <c r="A164" s="726" t="s">
        <v>82</v>
      </c>
      <c r="B164" s="727" t="s">
        <v>21</v>
      </c>
      <c r="C164" s="728" t="s">
        <v>70</v>
      </c>
      <c r="D164" s="728" t="s">
        <v>70</v>
      </c>
      <c r="E164" s="729" t="s">
        <v>70</v>
      </c>
      <c r="F164" s="729" t="s">
        <v>70</v>
      </c>
      <c r="G164" s="805" t="s">
        <v>70</v>
      </c>
      <c r="H164" s="806" t="s">
        <v>70</v>
      </c>
      <c r="I164" s="806" t="s">
        <v>70</v>
      </c>
      <c r="J164" s="807" t="s">
        <v>70</v>
      </c>
      <c r="K164" s="807" t="s">
        <v>70</v>
      </c>
      <c r="L164" s="808" t="s">
        <v>70</v>
      </c>
    </row>
    <row r="165" spans="1:12">
      <c r="A165" s="714" t="s">
        <v>82</v>
      </c>
      <c r="B165" s="730" t="s">
        <v>22</v>
      </c>
      <c r="C165" s="720" t="s">
        <v>70</v>
      </c>
      <c r="D165" s="720" t="s">
        <v>70</v>
      </c>
      <c r="E165" s="721" t="s">
        <v>70</v>
      </c>
      <c r="F165" s="721" t="s">
        <v>70</v>
      </c>
      <c r="G165" s="799" t="s">
        <v>70</v>
      </c>
      <c r="H165" s="800" t="s">
        <v>70</v>
      </c>
      <c r="I165" s="800" t="s">
        <v>70</v>
      </c>
      <c r="J165" s="809" t="s">
        <v>70</v>
      </c>
      <c r="K165" s="809" t="s">
        <v>70</v>
      </c>
      <c r="L165" s="810" t="s">
        <v>70</v>
      </c>
    </row>
    <row r="166" spans="1:12">
      <c r="A166" s="714" t="s">
        <v>82</v>
      </c>
      <c r="B166" s="730" t="s">
        <v>23</v>
      </c>
      <c r="C166" s="720" t="s">
        <v>70</v>
      </c>
      <c r="D166" s="720" t="s">
        <v>70</v>
      </c>
      <c r="E166" s="721" t="s">
        <v>70</v>
      </c>
      <c r="F166" s="721" t="s">
        <v>70</v>
      </c>
      <c r="G166" s="799" t="s">
        <v>70</v>
      </c>
      <c r="H166" s="800" t="s">
        <v>70</v>
      </c>
      <c r="I166" s="800" t="s">
        <v>70</v>
      </c>
      <c r="J166" s="809" t="s">
        <v>70</v>
      </c>
      <c r="K166" s="809" t="s">
        <v>70</v>
      </c>
      <c r="L166" s="810" t="s">
        <v>70</v>
      </c>
    </row>
    <row r="167" spans="1:12">
      <c r="A167" s="726" t="s">
        <v>82</v>
      </c>
      <c r="B167" s="731" t="s">
        <v>24</v>
      </c>
      <c r="C167" s="732" t="s">
        <v>385</v>
      </c>
      <c r="D167" s="732" t="s">
        <v>385</v>
      </c>
      <c r="E167" s="733" t="s">
        <v>385</v>
      </c>
      <c r="F167" s="733" t="s">
        <v>385</v>
      </c>
      <c r="G167" s="813" t="s">
        <v>70</v>
      </c>
      <c r="H167" s="811" t="s">
        <v>385</v>
      </c>
      <c r="I167" s="811" t="s">
        <v>70</v>
      </c>
      <c r="J167" s="812" t="s">
        <v>70</v>
      </c>
      <c r="K167" s="812">
        <v>1.6100466913540494E-2</v>
      </c>
      <c r="L167" s="814" t="s">
        <v>70</v>
      </c>
    </row>
    <row r="168" spans="1:12">
      <c r="A168" s="714" t="s">
        <v>82</v>
      </c>
      <c r="B168" s="730" t="s">
        <v>25</v>
      </c>
      <c r="C168" s="720" t="s">
        <v>385</v>
      </c>
      <c r="D168" s="720" t="s">
        <v>385</v>
      </c>
      <c r="E168" s="721" t="s">
        <v>385</v>
      </c>
      <c r="F168" s="721" t="s">
        <v>385</v>
      </c>
      <c r="G168" s="799" t="s">
        <v>70</v>
      </c>
      <c r="H168" s="800" t="s">
        <v>385</v>
      </c>
      <c r="I168" s="800" t="s">
        <v>70</v>
      </c>
      <c r="J168" s="809" t="s">
        <v>70</v>
      </c>
      <c r="K168" s="809">
        <v>1.6100466913540494E-2</v>
      </c>
      <c r="L168" s="810" t="s">
        <v>70</v>
      </c>
    </row>
    <row r="169" spans="1:12">
      <c r="A169" s="714" t="s">
        <v>82</v>
      </c>
      <c r="B169" s="730" t="s">
        <v>26</v>
      </c>
      <c r="C169" s="720" t="s">
        <v>70</v>
      </c>
      <c r="D169" s="720" t="s">
        <v>385</v>
      </c>
      <c r="E169" s="721" t="s">
        <v>70</v>
      </c>
      <c r="F169" s="721" t="s">
        <v>385</v>
      </c>
      <c r="G169" s="799" t="s">
        <v>70</v>
      </c>
      <c r="H169" s="800" t="s">
        <v>70</v>
      </c>
      <c r="I169" s="800" t="s">
        <v>70</v>
      </c>
      <c r="J169" s="809" t="s">
        <v>70</v>
      </c>
      <c r="K169" s="809" t="s">
        <v>70</v>
      </c>
      <c r="L169" s="810" t="s">
        <v>70</v>
      </c>
    </row>
    <row r="170" spans="1:12">
      <c r="A170" s="726" t="s">
        <v>82</v>
      </c>
      <c r="B170" s="731" t="s">
        <v>27</v>
      </c>
      <c r="C170" s="732">
        <v>17460.89008714597</v>
      </c>
      <c r="D170" s="732">
        <v>18760.971967829049</v>
      </c>
      <c r="E170" s="733">
        <v>17810.107888888891</v>
      </c>
      <c r="F170" s="733">
        <v>19136.19140718563</v>
      </c>
      <c r="G170" s="813">
        <v>-6.9297149577987325</v>
      </c>
      <c r="H170" s="811">
        <v>213.77499999999998</v>
      </c>
      <c r="I170" s="811">
        <v>-10.404442581726736</v>
      </c>
      <c r="J170" s="812">
        <v>14.285714285714285</v>
      </c>
      <c r="K170" s="812">
        <v>0.12880373530832395</v>
      </c>
      <c r="L170" s="814">
        <v>2.1688203556219893E-2</v>
      </c>
    </row>
    <row r="171" spans="1:12">
      <c r="A171" s="714" t="s">
        <v>82</v>
      </c>
      <c r="B171" s="730" t="s">
        <v>28</v>
      </c>
      <c r="C171" s="720">
        <v>16664.871568627452</v>
      </c>
      <c r="D171" s="720">
        <v>18583.26960784314</v>
      </c>
      <c r="E171" s="721">
        <v>16998.169000000002</v>
      </c>
      <c r="F171" s="721">
        <v>18954.935000000001</v>
      </c>
      <c r="G171" s="799">
        <v>-10.323253548482226</v>
      </c>
      <c r="H171" s="800">
        <v>201.7</v>
      </c>
      <c r="I171" s="800">
        <v>-12.94777729823047</v>
      </c>
      <c r="J171" s="809">
        <v>0</v>
      </c>
      <c r="K171" s="809">
        <v>9.660280148124295E-2</v>
      </c>
      <c r="L171" s="810">
        <v>4.7894885508680402E-3</v>
      </c>
    </row>
    <row r="172" spans="1:12" ht="15" thickBot="1">
      <c r="A172" s="734" t="s">
        <v>82</v>
      </c>
      <c r="B172" s="735" t="s">
        <v>29</v>
      </c>
      <c r="C172" s="736" t="s">
        <v>385</v>
      </c>
      <c r="D172" s="736" t="s">
        <v>385</v>
      </c>
      <c r="E172" s="737" t="s">
        <v>385</v>
      </c>
      <c r="F172" s="737" t="s">
        <v>385</v>
      </c>
      <c r="G172" s="815" t="s">
        <v>70</v>
      </c>
      <c r="H172" s="809" t="s">
        <v>385</v>
      </c>
      <c r="I172" s="809" t="s">
        <v>70</v>
      </c>
      <c r="J172" s="809" t="s">
        <v>70</v>
      </c>
      <c r="K172" s="809">
        <v>3.2200933827080988E-2</v>
      </c>
      <c r="L172" s="810" t="s">
        <v>70</v>
      </c>
    </row>
    <row r="173" spans="1:12" ht="15" thickBot="1">
      <c r="A173" s="776"/>
      <c r="B173" s="778"/>
      <c r="C173" s="790"/>
      <c r="D173" s="790"/>
      <c r="E173" s="790"/>
      <c r="F173" s="790"/>
      <c r="G173" s="791"/>
      <c r="H173" s="788"/>
      <c r="I173" s="788"/>
      <c r="J173" s="788"/>
      <c r="K173" s="788"/>
      <c r="L173" s="792"/>
    </row>
    <row r="174" spans="1:12">
      <c r="A174" s="726" t="s">
        <v>83</v>
      </c>
      <c r="B174" s="727" t="s">
        <v>21</v>
      </c>
      <c r="C174" s="728">
        <v>21204.112926727725</v>
      </c>
      <c r="D174" s="728">
        <v>20985.235106919477</v>
      </c>
      <c r="E174" s="729">
        <v>21628.195185262281</v>
      </c>
      <c r="F174" s="729">
        <v>21404.939809057869</v>
      </c>
      <c r="G174" s="805">
        <v>1.0430086615330605</v>
      </c>
      <c r="H174" s="806">
        <v>431.5131736526946</v>
      </c>
      <c r="I174" s="806">
        <v>-0.6713127529930536</v>
      </c>
      <c r="J174" s="807">
        <v>-32.388663967611336</v>
      </c>
      <c r="K174" s="807">
        <v>2.6887779745612623</v>
      </c>
      <c r="L174" s="808">
        <v>-1.0908700744058382</v>
      </c>
    </row>
    <row r="175" spans="1:12">
      <c r="A175" s="714" t="s">
        <v>83</v>
      </c>
      <c r="B175" s="730" t="s">
        <v>22</v>
      </c>
      <c r="C175" s="720">
        <v>21418.975490196077</v>
      </c>
      <c r="D175" s="720">
        <v>21175.561764705883</v>
      </c>
      <c r="E175" s="721">
        <v>21847.355</v>
      </c>
      <c r="F175" s="721">
        <v>21599.073</v>
      </c>
      <c r="G175" s="799">
        <v>1.1495030365423518</v>
      </c>
      <c r="H175" s="800">
        <v>424.2</v>
      </c>
      <c r="I175" s="800">
        <v>-1.9644095216085049</v>
      </c>
      <c r="J175" s="809">
        <v>-31.645569620253166</v>
      </c>
      <c r="K175" s="809">
        <v>1.7388504266623732</v>
      </c>
      <c r="L175" s="810">
        <v>-0.67890014717083247</v>
      </c>
    </row>
    <row r="176" spans="1:12">
      <c r="A176" s="714" t="s">
        <v>83</v>
      </c>
      <c r="B176" s="730" t="s">
        <v>23</v>
      </c>
      <c r="C176" s="720">
        <v>20829.147058823528</v>
      </c>
      <c r="D176" s="720">
        <v>20651.063725490196</v>
      </c>
      <c r="E176" s="721">
        <v>21245.73</v>
      </c>
      <c r="F176" s="721">
        <v>21064.084999999999</v>
      </c>
      <c r="G176" s="799">
        <v>0.86234460219848352</v>
      </c>
      <c r="H176" s="800">
        <v>444.9</v>
      </c>
      <c r="I176" s="800">
        <v>1.6914285714285664</v>
      </c>
      <c r="J176" s="809">
        <v>-33.707865168539328</v>
      </c>
      <c r="K176" s="809">
        <v>0.949927547898889</v>
      </c>
      <c r="L176" s="810">
        <v>-0.41196992723500558</v>
      </c>
    </row>
    <row r="177" spans="1:12">
      <c r="A177" s="726" t="s">
        <v>83</v>
      </c>
      <c r="B177" s="731" t="s">
        <v>24</v>
      </c>
      <c r="C177" s="732">
        <v>20577.503743259342</v>
      </c>
      <c r="D177" s="732">
        <v>20513.372265924787</v>
      </c>
      <c r="E177" s="733">
        <v>20989.053818124528</v>
      </c>
      <c r="F177" s="733">
        <v>20923.639711243282</v>
      </c>
      <c r="G177" s="813">
        <v>0.31263254282712494</v>
      </c>
      <c r="H177" s="811">
        <v>378.42019077901426</v>
      </c>
      <c r="I177" s="811">
        <v>2.0875730623145263</v>
      </c>
      <c r="J177" s="812">
        <v>-10.526315789473683</v>
      </c>
      <c r="K177" s="812">
        <v>10.12719368861697</v>
      </c>
      <c r="L177" s="814">
        <v>-0.63026614305862338</v>
      </c>
    </row>
    <row r="178" spans="1:12">
      <c r="A178" s="714" t="s">
        <v>83</v>
      </c>
      <c r="B178" s="730" t="s">
        <v>25</v>
      </c>
      <c r="C178" s="720">
        <v>20579.825490196075</v>
      </c>
      <c r="D178" s="720">
        <v>20539.965686274511</v>
      </c>
      <c r="E178" s="721">
        <v>20991.421999999999</v>
      </c>
      <c r="F178" s="721">
        <v>20950.764999999999</v>
      </c>
      <c r="G178" s="799">
        <v>0.19405973958468459</v>
      </c>
      <c r="H178" s="800">
        <v>367.9</v>
      </c>
      <c r="I178" s="800">
        <v>1.3777900248002204</v>
      </c>
      <c r="J178" s="809">
        <v>-16.806722689075631</v>
      </c>
      <c r="K178" s="809">
        <v>6.3757848977620348</v>
      </c>
      <c r="L178" s="810">
        <v>-0.90807126138104088</v>
      </c>
    </row>
    <row r="179" spans="1:12">
      <c r="A179" s="714" t="s">
        <v>83</v>
      </c>
      <c r="B179" s="730" t="s">
        <v>26</v>
      </c>
      <c r="C179" s="720">
        <v>20573.840196078429</v>
      </c>
      <c r="D179" s="720">
        <v>20461.078431372549</v>
      </c>
      <c r="E179" s="721">
        <v>20985.316999999999</v>
      </c>
      <c r="F179" s="721">
        <v>20870.3</v>
      </c>
      <c r="G179" s="799">
        <v>0.55110372155646936</v>
      </c>
      <c r="H179" s="800">
        <v>396.3</v>
      </c>
      <c r="I179" s="800">
        <v>2.4031007751938014</v>
      </c>
      <c r="J179" s="809">
        <v>2.643171806167401</v>
      </c>
      <c r="K179" s="809">
        <v>3.7514087908549349</v>
      </c>
      <c r="L179" s="810">
        <v>0.2778051183224175</v>
      </c>
    </row>
    <row r="180" spans="1:12">
      <c r="A180" s="726" t="s">
        <v>83</v>
      </c>
      <c r="B180" s="731" t="s">
        <v>27</v>
      </c>
      <c r="C180" s="732">
        <v>19606.09222475607</v>
      </c>
      <c r="D180" s="732">
        <v>19682.319020484952</v>
      </c>
      <c r="E180" s="733">
        <v>19998.214069251193</v>
      </c>
      <c r="F180" s="733">
        <v>20075.965400894653</v>
      </c>
      <c r="G180" s="813">
        <v>-0.38728564276164196</v>
      </c>
      <c r="H180" s="811">
        <v>321.96076210092684</v>
      </c>
      <c r="I180" s="811">
        <v>-0.17900128229469497</v>
      </c>
      <c r="J180" s="812">
        <v>-3.383084577114428</v>
      </c>
      <c r="K180" s="812">
        <v>15.633553373047818</v>
      </c>
      <c r="L180" s="814">
        <v>0.25482345721002098</v>
      </c>
    </row>
    <row r="181" spans="1:12">
      <c r="A181" s="714" t="s">
        <v>83</v>
      </c>
      <c r="B181" s="730" t="s">
        <v>28</v>
      </c>
      <c r="C181" s="720">
        <v>19569.898039215685</v>
      </c>
      <c r="D181" s="720">
        <v>19684.617647058825</v>
      </c>
      <c r="E181" s="721">
        <v>19961.295999999998</v>
      </c>
      <c r="F181" s="721">
        <v>20078.310000000001</v>
      </c>
      <c r="G181" s="799">
        <v>-0.58278809322100733</v>
      </c>
      <c r="H181" s="800">
        <v>312.89999999999998</v>
      </c>
      <c r="I181" s="800">
        <v>-0.47709923664122139</v>
      </c>
      <c r="J181" s="809">
        <v>11.127379209370424</v>
      </c>
      <c r="K181" s="809">
        <v>12.220254387377235</v>
      </c>
      <c r="L181" s="810">
        <v>1.7688389321362248</v>
      </c>
    </row>
    <row r="182" spans="1:12" ht="15" thickBot="1">
      <c r="A182" s="734" t="s">
        <v>83</v>
      </c>
      <c r="B182" s="735" t="s">
        <v>29</v>
      </c>
      <c r="C182" s="736">
        <v>19720.508823529413</v>
      </c>
      <c r="D182" s="736">
        <v>19677.806862745099</v>
      </c>
      <c r="E182" s="737">
        <v>20114.919000000002</v>
      </c>
      <c r="F182" s="737">
        <v>20071.363000000001</v>
      </c>
      <c r="G182" s="815">
        <v>0.21700569114315002</v>
      </c>
      <c r="H182" s="809">
        <v>354.4</v>
      </c>
      <c r="I182" s="809">
        <v>4.2966450853443101</v>
      </c>
      <c r="J182" s="809">
        <v>-34.161490683229815</v>
      </c>
      <c r="K182" s="809">
        <v>3.4132989856705849</v>
      </c>
      <c r="L182" s="810">
        <v>-1.5140154749262016</v>
      </c>
    </row>
    <row r="183" spans="1:12" ht="15" thickBot="1">
      <c r="A183" s="779"/>
      <c r="B183" s="780"/>
      <c r="C183" s="816"/>
      <c r="D183" s="816"/>
      <c r="E183" s="816"/>
      <c r="F183" s="816"/>
      <c r="G183" s="817"/>
      <c r="H183" s="818"/>
      <c r="I183" s="818"/>
      <c r="J183" s="818"/>
      <c r="K183" s="818"/>
      <c r="L183" s="819"/>
    </row>
    <row r="184" spans="1:12">
      <c r="A184" s="714" t="s">
        <v>84</v>
      </c>
      <c r="B184" s="738" t="s">
        <v>26</v>
      </c>
      <c r="C184" s="739">
        <v>20539.833333333336</v>
      </c>
      <c r="D184" s="739">
        <v>20420.524509803923</v>
      </c>
      <c r="E184" s="740">
        <v>20950.63</v>
      </c>
      <c r="F184" s="740">
        <v>20828.935000000001</v>
      </c>
      <c r="G184" s="820">
        <v>0.58425934883372432</v>
      </c>
      <c r="H184" s="821">
        <v>402.4</v>
      </c>
      <c r="I184" s="821">
        <v>-2.3063850449138141</v>
      </c>
      <c r="J184" s="821">
        <v>-26.47058823529412</v>
      </c>
      <c r="K184" s="821">
        <v>2.0125583641925617</v>
      </c>
      <c r="L184" s="822">
        <v>-0.58881883550139413</v>
      </c>
    </row>
    <row r="185" spans="1:12" ht="15" thickBot="1">
      <c r="A185" s="734" t="s">
        <v>84</v>
      </c>
      <c r="B185" s="735" t="s">
        <v>29</v>
      </c>
      <c r="C185" s="736">
        <v>19762.136274509805</v>
      </c>
      <c r="D185" s="736">
        <v>19721.75882352941</v>
      </c>
      <c r="E185" s="737">
        <v>20157.379000000001</v>
      </c>
      <c r="F185" s="737">
        <v>20116.194</v>
      </c>
      <c r="G185" s="815">
        <v>0.20473554788744486</v>
      </c>
      <c r="H185" s="809">
        <v>393.8</v>
      </c>
      <c r="I185" s="809">
        <v>6.0883620689655231</v>
      </c>
      <c r="J185" s="809">
        <v>-28.061224489795915</v>
      </c>
      <c r="K185" s="809">
        <v>2.2701658348092097</v>
      </c>
      <c r="L185" s="810">
        <v>-0.72906905424970381</v>
      </c>
    </row>
    <row r="186" spans="1:12" ht="15" thickBot="1">
      <c r="A186" s="779"/>
      <c r="B186" s="780"/>
      <c r="C186" s="816"/>
      <c r="D186" s="816"/>
      <c r="E186" s="816"/>
      <c r="F186" s="816"/>
      <c r="G186" s="817"/>
      <c r="H186" s="818"/>
      <c r="I186" s="818"/>
      <c r="J186" s="818"/>
      <c r="K186" s="818"/>
      <c r="L186" s="819"/>
    </row>
    <row r="187" spans="1:12">
      <c r="A187" s="726" t="s">
        <v>85</v>
      </c>
      <c r="B187" s="727" t="s">
        <v>21</v>
      </c>
      <c r="C187" s="728" t="s">
        <v>385</v>
      </c>
      <c r="D187" s="728" t="s">
        <v>70</v>
      </c>
      <c r="E187" s="729" t="s">
        <v>385</v>
      </c>
      <c r="F187" s="729" t="s">
        <v>70</v>
      </c>
      <c r="G187" s="805" t="s">
        <v>70</v>
      </c>
      <c r="H187" s="806" t="s">
        <v>385</v>
      </c>
      <c r="I187" s="806" t="s">
        <v>70</v>
      </c>
      <c r="J187" s="807" t="s">
        <v>70</v>
      </c>
      <c r="K187" s="807">
        <v>1.6100466913540494E-2</v>
      </c>
      <c r="L187" s="808" t="s">
        <v>70</v>
      </c>
    </row>
    <row r="188" spans="1:12">
      <c r="A188" s="718" t="s">
        <v>85</v>
      </c>
      <c r="B188" s="730" t="s">
        <v>22</v>
      </c>
      <c r="C188" s="720" t="s">
        <v>70</v>
      </c>
      <c r="D188" s="720" t="s">
        <v>70</v>
      </c>
      <c r="E188" s="721" t="s">
        <v>70</v>
      </c>
      <c r="F188" s="721" t="s">
        <v>70</v>
      </c>
      <c r="G188" s="799" t="s">
        <v>70</v>
      </c>
      <c r="H188" s="800" t="s">
        <v>70</v>
      </c>
      <c r="I188" s="800" t="s">
        <v>70</v>
      </c>
      <c r="J188" s="809" t="s">
        <v>70</v>
      </c>
      <c r="K188" s="809" t="s">
        <v>70</v>
      </c>
      <c r="L188" s="810" t="s">
        <v>70</v>
      </c>
    </row>
    <row r="189" spans="1:12">
      <c r="A189" s="718" t="s">
        <v>85</v>
      </c>
      <c r="B189" s="730" t="s">
        <v>23</v>
      </c>
      <c r="C189" s="720" t="s">
        <v>385</v>
      </c>
      <c r="D189" s="720" t="s">
        <v>70</v>
      </c>
      <c r="E189" s="721" t="s">
        <v>385</v>
      </c>
      <c r="F189" s="721" t="s">
        <v>70</v>
      </c>
      <c r="G189" s="799" t="s">
        <v>70</v>
      </c>
      <c r="H189" s="800" t="s">
        <v>385</v>
      </c>
      <c r="I189" s="800" t="s">
        <v>70</v>
      </c>
      <c r="J189" s="809" t="s">
        <v>70</v>
      </c>
      <c r="K189" s="809">
        <v>1.6100466913540494E-2</v>
      </c>
      <c r="L189" s="810" t="s">
        <v>70</v>
      </c>
    </row>
    <row r="190" spans="1:12">
      <c r="A190" s="718" t="s">
        <v>85</v>
      </c>
      <c r="B190" s="730" t="s">
        <v>30</v>
      </c>
      <c r="C190" s="720" t="s">
        <v>70</v>
      </c>
      <c r="D190" s="720" t="s">
        <v>70</v>
      </c>
      <c r="E190" s="721" t="s">
        <v>70</v>
      </c>
      <c r="F190" s="721" t="s">
        <v>70</v>
      </c>
      <c r="G190" s="799" t="s">
        <v>70</v>
      </c>
      <c r="H190" s="800" t="s">
        <v>70</v>
      </c>
      <c r="I190" s="800" t="s">
        <v>70</v>
      </c>
      <c r="J190" s="809" t="s">
        <v>70</v>
      </c>
      <c r="K190" s="809" t="s">
        <v>70</v>
      </c>
      <c r="L190" s="810" t="s">
        <v>70</v>
      </c>
    </row>
    <row r="191" spans="1:12">
      <c r="A191" s="741" t="s">
        <v>85</v>
      </c>
      <c r="B191" s="731" t="s">
        <v>24</v>
      </c>
      <c r="C191" s="732" t="s">
        <v>385</v>
      </c>
      <c r="D191" s="732" t="s">
        <v>70</v>
      </c>
      <c r="E191" s="733" t="s">
        <v>385</v>
      </c>
      <c r="F191" s="733" t="s">
        <v>70</v>
      </c>
      <c r="G191" s="813" t="s">
        <v>70</v>
      </c>
      <c r="H191" s="811" t="s">
        <v>385</v>
      </c>
      <c r="I191" s="811" t="s">
        <v>70</v>
      </c>
      <c r="J191" s="812" t="s">
        <v>70</v>
      </c>
      <c r="K191" s="812">
        <v>0.11270326839478344</v>
      </c>
      <c r="L191" s="814" t="s">
        <v>70</v>
      </c>
    </row>
    <row r="192" spans="1:12">
      <c r="A192" s="718" t="s">
        <v>85</v>
      </c>
      <c r="B192" s="730" t="s">
        <v>26</v>
      </c>
      <c r="C192" s="720" t="s">
        <v>385</v>
      </c>
      <c r="D192" s="720" t="s">
        <v>70</v>
      </c>
      <c r="E192" s="721" t="s">
        <v>385</v>
      </c>
      <c r="F192" s="721" t="s">
        <v>70</v>
      </c>
      <c r="G192" s="799" t="s">
        <v>70</v>
      </c>
      <c r="H192" s="800" t="s">
        <v>385</v>
      </c>
      <c r="I192" s="800" t="s">
        <v>70</v>
      </c>
      <c r="J192" s="809" t="s">
        <v>70</v>
      </c>
      <c r="K192" s="809">
        <v>8.0502334567702463E-2</v>
      </c>
      <c r="L192" s="810" t="s">
        <v>70</v>
      </c>
    </row>
    <row r="193" spans="1:12">
      <c r="A193" s="718" t="s">
        <v>85</v>
      </c>
      <c r="B193" s="730" t="s">
        <v>31</v>
      </c>
      <c r="C193" s="720" t="s">
        <v>385</v>
      </c>
      <c r="D193" s="720" t="s">
        <v>70</v>
      </c>
      <c r="E193" s="721" t="s">
        <v>385</v>
      </c>
      <c r="F193" s="721" t="s">
        <v>70</v>
      </c>
      <c r="G193" s="799" t="s">
        <v>70</v>
      </c>
      <c r="H193" s="800" t="s">
        <v>385</v>
      </c>
      <c r="I193" s="800" t="s">
        <v>70</v>
      </c>
      <c r="J193" s="809" t="s">
        <v>70</v>
      </c>
      <c r="K193" s="809">
        <v>3.2200933827080988E-2</v>
      </c>
      <c r="L193" s="810" t="s">
        <v>70</v>
      </c>
    </row>
    <row r="194" spans="1:12">
      <c r="A194" s="741" t="s">
        <v>85</v>
      </c>
      <c r="B194" s="731" t="s">
        <v>27</v>
      </c>
      <c r="C194" s="732" t="s">
        <v>385</v>
      </c>
      <c r="D194" s="732" t="s">
        <v>385</v>
      </c>
      <c r="E194" s="733" t="s">
        <v>385</v>
      </c>
      <c r="F194" s="733" t="s">
        <v>385</v>
      </c>
      <c r="G194" s="813" t="s">
        <v>70</v>
      </c>
      <c r="H194" s="811" t="s">
        <v>385</v>
      </c>
      <c r="I194" s="811" t="s">
        <v>70</v>
      </c>
      <c r="J194" s="812" t="s">
        <v>70</v>
      </c>
      <c r="K194" s="812">
        <v>0.5957172758009982</v>
      </c>
      <c r="L194" s="814" t="s">
        <v>70</v>
      </c>
    </row>
    <row r="195" spans="1:12">
      <c r="A195" s="718" t="s">
        <v>85</v>
      </c>
      <c r="B195" s="730" t="s">
        <v>29</v>
      </c>
      <c r="C195" s="720" t="s">
        <v>385</v>
      </c>
      <c r="D195" s="720" t="s">
        <v>385</v>
      </c>
      <c r="E195" s="721" t="s">
        <v>385</v>
      </c>
      <c r="F195" s="721" t="s">
        <v>385</v>
      </c>
      <c r="G195" s="799" t="s">
        <v>70</v>
      </c>
      <c r="H195" s="800" t="s">
        <v>385</v>
      </c>
      <c r="I195" s="800" t="s">
        <v>70</v>
      </c>
      <c r="J195" s="809" t="s">
        <v>70</v>
      </c>
      <c r="K195" s="809">
        <v>0.45081307357913375</v>
      </c>
      <c r="L195" s="810" t="s">
        <v>70</v>
      </c>
    </row>
    <row r="196" spans="1:12" ht="15" thickBot="1">
      <c r="A196" s="742" t="s">
        <v>85</v>
      </c>
      <c r="B196" s="730" t="s">
        <v>32</v>
      </c>
      <c r="C196" s="736" t="s">
        <v>385</v>
      </c>
      <c r="D196" s="736" t="s">
        <v>385</v>
      </c>
      <c r="E196" s="737" t="s">
        <v>385</v>
      </c>
      <c r="F196" s="737" t="s">
        <v>385</v>
      </c>
      <c r="G196" s="815" t="s">
        <v>70</v>
      </c>
      <c r="H196" s="809" t="s">
        <v>385</v>
      </c>
      <c r="I196" s="809" t="s">
        <v>70</v>
      </c>
      <c r="J196" s="809" t="s">
        <v>70</v>
      </c>
      <c r="K196" s="809">
        <v>0.14490420222186443</v>
      </c>
      <c r="L196" s="810" t="s">
        <v>70</v>
      </c>
    </row>
    <row r="197" spans="1:12" ht="15" thickBot="1">
      <c r="A197" s="779"/>
      <c r="B197" s="780"/>
      <c r="C197" s="816"/>
      <c r="D197" s="816"/>
      <c r="E197" s="816"/>
      <c r="F197" s="816"/>
      <c r="G197" s="817"/>
      <c r="H197" s="818"/>
      <c r="I197" s="818"/>
      <c r="J197" s="818"/>
      <c r="K197" s="818"/>
      <c r="L197" s="819"/>
    </row>
    <row r="198" spans="1:12">
      <c r="A198" s="726" t="s">
        <v>20</v>
      </c>
      <c r="B198" s="727" t="s">
        <v>24</v>
      </c>
      <c r="C198" s="728">
        <v>18980.473859354326</v>
      </c>
      <c r="D198" s="728">
        <v>18467.97406677017</v>
      </c>
      <c r="E198" s="729">
        <v>19360.083336541415</v>
      </c>
      <c r="F198" s="729">
        <v>18837.333548105573</v>
      </c>
      <c r="G198" s="805">
        <v>2.7750731657475667</v>
      </c>
      <c r="H198" s="806">
        <v>350.07168458781359</v>
      </c>
      <c r="I198" s="806">
        <v>-2.7639711029007867</v>
      </c>
      <c r="J198" s="807">
        <v>6.8965517241379306</v>
      </c>
      <c r="K198" s="807">
        <v>4.4920302688777971</v>
      </c>
      <c r="L198" s="808">
        <v>0.4981511564064891</v>
      </c>
    </row>
    <row r="199" spans="1:12">
      <c r="A199" s="714" t="s">
        <v>20</v>
      </c>
      <c r="B199" s="730" t="s">
        <v>25</v>
      </c>
      <c r="C199" s="720">
        <v>18772.419607843134</v>
      </c>
      <c r="D199" s="720">
        <v>17851.199999999997</v>
      </c>
      <c r="E199" s="721">
        <v>19147.867999999999</v>
      </c>
      <c r="F199" s="721">
        <v>18208.223999999998</v>
      </c>
      <c r="G199" s="799">
        <v>5.1605472340410596</v>
      </c>
      <c r="H199" s="800">
        <v>330</v>
      </c>
      <c r="I199" s="800">
        <v>0.12135922330096396</v>
      </c>
      <c r="J199" s="809">
        <v>10</v>
      </c>
      <c r="K199" s="809">
        <v>0.88552568024472711</v>
      </c>
      <c r="L199" s="810">
        <v>0.1204147391582695</v>
      </c>
    </row>
    <row r="200" spans="1:12">
      <c r="A200" s="714" t="s">
        <v>20</v>
      </c>
      <c r="B200" s="730" t="s">
        <v>26</v>
      </c>
      <c r="C200" s="720">
        <v>19012.745098039217</v>
      </c>
      <c r="D200" s="720">
        <v>18099.271568627453</v>
      </c>
      <c r="E200" s="721">
        <v>19393</v>
      </c>
      <c r="F200" s="721">
        <v>18461.257000000001</v>
      </c>
      <c r="G200" s="799">
        <v>5.0470181959982385</v>
      </c>
      <c r="H200" s="800">
        <v>340.6</v>
      </c>
      <c r="I200" s="800">
        <v>-3.4854066307735776</v>
      </c>
      <c r="J200" s="809">
        <v>11.304347826086957</v>
      </c>
      <c r="K200" s="809">
        <v>2.0608597649331832</v>
      </c>
      <c r="L200" s="810">
        <v>0.30110460043433074</v>
      </c>
    </row>
    <row r="201" spans="1:12">
      <c r="A201" s="714" t="s">
        <v>20</v>
      </c>
      <c r="B201" s="730" t="s">
        <v>31</v>
      </c>
      <c r="C201" s="720">
        <v>19046.430392156864</v>
      </c>
      <c r="D201" s="720">
        <v>19148.905882352938</v>
      </c>
      <c r="E201" s="721">
        <v>19427.359</v>
      </c>
      <c r="F201" s="721">
        <v>19531.883999999998</v>
      </c>
      <c r="G201" s="799">
        <v>-0.53515062858246454</v>
      </c>
      <c r="H201" s="800">
        <v>374.2</v>
      </c>
      <c r="I201" s="800">
        <v>-2.6534859521331922</v>
      </c>
      <c r="J201" s="809">
        <v>0</v>
      </c>
      <c r="K201" s="809">
        <v>1.5456448236998872</v>
      </c>
      <c r="L201" s="810">
        <v>7.6631816813888642E-2</v>
      </c>
    </row>
    <row r="202" spans="1:12">
      <c r="A202" s="726" t="s">
        <v>20</v>
      </c>
      <c r="B202" s="731" t="s">
        <v>27</v>
      </c>
      <c r="C202" s="732">
        <v>17970.599417229703</v>
      </c>
      <c r="D202" s="732">
        <v>17726.812109360118</v>
      </c>
      <c r="E202" s="733">
        <v>18330.011405574296</v>
      </c>
      <c r="F202" s="733">
        <v>18081.34835154732</v>
      </c>
      <c r="G202" s="813">
        <v>1.3752461884608107</v>
      </c>
      <c r="H202" s="811">
        <v>302.65338912133888</v>
      </c>
      <c r="I202" s="811">
        <v>-0.6221602205215826</v>
      </c>
      <c r="J202" s="812">
        <v>-0.41666666666666669</v>
      </c>
      <c r="K202" s="812">
        <v>19.24005796168089</v>
      </c>
      <c r="L202" s="814">
        <v>0.87739537560590719</v>
      </c>
    </row>
    <row r="203" spans="1:12">
      <c r="A203" s="714" t="s">
        <v>20</v>
      </c>
      <c r="B203" s="730" t="s">
        <v>28</v>
      </c>
      <c r="C203" s="720">
        <v>17560.785294117646</v>
      </c>
      <c r="D203" s="720">
        <v>17141.451960784314</v>
      </c>
      <c r="E203" s="721">
        <v>17912.001</v>
      </c>
      <c r="F203" s="721">
        <v>17484.280999999999</v>
      </c>
      <c r="G203" s="799">
        <v>2.4463116327174173</v>
      </c>
      <c r="H203" s="800">
        <v>276.8</v>
      </c>
      <c r="I203" s="800">
        <v>0.28985507246377223</v>
      </c>
      <c r="J203" s="809">
        <v>6.6838046272493568</v>
      </c>
      <c r="K203" s="809">
        <v>6.6816937691193043</v>
      </c>
      <c r="L203" s="810">
        <v>0.72913064746666478</v>
      </c>
    </row>
    <row r="204" spans="1:12">
      <c r="A204" s="714" t="s">
        <v>20</v>
      </c>
      <c r="B204" s="730" t="s">
        <v>29</v>
      </c>
      <c r="C204" s="720">
        <v>17871.821568627453</v>
      </c>
      <c r="D204" s="720">
        <v>17552.574509803922</v>
      </c>
      <c r="E204" s="721">
        <v>18229.258000000002</v>
      </c>
      <c r="F204" s="721">
        <v>17903.626</v>
      </c>
      <c r="G204" s="799">
        <v>1.8188047493842947</v>
      </c>
      <c r="H204" s="800">
        <v>303.5</v>
      </c>
      <c r="I204" s="800">
        <v>-0.29566360052561674</v>
      </c>
      <c r="J204" s="809">
        <v>7.9107505070993911</v>
      </c>
      <c r="K204" s="809">
        <v>8.5654483980035412</v>
      </c>
      <c r="L204" s="810">
        <v>1.0214545188910691</v>
      </c>
    </row>
    <row r="205" spans="1:12">
      <c r="A205" s="714" t="s">
        <v>20</v>
      </c>
      <c r="B205" s="730" t="s">
        <v>32</v>
      </c>
      <c r="C205" s="720">
        <v>18709.227450980394</v>
      </c>
      <c r="D205" s="720">
        <v>18550.676470588234</v>
      </c>
      <c r="E205" s="721">
        <v>19083.412</v>
      </c>
      <c r="F205" s="721">
        <v>18921.689999999999</v>
      </c>
      <c r="G205" s="799">
        <v>0.85469109788819908</v>
      </c>
      <c r="H205" s="800">
        <v>344.1</v>
      </c>
      <c r="I205" s="800">
        <v>1.2952605239917676</v>
      </c>
      <c r="J205" s="809">
        <v>-22.012578616352201</v>
      </c>
      <c r="K205" s="809">
        <v>3.992915794558042</v>
      </c>
      <c r="L205" s="810">
        <v>-0.87318979075182801</v>
      </c>
    </row>
    <row r="206" spans="1:12">
      <c r="A206" s="726" t="s">
        <v>20</v>
      </c>
      <c r="B206" s="731" t="s">
        <v>33</v>
      </c>
      <c r="C206" s="732">
        <v>14920.351428258346</v>
      </c>
      <c r="D206" s="732">
        <v>14816.792761405648</v>
      </c>
      <c r="E206" s="733">
        <v>15218.758456823512</v>
      </c>
      <c r="F206" s="733">
        <v>15113.128616633761</v>
      </c>
      <c r="G206" s="813">
        <v>0.69892768644536751</v>
      </c>
      <c r="H206" s="811">
        <v>235.35912305516266</v>
      </c>
      <c r="I206" s="811">
        <v>0.8573626879331917</v>
      </c>
      <c r="J206" s="812">
        <v>5.052005943536404</v>
      </c>
      <c r="K206" s="812">
        <v>11.383030107873129</v>
      </c>
      <c r="L206" s="814">
        <v>1.0846368408494111</v>
      </c>
    </row>
    <row r="207" spans="1:12">
      <c r="A207" s="714" t="s">
        <v>20</v>
      </c>
      <c r="B207" s="730" t="s">
        <v>71</v>
      </c>
      <c r="C207" s="743">
        <v>14481.059803921569</v>
      </c>
      <c r="D207" s="743">
        <v>14461.163725490196</v>
      </c>
      <c r="E207" s="744">
        <v>14770.681</v>
      </c>
      <c r="F207" s="744">
        <v>14750.387000000001</v>
      </c>
      <c r="G207" s="823">
        <v>0.13758283087758896</v>
      </c>
      <c r="H207" s="824">
        <v>227.2</v>
      </c>
      <c r="I207" s="824">
        <v>2.0664869721473469</v>
      </c>
      <c r="J207" s="825">
        <v>13.063063063063062</v>
      </c>
      <c r="K207" s="825">
        <v>8.0824343905973279</v>
      </c>
      <c r="L207" s="826">
        <v>1.2882492337495854</v>
      </c>
    </row>
    <row r="208" spans="1:12">
      <c r="A208" s="714" t="s">
        <v>20</v>
      </c>
      <c r="B208" s="730" t="s">
        <v>34</v>
      </c>
      <c r="C208" s="720">
        <v>15788.83725490196</v>
      </c>
      <c r="D208" s="720">
        <v>15538.870588235293</v>
      </c>
      <c r="E208" s="721">
        <v>16104.614</v>
      </c>
      <c r="F208" s="721">
        <v>15849.647999999999</v>
      </c>
      <c r="G208" s="799">
        <v>1.6086540218432632</v>
      </c>
      <c r="H208" s="800">
        <v>248.9</v>
      </c>
      <c r="I208" s="800">
        <v>-0.67837190742218223</v>
      </c>
      <c r="J208" s="809">
        <v>-15.706806282722512</v>
      </c>
      <c r="K208" s="809">
        <v>2.5921751730800193</v>
      </c>
      <c r="L208" s="810">
        <v>-0.33054862187024847</v>
      </c>
    </row>
    <row r="209" spans="1:12" ht="15" thickBot="1">
      <c r="A209" s="714" t="s">
        <v>20</v>
      </c>
      <c r="B209" s="730" t="s">
        <v>35</v>
      </c>
      <c r="C209" s="720">
        <v>16167.02549019608</v>
      </c>
      <c r="D209" s="720">
        <v>14873.277450980393</v>
      </c>
      <c r="E209" s="721">
        <v>16490.366000000002</v>
      </c>
      <c r="F209" s="721">
        <v>15170.743</v>
      </c>
      <c r="G209" s="799">
        <v>8.6984731070851407</v>
      </c>
      <c r="H209" s="800">
        <v>278.89999999999998</v>
      </c>
      <c r="I209" s="800">
        <v>2.3861967694566815</v>
      </c>
      <c r="J209" s="809">
        <v>15.789473684210526</v>
      </c>
      <c r="K209" s="809">
        <v>0.7084205441957816</v>
      </c>
      <c r="L209" s="810">
        <v>0.12693622897007384</v>
      </c>
    </row>
    <row r="210" spans="1:12" ht="15" thickBot="1">
      <c r="A210" s="779"/>
      <c r="B210" s="780"/>
      <c r="C210" s="816"/>
      <c r="D210" s="816"/>
      <c r="E210" s="816"/>
      <c r="F210" s="816"/>
      <c r="G210" s="817"/>
      <c r="H210" s="818"/>
      <c r="I210" s="818"/>
      <c r="J210" s="818"/>
      <c r="K210" s="818"/>
      <c r="L210" s="819"/>
    </row>
    <row r="211" spans="1:12">
      <c r="A211" s="726" t="s">
        <v>86</v>
      </c>
      <c r="B211" s="731" t="s">
        <v>21</v>
      </c>
      <c r="C211" s="732">
        <v>21247.515493865209</v>
      </c>
      <c r="D211" s="732">
        <v>21243.983823529408</v>
      </c>
      <c r="E211" s="733">
        <v>21672.465803742514</v>
      </c>
      <c r="F211" s="733">
        <v>21668.863499999996</v>
      </c>
      <c r="G211" s="813">
        <v>1.6624331693807646E-2</v>
      </c>
      <c r="H211" s="811">
        <v>351.56631578947372</v>
      </c>
      <c r="I211" s="811">
        <v>-0.174220418039327</v>
      </c>
      <c r="J211" s="812">
        <v>9.1954022988505741</v>
      </c>
      <c r="K211" s="812">
        <v>3.0590887135726939</v>
      </c>
      <c r="L211" s="814">
        <v>0.39650263859182155</v>
      </c>
    </row>
    <row r="212" spans="1:12">
      <c r="A212" s="714" t="s">
        <v>86</v>
      </c>
      <c r="B212" s="730" t="s">
        <v>22</v>
      </c>
      <c r="C212" s="720">
        <v>21343.931372549021</v>
      </c>
      <c r="D212" s="720">
        <v>21310.799999999999</v>
      </c>
      <c r="E212" s="721">
        <v>21770.81</v>
      </c>
      <c r="F212" s="721">
        <v>21737.016</v>
      </c>
      <c r="G212" s="799">
        <v>0.15546752139300854</v>
      </c>
      <c r="H212" s="800">
        <v>322.3</v>
      </c>
      <c r="I212" s="800">
        <v>-4.4187425860023657</v>
      </c>
      <c r="J212" s="809">
        <v>6.8965517241379306</v>
      </c>
      <c r="K212" s="809">
        <v>0.49911447431975525</v>
      </c>
      <c r="L212" s="810">
        <v>5.5350128489609851E-2</v>
      </c>
    </row>
    <row r="213" spans="1:12">
      <c r="A213" s="714" t="s">
        <v>86</v>
      </c>
      <c r="B213" s="730" t="s">
        <v>23</v>
      </c>
      <c r="C213" s="720">
        <v>21204.24607843137</v>
      </c>
      <c r="D213" s="720">
        <v>21545.196078431371</v>
      </c>
      <c r="E213" s="721">
        <v>21628.330999999998</v>
      </c>
      <c r="F213" s="721">
        <v>21976.1</v>
      </c>
      <c r="G213" s="799">
        <v>-1.5824873385177547</v>
      </c>
      <c r="H213" s="800">
        <v>348.9</v>
      </c>
      <c r="I213" s="800">
        <v>1.9579193454120365</v>
      </c>
      <c r="J213" s="809">
        <v>28.378378378378379</v>
      </c>
      <c r="K213" s="809">
        <v>1.5295443567863469</v>
      </c>
      <c r="L213" s="810">
        <v>0.39718016397838962</v>
      </c>
    </row>
    <row r="214" spans="1:12">
      <c r="A214" s="714" t="s">
        <v>86</v>
      </c>
      <c r="B214" s="730" t="s">
        <v>30</v>
      </c>
      <c r="C214" s="720">
        <v>21267.430392156861</v>
      </c>
      <c r="D214" s="720">
        <v>20927.705882352941</v>
      </c>
      <c r="E214" s="721">
        <v>21692.778999999999</v>
      </c>
      <c r="F214" s="721">
        <v>21346.26</v>
      </c>
      <c r="G214" s="799">
        <v>1.6233241795049824</v>
      </c>
      <c r="H214" s="800">
        <v>369.7</v>
      </c>
      <c r="I214" s="800">
        <v>0.27122321670735017</v>
      </c>
      <c r="J214" s="809">
        <v>-9.8591549295774641</v>
      </c>
      <c r="K214" s="809">
        <v>1.0304298824665916</v>
      </c>
      <c r="L214" s="810">
        <v>-5.6027653876178141E-2</v>
      </c>
    </row>
    <row r="215" spans="1:12">
      <c r="A215" s="726" t="s">
        <v>86</v>
      </c>
      <c r="B215" s="731" t="s">
        <v>24</v>
      </c>
      <c r="C215" s="732">
        <v>21091.011796753221</v>
      </c>
      <c r="D215" s="732">
        <v>21087.258954332217</v>
      </c>
      <c r="E215" s="733">
        <v>21512.832032688286</v>
      </c>
      <c r="F215" s="733">
        <v>21509.004133418861</v>
      </c>
      <c r="G215" s="813">
        <v>1.7796729433314382E-2</v>
      </c>
      <c r="H215" s="811">
        <v>306.76403743315507</v>
      </c>
      <c r="I215" s="811">
        <v>0.350034713888843</v>
      </c>
      <c r="J215" s="812">
        <v>-13.725490196078432</v>
      </c>
      <c r="K215" s="812">
        <v>12.043149251328289</v>
      </c>
      <c r="L215" s="814">
        <v>-1.2238744671108854</v>
      </c>
    </row>
    <row r="216" spans="1:12">
      <c r="A216" s="714" t="s">
        <v>86</v>
      </c>
      <c r="B216" s="730" t="s">
        <v>25</v>
      </c>
      <c r="C216" s="720">
        <v>20916.417647058821</v>
      </c>
      <c r="D216" s="720">
        <v>20476.492156862747</v>
      </c>
      <c r="E216" s="721">
        <v>21334.745999999999</v>
      </c>
      <c r="F216" s="721">
        <v>20886.022000000001</v>
      </c>
      <c r="G216" s="799">
        <v>2.1484416707020526</v>
      </c>
      <c r="H216" s="800">
        <v>277.39999999999998</v>
      </c>
      <c r="I216" s="800">
        <v>1.0932944606413995</v>
      </c>
      <c r="J216" s="809">
        <v>-8.7301587301587293</v>
      </c>
      <c r="K216" s="809">
        <v>1.8515536950571565</v>
      </c>
      <c r="L216" s="810">
        <v>-7.6525876480716404E-2</v>
      </c>
    </row>
    <row r="217" spans="1:12">
      <c r="A217" s="714" t="s">
        <v>86</v>
      </c>
      <c r="B217" s="730" t="s">
        <v>26</v>
      </c>
      <c r="C217" s="720">
        <v>21222.45</v>
      </c>
      <c r="D217" s="720">
        <v>21379.450980392157</v>
      </c>
      <c r="E217" s="721">
        <v>21646.899000000001</v>
      </c>
      <c r="F217" s="721">
        <v>21807.040000000001</v>
      </c>
      <c r="G217" s="799">
        <v>-0.73435459374587109</v>
      </c>
      <c r="H217" s="800">
        <v>301.89999999999998</v>
      </c>
      <c r="I217" s="800">
        <v>0.2656924609764047</v>
      </c>
      <c r="J217" s="809">
        <v>-4.3298969072164946</v>
      </c>
      <c r="K217" s="809">
        <v>7.4706166478827889</v>
      </c>
      <c r="L217" s="810">
        <v>4.9040519344150546E-2</v>
      </c>
    </row>
    <row r="218" spans="1:12">
      <c r="A218" s="714" t="s">
        <v>86</v>
      </c>
      <c r="B218" s="730" t="s">
        <v>31</v>
      </c>
      <c r="C218" s="720">
        <v>20867.635294117648</v>
      </c>
      <c r="D218" s="720">
        <v>20832.135294117645</v>
      </c>
      <c r="E218" s="721">
        <v>21284.988000000001</v>
      </c>
      <c r="F218" s="721">
        <v>21248.777999999998</v>
      </c>
      <c r="G218" s="799">
        <v>0.17040979956589866</v>
      </c>
      <c r="H218" s="800">
        <v>340.1</v>
      </c>
      <c r="I218" s="800">
        <v>3.1231049120679235</v>
      </c>
      <c r="J218" s="809">
        <v>-33.984375</v>
      </c>
      <c r="K218" s="809">
        <v>2.7209789083883433</v>
      </c>
      <c r="L218" s="810">
        <v>-1.1963891099743189</v>
      </c>
    </row>
    <row r="219" spans="1:12">
      <c r="A219" s="726" t="s">
        <v>86</v>
      </c>
      <c r="B219" s="731" t="s">
        <v>27</v>
      </c>
      <c r="C219" s="732">
        <v>19693.914874748098</v>
      </c>
      <c r="D219" s="732">
        <v>18609.073863383826</v>
      </c>
      <c r="E219" s="733">
        <v>20087.793172243059</v>
      </c>
      <c r="F219" s="733">
        <v>18981.255340651504</v>
      </c>
      <c r="G219" s="813">
        <v>5.8296346144278504</v>
      </c>
      <c r="H219" s="811">
        <v>265.26029850746272</v>
      </c>
      <c r="I219" s="811">
        <v>-0.7455710965575415</v>
      </c>
      <c r="J219" s="812">
        <v>0.80240722166499501</v>
      </c>
      <c r="K219" s="812">
        <v>16.180969248108195</v>
      </c>
      <c r="L219" s="814">
        <v>0.92465708284423087</v>
      </c>
    </row>
    <row r="220" spans="1:12">
      <c r="A220" s="714" t="s">
        <v>86</v>
      </c>
      <c r="B220" s="730" t="s">
        <v>28</v>
      </c>
      <c r="C220" s="720">
        <v>18893.201960784314</v>
      </c>
      <c r="D220" s="720">
        <v>18807.897058823528</v>
      </c>
      <c r="E220" s="721">
        <v>19271.065999999999</v>
      </c>
      <c r="F220" s="721">
        <v>19184.055</v>
      </c>
      <c r="G220" s="799">
        <v>0.45355895820773345</v>
      </c>
      <c r="H220" s="800">
        <v>232.1</v>
      </c>
      <c r="I220" s="800">
        <v>-3.0897703549060567</v>
      </c>
      <c r="J220" s="809">
        <v>0.35842293906810035</v>
      </c>
      <c r="K220" s="809">
        <v>4.5081307357913385</v>
      </c>
      <c r="L220" s="810">
        <v>0.23881168452890567</v>
      </c>
    </row>
    <row r="221" spans="1:12">
      <c r="A221" s="714" t="s">
        <v>86</v>
      </c>
      <c r="B221" s="730" t="s">
        <v>29</v>
      </c>
      <c r="C221" s="720">
        <v>20057.47450980392</v>
      </c>
      <c r="D221" s="720">
        <v>18071.341176470589</v>
      </c>
      <c r="E221" s="721">
        <v>20458.624</v>
      </c>
      <c r="F221" s="721">
        <v>18432.768</v>
      </c>
      <c r="G221" s="799">
        <v>10.99051428412705</v>
      </c>
      <c r="H221" s="800">
        <v>268.3</v>
      </c>
      <c r="I221" s="800">
        <v>-0.51909529106413688</v>
      </c>
      <c r="J221" s="800">
        <v>8.3820662768031191</v>
      </c>
      <c r="K221" s="800">
        <v>8.9518596039285132</v>
      </c>
      <c r="L221" s="801">
        <v>1.1018213483814598</v>
      </c>
    </row>
    <row r="222" spans="1:12" ht="15" thickBot="1">
      <c r="A222" s="745" t="s">
        <v>86</v>
      </c>
      <c r="B222" s="746" t="s">
        <v>32</v>
      </c>
      <c r="C222" s="724">
        <v>19652.001960784313</v>
      </c>
      <c r="D222" s="724">
        <v>19606.506862745096</v>
      </c>
      <c r="E222" s="725">
        <v>20045.042000000001</v>
      </c>
      <c r="F222" s="725">
        <v>19998.636999999999</v>
      </c>
      <c r="G222" s="802">
        <v>0.23204081358145795</v>
      </c>
      <c r="H222" s="803">
        <v>310.2</v>
      </c>
      <c r="I222" s="803">
        <v>3.780528604884581</v>
      </c>
      <c r="J222" s="803">
        <v>-17.560975609756095</v>
      </c>
      <c r="K222" s="803">
        <v>2.7209789083883433</v>
      </c>
      <c r="L222" s="804">
        <v>-0.41597595006613242</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827"/>
    </row>
    <row r="226" spans="1:12" ht="21" thickBot="1">
      <c r="A226" s="689" t="s">
        <v>202</v>
      </c>
      <c r="B226" s="690"/>
      <c r="C226" s="690"/>
      <c r="D226" s="690"/>
      <c r="E226" s="690"/>
      <c r="F226" s="690"/>
      <c r="G226" s="690"/>
      <c r="H226" s="690"/>
      <c r="I226" s="690"/>
      <c r="J226" s="690"/>
      <c r="K226" s="690"/>
      <c r="L226" s="691"/>
    </row>
    <row r="227" spans="1:12">
      <c r="A227" s="692"/>
      <c r="B227" s="767"/>
      <c r="C227" s="693" t="s">
        <v>5</v>
      </c>
      <c r="D227" s="693" t="s">
        <v>5</v>
      </c>
      <c r="E227" s="693"/>
      <c r="F227" s="693"/>
      <c r="G227" s="768"/>
      <c r="H227" s="884" t="s">
        <v>6</v>
      </c>
      <c r="I227" s="885"/>
      <c r="J227" s="769" t="s">
        <v>7</v>
      </c>
      <c r="K227" s="770" t="s">
        <v>8</v>
      </c>
      <c r="L227" s="771"/>
    </row>
    <row r="228" spans="1:12" ht="15">
      <c r="A228" s="694" t="s">
        <v>9</v>
      </c>
      <c r="B228" s="695" t="s">
        <v>10</v>
      </c>
      <c r="C228" s="696" t="s">
        <v>36</v>
      </c>
      <c r="D228" s="696" t="s">
        <v>36</v>
      </c>
      <c r="E228" s="697" t="s">
        <v>37</v>
      </c>
      <c r="F228" s="698"/>
      <c r="G228" s="772"/>
      <c r="H228" s="886" t="s">
        <v>11</v>
      </c>
      <c r="I228" s="887"/>
      <c r="J228" s="773" t="s">
        <v>12</v>
      </c>
      <c r="K228" s="774" t="s">
        <v>13</v>
      </c>
      <c r="L228" s="775"/>
    </row>
    <row r="229" spans="1:12" ht="26.5" thickBot="1">
      <c r="A229" s="699" t="s">
        <v>14</v>
      </c>
      <c r="B229" s="700" t="s">
        <v>15</v>
      </c>
      <c r="C229" s="701" t="s">
        <v>406</v>
      </c>
      <c r="D229" s="702" t="s">
        <v>400</v>
      </c>
      <c r="E229" s="703" t="s">
        <v>406</v>
      </c>
      <c r="F229" s="704" t="s">
        <v>400</v>
      </c>
      <c r="G229" s="781" t="s">
        <v>16</v>
      </c>
      <c r="H229" s="782" t="s">
        <v>406</v>
      </c>
      <c r="I229" s="783" t="s">
        <v>16</v>
      </c>
      <c r="J229" s="784" t="s">
        <v>16</v>
      </c>
      <c r="K229" s="701" t="s">
        <v>406</v>
      </c>
      <c r="L229" s="785" t="s">
        <v>17</v>
      </c>
    </row>
    <row r="230" spans="1:12" ht="15" thickBot="1">
      <c r="A230" s="705" t="s">
        <v>18</v>
      </c>
      <c r="B230" s="706" t="s">
        <v>19</v>
      </c>
      <c r="C230" s="707">
        <v>18832.176241233854</v>
      </c>
      <c r="D230" s="707">
        <v>18799.108074144755</v>
      </c>
      <c r="E230" s="708">
        <v>19208.819766058532</v>
      </c>
      <c r="F230" s="709">
        <v>19193.031289428731</v>
      </c>
      <c r="G230" s="786">
        <v>8.2261506229593023E-2</v>
      </c>
      <c r="H230" s="787">
        <v>303.8158775981525</v>
      </c>
      <c r="I230" s="787">
        <v>-0.51410669080184956</v>
      </c>
      <c r="J230" s="788">
        <v>-4.8874244920373418</v>
      </c>
      <c r="K230" s="787">
        <v>100</v>
      </c>
      <c r="L230" s="789" t="s">
        <v>19</v>
      </c>
    </row>
    <row r="231" spans="1:12" ht="15" thickBot="1">
      <c r="A231" s="776"/>
      <c r="B231" s="777"/>
      <c r="C231" s="790"/>
      <c r="D231" s="790"/>
      <c r="E231" s="790"/>
      <c r="F231" s="790"/>
      <c r="G231" s="791"/>
      <c r="H231" s="788"/>
      <c r="I231" s="788"/>
      <c r="J231" s="788"/>
      <c r="K231" s="788"/>
      <c r="L231" s="792"/>
    </row>
    <row r="232" spans="1:12">
      <c r="A232" s="710" t="s">
        <v>77</v>
      </c>
      <c r="B232" s="711" t="s">
        <v>19</v>
      </c>
      <c r="C232" s="712" t="s">
        <v>70</v>
      </c>
      <c r="D232" s="712" t="s">
        <v>70</v>
      </c>
      <c r="E232" s="713" t="s">
        <v>70</v>
      </c>
      <c r="F232" s="713" t="s">
        <v>70</v>
      </c>
      <c r="G232" s="793" t="s">
        <v>70</v>
      </c>
      <c r="H232" s="794" t="s">
        <v>70</v>
      </c>
      <c r="I232" s="794" t="s">
        <v>70</v>
      </c>
      <c r="J232" s="794" t="s">
        <v>70</v>
      </c>
      <c r="K232" s="794" t="s">
        <v>70</v>
      </c>
      <c r="L232" s="795" t="s">
        <v>70</v>
      </c>
    </row>
    <row r="233" spans="1:12">
      <c r="A233" s="714" t="s">
        <v>78</v>
      </c>
      <c r="B233" s="715" t="s">
        <v>19</v>
      </c>
      <c r="C233" s="716">
        <v>20096.343133774113</v>
      </c>
      <c r="D233" s="716">
        <v>20053.403193578477</v>
      </c>
      <c r="E233" s="717">
        <v>20498.269996449595</v>
      </c>
      <c r="F233" s="717">
        <v>20454.471257450048</v>
      </c>
      <c r="G233" s="796">
        <v>0.21412794517283981</v>
      </c>
      <c r="H233" s="797">
        <v>355.5637873754153</v>
      </c>
      <c r="I233" s="797">
        <v>-1.8640274270647093</v>
      </c>
      <c r="J233" s="797">
        <v>-7.6687116564417179</v>
      </c>
      <c r="K233" s="797">
        <v>17.378752886836025</v>
      </c>
      <c r="L233" s="798">
        <v>-0.52349862332322772</v>
      </c>
    </row>
    <row r="234" spans="1:12">
      <c r="A234" s="718" t="s">
        <v>79</v>
      </c>
      <c r="B234" s="719" t="s">
        <v>19</v>
      </c>
      <c r="C234" s="720">
        <v>19898.841034698915</v>
      </c>
      <c r="D234" s="720">
        <v>19702.864582463655</v>
      </c>
      <c r="E234" s="721">
        <v>20296.817855392892</v>
      </c>
      <c r="F234" s="721">
        <v>20096.92187411293</v>
      </c>
      <c r="G234" s="799">
        <v>0.9946596923255715</v>
      </c>
      <c r="H234" s="800">
        <v>403.24939759036141</v>
      </c>
      <c r="I234" s="800">
        <v>-1.7053619948578247</v>
      </c>
      <c r="J234" s="800">
        <v>5.0632911392405067</v>
      </c>
      <c r="K234" s="800">
        <v>4.7921478060046185</v>
      </c>
      <c r="L234" s="801">
        <v>0.45387213329731502</v>
      </c>
    </row>
    <row r="235" spans="1:12">
      <c r="A235" s="718" t="s">
        <v>80</v>
      </c>
      <c r="B235" s="719" t="s">
        <v>19</v>
      </c>
      <c r="C235" s="720" t="s">
        <v>70</v>
      </c>
      <c r="D235" s="720" t="s">
        <v>70</v>
      </c>
      <c r="E235" s="721" t="s">
        <v>70</v>
      </c>
      <c r="F235" s="721" t="s">
        <v>70</v>
      </c>
      <c r="G235" s="799" t="s">
        <v>70</v>
      </c>
      <c r="H235" s="800" t="s">
        <v>70</v>
      </c>
      <c r="I235" s="800" t="s">
        <v>70</v>
      </c>
      <c r="J235" s="800" t="s">
        <v>70</v>
      </c>
      <c r="K235" s="800" t="s">
        <v>70</v>
      </c>
      <c r="L235" s="801" t="s">
        <v>70</v>
      </c>
    </row>
    <row r="236" spans="1:12">
      <c r="A236" s="718" t="s">
        <v>69</v>
      </c>
      <c r="B236" s="719" t="s">
        <v>19</v>
      </c>
      <c r="C236" s="720">
        <v>17983.57001951311</v>
      </c>
      <c r="D236" s="720">
        <v>17583.050550443535</v>
      </c>
      <c r="E236" s="721">
        <v>18343.241419903374</v>
      </c>
      <c r="F236" s="721">
        <v>17934.711561452405</v>
      </c>
      <c r="G236" s="799">
        <v>2.2778724767954133</v>
      </c>
      <c r="H236" s="800">
        <v>281.14994652406421</v>
      </c>
      <c r="I236" s="800">
        <v>1.6514594924409418</v>
      </c>
      <c r="J236" s="800">
        <v>1.5200868621064061</v>
      </c>
      <c r="K236" s="800">
        <v>53.983833718244803</v>
      </c>
      <c r="L236" s="801">
        <v>3.4072274579482595</v>
      </c>
    </row>
    <row r="237" spans="1:12" ht="15" thickBot="1">
      <c r="A237" s="722" t="s">
        <v>81</v>
      </c>
      <c r="B237" s="723" t="s">
        <v>19</v>
      </c>
      <c r="C237" s="724">
        <v>19256.07972049684</v>
      </c>
      <c r="D237" s="724">
        <v>19669.553787251545</v>
      </c>
      <c r="E237" s="725">
        <v>19641.201314906779</v>
      </c>
      <c r="F237" s="725">
        <v>20136.091069539274</v>
      </c>
      <c r="G237" s="802">
        <v>-2.4577250516170741</v>
      </c>
      <c r="H237" s="803">
        <v>297.43220338983053</v>
      </c>
      <c r="I237" s="803">
        <v>-2.400760568930091</v>
      </c>
      <c r="J237" s="803">
        <v>-16.565656565656568</v>
      </c>
      <c r="K237" s="803">
        <v>23.84526558891455</v>
      </c>
      <c r="L237" s="804">
        <v>-3.3376009679223557</v>
      </c>
    </row>
    <row r="238" spans="1:12" ht="15" thickBot="1">
      <c r="A238" s="776"/>
      <c r="B238" s="778"/>
      <c r="C238" s="790"/>
      <c r="D238" s="790"/>
      <c r="E238" s="790"/>
      <c r="F238" s="790"/>
      <c r="G238" s="791"/>
      <c r="H238" s="788"/>
      <c r="I238" s="788"/>
      <c r="J238" s="788"/>
      <c r="K238" s="788"/>
      <c r="L238" s="792"/>
    </row>
    <row r="239" spans="1:12">
      <c r="A239" s="726" t="s">
        <v>82</v>
      </c>
      <c r="B239" s="727" t="s">
        <v>21</v>
      </c>
      <c r="C239" s="728" t="s">
        <v>70</v>
      </c>
      <c r="D239" s="728" t="s">
        <v>70</v>
      </c>
      <c r="E239" s="729" t="s">
        <v>70</v>
      </c>
      <c r="F239" s="729" t="s">
        <v>70</v>
      </c>
      <c r="G239" s="805" t="s">
        <v>70</v>
      </c>
      <c r="H239" s="806" t="s">
        <v>70</v>
      </c>
      <c r="I239" s="806" t="s">
        <v>70</v>
      </c>
      <c r="J239" s="807" t="s">
        <v>70</v>
      </c>
      <c r="K239" s="807" t="s">
        <v>70</v>
      </c>
      <c r="L239" s="808" t="s">
        <v>70</v>
      </c>
    </row>
    <row r="240" spans="1:12">
      <c r="A240" s="714" t="s">
        <v>82</v>
      </c>
      <c r="B240" s="730" t="s">
        <v>22</v>
      </c>
      <c r="C240" s="720" t="s">
        <v>70</v>
      </c>
      <c r="D240" s="720" t="s">
        <v>70</v>
      </c>
      <c r="E240" s="721" t="s">
        <v>70</v>
      </c>
      <c r="F240" s="721" t="s">
        <v>70</v>
      </c>
      <c r="G240" s="799" t="s">
        <v>70</v>
      </c>
      <c r="H240" s="800" t="s">
        <v>70</v>
      </c>
      <c r="I240" s="800" t="s">
        <v>70</v>
      </c>
      <c r="J240" s="809" t="s">
        <v>70</v>
      </c>
      <c r="K240" s="809" t="s">
        <v>70</v>
      </c>
      <c r="L240" s="810" t="s">
        <v>70</v>
      </c>
    </row>
    <row r="241" spans="1:12">
      <c r="A241" s="714" t="s">
        <v>82</v>
      </c>
      <c r="B241" s="730" t="s">
        <v>23</v>
      </c>
      <c r="C241" s="720" t="s">
        <v>70</v>
      </c>
      <c r="D241" s="720" t="s">
        <v>70</v>
      </c>
      <c r="E241" s="721" t="s">
        <v>70</v>
      </c>
      <c r="F241" s="721" t="s">
        <v>70</v>
      </c>
      <c r="G241" s="799" t="s">
        <v>70</v>
      </c>
      <c r="H241" s="800" t="s">
        <v>70</v>
      </c>
      <c r="I241" s="800" t="s">
        <v>70</v>
      </c>
      <c r="J241" s="809" t="s">
        <v>70</v>
      </c>
      <c r="K241" s="809" t="s">
        <v>70</v>
      </c>
      <c r="L241" s="810" t="s">
        <v>70</v>
      </c>
    </row>
    <row r="242" spans="1:12">
      <c r="A242" s="726" t="s">
        <v>82</v>
      </c>
      <c r="B242" s="731" t="s">
        <v>24</v>
      </c>
      <c r="C242" s="732" t="s">
        <v>70</v>
      </c>
      <c r="D242" s="732" t="s">
        <v>70</v>
      </c>
      <c r="E242" s="733" t="s">
        <v>70</v>
      </c>
      <c r="F242" s="733" t="s">
        <v>70</v>
      </c>
      <c r="G242" s="813" t="s">
        <v>70</v>
      </c>
      <c r="H242" s="811" t="s">
        <v>70</v>
      </c>
      <c r="I242" s="811" t="s">
        <v>70</v>
      </c>
      <c r="J242" s="812" t="s">
        <v>70</v>
      </c>
      <c r="K242" s="812" t="s">
        <v>70</v>
      </c>
      <c r="L242" s="814" t="s">
        <v>70</v>
      </c>
    </row>
    <row r="243" spans="1:12">
      <c r="A243" s="714" t="s">
        <v>82</v>
      </c>
      <c r="B243" s="730" t="s">
        <v>25</v>
      </c>
      <c r="C243" s="720" t="s">
        <v>70</v>
      </c>
      <c r="D243" s="720" t="s">
        <v>70</v>
      </c>
      <c r="E243" s="721" t="s">
        <v>70</v>
      </c>
      <c r="F243" s="721" t="s">
        <v>70</v>
      </c>
      <c r="G243" s="799" t="s">
        <v>70</v>
      </c>
      <c r="H243" s="800" t="s">
        <v>70</v>
      </c>
      <c r="I243" s="800" t="s">
        <v>70</v>
      </c>
      <c r="J243" s="809" t="s">
        <v>70</v>
      </c>
      <c r="K243" s="809" t="s">
        <v>70</v>
      </c>
      <c r="L243" s="810" t="s">
        <v>70</v>
      </c>
    </row>
    <row r="244" spans="1:12">
      <c r="A244" s="714" t="s">
        <v>82</v>
      </c>
      <c r="B244" s="730" t="s">
        <v>26</v>
      </c>
      <c r="C244" s="720" t="s">
        <v>70</v>
      </c>
      <c r="D244" s="720" t="s">
        <v>70</v>
      </c>
      <c r="E244" s="721" t="s">
        <v>70</v>
      </c>
      <c r="F244" s="721" t="s">
        <v>70</v>
      </c>
      <c r="G244" s="799" t="s">
        <v>70</v>
      </c>
      <c r="H244" s="800" t="s">
        <v>70</v>
      </c>
      <c r="I244" s="800" t="s">
        <v>70</v>
      </c>
      <c r="J244" s="809" t="s">
        <v>70</v>
      </c>
      <c r="K244" s="809" t="s">
        <v>70</v>
      </c>
      <c r="L244" s="810" t="s">
        <v>70</v>
      </c>
    </row>
    <row r="245" spans="1:12">
      <c r="A245" s="726" t="s">
        <v>82</v>
      </c>
      <c r="B245" s="731" t="s">
        <v>27</v>
      </c>
      <c r="C245" s="732" t="s">
        <v>70</v>
      </c>
      <c r="D245" s="732" t="s">
        <v>70</v>
      </c>
      <c r="E245" s="733" t="s">
        <v>70</v>
      </c>
      <c r="F245" s="733" t="s">
        <v>70</v>
      </c>
      <c r="G245" s="813" t="s">
        <v>70</v>
      </c>
      <c r="H245" s="811" t="s">
        <v>70</v>
      </c>
      <c r="I245" s="811" t="s">
        <v>70</v>
      </c>
      <c r="J245" s="812" t="s">
        <v>70</v>
      </c>
      <c r="K245" s="812" t="s">
        <v>70</v>
      </c>
      <c r="L245" s="814" t="s">
        <v>70</v>
      </c>
    </row>
    <row r="246" spans="1:12">
      <c r="A246" s="714" t="s">
        <v>82</v>
      </c>
      <c r="B246" s="730" t="s">
        <v>28</v>
      </c>
      <c r="C246" s="720" t="s">
        <v>70</v>
      </c>
      <c r="D246" s="720" t="s">
        <v>70</v>
      </c>
      <c r="E246" s="721" t="s">
        <v>70</v>
      </c>
      <c r="F246" s="721" t="s">
        <v>70</v>
      </c>
      <c r="G246" s="799" t="s">
        <v>70</v>
      </c>
      <c r="H246" s="800" t="s">
        <v>70</v>
      </c>
      <c r="I246" s="800" t="s">
        <v>70</v>
      </c>
      <c r="J246" s="809" t="s">
        <v>70</v>
      </c>
      <c r="K246" s="809" t="s">
        <v>70</v>
      </c>
      <c r="L246" s="810" t="s">
        <v>70</v>
      </c>
    </row>
    <row r="247" spans="1:12" ht="15" thickBot="1">
      <c r="A247" s="734" t="s">
        <v>82</v>
      </c>
      <c r="B247" s="735" t="s">
        <v>29</v>
      </c>
      <c r="C247" s="736" t="s">
        <v>70</v>
      </c>
      <c r="D247" s="736" t="s">
        <v>70</v>
      </c>
      <c r="E247" s="737" t="s">
        <v>70</v>
      </c>
      <c r="F247" s="737" t="s">
        <v>70</v>
      </c>
      <c r="G247" s="815" t="s">
        <v>70</v>
      </c>
      <c r="H247" s="809" t="s">
        <v>70</v>
      </c>
      <c r="I247" s="809" t="s">
        <v>70</v>
      </c>
      <c r="J247" s="809" t="s">
        <v>70</v>
      </c>
      <c r="K247" s="809" t="s">
        <v>70</v>
      </c>
      <c r="L247" s="810" t="s">
        <v>70</v>
      </c>
    </row>
    <row r="248" spans="1:12" ht="15" thickBot="1">
      <c r="A248" s="776"/>
      <c r="B248" s="778"/>
      <c r="C248" s="790"/>
      <c r="D248" s="790"/>
      <c r="E248" s="790"/>
      <c r="F248" s="790"/>
      <c r="G248" s="791"/>
      <c r="H248" s="788"/>
      <c r="I248" s="788"/>
      <c r="J248" s="788"/>
      <c r="K248" s="788"/>
      <c r="L248" s="792"/>
    </row>
    <row r="249" spans="1:12">
      <c r="A249" s="726" t="s">
        <v>83</v>
      </c>
      <c r="B249" s="727" t="s">
        <v>21</v>
      </c>
      <c r="C249" s="728">
        <v>20549.139306351397</v>
      </c>
      <c r="D249" s="728" t="s">
        <v>385</v>
      </c>
      <c r="E249" s="729">
        <v>20960.122092478425</v>
      </c>
      <c r="F249" s="729" t="s">
        <v>385</v>
      </c>
      <c r="G249" s="805" t="s">
        <v>70</v>
      </c>
      <c r="H249" s="806" t="s">
        <v>385</v>
      </c>
      <c r="I249" s="806" t="s">
        <v>70</v>
      </c>
      <c r="J249" s="807" t="s">
        <v>70</v>
      </c>
      <c r="K249" s="807">
        <v>1.0969976905311778</v>
      </c>
      <c r="L249" s="808" t="s">
        <v>70</v>
      </c>
    </row>
    <row r="250" spans="1:12">
      <c r="A250" s="714" t="s">
        <v>83</v>
      </c>
      <c r="B250" s="730" t="s">
        <v>22</v>
      </c>
      <c r="C250" s="720">
        <v>20685.430392156861</v>
      </c>
      <c r="D250" s="720" t="s">
        <v>385</v>
      </c>
      <c r="E250" s="721">
        <v>21099.138999999999</v>
      </c>
      <c r="F250" s="721" t="s">
        <v>385</v>
      </c>
      <c r="G250" s="799" t="s">
        <v>70</v>
      </c>
      <c r="H250" s="800" t="s">
        <v>385</v>
      </c>
      <c r="I250" s="800" t="s">
        <v>70</v>
      </c>
      <c r="J250" s="809" t="s">
        <v>70</v>
      </c>
      <c r="K250" s="809">
        <v>0.57736720554272514</v>
      </c>
      <c r="L250" s="810" t="s">
        <v>70</v>
      </c>
    </row>
    <row r="251" spans="1:12">
      <c r="A251" s="714" t="s">
        <v>83</v>
      </c>
      <c r="B251" s="730" t="s">
        <v>23</v>
      </c>
      <c r="C251" s="720">
        <v>20400.553921568626</v>
      </c>
      <c r="D251" s="720" t="s">
        <v>385</v>
      </c>
      <c r="E251" s="721">
        <v>20808.564999999999</v>
      </c>
      <c r="F251" s="721" t="s">
        <v>385</v>
      </c>
      <c r="G251" s="799" t="s">
        <v>70</v>
      </c>
      <c r="H251" s="800" t="s">
        <v>385</v>
      </c>
      <c r="I251" s="800" t="s">
        <v>70</v>
      </c>
      <c r="J251" s="809" t="s">
        <v>70</v>
      </c>
      <c r="K251" s="809">
        <v>0.51963048498845266</v>
      </c>
      <c r="L251" s="810" t="s">
        <v>70</v>
      </c>
    </row>
    <row r="252" spans="1:12">
      <c r="A252" s="726" t="s">
        <v>83</v>
      </c>
      <c r="B252" s="731" t="s">
        <v>24</v>
      </c>
      <c r="C252" s="732">
        <v>20136.971768743304</v>
      </c>
      <c r="D252" s="732">
        <v>20307.949720381108</v>
      </c>
      <c r="E252" s="733">
        <v>20539.711204118172</v>
      </c>
      <c r="F252" s="733">
        <v>20714.10871478873</v>
      </c>
      <c r="G252" s="813">
        <v>-0.84192621112415145</v>
      </c>
      <c r="H252" s="811">
        <v>394.2223529411765</v>
      </c>
      <c r="I252" s="811">
        <v>0.1399812052544821</v>
      </c>
      <c r="J252" s="812">
        <v>-15.841584158415841</v>
      </c>
      <c r="K252" s="812">
        <v>4.9076212471131644</v>
      </c>
      <c r="L252" s="814">
        <v>-0.63878182812022377</v>
      </c>
    </row>
    <row r="253" spans="1:12">
      <c r="A253" s="714" t="s">
        <v>83</v>
      </c>
      <c r="B253" s="730" t="s">
        <v>25</v>
      </c>
      <c r="C253" s="720">
        <v>20143.726470588233</v>
      </c>
      <c r="D253" s="720">
        <v>20333.014705882353</v>
      </c>
      <c r="E253" s="721">
        <v>20546.600999999999</v>
      </c>
      <c r="F253" s="721">
        <v>20739.674999999999</v>
      </c>
      <c r="G253" s="799">
        <v>-0.93094033537169962</v>
      </c>
      <c r="H253" s="800">
        <v>375.7</v>
      </c>
      <c r="I253" s="800">
        <v>-2.1614583333333366</v>
      </c>
      <c r="J253" s="809">
        <v>-35.294117647058826</v>
      </c>
      <c r="K253" s="809">
        <v>2.5404157043879905</v>
      </c>
      <c r="L253" s="810">
        <v>-1.1937962670562712</v>
      </c>
    </row>
    <row r="254" spans="1:12">
      <c r="A254" s="714" t="s">
        <v>83</v>
      </c>
      <c r="B254" s="730" t="s">
        <v>26</v>
      </c>
      <c r="C254" s="720">
        <v>20130.396078431371</v>
      </c>
      <c r="D254" s="720">
        <v>20260.004901960787</v>
      </c>
      <c r="E254" s="721">
        <v>20533.004000000001</v>
      </c>
      <c r="F254" s="721">
        <v>20665.205000000002</v>
      </c>
      <c r="G254" s="799">
        <v>-0.63972750330810135</v>
      </c>
      <c r="H254" s="800">
        <v>414.1</v>
      </c>
      <c r="I254" s="800">
        <v>0.12088974854932301</v>
      </c>
      <c r="J254" s="809">
        <v>24.242424242424242</v>
      </c>
      <c r="K254" s="809">
        <v>2.367205542725173</v>
      </c>
      <c r="L254" s="810">
        <v>0.55501443893604629</v>
      </c>
    </row>
    <row r="255" spans="1:12">
      <c r="A255" s="726" t="s">
        <v>83</v>
      </c>
      <c r="B255" s="731" t="s">
        <v>27</v>
      </c>
      <c r="C255" s="732">
        <v>20019.387889661291</v>
      </c>
      <c r="D255" s="732">
        <v>19755.276794503894</v>
      </c>
      <c r="E255" s="733">
        <v>20419.775647454517</v>
      </c>
      <c r="F255" s="733">
        <v>20150.382330393972</v>
      </c>
      <c r="G255" s="813">
        <v>1.3369141718676165</v>
      </c>
      <c r="H255" s="811">
        <v>332.00964467005082</v>
      </c>
      <c r="I255" s="811">
        <v>-2.2460725513504465</v>
      </c>
      <c r="J255" s="812">
        <v>-4.8309178743961354</v>
      </c>
      <c r="K255" s="812">
        <v>11.374133949191686</v>
      </c>
      <c r="L255" s="814">
        <v>6.7533890598898694E-3</v>
      </c>
    </row>
    <row r="256" spans="1:12">
      <c r="A256" s="714" t="s">
        <v>83</v>
      </c>
      <c r="B256" s="730" t="s">
        <v>28</v>
      </c>
      <c r="C256" s="720">
        <v>19997.942156862748</v>
      </c>
      <c r="D256" s="720">
        <v>19727.055882352943</v>
      </c>
      <c r="E256" s="721">
        <v>20397.901000000002</v>
      </c>
      <c r="F256" s="721">
        <v>20121.597000000002</v>
      </c>
      <c r="G256" s="799">
        <v>1.3731713243238102</v>
      </c>
      <c r="H256" s="800">
        <v>325.10000000000002</v>
      </c>
      <c r="I256" s="800">
        <v>-2.107798855766335</v>
      </c>
      <c r="J256" s="809">
        <v>-2.5</v>
      </c>
      <c r="K256" s="809">
        <v>9.006928406466514</v>
      </c>
      <c r="L256" s="810">
        <v>0.22054729718589883</v>
      </c>
    </row>
    <row r="257" spans="1:12" ht="15" thickBot="1">
      <c r="A257" s="734" t="s">
        <v>83</v>
      </c>
      <c r="B257" s="735" t="s">
        <v>29</v>
      </c>
      <c r="C257" s="736">
        <v>20093.433333333334</v>
      </c>
      <c r="D257" s="736">
        <v>19842.618627450982</v>
      </c>
      <c r="E257" s="737">
        <v>20495.302</v>
      </c>
      <c r="F257" s="737">
        <v>20239.471000000001</v>
      </c>
      <c r="G257" s="815">
        <v>1.2640201910415461</v>
      </c>
      <c r="H257" s="809">
        <v>358.3</v>
      </c>
      <c r="I257" s="809">
        <v>-1.9162332329592116</v>
      </c>
      <c r="J257" s="809">
        <v>-12.76595744680851</v>
      </c>
      <c r="K257" s="809">
        <v>2.367205542725173</v>
      </c>
      <c r="L257" s="810">
        <v>-0.21379390812600763</v>
      </c>
    </row>
    <row r="258" spans="1:12" ht="15" thickBot="1">
      <c r="A258" s="779"/>
      <c r="B258" s="780"/>
      <c r="C258" s="816"/>
      <c r="D258" s="816"/>
      <c r="E258" s="816"/>
      <c r="F258" s="816"/>
      <c r="G258" s="817"/>
      <c r="H258" s="818"/>
      <c r="I258" s="818"/>
      <c r="J258" s="818"/>
      <c r="K258" s="818"/>
      <c r="L258" s="819"/>
    </row>
    <row r="259" spans="1:12">
      <c r="A259" s="714" t="s">
        <v>84</v>
      </c>
      <c r="B259" s="738" t="s">
        <v>26</v>
      </c>
      <c r="C259" s="739">
        <v>20114.907843137255</v>
      </c>
      <c r="D259" s="739">
        <v>19812.382352941178</v>
      </c>
      <c r="E259" s="740">
        <v>20517.205999999998</v>
      </c>
      <c r="F259" s="740">
        <v>20208.63</v>
      </c>
      <c r="G259" s="820">
        <v>1.5269516043393208</v>
      </c>
      <c r="H259" s="821">
        <v>435.3</v>
      </c>
      <c r="I259" s="821">
        <v>1.8245614035087745</v>
      </c>
      <c r="J259" s="821">
        <v>0</v>
      </c>
      <c r="K259" s="821">
        <v>2.0785219399538106</v>
      </c>
      <c r="L259" s="822">
        <v>0.10158619036567229</v>
      </c>
    </row>
    <row r="260" spans="1:12" ht="15" thickBot="1">
      <c r="A260" s="734" t="s">
        <v>84</v>
      </c>
      <c r="B260" s="735" t="s">
        <v>29</v>
      </c>
      <c r="C260" s="736">
        <v>19708.629411764705</v>
      </c>
      <c r="D260" s="736">
        <v>19603.835294117645</v>
      </c>
      <c r="E260" s="737">
        <v>20102.802</v>
      </c>
      <c r="F260" s="737">
        <v>19995.912</v>
      </c>
      <c r="G260" s="815">
        <v>0.53455926391354103</v>
      </c>
      <c r="H260" s="809">
        <v>378.7</v>
      </c>
      <c r="I260" s="809">
        <v>-4.3203638201111723</v>
      </c>
      <c r="J260" s="809">
        <v>9.3023255813953494</v>
      </c>
      <c r="K260" s="809">
        <v>2.7136258660508084</v>
      </c>
      <c r="L260" s="810">
        <v>0.35228594293164317</v>
      </c>
    </row>
    <row r="261" spans="1:12" ht="15" thickBot="1">
      <c r="A261" s="779"/>
      <c r="B261" s="780"/>
      <c r="C261" s="816"/>
      <c r="D261" s="816"/>
      <c r="E261" s="816"/>
      <c r="F261" s="816"/>
      <c r="G261" s="817"/>
      <c r="H261" s="818"/>
      <c r="I261" s="818"/>
      <c r="J261" s="818"/>
      <c r="K261" s="818"/>
      <c r="L261" s="819"/>
    </row>
    <row r="262" spans="1:12">
      <c r="A262" s="726" t="s">
        <v>85</v>
      </c>
      <c r="B262" s="727" t="s">
        <v>21</v>
      </c>
      <c r="C262" s="728" t="s">
        <v>70</v>
      </c>
      <c r="D262" s="728" t="s">
        <v>70</v>
      </c>
      <c r="E262" s="729" t="s">
        <v>70</v>
      </c>
      <c r="F262" s="729" t="s">
        <v>70</v>
      </c>
      <c r="G262" s="805" t="s">
        <v>70</v>
      </c>
      <c r="H262" s="806" t="s">
        <v>70</v>
      </c>
      <c r="I262" s="806" t="s">
        <v>70</v>
      </c>
      <c r="J262" s="807" t="s">
        <v>70</v>
      </c>
      <c r="K262" s="807" t="s">
        <v>70</v>
      </c>
      <c r="L262" s="808" t="s">
        <v>70</v>
      </c>
    </row>
    <row r="263" spans="1:12">
      <c r="A263" s="718" t="s">
        <v>85</v>
      </c>
      <c r="B263" s="730" t="s">
        <v>22</v>
      </c>
      <c r="C263" s="720" t="s">
        <v>70</v>
      </c>
      <c r="D263" s="720" t="s">
        <v>70</v>
      </c>
      <c r="E263" s="721" t="s">
        <v>70</v>
      </c>
      <c r="F263" s="721" t="s">
        <v>70</v>
      </c>
      <c r="G263" s="799" t="s">
        <v>70</v>
      </c>
      <c r="H263" s="800" t="s">
        <v>70</v>
      </c>
      <c r="I263" s="800" t="s">
        <v>70</v>
      </c>
      <c r="J263" s="809" t="s">
        <v>70</v>
      </c>
      <c r="K263" s="809" t="s">
        <v>70</v>
      </c>
      <c r="L263" s="810" t="s">
        <v>70</v>
      </c>
    </row>
    <row r="264" spans="1:12">
      <c r="A264" s="718" t="s">
        <v>85</v>
      </c>
      <c r="B264" s="730" t="s">
        <v>23</v>
      </c>
      <c r="C264" s="720" t="s">
        <v>70</v>
      </c>
      <c r="D264" s="720" t="s">
        <v>70</v>
      </c>
      <c r="E264" s="721" t="s">
        <v>70</v>
      </c>
      <c r="F264" s="721" t="s">
        <v>70</v>
      </c>
      <c r="G264" s="799" t="s">
        <v>70</v>
      </c>
      <c r="H264" s="800" t="s">
        <v>70</v>
      </c>
      <c r="I264" s="800" t="s">
        <v>70</v>
      </c>
      <c r="J264" s="809" t="s">
        <v>70</v>
      </c>
      <c r="K264" s="809" t="s">
        <v>70</v>
      </c>
      <c r="L264" s="810" t="s">
        <v>70</v>
      </c>
    </row>
    <row r="265" spans="1:12">
      <c r="A265" s="718" t="s">
        <v>85</v>
      </c>
      <c r="B265" s="730" t="s">
        <v>30</v>
      </c>
      <c r="C265" s="720" t="s">
        <v>70</v>
      </c>
      <c r="D265" s="720" t="s">
        <v>70</v>
      </c>
      <c r="E265" s="721" t="s">
        <v>70</v>
      </c>
      <c r="F265" s="721" t="s">
        <v>70</v>
      </c>
      <c r="G265" s="799" t="s">
        <v>70</v>
      </c>
      <c r="H265" s="800" t="s">
        <v>70</v>
      </c>
      <c r="I265" s="800" t="s">
        <v>70</v>
      </c>
      <c r="J265" s="809" t="s">
        <v>70</v>
      </c>
      <c r="K265" s="809" t="s">
        <v>70</v>
      </c>
      <c r="L265" s="810" t="s">
        <v>70</v>
      </c>
    </row>
    <row r="266" spans="1:12">
      <c r="A266" s="741" t="s">
        <v>85</v>
      </c>
      <c r="B266" s="731" t="s">
        <v>24</v>
      </c>
      <c r="C266" s="732" t="s">
        <v>70</v>
      </c>
      <c r="D266" s="732" t="s">
        <v>70</v>
      </c>
      <c r="E266" s="733" t="s">
        <v>70</v>
      </c>
      <c r="F266" s="733" t="s">
        <v>70</v>
      </c>
      <c r="G266" s="813" t="s">
        <v>70</v>
      </c>
      <c r="H266" s="811" t="s">
        <v>70</v>
      </c>
      <c r="I266" s="811" t="s">
        <v>70</v>
      </c>
      <c r="J266" s="812" t="s">
        <v>70</v>
      </c>
      <c r="K266" s="812" t="s">
        <v>70</v>
      </c>
      <c r="L266" s="814" t="s">
        <v>70</v>
      </c>
    </row>
    <row r="267" spans="1:12">
      <c r="A267" s="718" t="s">
        <v>85</v>
      </c>
      <c r="B267" s="730" t="s">
        <v>26</v>
      </c>
      <c r="C267" s="720" t="s">
        <v>70</v>
      </c>
      <c r="D267" s="720" t="s">
        <v>70</v>
      </c>
      <c r="E267" s="721" t="s">
        <v>70</v>
      </c>
      <c r="F267" s="721" t="s">
        <v>70</v>
      </c>
      <c r="G267" s="799" t="s">
        <v>70</v>
      </c>
      <c r="H267" s="800" t="s">
        <v>70</v>
      </c>
      <c r="I267" s="800" t="s">
        <v>70</v>
      </c>
      <c r="J267" s="809" t="s">
        <v>70</v>
      </c>
      <c r="K267" s="809" t="s">
        <v>70</v>
      </c>
      <c r="L267" s="810" t="s">
        <v>70</v>
      </c>
    </row>
    <row r="268" spans="1:12">
      <c r="A268" s="718" t="s">
        <v>85</v>
      </c>
      <c r="B268" s="730" t="s">
        <v>31</v>
      </c>
      <c r="C268" s="720" t="s">
        <v>70</v>
      </c>
      <c r="D268" s="720" t="s">
        <v>70</v>
      </c>
      <c r="E268" s="721" t="s">
        <v>70</v>
      </c>
      <c r="F268" s="721" t="s">
        <v>70</v>
      </c>
      <c r="G268" s="799" t="s">
        <v>70</v>
      </c>
      <c r="H268" s="800" t="s">
        <v>70</v>
      </c>
      <c r="I268" s="800" t="s">
        <v>70</v>
      </c>
      <c r="J268" s="809" t="s">
        <v>70</v>
      </c>
      <c r="K268" s="809" t="s">
        <v>70</v>
      </c>
      <c r="L268" s="810" t="s">
        <v>70</v>
      </c>
    </row>
    <row r="269" spans="1:12">
      <c r="A269" s="741" t="s">
        <v>85</v>
      </c>
      <c r="B269" s="731" t="s">
        <v>27</v>
      </c>
      <c r="C269" s="732" t="s">
        <v>70</v>
      </c>
      <c r="D269" s="732" t="s">
        <v>70</v>
      </c>
      <c r="E269" s="733" t="s">
        <v>70</v>
      </c>
      <c r="F269" s="733" t="s">
        <v>70</v>
      </c>
      <c r="G269" s="813" t="s">
        <v>70</v>
      </c>
      <c r="H269" s="811" t="s">
        <v>70</v>
      </c>
      <c r="I269" s="811" t="s">
        <v>70</v>
      </c>
      <c r="J269" s="812" t="s">
        <v>70</v>
      </c>
      <c r="K269" s="812" t="s">
        <v>70</v>
      </c>
      <c r="L269" s="814" t="s">
        <v>70</v>
      </c>
    </row>
    <row r="270" spans="1:12">
      <c r="A270" s="718" t="s">
        <v>85</v>
      </c>
      <c r="B270" s="730" t="s">
        <v>29</v>
      </c>
      <c r="C270" s="720" t="s">
        <v>70</v>
      </c>
      <c r="D270" s="720" t="s">
        <v>70</v>
      </c>
      <c r="E270" s="721" t="s">
        <v>70</v>
      </c>
      <c r="F270" s="721" t="s">
        <v>70</v>
      </c>
      <c r="G270" s="799" t="s">
        <v>70</v>
      </c>
      <c r="H270" s="800" t="s">
        <v>70</v>
      </c>
      <c r="I270" s="800" t="s">
        <v>70</v>
      </c>
      <c r="J270" s="809" t="s">
        <v>70</v>
      </c>
      <c r="K270" s="809" t="s">
        <v>70</v>
      </c>
      <c r="L270" s="810" t="s">
        <v>70</v>
      </c>
    </row>
    <row r="271" spans="1:12" ht="15" thickBot="1">
      <c r="A271" s="742" t="s">
        <v>85</v>
      </c>
      <c r="B271" s="730" t="s">
        <v>32</v>
      </c>
      <c r="C271" s="736" t="s">
        <v>70</v>
      </c>
      <c r="D271" s="736" t="s">
        <v>70</v>
      </c>
      <c r="E271" s="737" t="s">
        <v>70</v>
      </c>
      <c r="F271" s="737" t="s">
        <v>70</v>
      </c>
      <c r="G271" s="815" t="s">
        <v>70</v>
      </c>
      <c r="H271" s="809" t="s">
        <v>70</v>
      </c>
      <c r="I271" s="809" t="s">
        <v>70</v>
      </c>
      <c r="J271" s="809" t="s">
        <v>70</v>
      </c>
      <c r="K271" s="809" t="s">
        <v>70</v>
      </c>
      <c r="L271" s="810" t="s">
        <v>70</v>
      </c>
    </row>
    <row r="272" spans="1:12" ht="15" thickBot="1">
      <c r="A272" s="779"/>
      <c r="B272" s="780"/>
      <c r="C272" s="816"/>
      <c r="D272" s="816"/>
      <c r="E272" s="816"/>
      <c r="F272" s="816"/>
      <c r="G272" s="817"/>
      <c r="H272" s="818"/>
      <c r="I272" s="818"/>
      <c r="J272" s="818"/>
      <c r="K272" s="818"/>
      <c r="L272" s="819"/>
    </row>
    <row r="273" spans="1:12">
      <c r="A273" s="726" t="s">
        <v>20</v>
      </c>
      <c r="B273" s="727" t="s">
        <v>24</v>
      </c>
      <c r="C273" s="728">
        <v>18601.473179982979</v>
      </c>
      <c r="D273" s="728">
        <v>18161.243408654285</v>
      </c>
      <c r="E273" s="729">
        <v>18973.50264358264</v>
      </c>
      <c r="F273" s="729">
        <v>18524.468276827371</v>
      </c>
      <c r="G273" s="805">
        <v>2.4240067787369415</v>
      </c>
      <c r="H273" s="806">
        <v>333.2215384615385</v>
      </c>
      <c r="I273" s="806">
        <v>-1.5417631891074206</v>
      </c>
      <c r="J273" s="807">
        <v>71.05263157894737</v>
      </c>
      <c r="K273" s="807">
        <v>3.7528868360277134</v>
      </c>
      <c r="L273" s="808">
        <v>1.6661213225735674</v>
      </c>
    </row>
    <row r="274" spans="1:12">
      <c r="A274" s="714" t="s">
        <v>20</v>
      </c>
      <c r="B274" s="730" t="s">
        <v>25</v>
      </c>
      <c r="C274" s="720" t="s">
        <v>385</v>
      </c>
      <c r="D274" s="720">
        <v>18032.204901960784</v>
      </c>
      <c r="E274" s="721" t="s">
        <v>385</v>
      </c>
      <c r="F274" s="721">
        <v>18392.848999999998</v>
      </c>
      <c r="G274" s="799" t="s">
        <v>70</v>
      </c>
      <c r="H274" s="800" t="s">
        <v>385</v>
      </c>
      <c r="I274" s="800" t="s">
        <v>70</v>
      </c>
      <c r="J274" s="809" t="s">
        <v>70</v>
      </c>
      <c r="K274" s="809">
        <v>1.1547344110854503</v>
      </c>
      <c r="L274" s="810" t="s">
        <v>70</v>
      </c>
    </row>
    <row r="275" spans="1:12">
      <c r="A275" s="714" t="s">
        <v>20</v>
      </c>
      <c r="B275" s="730" t="s">
        <v>26</v>
      </c>
      <c r="C275" s="720">
        <v>18609.223529411764</v>
      </c>
      <c r="D275" s="720">
        <v>18145.375490196078</v>
      </c>
      <c r="E275" s="721">
        <v>18981.407999999999</v>
      </c>
      <c r="F275" s="721">
        <v>18508.282999999999</v>
      </c>
      <c r="G275" s="799">
        <v>2.556287906339016</v>
      </c>
      <c r="H275" s="800">
        <v>341</v>
      </c>
      <c r="I275" s="800">
        <v>-0.20485806262803297</v>
      </c>
      <c r="J275" s="809">
        <v>61.111111111111114</v>
      </c>
      <c r="K275" s="809">
        <v>1.674364896073903</v>
      </c>
      <c r="L275" s="810">
        <v>0.68589702127983387</v>
      </c>
    </row>
    <row r="276" spans="1:12">
      <c r="A276" s="714" t="s">
        <v>20</v>
      </c>
      <c r="B276" s="730" t="s">
        <v>31</v>
      </c>
      <c r="C276" s="720">
        <v>17904.296078431373</v>
      </c>
      <c r="D276" s="720">
        <v>18395.76568627451</v>
      </c>
      <c r="E276" s="721">
        <v>18262.382000000001</v>
      </c>
      <c r="F276" s="721">
        <v>18763.681</v>
      </c>
      <c r="G276" s="799">
        <v>-2.6716452917740345</v>
      </c>
      <c r="H276" s="800">
        <v>349.4</v>
      </c>
      <c r="I276" s="800">
        <v>-7.712625462229278</v>
      </c>
      <c r="J276" s="809">
        <v>128.57142857142858</v>
      </c>
      <c r="K276" s="809">
        <v>0.92378752886836024</v>
      </c>
      <c r="L276" s="810">
        <v>0.53938335533733328</v>
      </c>
    </row>
    <row r="277" spans="1:12">
      <c r="A277" s="726" t="s">
        <v>20</v>
      </c>
      <c r="B277" s="731" t="s">
        <v>27</v>
      </c>
      <c r="C277" s="732">
        <v>18834.154338069387</v>
      </c>
      <c r="D277" s="732">
        <v>18590.880281652393</v>
      </c>
      <c r="E277" s="733">
        <v>19210.837424830777</v>
      </c>
      <c r="F277" s="733">
        <v>18962.697887285442</v>
      </c>
      <c r="G277" s="813">
        <v>1.3085666344540259</v>
      </c>
      <c r="H277" s="811">
        <v>304.5607594936709</v>
      </c>
      <c r="I277" s="811">
        <v>0.30561286666450066</v>
      </c>
      <c r="J277" s="812">
        <v>6.756756756756757</v>
      </c>
      <c r="K277" s="812">
        <v>31.928406466512705</v>
      </c>
      <c r="L277" s="814">
        <v>3.4824976252167126</v>
      </c>
    </row>
    <row r="278" spans="1:12">
      <c r="A278" s="714" t="s">
        <v>20</v>
      </c>
      <c r="B278" s="730" t="s">
        <v>28</v>
      </c>
      <c r="C278" s="720">
        <v>18966.030392156863</v>
      </c>
      <c r="D278" s="720">
        <v>18596.51862745098</v>
      </c>
      <c r="E278" s="721">
        <v>19345.350999999999</v>
      </c>
      <c r="F278" s="721">
        <v>18968.449000000001</v>
      </c>
      <c r="G278" s="799">
        <v>1.9869942977414665</v>
      </c>
      <c r="H278" s="800">
        <v>275.7</v>
      </c>
      <c r="I278" s="800">
        <v>-1.3948497854077373</v>
      </c>
      <c r="J278" s="809">
        <v>-1.6</v>
      </c>
      <c r="K278" s="809">
        <v>14.203233256351039</v>
      </c>
      <c r="L278" s="810">
        <v>0.47451277310007711</v>
      </c>
    </row>
    <row r="279" spans="1:12">
      <c r="A279" s="714" t="s">
        <v>20</v>
      </c>
      <c r="B279" s="730" t="s">
        <v>29</v>
      </c>
      <c r="C279" s="720">
        <v>18638.804901960782</v>
      </c>
      <c r="D279" s="720">
        <v>18399.599999999999</v>
      </c>
      <c r="E279" s="721">
        <v>19011.580999999998</v>
      </c>
      <c r="F279" s="721">
        <v>18767.592000000001</v>
      </c>
      <c r="G279" s="799">
        <v>1.3000549031543192</v>
      </c>
      <c r="H279" s="800">
        <v>322.10000000000002</v>
      </c>
      <c r="I279" s="800">
        <v>0.62480474851608869</v>
      </c>
      <c r="J279" s="809">
        <v>14.084507042253522</v>
      </c>
      <c r="K279" s="809">
        <v>14.030023094688222</v>
      </c>
      <c r="L279" s="810">
        <v>2.333153242958403</v>
      </c>
    </row>
    <row r="280" spans="1:12">
      <c r="A280" s="714" t="s">
        <v>20</v>
      </c>
      <c r="B280" s="730" t="s">
        <v>32</v>
      </c>
      <c r="C280" s="720">
        <v>19118.5</v>
      </c>
      <c r="D280" s="720">
        <v>19249.694117647057</v>
      </c>
      <c r="E280" s="721">
        <v>19500.87</v>
      </c>
      <c r="F280" s="721">
        <v>19634.687999999998</v>
      </c>
      <c r="G280" s="799">
        <v>-0.681538713525773</v>
      </c>
      <c r="H280" s="800">
        <v>348.9</v>
      </c>
      <c r="I280" s="800">
        <v>-5.7290174735045961E-2</v>
      </c>
      <c r="J280" s="809">
        <v>16.363636363636363</v>
      </c>
      <c r="K280" s="809">
        <v>3.695150115473441</v>
      </c>
      <c r="L280" s="810">
        <v>0.67483160915822937</v>
      </c>
    </row>
    <row r="281" spans="1:12">
      <c r="A281" s="726" t="s">
        <v>20</v>
      </c>
      <c r="B281" s="731" t="s">
        <v>33</v>
      </c>
      <c r="C281" s="732">
        <v>15831.637152539271</v>
      </c>
      <c r="D281" s="732">
        <v>15621.031672612298</v>
      </c>
      <c r="E281" s="733">
        <v>16148.269895590058</v>
      </c>
      <c r="F281" s="733">
        <v>15933.452306064544</v>
      </c>
      <c r="G281" s="813">
        <v>1.3482174823076498</v>
      </c>
      <c r="H281" s="811">
        <v>229.6331230283912</v>
      </c>
      <c r="I281" s="811">
        <v>-0.91466121759031771</v>
      </c>
      <c r="J281" s="812">
        <v>-13.150684931506849</v>
      </c>
      <c r="K281" s="812">
        <v>18.302540415704389</v>
      </c>
      <c r="L281" s="814">
        <v>-1.7413914898420124</v>
      </c>
    </row>
    <row r="282" spans="1:12">
      <c r="A282" s="714" t="s">
        <v>20</v>
      </c>
      <c r="B282" s="730" t="s">
        <v>71</v>
      </c>
      <c r="C282" s="743">
        <v>15864.00294117647</v>
      </c>
      <c r="D282" s="743">
        <v>15629.334313725491</v>
      </c>
      <c r="E282" s="744">
        <v>16181.282999999999</v>
      </c>
      <c r="F282" s="744">
        <v>15941.921</v>
      </c>
      <c r="G282" s="823">
        <v>1.5014627158169906</v>
      </c>
      <c r="H282" s="824">
        <v>217.6</v>
      </c>
      <c r="I282" s="824">
        <v>-1.3599274705349047</v>
      </c>
      <c r="J282" s="825">
        <v>-9.7087378640776691</v>
      </c>
      <c r="K282" s="825">
        <v>10.739030023094688</v>
      </c>
      <c r="L282" s="826">
        <v>-0.57343565510410421</v>
      </c>
    </row>
    <row r="283" spans="1:12">
      <c r="A283" s="714" t="s">
        <v>20</v>
      </c>
      <c r="B283" s="730" t="s">
        <v>34</v>
      </c>
      <c r="C283" s="720">
        <v>15796.492156862745</v>
      </c>
      <c r="D283" s="720">
        <v>15609.890196078431</v>
      </c>
      <c r="E283" s="721">
        <v>16112.422</v>
      </c>
      <c r="F283" s="721">
        <v>15922.088</v>
      </c>
      <c r="G283" s="799">
        <v>1.1954085418947613</v>
      </c>
      <c r="H283" s="800">
        <v>242.7</v>
      </c>
      <c r="I283" s="800">
        <v>-0.45118949958983706</v>
      </c>
      <c r="J283" s="809">
        <v>-22.818791946308725</v>
      </c>
      <c r="K283" s="809">
        <v>6.6397228637413388</v>
      </c>
      <c r="L283" s="810">
        <v>-1.5425945442762341</v>
      </c>
    </row>
    <row r="284" spans="1:12" ht="15" thickBot="1">
      <c r="A284" s="714" t="s">
        <v>20</v>
      </c>
      <c r="B284" s="730" t="s">
        <v>35</v>
      </c>
      <c r="C284" s="720">
        <v>15757.046078431373</v>
      </c>
      <c r="D284" s="720">
        <v>15630.713725490195</v>
      </c>
      <c r="E284" s="721">
        <v>16072.187</v>
      </c>
      <c r="F284" s="721">
        <v>15943.328</v>
      </c>
      <c r="G284" s="799">
        <v>0.80823150599423388</v>
      </c>
      <c r="H284" s="800">
        <v>275.60000000000002</v>
      </c>
      <c r="I284" s="800">
        <v>-2.2695035460992825</v>
      </c>
      <c r="J284" s="809">
        <v>60</v>
      </c>
      <c r="K284" s="809">
        <v>0.92378752886836024</v>
      </c>
      <c r="L284" s="810">
        <v>0.37463870953832179</v>
      </c>
    </row>
    <row r="285" spans="1:12" ht="15" thickBot="1">
      <c r="A285" s="779"/>
      <c r="B285" s="780"/>
      <c r="C285" s="816"/>
      <c r="D285" s="816"/>
      <c r="E285" s="816"/>
      <c r="F285" s="816"/>
      <c r="G285" s="817"/>
      <c r="H285" s="818"/>
      <c r="I285" s="818"/>
      <c r="J285" s="818"/>
      <c r="K285" s="818"/>
      <c r="L285" s="819"/>
    </row>
    <row r="286" spans="1:12">
      <c r="A286" s="726" t="s">
        <v>86</v>
      </c>
      <c r="B286" s="731" t="s">
        <v>21</v>
      </c>
      <c r="C286" s="732">
        <v>21340.931824448533</v>
      </c>
      <c r="D286" s="732">
        <v>21520.959262826542</v>
      </c>
      <c r="E286" s="733">
        <v>21767.750460937503</v>
      </c>
      <c r="F286" s="733">
        <v>21951.378448083073</v>
      </c>
      <c r="G286" s="813">
        <v>-0.83652144023604791</v>
      </c>
      <c r="H286" s="811">
        <v>349.11818181818182</v>
      </c>
      <c r="I286" s="811">
        <v>-2.3968275637711494</v>
      </c>
      <c r="J286" s="812">
        <v>-37.142857142857146</v>
      </c>
      <c r="K286" s="812">
        <v>1.2702078521939952</v>
      </c>
      <c r="L286" s="814">
        <v>-0.65181301546113923</v>
      </c>
    </row>
    <row r="287" spans="1:12">
      <c r="A287" s="714" t="s">
        <v>86</v>
      </c>
      <c r="B287" s="730" t="s">
        <v>22</v>
      </c>
      <c r="C287" s="720" t="s">
        <v>385</v>
      </c>
      <c r="D287" s="720" t="s">
        <v>385</v>
      </c>
      <c r="E287" s="721" t="s">
        <v>385</v>
      </c>
      <c r="F287" s="721" t="s">
        <v>385</v>
      </c>
      <c r="G287" s="799" t="s">
        <v>70</v>
      </c>
      <c r="H287" s="800" t="s">
        <v>385</v>
      </c>
      <c r="I287" s="800" t="s">
        <v>70</v>
      </c>
      <c r="J287" s="809" t="s">
        <v>70</v>
      </c>
      <c r="K287" s="809">
        <v>0.3464203233256351</v>
      </c>
      <c r="L287" s="810" t="s">
        <v>70</v>
      </c>
    </row>
    <row r="288" spans="1:12">
      <c r="A288" s="714" t="s">
        <v>86</v>
      </c>
      <c r="B288" s="730" t="s">
        <v>23</v>
      </c>
      <c r="C288" s="720" t="s">
        <v>385</v>
      </c>
      <c r="D288" s="720" t="s">
        <v>385</v>
      </c>
      <c r="E288" s="721" t="s">
        <v>385</v>
      </c>
      <c r="F288" s="721" t="s">
        <v>385</v>
      </c>
      <c r="G288" s="799" t="s">
        <v>70</v>
      </c>
      <c r="H288" s="800" t="s">
        <v>385</v>
      </c>
      <c r="I288" s="800" t="s">
        <v>70</v>
      </c>
      <c r="J288" s="809" t="s">
        <v>70</v>
      </c>
      <c r="K288" s="809">
        <v>0.46189376443418012</v>
      </c>
      <c r="L288" s="810" t="s">
        <v>70</v>
      </c>
    </row>
    <row r="289" spans="1:12">
      <c r="A289" s="714" t="s">
        <v>86</v>
      </c>
      <c r="B289" s="730" t="s">
        <v>30</v>
      </c>
      <c r="C289" s="720" t="s">
        <v>385</v>
      </c>
      <c r="D289" s="720" t="s">
        <v>385</v>
      </c>
      <c r="E289" s="721" t="s">
        <v>385</v>
      </c>
      <c r="F289" s="721" t="s">
        <v>385</v>
      </c>
      <c r="G289" s="799" t="s">
        <v>70</v>
      </c>
      <c r="H289" s="800" t="s">
        <v>385</v>
      </c>
      <c r="I289" s="800" t="s">
        <v>70</v>
      </c>
      <c r="J289" s="809" t="s">
        <v>70</v>
      </c>
      <c r="K289" s="809">
        <v>0.46189376443418012</v>
      </c>
      <c r="L289" s="810" t="s">
        <v>70</v>
      </c>
    </row>
    <row r="290" spans="1:12">
      <c r="A290" s="726" t="s">
        <v>86</v>
      </c>
      <c r="B290" s="731" t="s">
        <v>24</v>
      </c>
      <c r="C290" s="732">
        <v>20606.175377770156</v>
      </c>
      <c r="D290" s="732">
        <v>20740.027777456125</v>
      </c>
      <c r="E290" s="733">
        <v>21018.298885325559</v>
      </c>
      <c r="F290" s="733">
        <v>21154.828333005247</v>
      </c>
      <c r="G290" s="813">
        <v>-0.64538196921540658</v>
      </c>
      <c r="H290" s="811">
        <v>314.19618320610692</v>
      </c>
      <c r="I290" s="811">
        <v>0.50187693901124064</v>
      </c>
      <c r="J290" s="812">
        <v>-32.820512820512818</v>
      </c>
      <c r="K290" s="812">
        <v>7.5635103926097003</v>
      </c>
      <c r="L290" s="814">
        <v>-3.1448915843260501</v>
      </c>
    </row>
    <row r="291" spans="1:12">
      <c r="A291" s="714" t="s">
        <v>86</v>
      </c>
      <c r="B291" s="730" t="s">
        <v>25</v>
      </c>
      <c r="C291" s="720">
        <v>19647.934313725491</v>
      </c>
      <c r="D291" s="720">
        <v>20445.535294117646</v>
      </c>
      <c r="E291" s="721">
        <v>20040.893</v>
      </c>
      <c r="F291" s="721">
        <v>20854.446</v>
      </c>
      <c r="G291" s="799">
        <v>-3.9011009930448397</v>
      </c>
      <c r="H291" s="800">
        <v>260</v>
      </c>
      <c r="I291" s="800">
        <v>-8.7399087399087332</v>
      </c>
      <c r="J291" s="809">
        <v>-46.341463414634148</v>
      </c>
      <c r="K291" s="809">
        <v>1.2702078521939952</v>
      </c>
      <c r="L291" s="810">
        <v>-0.98130230705916222</v>
      </c>
    </row>
    <row r="292" spans="1:12">
      <c r="A292" s="714" t="s">
        <v>86</v>
      </c>
      <c r="B292" s="730" t="s">
        <v>26</v>
      </c>
      <c r="C292" s="720">
        <v>20738.426470588234</v>
      </c>
      <c r="D292" s="720">
        <v>20874.983333333334</v>
      </c>
      <c r="E292" s="721">
        <v>21153.195</v>
      </c>
      <c r="F292" s="721">
        <v>21292.483</v>
      </c>
      <c r="G292" s="799">
        <v>-0.65416513424010003</v>
      </c>
      <c r="H292" s="800">
        <v>316.89999999999998</v>
      </c>
      <c r="I292" s="800">
        <v>-0.9996875976257561</v>
      </c>
      <c r="J292" s="809">
        <v>-26.890756302521009</v>
      </c>
      <c r="K292" s="809">
        <v>5.0230946882217093</v>
      </c>
      <c r="L292" s="810">
        <v>-1.511776261805748</v>
      </c>
    </row>
    <row r="293" spans="1:12">
      <c r="A293" s="714" t="s">
        <v>86</v>
      </c>
      <c r="B293" s="730" t="s">
        <v>31</v>
      </c>
      <c r="C293" s="720">
        <v>20839.336274509802</v>
      </c>
      <c r="D293" s="720">
        <v>20588.036274509803</v>
      </c>
      <c r="E293" s="721">
        <v>21256.123</v>
      </c>
      <c r="F293" s="721">
        <v>20999.796999999999</v>
      </c>
      <c r="G293" s="799">
        <v>1.2206117992473973</v>
      </c>
      <c r="H293" s="800">
        <v>357.7</v>
      </c>
      <c r="I293" s="800">
        <v>11.8861432593056</v>
      </c>
      <c r="J293" s="809">
        <v>-37.142857142857146</v>
      </c>
      <c r="K293" s="809">
        <v>1.2702078521939952</v>
      </c>
      <c r="L293" s="810">
        <v>-0.65181301546113923</v>
      </c>
    </row>
    <row r="294" spans="1:12">
      <c r="A294" s="726" t="s">
        <v>86</v>
      </c>
      <c r="B294" s="731" t="s">
        <v>27</v>
      </c>
      <c r="C294" s="732">
        <v>18288.630046058155</v>
      </c>
      <c r="D294" s="732">
        <v>18543.844889631004</v>
      </c>
      <c r="E294" s="733">
        <v>18654.402646979317</v>
      </c>
      <c r="F294" s="733">
        <v>19039.676159881088</v>
      </c>
      <c r="G294" s="813">
        <v>-2.0235297578936198</v>
      </c>
      <c r="H294" s="811">
        <v>284.6123076923077</v>
      </c>
      <c r="I294" s="811">
        <v>-2.5161737408244313</v>
      </c>
      <c r="J294" s="812">
        <v>-1.8867924528301887</v>
      </c>
      <c r="K294" s="812">
        <v>15.011547344110854</v>
      </c>
      <c r="L294" s="814">
        <v>0.45910363186483494</v>
      </c>
    </row>
    <row r="295" spans="1:12">
      <c r="A295" s="714" t="s">
        <v>86</v>
      </c>
      <c r="B295" s="730" t="s">
        <v>28</v>
      </c>
      <c r="C295" s="720">
        <v>18203.528431372546</v>
      </c>
      <c r="D295" s="720">
        <v>18478.717647058824</v>
      </c>
      <c r="E295" s="721">
        <v>18567.598999999998</v>
      </c>
      <c r="F295" s="721">
        <v>18848.292000000001</v>
      </c>
      <c r="G295" s="799">
        <v>-1.4892224717231828</v>
      </c>
      <c r="H295" s="800">
        <v>246.5</v>
      </c>
      <c r="I295" s="800">
        <v>-3.5225048923679059</v>
      </c>
      <c r="J295" s="809">
        <v>-1.7241379310344827</v>
      </c>
      <c r="K295" s="809">
        <v>3.2909930715935336</v>
      </c>
      <c r="L295" s="810">
        <v>0.10592991947931063</v>
      </c>
    </row>
    <row r="296" spans="1:12">
      <c r="A296" s="714" t="s">
        <v>86</v>
      </c>
      <c r="B296" s="730" t="s">
        <v>29</v>
      </c>
      <c r="C296" s="720">
        <v>19429.144117647058</v>
      </c>
      <c r="D296" s="720">
        <v>19641.461764705884</v>
      </c>
      <c r="E296" s="721">
        <v>19817.726999999999</v>
      </c>
      <c r="F296" s="721">
        <v>20034.291000000001</v>
      </c>
      <c r="G296" s="799">
        <v>-1.08096662866683</v>
      </c>
      <c r="H296" s="800">
        <v>293.3</v>
      </c>
      <c r="I296" s="800">
        <v>-2.6228419654714399</v>
      </c>
      <c r="J296" s="800">
        <v>-4.3715846994535523</v>
      </c>
      <c r="K296" s="800">
        <v>10.103926096997691</v>
      </c>
      <c r="L296" s="801">
        <v>5.4502703257988117E-2</v>
      </c>
    </row>
    <row r="297" spans="1:12" ht="15" thickBot="1">
      <c r="A297" s="745" t="s">
        <v>86</v>
      </c>
      <c r="B297" s="746" t="s">
        <v>32</v>
      </c>
      <c r="C297" s="724">
        <v>11637.179411764706</v>
      </c>
      <c r="D297" s="724">
        <v>11637.179411764706</v>
      </c>
      <c r="E297" s="725">
        <v>11869.923000000001</v>
      </c>
      <c r="F297" s="725">
        <v>12042.790999999999</v>
      </c>
      <c r="G297" s="802">
        <v>-1.435447978794937</v>
      </c>
      <c r="H297" s="803">
        <v>307.89999999999998</v>
      </c>
      <c r="I297" s="803">
        <v>-0.54909560723515671</v>
      </c>
      <c r="J297" s="803">
        <v>16.666666666666664</v>
      </c>
      <c r="K297" s="803">
        <v>2.5454545454545454</v>
      </c>
      <c r="L297" s="804">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8">
    <tabColor theme="8" tint="0.59999389629810485"/>
  </sheetPr>
  <dimension ref="A1:M12"/>
  <sheetViews>
    <sheetView showGridLines="0" zoomScale="90" zoomScaleNormal="90" workbookViewId="0">
      <selection activeCell="J10" sqref="J10"/>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892" t="s">
        <v>276</v>
      </c>
      <c r="B1" s="892"/>
      <c r="C1" s="892"/>
      <c r="D1" s="892"/>
      <c r="E1" s="892"/>
      <c r="F1" s="892"/>
      <c r="G1" s="57"/>
      <c r="H1" s="57"/>
    </row>
    <row r="2" spans="1:13" ht="18.75" customHeight="1" thickBot="1">
      <c r="A2" s="309"/>
      <c r="B2" s="308"/>
      <c r="C2" s="308"/>
      <c r="D2" s="308"/>
      <c r="E2" s="308"/>
      <c r="F2" s="308"/>
    </row>
    <row r="3" spans="1:13" ht="27" customHeight="1">
      <c r="A3" s="888" t="s">
        <v>52</v>
      </c>
      <c r="B3" s="888" t="s">
        <v>87</v>
      </c>
      <c r="C3" s="893" t="s">
        <v>58</v>
      </c>
      <c r="D3" s="894"/>
      <c r="E3" s="895"/>
      <c r="F3" s="890" t="s">
        <v>88</v>
      </c>
      <c r="G3" s="891"/>
    </row>
    <row r="4" spans="1:13" ht="32.25" customHeight="1" thickBot="1">
      <c r="A4" s="889"/>
      <c r="B4" s="889"/>
      <c r="C4" s="752">
        <v>45487</v>
      </c>
      <c r="D4" s="753">
        <v>45480</v>
      </c>
      <c r="E4" s="828">
        <v>45123</v>
      </c>
      <c r="F4" s="754" t="s">
        <v>218</v>
      </c>
      <c r="G4" s="755" t="s">
        <v>89</v>
      </c>
    </row>
    <row r="5" spans="1:13" ht="29.25" customHeight="1">
      <c r="A5" s="519" t="s">
        <v>93</v>
      </c>
      <c r="B5" s="520" t="s">
        <v>203</v>
      </c>
      <c r="C5" s="756" t="s">
        <v>385</v>
      </c>
      <c r="D5" s="757" t="s">
        <v>385</v>
      </c>
      <c r="E5" s="829" t="s">
        <v>385</v>
      </c>
      <c r="F5" s="758" t="s">
        <v>70</v>
      </c>
      <c r="G5" s="759" t="s">
        <v>70</v>
      </c>
      <c r="I5" s="305"/>
      <c r="M5" s="305"/>
    </row>
    <row r="6" spans="1:13" ht="28.5" customHeight="1" thickBot="1">
      <c r="A6" s="521" t="s">
        <v>94</v>
      </c>
      <c r="B6" s="522" t="s">
        <v>203</v>
      </c>
      <c r="C6" s="760" t="s">
        <v>385</v>
      </c>
      <c r="D6" s="761" t="s">
        <v>385</v>
      </c>
      <c r="E6" s="830" t="s">
        <v>385</v>
      </c>
      <c r="F6" s="762" t="s">
        <v>70</v>
      </c>
      <c r="G6" s="763" t="s">
        <v>70</v>
      </c>
    </row>
    <row r="7" spans="1:13" ht="32.25" customHeight="1" thickBot="1">
      <c r="A7" s="523" t="s">
        <v>90</v>
      </c>
      <c r="B7" s="524" t="s">
        <v>91</v>
      </c>
      <c r="C7" s="760" t="s">
        <v>385</v>
      </c>
      <c r="D7" s="764" t="s">
        <v>385</v>
      </c>
      <c r="E7" s="831" t="s">
        <v>385</v>
      </c>
      <c r="F7" s="765" t="s">
        <v>70</v>
      </c>
      <c r="G7" s="766" t="s">
        <v>70</v>
      </c>
    </row>
    <row r="8" spans="1:13" ht="15.5">
      <c r="A8" s="108"/>
      <c r="B8" s="109"/>
      <c r="D8" s="99"/>
      <c r="E8" s="100"/>
      <c r="F8" s="101"/>
      <c r="G8" s="101"/>
    </row>
    <row r="9" spans="1:13" ht="19.5" customHeight="1">
      <c r="A9" s="394" t="s">
        <v>38</v>
      </c>
      <c r="B9" s="303"/>
    </row>
    <row r="10" spans="1:13" ht="13">
      <c r="A10" s="395" t="s">
        <v>387</v>
      </c>
      <c r="B10" s="303"/>
    </row>
    <row r="11" spans="1:13" ht="14.5">
      <c r="A11" s="396"/>
      <c r="B11" s="303"/>
    </row>
    <row r="12" spans="1:13" ht="14">
      <c r="A12" s="5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5"/>
  <sheetViews>
    <sheetView showGridLines="0" workbookViewId="0">
      <selection activeCell="H14" sqref="H14"/>
    </sheetView>
  </sheetViews>
  <sheetFormatPr defaultRowHeight="13"/>
  <cols>
    <col min="1" max="1" width="18.81640625" style="311" customWidth="1"/>
    <col min="2" max="2" width="14.26953125" style="311" customWidth="1"/>
    <col min="3" max="3" width="13.7265625" style="311" customWidth="1"/>
    <col min="4" max="4" width="15" style="311" customWidth="1"/>
    <col min="5" max="5" width="14.26953125" style="311" customWidth="1"/>
    <col min="6" max="6" width="22.81640625" style="311" customWidth="1"/>
    <col min="7" max="7" width="8.7265625" style="311"/>
    <col min="8" max="8" width="18.81640625" style="311" bestFit="1" customWidth="1"/>
    <col min="9" max="9" width="12.54296875" style="311" customWidth="1"/>
    <col min="10" max="251" width="8.7265625" style="311"/>
    <col min="252" max="252" width="4.453125" style="311" customWidth="1"/>
    <col min="253" max="253" width="20.81640625" style="311" customWidth="1"/>
    <col min="254" max="255" width="12" style="311" customWidth="1"/>
    <col min="256" max="256" width="14.54296875" style="311" customWidth="1"/>
    <col min="257" max="257" width="12.453125" style="311" customWidth="1"/>
    <col min="258" max="258" width="19.7265625" style="311" customWidth="1"/>
    <col min="259" max="259" width="8.7265625" style="311"/>
    <col min="260" max="260" width="16.81640625" style="311" customWidth="1"/>
    <col min="261" max="261" width="12.54296875" style="311" customWidth="1"/>
    <col min="262" max="262" width="11.7265625" style="311" customWidth="1"/>
    <col min="263" max="263" width="12.26953125" style="311" customWidth="1"/>
    <col min="264" max="507" width="8.7265625" style="311"/>
    <col min="508" max="508" width="4.453125" style="311" customWidth="1"/>
    <col min="509" max="509" width="20.81640625" style="311" customWidth="1"/>
    <col min="510" max="511" width="12" style="311" customWidth="1"/>
    <col min="512" max="512" width="14.54296875" style="311" customWidth="1"/>
    <col min="513" max="513" width="12.453125" style="311" customWidth="1"/>
    <col min="514" max="514" width="19.7265625" style="311" customWidth="1"/>
    <col min="515" max="515" width="8.7265625" style="311"/>
    <col min="516" max="516" width="16.81640625" style="311" customWidth="1"/>
    <col min="517" max="517" width="12.54296875" style="311" customWidth="1"/>
    <col min="518" max="518" width="11.7265625" style="311" customWidth="1"/>
    <col min="519" max="519" width="12.26953125" style="311" customWidth="1"/>
    <col min="520" max="763" width="8.7265625" style="311"/>
    <col min="764" max="764" width="4.453125" style="311" customWidth="1"/>
    <col min="765" max="765" width="20.81640625" style="311" customWidth="1"/>
    <col min="766" max="767" width="12" style="311" customWidth="1"/>
    <col min="768" max="768" width="14.54296875" style="311" customWidth="1"/>
    <col min="769" max="769" width="12.453125" style="311" customWidth="1"/>
    <col min="770" max="770" width="19.7265625" style="311" customWidth="1"/>
    <col min="771" max="771" width="8.7265625" style="311"/>
    <col min="772" max="772" width="16.81640625" style="311" customWidth="1"/>
    <col min="773" max="773" width="12.54296875" style="311" customWidth="1"/>
    <col min="774" max="774" width="11.7265625" style="311" customWidth="1"/>
    <col min="775" max="775" width="12.26953125" style="311" customWidth="1"/>
    <col min="776" max="1019" width="8.7265625" style="311"/>
    <col min="1020" max="1020" width="4.453125" style="311" customWidth="1"/>
    <col min="1021" max="1021" width="20.81640625" style="311" customWidth="1"/>
    <col min="1022" max="1023" width="12" style="311" customWidth="1"/>
    <col min="1024" max="1024" width="14.54296875" style="311" customWidth="1"/>
    <col min="1025" max="1025" width="12.453125" style="311" customWidth="1"/>
    <col min="1026" max="1026" width="19.7265625" style="311" customWidth="1"/>
    <col min="1027" max="1027" width="8.7265625" style="311"/>
    <col min="1028" max="1028" width="16.81640625" style="311" customWidth="1"/>
    <col min="1029" max="1029" width="12.54296875" style="311" customWidth="1"/>
    <col min="1030" max="1030" width="11.7265625" style="311" customWidth="1"/>
    <col min="1031" max="1031" width="12.26953125" style="311" customWidth="1"/>
    <col min="1032" max="1275" width="8.7265625" style="311"/>
    <col min="1276" max="1276" width="4.453125" style="311" customWidth="1"/>
    <col min="1277" max="1277" width="20.81640625" style="311" customWidth="1"/>
    <col min="1278" max="1279" width="12" style="311" customWidth="1"/>
    <col min="1280" max="1280" width="14.54296875" style="311" customWidth="1"/>
    <col min="1281" max="1281" width="12.453125" style="311" customWidth="1"/>
    <col min="1282" max="1282" width="19.7265625" style="311" customWidth="1"/>
    <col min="1283" max="1283" width="8.7265625" style="311"/>
    <col min="1284" max="1284" width="16.81640625" style="311" customWidth="1"/>
    <col min="1285" max="1285" width="12.54296875" style="311" customWidth="1"/>
    <col min="1286" max="1286" width="11.7265625" style="311" customWidth="1"/>
    <col min="1287" max="1287" width="12.26953125" style="311" customWidth="1"/>
    <col min="1288" max="1531" width="8.7265625" style="311"/>
    <col min="1532" max="1532" width="4.453125" style="311" customWidth="1"/>
    <col min="1533" max="1533" width="20.81640625" style="311" customWidth="1"/>
    <col min="1534" max="1535" width="12" style="311" customWidth="1"/>
    <col min="1536" max="1536" width="14.54296875" style="311" customWidth="1"/>
    <col min="1537" max="1537" width="12.453125" style="311" customWidth="1"/>
    <col min="1538" max="1538" width="19.7265625" style="311" customWidth="1"/>
    <col min="1539" max="1539" width="8.7265625" style="311"/>
    <col min="1540" max="1540" width="16.81640625" style="311" customWidth="1"/>
    <col min="1541" max="1541" width="12.54296875" style="311" customWidth="1"/>
    <col min="1542" max="1542" width="11.7265625" style="311" customWidth="1"/>
    <col min="1543" max="1543" width="12.26953125" style="311" customWidth="1"/>
    <col min="1544" max="1787" width="8.7265625" style="311"/>
    <col min="1788" max="1788" width="4.453125" style="311" customWidth="1"/>
    <col min="1789" max="1789" width="20.81640625" style="311" customWidth="1"/>
    <col min="1790" max="1791" width="12" style="311" customWidth="1"/>
    <col min="1792" max="1792" width="14.54296875" style="311" customWidth="1"/>
    <col min="1793" max="1793" width="12.453125" style="311" customWidth="1"/>
    <col min="1794" max="1794" width="19.7265625" style="311" customWidth="1"/>
    <col min="1795" max="1795" width="8.7265625" style="311"/>
    <col min="1796" max="1796" width="16.81640625" style="311" customWidth="1"/>
    <col min="1797" max="1797" width="12.54296875" style="311" customWidth="1"/>
    <col min="1798" max="1798" width="11.7265625" style="311" customWidth="1"/>
    <col min="1799" max="1799" width="12.26953125" style="311" customWidth="1"/>
    <col min="1800" max="2043" width="8.7265625" style="311"/>
    <col min="2044" max="2044" width="4.453125" style="311" customWidth="1"/>
    <col min="2045" max="2045" width="20.81640625" style="311" customWidth="1"/>
    <col min="2046" max="2047" width="12" style="311" customWidth="1"/>
    <col min="2048" max="2048" width="14.54296875" style="311" customWidth="1"/>
    <col min="2049" max="2049" width="12.453125" style="311" customWidth="1"/>
    <col min="2050" max="2050" width="19.7265625" style="311" customWidth="1"/>
    <col min="2051" max="2051" width="8.7265625" style="311"/>
    <col min="2052" max="2052" width="16.81640625" style="311" customWidth="1"/>
    <col min="2053" max="2053" width="12.54296875" style="311" customWidth="1"/>
    <col min="2054" max="2054" width="11.7265625" style="311" customWidth="1"/>
    <col min="2055" max="2055" width="12.26953125" style="311" customWidth="1"/>
    <col min="2056" max="2299" width="8.7265625" style="311"/>
    <col min="2300" max="2300" width="4.453125" style="311" customWidth="1"/>
    <col min="2301" max="2301" width="20.81640625" style="311" customWidth="1"/>
    <col min="2302" max="2303" width="12" style="311" customWidth="1"/>
    <col min="2304" max="2304" width="14.54296875" style="311" customWidth="1"/>
    <col min="2305" max="2305" width="12.453125" style="311" customWidth="1"/>
    <col min="2306" max="2306" width="19.7265625" style="311" customWidth="1"/>
    <col min="2307" max="2307" width="8.7265625" style="311"/>
    <col min="2308" max="2308" width="16.81640625" style="311" customWidth="1"/>
    <col min="2309" max="2309" width="12.54296875" style="311" customWidth="1"/>
    <col min="2310" max="2310" width="11.7265625" style="311" customWidth="1"/>
    <col min="2311" max="2311" width="12.26953125" style="311" customWidth="1"/>
    <col min="2312" max="2555" width="8.7265625" style="311"/>
    <col min="2556" max="2556" width="4.453125" style="311" customWidth="1"/>
    <col min="2557" max="2557" width="20.81640625" style="311" customWidth="1"/>
    <col min="2558" max="2559" width="12" style="311" customWidth="1"/>
    <col min="2560" max="2560" width="14.54296875" style="311" customWidth="1"/>
    <col min="2561" max="2561" width="12.453125" style="311" customWidth="1"/>
    <col min="2562" max="2562" width="19.7265625" style="311" customWidth="1"/>
    <col min="2563" max="2563" width="8.7265625" style="311"/>
    <col min="2564" max="2564" width="16.81640625" style="311" customWidth="1"/>
    <col min="2565" max="2565" width="12.54296875" style="311" customWidth="1"/>
    <col min="2566" max="2566" width="11.7265625" style="311" customWidth="1"/>
    <col min="2567" max="2567" width="12.26953125" style="311" customWidth="1"/>
    <col min="2568" max="2811" width="8.7265625" style="311"/>
    <col min="2812" max="2812" width="4.453125" style="311" customWidth="1"/>
    <col min="2813" max="2813" width="20.81640625" style="311" customWidth="1"/>
    <col min="2814" max="2815" width="12" style="311" customWidth="1"/>
    <col min="2816" max="2816" width="14.54296875" style="311" customWidth="1"/>
    <col min="2817" max="2817" width="12.453125" style="311" customWidth="1"/>
    <col min="2818" max="2818" width="19.7265625" style="311" customWidth="1"/>
    <col min="2819" max="2819" width="8.7265625" style="311"/>
    <col min="2820" max="2820" width="16.81640625" style="311" customWidth="1"/>
    <col min="2821" max="2821" width="12.54296875" style="311" customWidth="1"/>
    <col min="2822" max="2822" width="11.7265625" style="311" customWidth="1"/>
    <col min="2823" max="2823" width="12.26953125" style="311" customWidth="1"/>
    <col min="2824" max="3067" width="8.7265625" style="311"/>
    <col min="3068" max="3068" width="4.453125" style="311" customWidth="1"/>
    <col min="3069" max="3069" width="20.81640625" style="311" customWidth="1"/>
    <col min="3070" max="3071" width="12" style="311" customWidth="1"/>
    <col min="3072" max="3072" width="14.54296875" style="311" customWidth="1"/>
    <col min="3073" max="3073" width="12.453125" style="311" customWidth="1"/>
    <col min="3074" max="3074" width="19.7265625" style="311" customWidth="1"/>
    <col min="3075" max="3075" width="8.7265625" style="311"/>
    <col min="3076" max="3076" width="16.81640625" style="311" customWidth="1"/>
    <col min="3077" max="3077" width="12.54296875" style="311" customWidth="1"/>
    <col min="3078" max="3078" width="11.7265625" style="311" customWidth="1"/>
    <col min="3079" max="3079" width="12.26953125" style="311" customWidth="1"/>
    <col min="3080" max="3323" width="8.7265625" style="311"/>
    <col min="3324" max="3324" width="4.453125" style="311" customWidth="1"/>
    <col min="3325" max="3325" width="20.81640625" style="311" customWidth="1"/>
    <col min="3326" max="3327" width="12" style="311" customWidth="1"/>
    <col min="3328" max="3328" width="14.54296875" style="311" customWidth="1"/>
    <col min="3329" max="3329" width="12.453125" style="311" customWidth="1"/>
    <col min="3330" max="3330" width="19.7265625" style="311" customWidth="1"/>
    <col min="3331" max="3331" width="8.7265625" style="311"/>
    <col min="3332" max="3332" width="16.81640625" style="311" customWidth="1"/>
    <col min="3333" max="3333" width="12.54296875" style="311" customWidth="1"/>
    <col min="3334" max="3334" width="11.7265625" style="311" customWidth="1"/>
    <col min="3335" max="3335" width="12.26953125" style="311" customWidth="1"/>
    <col min="3336" max="3579" width="8.7265625" style="311"/>
    <col min="3580" max="3580" width="4.453125" style="311" customWidth="1"/>
    <col min="3581" max="3581" width="20.81640625" style="311" customWidth="1"/>
    <col min="3582" max="3583" width="12" style="311" customWidth="1"/>
    <col min="3584" max="3584" width="14.54296875" style="311" customWidth="1"/>
    <col min="3585" max="3585" width="12.453125" style="311" customWidth="1"/>
    <col min="3586" max="3586" width="19.7265625" style="311" customWidth="1"/>
    <col min="3587" max="3587" width="8.7265625" style="311"/>
    <col min="3588" max="3588" width="16.81640625" style="311" customWidth="1"/>
    <col min="3589" max="3589" width="12.54296875" style="311" customWidth="1"/>
    <col min="3590" max="3590" width="11.7265625" style="311" customWidth="1"/>
    <col min="3591" max="3591" width="12.26953125" style="311" customWidth="1"/>
    <col min="3592" max="3835" width="8.7265625" style="311"/>
    <col min="3836" max="3836" width="4.453125" style="311" customWidth="1"/>
    <col min="3837" max="3837" width="20.81640625" style="311" customWidth="1"/>
    <col min="3838" max="3839" width="12" style="311" customWidth="1"/>
    <col min="3840" max="3840" width="14.54296875" style="311" customWidth="1"/>
    <col min="3841" max="3841" width="12.453125" style="311" customWidth="1"/>
    <col min="3842" max="3842" width="19.7265625" style="311" customWidth="1"/>
    <col min="3843" max="3843" width="8.7265625" style="311"/>
    <col min="3844" max="3844" width="16.81640625" style="311" customWidth="1"/>
    <col min="3845" max="3845" width="12.54296875" style="311" customWidth="1"/>
    <col min="3846" max="3846" width="11.7265625" style="311" customWidth="1"/>
    <col min="3847" max="3847" width="12.26953125" style="311" customWidth="1"/>
    <col min="3848" max="4091" width="8.7265625" style="311"/>
    <col min="4092" max="4092" width="4.453125" style="311" customWidth="1"/>
    <col min="4093" max="4093" width="20.81640625" style="311" customWidth="1"/>
    <col min="4094" max="4095" width="12" style="311" customWidth="1"/>
    <col min="4096" max="4096" width="14.54296875" style="311" customWidth="1"/>
    <col min="4097" max="4097" width="12.453125" style="311" customWidth="1"/>
    <col min="4098" max="4098" width="19.7265625" style="311" customWidth="1"/>
    <col min="4099" max="4099" width="8.7265625" style="311"/>
    <col min="4100" max="4100" width="16.81640625" style="311" customWidth="1"/>
    <col min="4101" max="4101" width="12.54296875" style="311" customWidth="1"/>
    <col min="4102" max="4102" width="11.7265625" style="311" customWidth="1"/>
    <col min="4103" max="4103" width="12.26953125" style="311" customWidth="1"/>
    <col min="4104" max="4347" width="8.7265625" style="311"/>
    <col min="4348" max="4348" width="4.453125" style="311" customWidth="1"/>
    <col min="4349" max="4349" width="20.81640625" style="311" customWidth="1"/>
    <col min="4350" max="4351" width="12" style="311" customWidth="1"/>
    <col min="4352" max="4352" width="14.54296875" style="311" customWidth="1"/>
    <col min="4353" max="4353" width="12.453125" style="311" customWidth="1"/>
    <col min="4354" max="4354" width="19.7265625" style="311" customWidth="1"/>
    <col min="4355" max="4355" width="8.7265625" style="311"/>
    <col min="4356" max="4356" width="16.81640625" style="311" customWidth="1"/>
    <col min="4357" max="4357" width="12.54296875" style="311" customWidth="1"/>
    <col min="4358" max="4358" width="11.7265625" style="311" customWidth="1"/>
    <col min="4359" max="4359" width="12.26953125" style="311" customWidth="1"/>
    <col min="4360" max="4603" width="8.7265625" style="311"/>
    <col min="4604" max="4604" width="4.453125" style="311" customWidth="1"/>
    <col min="4605" max="4605" width="20.81640625" style="311" customWidth="1"/>
    <col min="4606" max="4607" width="12" style="311" customWidth="1"/>
    <col min="4608" max="4608" width="14.54296875" style="311" customWidth="1"/>
    <col min="4609" max="4609" width="12.453125" style="311" customWidth="1"/>
    <col min="4610" max="4610" width="19.7265625" style="311" customWidth="1"/>
    <col min="4611" max="4611" width="8.7265625" style="311"/>
    <col min="4612" max="4612" width="16.81640625" style="311" customWidth="1"/>
    <col min="4613" max="4613" width="12.54296875" style="311" customWidth="1"/>
    <col min="4614" max="4614" width="11.7265625" style="311" customWidth="1"/>
    <col min="4615" max="4615" width="12.26953125" style="311" customWidth="1"/>
    <col min="4616" max="4859" width="8.7265625" style="311"/>
    <col min="4860" max="4860" width="4.453125" style="311" customWidth="1"/>
    <col min="4861" max="4861" width="20.81640625" style="311" customWidth="1"/>
    <col min="4862" max="4863" width="12" style="311" customWidth="1"/>
    <col min="4864" max="4864" width="14.54296875" style="311" customWidth="1"/>
    <col min="4865" max="4865" width="12.453125" style="311" customWidth="1"/>
    <col min="4866" max="4866" width="19.7265625" style="311" customWidth="1"/>
    <col min="4867" max="4867" width="8.7265625" style="311"/>
    <col min="4868" max="4868" width="16.81640625" style="311" customWidth="1"/>
    <col min="4869" max="4869" width="12.54296875" style="311" customWidth="1"/>
    <col min="4870" max="4870" width="11.7265625" style="311" customWidth="1"/>
    <col min="4871" max="4871" width="12.26953125" style="311" customWidth="1"/>
    <col min="4872" max="5115" width="8.7265625" style="311"/>
    <col min="5116" max="5116" width="4.453125" style="311" customWidth="1"/>
    <col min="5117" max="5117" width="20.81640625" style="311" customWidth="1"/>
    <col min="5118" max="5119" width="12" style="311" customWidth="1"/>
    <col min="5120" max="5120" width="14.54296875" style="311" customWidth="1"/>
    <col min="5121" max="5121" width="12.453125" style="311" customWidth="1"/>
    <col min="5122" max="5122" width="19.7265625" style="311" customWidth="1"/>
    <col min="5123" max="5123" width="8.7265625" style="311"/>
    <col min="5124" max="5124" width="16.81640625" style="311" customWidth="1"/>
    <col min="5125" max="5125" width="12.54296875" style="311" customWidth="1"/>
    <col min="5126" max="5126" width="11.7265625" style="311" customWidth="1"/>
    <col min="5127" max="5127" width="12.26953125" style="311" customWidth="1"/>
    <col min="5128" max="5371" width="8.7265625" style="311"/>
    <col min="5372" max="5372" width="4.453125" style="311" customWidth="1"/>
    <col min="5373" max="5373" width="20.81640625" style="311" customWidth="1"/>
    <col min="5374" max="5375" width="12" style="311" customWidth="1"/>
    <col min="5376" max="5376" width="14.54296875" style="311" customWidth="1"/>
    <col min="5377" max="5377" width="12.453125" style="311" customWidth="1"/>
    <col min="5378" max="5378" width="19.7265625" style="311" customWidth="1"/>
    <col min="5379" max="5379" width="8.7265625" style="311"/>
    <col min="5380" max="5380" width="16.81640625" style="311" customWidth="1"/>
    <col min="5381" max="5381" width="12.54296875" style="311" customWidth="1"/>
    <col min="5382" max="5382" width="11.7265625" style="311" customWidth="1"/>
    <col min="5383" max="5383" width="12.26953125" style="311" customWidth="1"/>
    <col min="5384" max="5627" width="8.7265625" style="311"/>
    <col min="5628" max="5628" width="4.453125" style="311" customWidth="1"/>
    <col min="5629" max="5629" width="20.81640625" style="311" customWidth="1"/>
    <col min="5630" max="5631" width="12" style="311" customWidth="1"/>
    <col min="5632" max="5632" width="14.54296875" style="311" customWidth="1"/>
    <col min="5633" max="5633" width="12.453125" style="311" customWidth="1"/>
    <col min="5634" max="5634" width="19.7265625" style="311" customWidth="1"/>
    <col min="5635" max="5635" width="8.7265625" style="311"/>
    <col min="5636" max="5636" width="16.81640625" style="311" customWidth="1"/>
    <col min="5637" max="5637" width="12.54296875" style="311" customWidth="1"/>
    <col min="5638" max="5638" width="11.7265625" style="311" customWidth="1"/>
    <col min="5639" max="5639" width="12.26953125" style="311" customWidth="1"/>
    <col min="5640" max="5883" width="8.7265625" style="311"/>
    <col min="5884" max="5884" width="4.453125" style="311" customWidth="1"/>
    <col min="5885" max="5885" width="20.81640625" style="311" customWidth="1"/>
    <col min="5886" max="5887" width="12" style="311" customWidth="1"/>
    <col min="5888" max="5888" width="14.54296875" style="311" customWidth="1"/>
    <col min="5889" max="5889" width="12.453125" style="311" customWidth="1"/>
    <col min="5890" max="5890" width="19.7265625" style="311" customWidth="1"/>
    <col min="5891" max="5891" width="8.7265625" style="311"/>
    <col min="5892" max="5892" width="16.81640625" style="311" customWidth="1"/>
    <col min="5893" max="5893" width="12.54296875" style="311" customWidth="1"/>
    <col min="5894" max="5894" width="11.7265625" style="311" customWidth="1"/>
    <col min="5895" max="5895" width="12.26953125" style="311" customWidth="1"/>
    <col min="5896" max="6139" width="8.7265625" style="311"/>
    <col min="6140" max="6140" width="4.453125" style="311" customWidth="1"/>
    <col min="6141" max="6141" width="20.81640625" style="311" customWidth="1"/>
    <col min="6142" max="6143" width="12" style="311" customWidth="1"/>
    <col min="6144" max="6144" width="14.54296875" style="311" customWidth="1"/>
    <col min="6145" max="6145" width="12.453125" style="311" customWidth="1"/>
    <col min="6146" max="6146" width="19.7265625" style="311" customWidth="1"/>
    <col min="6147" max="6147" width="8.7265625" style="311"/>
    <col min="6148" max="6148" width="16.81640625" style="311" customWidth="1"/>
    <col min="6149" max="6149" width="12.54296875" style="311" customWidth="1"/>
    <col min="6150" max="6150" width="11.7265625" style="311" customWidth="1"/>
    <col min="6151" max="6151" width="12.26953125" style="311" customWidth="1"/>
    <col min="6152" max="6395" width="8.7265625" style="311"/>
    <col min="6396" max="6396" width="4.453125" style="311" customWidth="1"/>
    <col min="6397" max="6397" width="20.81640625" style="311" customWidth="1"/>
    <col min="6398" max="6399" width="12" style="311" customWidth="1"/>
    <col min="6400" max="6400" width="14.54296875" style="311" customWidth="1"/>
    <col min="6401" max="6401" width="12.453125" style="311" customWidth="1"/>
    <col min="6402" max="6402" width="19.7265625" style="311" customWidth="1"/>
    <col min="6403" max="6403" width="8.7265625" style="311"/>
    <col min="6404" max="6404" width="16.81640625" style="311" customWidth="1"/>
    <col min="6405" max="6405" width="12.54296875" style="311" customWidth="1"/>
    <col min="6406" max="6406" width="11.7265625" style="311" customWidth="1"/>
    <col min="6407" max="6407" width="12.26953125" style="311" customWidth="1"/>
    <col min="6408" max="6651" width="8.7265625" style="311"/>
    <col min="6652" max="6652" width="4.453125" style="311" customWidth="1"/>
    <col min="6653" max="6653" width="20.81640625" style="311" customWidth="1"/>
    <col min="6654" max="6655" width="12" style="311" customWidth="1"/>
    <col min="6656" max="6656" width="14.54296875" style="311" customWidth="1"/>
    <col min="6657" max="6657" width="12.453125" style="311" customWidth="1"/>
    <col min="6658" max="6658" width="19.7265625" style="311" customWidth="1"/>
    <col min="6659" max="6659" width="8.7265625" style="311"/>
    <col min="6660" max="6660" width="16.81640625" style="311" customWidth="1"/>
    <col min="6661" max="6661" width="12.54296875" style="311" customWidth="1"/>
    <col min="6662" max="6662" width="11.7265625" style="311" customWidth="1"/>
    <col min="6663" max="6663" width="12.26953125" style="311" customWidth="1"/>
    <col min="6664" max="6907" width="8.7265625" style="311"/>
    <col min="6908" max="6908" width="4.453125" style="311" customWidth="1"/>
    <col min="6909" max="6909" width="20.81640625" style="311" customWidth="1"/>
    <col min="6910" max="6911" width="12" style="311" customWidth="1"/>
    <col min="6912" max="6912" width="14.54296875" style="311" customWidth="1"/>
    <col min="6913" max="6913" width="12.453125" style="311" customWidth="1"/>
    <col min="6914" max="6914" width="19.7265625" style="311" customWidth="1"/>
    <col min="6915" max="6915" width="8.7265625" style="311"/>
    <col min="6916" max="6916" width="16.81640625" style="311" customWidth="1"/>
    <col min="6917" max="6917" width="12.54296875" style="311" customWidth="1"/>
    <col min="6918" max="6918" width="11.7265625" style="311" customWidth="1"/>
    <col min="6919" max="6919" width="12.26953125" style="311" customWidth="1"/>
    <col min="6920" max="7163" width="8.7265625" style="311"/>
    <col min="7164" max="7164" width="4.453125" style="311" customWidth="1"/>
    <col min="7165" max="7165" width="20.81640625" style="311" customWidth="1"/>
    <col min="7166" max="7167" width="12" style="311" customWidth="1"/>
    <col min="7168" max="7168" width="14.54296875" style="311" customWidth="1"/>
    <col min="7169" max="7169" width="12.453125" style="311" customWidth="1"/>
    <col min="7170" max="7170" width="19.7265625" style="311" customWidth="1"/>
    <col min="7171" max="7171" width="8.7265625" style="311"/>
    <col min="7172" max="7172" width="16.81640625" style="311" customWidth="1"/>
    <col min="7173" max="7173" width="12.54296875" style="311" customWidth="1"/>
    <col min="7174" max="7174" width="11.7265625" style="311" customWidth="1"/>
    <col min="7175" max="7175" width="12.26953125" style="311" customWidth="1"/>
    <col min="7176" max="7419" width="8.7265625" style="311"/>
    <col min="7420" max="7420" width="4.453125" style="311" customWidth="1"/>
    <col min="7421" max="7421" width="20.81640625" style="311" customWidth="1"/>
    <col min="7422" max="7423" width="12" style="311" customWidth="1"/>
    <col min="7424" max="7424" width="14.54296875" style="311" customWidth="1"/>
    <col min="7425" max="7425" width="12.453125" style="311" customWidth="1"/>
    <col min="7426" max="7426" width="19.7265625" style="311" customWidth="1"/>
    <col min="7427" max="7427" width="8.7265625" style="311"/>
    <col min="7428" max="7428" width="16.81640625" style="311" customWidth="1"/>
    <col min="7429" max="7429" width="12.54296875" style="311" customWidth="1"/>
    <col min="7430" max="7430" width="11.7265625" style="311" customWidth="1"/>
    <col min="7431" max="7431" width="12.26953125" style="311" customWidth="1"/>
    <col min="7432" max="7675" width="8.7265625" style="311"/>
    <col min="7676" max="7676" width="4.453125" style="311" customWidth="1"/>
    <col min="7677" max="7677" width="20.81640625" style="311" customWidth="1"/>
    <col min="7678" max="7679" width="12" style="311" customWidth="1"/>
    <col min="7680" max="7680" width="14.54296875" style="311" customWidth="1"/>
    <col min="7681" max="7681" width="12.453125" style="311" customWidth="1"/>
    <col min="7682" max="7682" width="19.7265625" style="311" customWidth="1"/>
    <col min="7683" max="7683" width="8.7265625" style="311"/>
    <col min="7684" max="7684" width="16.81640625" style="311" customWidth="1"/>
    <col min="7685" max="7685" width="12.54296875" style="311" customWidth="1"/>
    <col min="7686" max="7686" width="11.7265625" style="311" customWidth="1"/>
    <col min="7687" max="7687" width="12.26953125" style="311" customWidth="1"/>
    <col min="7688" max="7931" width="8.7265625" style="311"/>
    <col min="7932" max="7932" width="4.453125" style="311" customWidth="1"/>
    <col min="7933" max="7933" width="20.81640625" style="311" customWidth="1"/>
    <col min="7934" max="7935" width="12" style="311" customWidth="1"/>
    <col min="7936" max="7936" width="14.54296875" style="311" customWidth="1"/>
    <col min="7937" max="7937" width="12.453125" style="311" customWidth="1"/>
    <col min="7938" max="7938" width="19.7265625" style="311" customWidth="1"/>
    <col min="7939" max="7939" width="8.7265625" style="311"/>
    <col min="7940" max="7940" width="16.81640625" style="311" customWidth="1"/>
    <col min="7941" max="7941" width="12.54296875" style="311" customWidth="1"/>
    <col min="7942" max="7942" width="11.7265625" style="311" customWidth="1"/>
    <col min="7943" max="7943" width="12.26953125" style="311" customWidth="1"/>
    <col min="7944" max="8187" width="8.7265625" style="311"/>
    <col min="8188" max="8188" width="4.453125" style="311" customWidth="1"/>
    <col min="8189" max="8189" width="20.81640625" style="311" customWidth="1"/>
    <col min="8190" max="8191" width="12" style="311" customWidth="1"/>
    <col min="8192" max="8192" width="14.54296875" style="311" customWidth="1"/>
    <col min="8193" max="8193" width="12.453125" style="311" customWidth="1"/>
    <col min="8194" max="8194" width="19.7265625" style="311" customWidth="1"/>
    <col min="8195" max="8195" width="8.7265625" style="311"/>
    <col min="8196" max="8196" width="16.81640625" style="311" customWidth="1"/>
    <col min="8197" max="8197" width="12.54296875" style="311" customWidth="1"/>
    <col min="8198" max="8198" width="11.7265625" style="311" customWidth="1"/>
    <col min="8199" max="8199" width="12.26953125" style="311" customWidth="1"/>
    <col min="8200" max="8443" width="8.7265625" style="311"/>
    <col min="8444" max="8444" width="4.453125" style="311" customWidth="1"/>
    <col min="8445" max="8445" width="20.81640625" style="311" customWidth="1"/>
    <col min="8446" max="8447" width="12" style="311" customWidth="1"/>
    <col min="8448" max="8448" width="14.54296875" style="311" customWidth="1"/>
    <col min="8449" max="8449" width="12.453125" style="311" customWidth="1"/>
    <col min="8450" max="8450" width="19.7265625" style="311" customWidth="1"/>
    <col min="8451" max="8451" width="8.7265625" style="311"/>
    <col min="8452" max="8452" width="16.81640625" style="311" customWidth="1"/>
    <col min="8453" max="8453" width="12.54296875" style="311" customWidth="1"/>
    <col min="8454" max="8454" width="11.7265625" style="311" customWidth="1"/>
    <col min="8455" max="8455" width="12.26953125" style="311" customWidth="1"/>
    <col min="8456" max="8699" width="8.7265625" style="311"/>
    <col min="8700" max="8700" width="4.453125" style="311" customWidth="1"/>
    <col min="8701" max="8701" width="20.81640625" style="311" customWidth="1"/>
    <col min="8702" max="8703" width="12" style="311" customWidth="1"/>
    <col min="8704" max="8704" width="14.54296875" style="311" customWidth="1"/>
    <col min="8705" max="8705" width="12.453125" style="311" customWidth="1"/>
    <col min="8706" max="8706" width="19.7265625" style="311" customWidth="1"/>
    <col min="8707" max="8707" width="8.7265625" style="311"/>
    <col min="8708" max="8708" width="16.81640625" style="311" customWidth="1"/>
    <col min="8709" max="8709" width="12.54296875" style="311" customWidth="1"/>
    <col min="8710" max="8710" width="11.7265625" style="311" customWidth="1"/>
    <col min="8711" max="8711" width="12.26953125" style="311" customWidth="1"/>
    <col min="8712" max="8955" width="8.7265625" style="311"/>
    <col min="8956" max="8956" width="4.453125" style="311" customWidth="1"/>
    <col min="8957" max="8957" width="20.81640625" style="311" customWidth="1"/>
    <col min="8958" max="8959" width="12" style="311" customWidth="1"/>
    <col min="8960" max="8960" width="14.54296875" style="311" customWidth="1"/>
    <col min="8961" max="8961" width="12.453125" style="311" customWidth="1"/>
    <col min="8962" max="8962" width="19.7265625" style="311" customWidth="1"/>
    <col min="8963" max="8963" width="8.7265625" style="311"/>
    <col min="8964" max="8964" width="16.81640625" style="311" customWidth="1"/>
    <col min="8965" max="8965" width="12.54296875" style="311" customWidth="1"/>
    <col min="8966" max="8966" width="11.7265625" style="311" customWidth="1"/>
    <col min="8967" max="8967" width="12.26953125" style="311" customWidth="1"/>
    <col min="8968" max="9211" width="8.7265625" style="311"/>
    <col min="9212" max="9212" width="4.453125" style="311" customWidth="1"/>
    <col min="9213" max="9213" width="20.81640625" style="311" customWidth="1"/>
    <col min="9214" max="9215" width="12" style="311" customWidth="1"/>
    <col min="9216" max="9216" width="14.54296875" style="311" customWidth="1"/>
    <col min="9217" max="9217" width="12.453125" style="311" customWidth="1"/>
    <col min="9218" max="9218" width="19.7265625" style="311" customWidth="1"/>
    <col min="9219" max="9219" width="8.7265625" style="311"/>
    <col min="9220" max="9220" width="16.81640625" style="311" customWidth="1"/>
    <col min="9221" max="9221" width="12.54296875" style="311" customWidth="1"/>
    <col min="9222" max="9222" width="11.7265625" style="311" customWidth="1"/>
    <col min="9223" max="9223" width="12.26953125" style="311" customWidth="1"/>
    <col min="9224" max="9467" width="8.7265625" style="311"/>
    <col min="9468" max="9468" width="4.453125" style="311" customWidth="1"/>
    <col min="9469" max="9469" width="20.81640625" style="311" customWidth="1"/>
    <col min="9470" max="9471" width="12" style="311" customWidth="1"/>
    <col min="9472" max="9472" width="14.54296875" style="311" customWidth="1"/>
    <col min="9473" max="9473" width="12.453125" style="311" customWidth="1"/>
    <col min="9474" max="9474" width="19.7265625" style="311" customWidth="1"/>
    <col min="9475" max="9475" width="8.7265625" style="311"/>
    <col min="9476" max="9476" width="16.81640625" style="311" customWidth="1"/>
    <col min="9477" max="9477" width="12.54296875" style="311" customWidth="1"/>
    <col min="9478" max="9478" width="11.7265625" style="311" customWidth="1"/>
    <col min="9479" max="9479" width="12.26953125" style="311" customWidth="1"/>
    <col min="9480" max="9723" width="8.7265625" style="311"/>
    <col min="9724" max="9724" width="4.453125" style="311" customWidth="1"/>
    <col min="9725" max="9725" width="20.81640625" style="311" customWidth="1"/>
    <col min="9726" max="9727" width="12" style="311" customWidth="1"/>
    <col min="9728" max="9728" width="14.54296875" style="311" customWidth="1"/>
    <col min="9729" max="9729" width="12.453125" style="311" customWidth="1"/>
    <col min="9730" max="9730" width="19.7265625" style="311" customWidth="1"/>
    <col min="9731" max="9731" width="8.7265625" style="311"/>
    <col min="9732" max="9732" width="16.81640625" style="311" customWidth="1"/>
    <col min="9733" max="9733" width="12.54296875" style="311" customWidth="1"/>
    <col min="9734" max="9734" width="11.7265625" style="311" customWidth="1"/>
    <col min="9735" max="9735" width="12.26953125" style="311" customWidth="1"/>
    <col min="9736" max="9979" width="8.7265625" style="311"/>
    <col min="9980" max="9980" width="4.453125" style="311" customWidth="1"/>
    <col min="9981" max="9981" width="20.81640625" style="311" customWidth="1"/>
    <col min="9982" max="9983" width="12" style="311" customWidth="1"/>
    <col min="9984" max="9984" width="14.54296875" style="311" customWidth="1"/>
    <col min="9985" max="9985" width="12.453125" style="311" customWidth="1"/>
    <col min="9986" max="9986" width="19.7265625" style="311" customWidth="1"/>
    <col min="9987" max="9987" width="8.7265625" style="311"/>
    <col min="9988" max="9988" width="16.81640625" style="311" customWidth="1"/>
    <col min="9989" max="9989" width="12.54296875" style="311" customWidth="1"/>
    <col min="9990" max="9990" width="11.7265625" style="311" customWidth="1"/>
    <col min="9991" max="9991" width="12.26953125" style="311" customWidth="1"/>
    <col min="9992" max="10235" width="8.7265625" style="311"/>
    <col min="10236" max="10236" width="4.453125" style="311" customWidth="1"/>
    <col min="10237" max="10237" width="20.81640625" style="311" customWidth="1"/>
    <col min="10238" max="10239" width="12" style="311" customWidth="1"/>
    <col min="10240" max="10240" width="14.54296875" style="311" customWidth="1"/>
    <col min="10241" max="10241" width="12.453125" style="311" customWidth="1"/>
    <col min="10242" max="10242" width="19.7265625" style="311" customWidth="1"/>
    <col min="10243" max="10243" width="8.7265625" style="311"/>
    <col min="10244" max="10244" width="16.81640625" style="311" customWidth="1"/>
    <col min="10245" max="10245" width="12.54296875" style="311" customWidth="1"/>
    <col min="10246" max="10246" width="11.7265625" style="311" customWidth="1"/>
    <col min="10247" max="10247" width="12.26953125" style="311" customWidth="1"/>
    <col min="10248" max="10491" width="8.7265625" style="311"/>
    <col min="10492" max="10492" width="4.453125" style="311" customWidth="1"/>
    <col min="10493" max="10493" width="20.81640625" style="311" customWidth="1"/>
    <col min="10494" max="10495" width="12" style="311" customWidth="1"/>
    <col min="10496" max="10496" width="14.54296875" style="311" customWidth="1"/>
    <col min="10497" max="10497" width="12.453125" style="311" customWidth="1"/>
    <col min="10498" max="10498" width="19.7265625" style="311" customWidth="1"/>
    <col min="10499" max="10499" width="8.7265625" style="311"/>
    <col min="10500" max="10500" width="16.81640625" style="311" customWidth="1"/>
    <col min="10501" max="10501" width="12.54296875" style="311" customWidth="1"/>
    <col min="10502" max="10502" width="11.7265625" style="311" customWidth="1"/>
    <col min="10503" max="10503" width="12.26953125" style="311" customWidth="1"/>
    <col min="10504" max="10747" width="8.7265625" style="311"/>
    <col min="10748" max="10748" width="4.453125" style="311" customWidth="1"/>
    <col min="10749" max="10749" width="20.81640625" style="311" customWidth="1"/>
    <col min="10750" max="10751" width="12" style="311" customWidth="1"/>
    <col min="10752" max="10752" width="14.54296875" style="311" customWidth="1"/>
    <col min="10753" max="10753" width="12.453125" style="311" customWidth="1"/>
    <col min="10754" max="10754" width="19.7265625" style="311" customWidth="1"/>
    <col min="10755" max="10755" width="8.7265625" style="311"/>
    <col min="10756" max="10756" width="16.81640625" style="311" customWidth="1"/>
    <col min="10757" max="10757" width="12.54296875" style="311" customWidth="1"/>
    <col min="10758" max="10758" width="11.7265625" style="311" customWidth="1"/>
    <col min="10759" max="10759" width="12.26953125" style="311" customWidth="1"/>
    <col min="10760" max="11003" width="8.7265625" style="311"/>
    <col min="11004" max="11004" width="4.453125" style="311" customWidth="1"/>
    <col min="11005" max="11005" width="20.81640625" style="311" customWidth="1"/>
    <col min="11006" max="11007" width="12" style="311" customWidth="1"/>
    <col min="11008" max="11008" width="14.54296875" style="311" customWidth="1"/>
    <col min="11009" max="11009" width="12.453125" style="311" customWidth="1"/>
    <col min="11010" max="11010" width="19.7265625" style="311" customWidth="1"/>
    <col min="11011" max="11011" width="8.7265625" style="311"/>
    <col min="11012" max="11012" width="16.81640625" style="311" customWidth="1"/>
    <col min="11013" max="11013" width="12.54296875" style="311" customWidth="1"/>
    <col min="11014" max="11014" width="11.7265625" style="311" customWidth="1"/>
    <col min="11015" max="11015" width="12.26953125" style="311" customWidth="1"/>
    <col min="11016" max="11259" width="8.7265625" style="311"/>
    <col min="11260" max="11260" width="4.453125" style="311" customWidth="1"/>
    <col min="11261" max="11261" width="20.81640625" style="311" customWidth="1"/>
    <col min="11262" max="11263" width="12" style="311" customWidth="1"/>
    <col min="11264" max="11264" width="14.54296875" style="311" customWidth="1"/>
    <col min="11265" max="11265" width="12.453125" style="311" customWidth="1"/>
    <col min="11266" max="11266" width="19.7265625" style="311" customWidth="1"/>
    <col min="11267" max="11267" width="8.7265625" style="311"/>
    <col min="11268" max="11268" width="16.81640625" style="311" customWidth="1"/>
    <col min="11269" max="11269" width="12.54296875" style="311" customWidth="1"/>
    <col min="11270" max="11270" width="11.7265625" style="311" customWidth="1"/>
    <col min="11271" max="11271" width="12.26953125" style="311" customWidth="1"/>
    <col min="11272" max="11515" width="8.7265625" style="311"/>
    <col min="11516" max="11516" width="4.453125" style="311" customWidth="1"/>
    <col min="11517" max="11517" width="20.81640625" style="311" customWidth="1"/>
    <col min="11518" max="11519" width="12" style="311" customWidth="1"/>
    <col min="11520" max="11520" width="14.54296875" style="311" customWidth="1"/>
    <col min="11521" max="11521" width="12.453125" style="311" customWidth="1"/>
    <col min="11522" max="11522" width="19.7265625" style="311" customWidth="1"/>
    <col min="11523" max="11523" width="8.7265625" style="311"/>
    <col min="11524" max="11524" width="16.81640625" style="311" customWidth="1"/>
    <col min="11525" max="11525" width="12.54296875" style="311" customWidth="1"/>
    <col min="11526" max="11526" width="11.7265625" style="311" customWidth="1"/>
    <col min="11527" max="11527" width="12.26953125" style="311" customWidth="1"/>
    <col min="11528" max="11771" width="8.7265625" style="311"/>
    <col min="11772" max="11772" width="4.453125" style="311" customWidth="1"/>
    <col min="11773" max="11773" width="20.81640625" style="311" customWidth="1"/>
    <col min="11774" max="11775" width="12" style="311" customWidth="1"/>
    <col min="11776" max="11776" width="14.54296875" style="311" customWidth="1"/>
    <col min="11777" max="11777" width="12.453125" style="311" customWidth="1"/>
    <col min="11778" max="11778" width="19.7265625" style="311" customWidth="1"/>
    <col min="11779" max="11779" width="8.7265625" style="311"/>
    <col min="11780" max="11780" width="16.81640625" style="311" customWidth="1"/>
    <col min="11781" max="11781" width="12.54296875" style="311" customWidth="1"/>
    <col min="11782" max="11782" width="11.7265625" style="311" customWidth="1"/>
    <col min="11783" max="11783" width="12.26953125" style="311" customWidth="1"/>
    <col min="11784" max="12027" width="8.7265625" style="311"/>
    <col min="12028" max="12028" width="4.453125" style="311" customWidth="1"/>
    <col min="12029" max="12029" width="20.81640625" style="311" customWidth="1"/>
    <col min="12030" max="12031" width="12" style="311" customWidth="1"/>
    <col min="12032" max="12032" width="14.54296875" style="311" customWidth="1"/>
    <col min="12033" max="12033" width="12.453125" style="311" customWidth="1"/>
    <col min="12034" max="12034" width="19.7265625" style="311" customWidth="1"/>
    <col min="12035" max="12035" width="8.7265625" style="311"/>
    <col min="12036" max="12036" width="16.81640625" style="311" customWidth="1"/>
    <col min="12037" max="12037" width="12.54296875" style="311" customWidth="1"/>
    <col min="12038" max="12038" width="11.7265625" style="311" customWidth="1"/>
    <col min="12039" max="12039" width="12.26953125" style="311" customWidth="1"/>
    <col min="12040" max="12283" width="8.7265625" style="311"/>
    <col min="12284" max="12284" width="4.453125" style="311" customWidth="1"/>
    <col min="12285" max="12285" width="20.81640625" style="311" customWidth="1"/>
    <col min="12286" max="12287" width="12" style="311" customWidth="1"/>
    <col min="12288" max="12288" width="14.54296875" style="311" customWidth="1"/>
    <col min="12289" max="12289" width="12.453125" style="311" customWidth="1"/>
    <col min="12290" max="12290" width="19.7265625" style="311" customWidth="1"/>
    <col min="12291" max="12291" width="8.7265625" style="311"/>
    <col min="12292" max="12292" width="16.81640625" style="311" customWidth="1"/>
    <col min="12293" max="12293" width="12.54296875" style="311" customWidth="1"/>
    <col min="12294" max="12294" width="11.7265625" style="311" customWidth="1"/>
    <col min="12295" max="12295" width="12.26953125" style="311" customWidth="1"/>
    <col min="12296" max="12539" width="8.7265625" style="311"/>
    <col min="12540" max="12540" width="4.453125" style="311" customWidth="1"/>
    <col min="12541" max="12541" width="20.81640625" style="311" customWidth="1"/>
    <col min="12542" max="12543" width="12" style="311" customWidth="1"/>
    <col min="12544" max="12544" width="14.54296875" style="311" customWidth="1"/>
    <col min="12545" max="12545" width="12.453125" style="311" customWidth="1"/>
    <col min="12546" max="12546" width="19.7265625" style="311" customWidth="1"/>
    <col min="12547" max="12547" width="8.7265625" style="311"/>
    <col min="12548" max="12548" width="16.81640625" style="311" customWidth="1"/>
    <col min="12549" max="12549" width="12.54296875" style="311" customWidth="1"/>
    <col min="12550" max="12550" width="11.7265625" style="311" customWidth="1"/>
    <col min="12551" max="12551" width="12.26953125" style="311" customWidth="1"/>
    <col min="12552" max="12795" width="8.7265625" style="311"/>
    <col min="12796" max="12796" width="4.453125" style="311" customWidth="1"/>
    <col min="12797" max="12797" width="20.81640625" style="311" customWidth="1"/>
    <col min="12798" max="12799" width="12" style="311" customWidth="1"/>
    <col min="12800" max="12800" width="14.54296875" style="311" customWidth="1"/>
    <col min="12801" max="12801" width="12.453125" style="311" customWidth="1"/>
    <col min="12802" max="12802" width="19.7265625" style="311" customWidth="1"/>
    <col min="12803" max="12803" width="8.7265625" style="311"/>
    <col min="12804" max="12804" width="16.81640625" style="311" customWidth="1"/>
    <col min="12805" max="12805" width="12.54296875" style="311" customWidth="1"/>
    <col min="12806" max="12806" width="11.7265625" style="311" customWidth="1"/>
    <col min="12807" max="12807" width="12.26953125" style="311" customWidth="1"/>
    <col min="12808" max="13051" width="8.7265625" style="311"/>
    <col min="13052" max="13052" width="4.453125" style="311" customWidth="1"/>
    <col min="13053" max="13053" width="20.81640625" style="311" customWidth="1"/>
    <col min="13054" max="13055" width="12" style="311" customWidth="1"/>
    <col min="13056" max="13056" width="14.54296875" style="311" customWidth="1"/>
    <col min="13057" max="13057" width="12.453125" style="311" customWidth="1"/>
    <col min="13058" max="13058" width="19.7265625" style="311" customWidth="1"/>
    <col min="13059" max="13059" width="8.7265625" style="311"/>
    <col min="13060" max="13060" width="16.81640625" style="311" customWidth="1"/>
    <col min="13061" max="13061" width="12.54296875" style="311" customWidth="1"/>
    <col min="13062" max="13062" width="11.7265625" style="311" customWidth="1"/>
    <col min="13063" max="13063" width="12.26953125" style="311" customWidth="1"/>
    <col min="13064" max="13307" width="8.7265625" style="311"/>
    <col min="13308" max="13308" width="4.453125" style="311" customWidth="1"/>
    <col min="13309" max="13309" width="20.81640625" style="311" customWidth="1"/>
    <col min="13310" max="13311" width="12" style="311" customWidth="1"/>
    <col min="13312" max="13312" width="14.54296875" style="311" customWidth="1"/>
    <col min="13313" max="13313" width="12.453125" style="311" customWidth="1"/>
    <col min="13314" max="13314" width="19.7265625" style="311" customWidth="1"/>
    <col min="13315" max="13315" width="8.7265625" style="311"/>
    <col min="13316" max="13316" width="16.81640625" style="311" customWidth="1"/>
    <col min="13317" max="13317" width="12.54296875" style="311" customWidth="1"/>
    <col min="13318" max="13318" width="11.7265625" style="311" customWidth="1"/>
    <col min="13319" max="13319" width="12.26953125" style="311" customWidth="1"/>
    <col min="13320" max="13563" width="8.7265625" style="311"/>
    <col min="13564" max="13564" width="4.453125" style="311" customWidth="1"/>
    <col min="13565" max="13565" width="20.81640625" style="311" customWidth="1"/>
    <col min="13566" max="13567" width="12" style="311" customWidth="1"/>
    <col min="13568" max="13568" width="14.54296875" style="311" customWidth="1"/>
    <col min="13569" max="13569" width="12.453125" style="311" customWidth="1"/>
    <col min="13570" max="13570" width="19.7265625" style="311" customWidth="1"/>
    <col min="13571" max="13571" width="8.7265625" style="311"/>
    <col min="13572" max="13572" width="16.81640625" style="311" customWidth="1"/>
    <col min="13573" max="13573" width="12.54296875" style="311" customWidth="1"/>
    <col min="13574" max="13574" width="11.7265625" style="311" customWidth="1"/>
    <col min="13575" max="13575" width="12.26953125" style="311" customWidth="1"/>
    <col min="13576" max="13819" width="8.7265625" style="311"/>
    <col min="13820" max="13820" width="4.453125" style="311" customWidth="1"/>
    <col min="13821" max="13821" width="20.81640625" style="311" customWidth="1"/>
    <col min="13822" max="13823" width="12" style="311" customWidth="1"/>
    <col min="13824" max="13824" width="14.54296875" style="311" customWidth="1"/>
    <col min="13825" max="13825" width="12.453125" style="311" customWidth="1"/>
    <col min="13826" max="13826" width="19.7265625" style="311" customWidth="1"/>
    <col min="13827" max="13827" width="8.7265625" style="311"/>
    <col min="13828" max="13828" width="16.81640625" style="311" customWidth="1"/>
    <col min="13829" max="13829" width="12.54296875" style="311" customWidth="1"/>
    <col min="13830" max="13830" width="11.7265625" style="311" customWidth="1"/>
    <col min="13831" max="13831" width="12.26953125" style="311" customWidth="1"/>
    <col min="13832" max="14075" width="8.7265625" style="311"/>
    <col min="14076" max="14076" width="4.453125" style="311" customWidth="1"/>
    <col min="14077" max="14077" width="20.81640625" style="311" customWidth="1"/>
    <col min="14078" max="14079" width="12" style="311" customWidth="1"/>
    <col min="14080" max="14080" width="14.54296875" style="311" customWidth="1"/>
    <col min="14081" max="14081" width="12.453125" style="311" customWidth="1"/>
    <col min="14082" max="14082" width="19.7265625" style="311" customWidth="1"/>
    <col min="14083" max="14083" width="8.7265625" style="311"/>
    <col min="14084" max="14084" width="16.81640625" style="311" customWidth="1"/>
    <col min="14085" max="14085" width="12.54296875" style="311" customWidth="1"/>
    <col min="14086" max="14086" width="11.7265625" style="311" customWidth="1"/>
    <col min="14087" max="14087" width="12.26953125" style="311" customWidth="1"/>
    <col min="14088" max="14331" width="8.7265625" style="311"/>
    <col min="14332" max="14332" width="4.453125" style="311" customWidth="1"/>
    <col min="14333" max="14333" width="20.81640625" style="311" customWidth="1"/>
    <col min="14334" max="14335" width="12" style="311" customWidth="1"/>
    <col min="14336" max="14336" width="14.54296875" style="311" customWidth="1"/>
    <col min="14337" max="14337" width="12.453125" style="311" customWidth="1"/>
    <col min="14338" max="14338" width="19.7265625" style="311" customWidth="1"/>
    <col min="14339" max="14339" width="8.7265625" style="311"/>
    <col min="14340" max="14340" width="16.81640625" style="311" customWidth="1"/>
    <col min="14341" max="14341" width="12.54296875" style="311" customWidth="1"/>
    <col min="14342" max="14342" width="11.7265625" style="311" customWidth="1"/>
    <col min="14343" max="14343" width="12.26953125" style="311" customWidth="1"/>
    <col min="14344" max="14587" width="8.7265625" style="311"/>
    <col min="14588" max="14588" width="4.453125" style="311" customWidth="1"/>
    <col min="14589" max="14589" width="20.81640625" style="311" customWidth="1"/>
    <col min="14590" max="14591" width="12" style="311" customWidth="1"/>
    <col min="14592" max="14592" width="14.54296875" style="311" customWidth="1"/>
    <col min="14593" max="14593" width="12.453125" style="311" customWidth="1"/>
    <col min="14594" max="14594" width="19.7265625" style="311" customWidth="1"/>
    <col min="14595" max="14595" width="8.7265625" style="311"/>
    <col min="14596" max="14596" width="16.81640625" style="311" customWidth="1"/>
    <col min="14597" max="14597" width="12.54296875" style="311" customWidth="1"/>
    <col min="14598" max="14598" width="11.7265625" style="311" customWidth="1"/>
    <col min="14599" max="14599" width="12.26953125" style="311" customWidth="1"/>
    <col min="14600" max="14843" width="8.7265625" style="311"/>
    <col min="14844" max="14844" width="4.453125" style="311" customWidth="1"/>
    <col min="14845" max="14845" width="20.81640625" style="311" customWidth="1"/>
    <col min="14846" max="14847" width="12" style="311" customWidth="1"/>
    <col min="14848" max="14848" width="14.54296875" style="311" customWidth="1"/>
    <col min="14849" max="14849" width="12.453125" style="311" customWidth="1"/>
    <col min="14850" max="14850" width="19.7265625" style="311" customWidth="1"/>
    <col min="14851" max="14851" width="8.7265625" style="311"/>
    <col min="14852" max="14852" width="16.81640625" style="311" customWidth="1"/>
    <col min="14853" max="14853" width="12.54296875" style="311" customWidth="1"/>
    <col min="14854" max="14854" width="11.7265625" style="311" customWidth="1"/>
    <col min="14855" max="14855" width="12.26953125" style="311" customWidth="1"/>
    <col min="14856" max="15099" width="8.7265625" style="311"/>
    <col min="15100" max="15100" width="4.453125" style="311" customWidth="1"/>
    <col min="15101" max="15101" width="20.81640625" style="311" customWidth="1"/>
    <col min="15102" max="15103" width="12" style="311" customWidth="1"/>
    <col min="15104" max="15104" width="14.54296875" style="311" customWidth="1"/>
    <col min="15105" max="15105" width="12.453125" style="311" customWidth="1"/>
    <col min="15106" max="15106" width="19.7265625" style="311" customWidth="1"/>
    <col min="15107" max="15107" width="8.7265625" style="311"/>
    <col min="15108" max="15108" width="16.81640625" style="311" customWidth="1"/>
    <col min="15109" max="15109" width="12.54296875" style="311" customWidth="1"/>
    <col min="15110" max="15110" width="11.7265625" style="311" customWidth="1"/>
    <col min="15111" max="15111" width="12.26953125" style="311" customWidth="1"/>
    <col min="15112" max="15355" width="8.7265625" style="311"/>
    <col min="15356" max="15356" width="4.453125" style="311" customWidth="1"/>
    <col min="15357" max="15357" width="20.81640625" style="311" customWidth="1"/>
    <col min="15358" max="15359" width="12" style="311" customWidth="1"/>
    <col min="15360" max="15360" width="14.54296875" style="311" customWidth="1"/>
    <col min="15361" max="15361" width="12.453125" style="311" customWidth="1"/>
    <col min="15362" max="15362" width="19.7265625" style="311" customWidth="1"/>
    <col min="15363" max="15363" width="8.7265625" style="311"/>
    <col min="15364" max="15364" width="16.81640625" style="311" customWidth="1"/>
    <col min="15365" max="15365" width="12.54296875" style="311" customWidth="1"/>
    <col min="15366" max="15366" width="11.7265625" style="311" customWidth="1"/>
    <col min="15367" max="15367" width="12.26953125" style="311" customWidth="1"/>
    <col min="15368" max="15611" width="8.7265625" style="311"/>
    <col min="15612" max="15612" width="4.453125" style="311" customWidth="1"/>
    <col min="15613" max="15613" width="20.81640625" style="311" customWidth="1"/>
    <col min="15614" max="15615" width="12" style="311" customWidth="1"/>
    <col min="15616" max="15616" width="14.54296875" style="311" customWidth="1"/>
    <col min="15617" max="15617" width="12.453125" style="311" customWidth="1"/>
    <col min="15618" max="15618" width="19.7265625" style="311" customWidth="1"/>
    <col min="15619" max="15619" width="8.7265625" style="311"/>
    <col min="15620" max="15620" width="16.81640625" style="311" customWidth="1"/>
    <col min="15621" max="15621" width="12.54296875" style="311" customWidth="1"/>
    <col min="15622" max="15622" width="11.7265625" style="311" customWidth="1"/>
    <col min="15623" max="15623" width="12.26953125" style="311" customWidth="1"/>
    <col min="15624" max="15867" width="8.7265625" style="311"/>
    <col min="15868" max="15868" width="4.453125" style="311" customWidth="1"/>
    <col min="15869" max="15869" width="20.81640625" style="311" customWidth="1"/>
    <col min="15870" max="15871" width="12" style="311" customWidth="1"/>
    <col min="15872" max="15872" width="14.54296875" style="311" customWidth="1"/>
    <col min="15873" max="15873" width="12.453125" style="311" customWidth="1"/>
    <col min="15874" max="15874" width="19.7265625" style="311" customWidth="1"/>
    <col min="15875" max="15875" width="8.7265625" style="311"/>
    <col min="15876" max="15876" width="16.81640625" style="311" customWidth="1"/>
    <col min="15877" max="15877" width="12.54296875" style="311" customWidth="1"/>
    <col min="15878" max="15878" width="11.7265625" style="311" customWidth="1"/>
    <col min="15879" max="15879" width="12.26953125" style="311" customWidth="1"/>
    <col min="15880" max="16123" width="8.7265625" style="311"/>
    <col min="16124" max="16124" width="4.453125" style="311" customWidth="1"/>
    <col min="16125" max="16125" width="20.81640625" style="311" customWidth="1"/>
    <col min="16126" max="16127" width="12" style="311" customWidth="1"/>
    <col min="16128" max="16128" width="14.54296875" style="311" customWidth="1"/>
    <col min="16129" max="16129" width="12.453125" style="311" customWidth="1"/>
    <col min="16130" max="16130" width="19.7265625" style="311" customWidth="1"/>
    <col min="16131" max="16131" width="8.7265625" style="311"/>
    <col min="16132" max="16132" width="16.81640625" style="311" customWidth="1"/>
    <col min="16133" max="16133" width="12.54296875" style="311" customWidth="1"/>
    <col min="16134" max="16134" width="11.7265625" style="311" customWidth="1"/>
    <col min="16135" max="16135" width="12.26953125" style="311" customWidth="1"/>
    <col min="16136" max="16384" width="8.7265625" style="311"/>
  </cols>
  <sheetData>
    <row r="1" spans="1:20" ht="15.5">
      <c r="A1" s="310" t="s">
        <v>194</v>
      </c>
    </row>
    <row r="2" spans="1:20" ht="26.25" customHeight="1">
      <c r="A2" s="312" t="s">
        <v>195</v>
      </c>
    </row>
    <row r="5" spans="1:20" ht="38.25" customHeight="1" thickBot="1">
      <c r="A5" s="897" t="s">
        <v>391</v>
      </c>
      <c r="B5" s="897"/>
      <c r="C5" s="897"/>
      <c r="D5" s="897"/>
      <c r="E5" s="897"/>
      <c r="F5" s="897"/>
      <c r="H5" s="313" t="s">
        <v>209</v>
      </c>
      <c r="K5"/>
      <c r="L5"/>
      <c r="M5"/>
      <c r="N5"/>
      <c r="O5"/>
      <c r="P5"/>
    </row>
    <row r="6" spans="1:20" ht="15.75" customHeight="1" thickBot="1">
      <c r="A6" s="898" t="s">
        <v>97</v>
      </c>
      <c r="B6" s="900" t="s">
        <v>392</v>
      </c>
      <c r="C6" s="901"/>
      <c r="D6" s="902"/>
      <c r="E6" s="903" t="s">
        <v>393</v>
      </c>
      <c r="F6" s="905" t="s">
        <v>394</v>
      </c>
      <c r="K6"/>
      <c r="L6"/>
      <c r="M6"/>
      <c r="N6"/>
      <c r="O6"/>
      <c r="P6"/>
    </row>
    <row r="7" spans="1:20" ht="21" customHeight="1" thickBot="1">
      <c r="A7" s="899"/>
      <c r="B7" s="530" t="s">
        <v>198</v>
      </c>
      <c r="C7" s="531" t="s">
        <v>199</v>
      </c>
      <c r="D7" s="314" t="s">
        <v>200</v>
      </c>
      <c r="E7" s="904"/>
      <c r="F7" s="906"/>
      <c r="I7"/>
      <c r="J7"/>
      <c r="K7"/>
      <c r="L7"/>
      <c r="M7"/>
      <c r="N7"/>
      <c r="O7"/>
      <c r="P7"/>
    </row>
    <row r="8" spans="1:20" ht="17.25" customHeight="1" thickBot="1">
      <c r="A8" s="315" t="s">
        <v>98</v>
      </c>
      <c r="B8" s="320">
        <v>3774.1770000000001</v>
      </c>
      <c r="C8" s="329">
        <v>1704.3579999999999</v>
      </c>
      <c r="D8" s="318">
        <f t="shared" ref="D8:D13" si="0">(C8/B8)*100</f>
        <v>45.158401421025033</v>
      </c>
      <c r="E8" s="317">
        <v>4721.9639999999999</v>
      </c>
      <c r="F8" s="318">
        <f t="shared" ref="F8:F13" si="1">((B8-E8)/E8)*100</f>
        <v>-20.071881107098651</v>
      </c>
      <c r="H8" s="319" t="s">
        <v>99</v>
      </c>
      <c r="I8"/>
      <c r="J8"/>
      <c r="K8"/>
      <c r="L8"/>
      <c r="M8"/>
      <c r="N8"/>
      <c r="O8"/>
      <c r="P8"/>
    </row>
    <row r="9" spans="1:20" ht="18" customHeight="1" thickBot="1">
      <c r="A9" s="315" t="s">
        <v>100</v>
      </c>
      <c r="B9" s="320">
        <v>16945</v>
      </c>
      <c r="C9" s="329">
        <v>3274</v>
      </c>
      <c r="D9" s="318">
        <f t="shared" si="0"/>
        <v>19.321333726763058</v>
      </c>
      <c r="E9" s="321">
        <v>17306</v>
      </c>
      <c r="F9" s="318">
        <f t="shared" si="1"/>
        <v>-2.0859817404368428</v>
      </c>
      <c r="H9" s="322">
        <f>B9-E9</f>
        <v>-361</v>
      </c>
      <c r="J9"/>
      <c r="K9"/>
      <c r="L9"/>
      <c r="M9"/>
      <c r="N9"/>
      <c r="O9"/>
      <c r="P9"/>
      <c r="Q9" s="303"/>
      <c r="R9" s="303"/>
      <c r="S9" s="303"/>
      <c r="T9" s="303"/>
    </row>
    <row r="10" spans="1:20" ht="15" customHeight="1" thickBot="1">
      <c r="A10" s="323" t="s">
        <v>196</v>
      </c>
      <c r="B10" s="320">
        <v>8943</v>
      </c>
      <c r="C10" s="329">
        <v>0</v>
      </c>
      <c r="D10" s="325">
        <f t="shared" si="0"/>
        <v>0</v>
      </c>
      <c r="E10" s="324">
        <v>7099</v>
      </c>
      <c r="F10" s="325">
        <f t="shared" si="1"/>
        <v>25.975489505564163</v>
      </c>
      <c r="J10"/>
      <c r="K10"/>
      <c r="L10"/>
      <c r="M10"/>
      <c r="N10"/>
      <c r="O10"/>
      <c r="P10"/>
      <c r="Q10" s="303"/>
      <c r="R10" s="303"/>
      <c r="S10" s="303"/>
      <c r="T10" s="303"/>
    </row>
    <row r="11" spans="1:20" ht="17.25" customHeight="1" thickBot="1">
      <c r="A11" s="315" t="s">
        <v>101</v>
      </c>
      <c r="B11" s="320">
        <v>107185.057</v>
      </c>
      <c r="C11" s="326">
        <v>26134.592000000001</v>
      </c>
      <c r="D11" s="318">
        <f t="shared" si="0"/>
        <v>24.382682373346128</v>
      </c>
      <c r="E11" s="326">
        <v>96668.532999999996</v>
      </c>
      <c r="F11" s="318">
        <f t="shared" si="1"/>
        <v>10.878952719805943</v>
      </c>
      <c r="J11"/>
      <c r="K11"/>
      <c r="L11"/>
      <c r="M11"/>
      <c r="N11"/>
      <c r="O11"/>
      <c r="P11"/>
      <c r="Q11" s="303"/>
      <c r="R11" s="303"/>
      <c r="S11" s="303"/>
      <c r="T11" s="303"/>
    </row>
    <row r="12" spans="1:20" ht="15" customHeight="1" thickBot="1">
      <c r="A12" s="328" t="s">
        <v>102</v>
      </c>
      <c r="B12" s="320">
        <v>34546.561000000002</v>
      </c>
      <c r="C12" s="329">
        <v>5096.7719999999999</v>
      </c>
      <c r="D12" s="318">
        <f t="shared" si="0"/>
        <v>14.753341150223317</v>
      </c>
      <c r="E12" s="329">
        <v>36318.406000000003</v>
      </c>
      <c r="F12" s="318">
        <f t="shared" si="1"/>
        <v>-4.8786419756417754</v>
      </c>
      <c r="J12"/>
      <c r="K12"/>
      <c r="L12"/>
      <c r="M12"/>
      <c r="N12"/>
      <c r="O12"/>
      <c r="P12"/>
      <c r="Q12" s="303"/>
      <c r="R12" s="303"/>
      <c r="S12" s="303"/>
      <c r="T12" s="303"/>
    </row>
    <row r="13" spans="1:20" ht="15" customHeight="1" thickBot="1">
      <c r="A13" s="328" t="s">
        <v>103</v>
      </c>
      <c r="B13" s="320">
        <f>B11+B12</f>
        <v>141731.61800000002</v>
      </c>
      <c r="C13" s="329">
        <f>C11+C12</f>
        <v>31231.364000000001</v>
      </c>
      <c r="D13" s="330">
        <f t="shared" si="0"/>
        <v>22.035565839656186</v>
      </c>
      <c r="E13" s="329">
        <f>E11+E12</f>
        <v>132986.93900000001</v>
      </c>
      <c r="F13" s="330">
        <f t="shared" si="1"/>
        <v>6.5755923594872741</v>
      </c>
      <c r="K13"/>
      <c r="L13"/>
      <c r="M13"/>
      <c r="N13"/>
      <c r="O13"/>
      <c r="P13" s="303"/>
      <c r="Q13" s="303"/>
      <c r="R13" s="303"/>
      <c r="S13" s="303"/>
      <c r="T13" s="303"/>
    </row>
    <row r="14" spans="1:20">
      <c r="E14" s="331"/>
      <c r="K14"/>
      <c r="L14"/>
      <c r="M14"/>
      <c r="N14"/>
      <c r="O14"/>
      <c r="P14" s="303"/>
      <c r="Q14" s="303"/>
      <c r="R14" s="303"/>
      <c r="S14" s="303"/>
      <c r="T14" s="303"/>
    </row>
    <row r="15" spans="1:20">
      <c r="K15"/>
      <c r="L15"/>
      <c r="M15"/>
      <c r="N15"/>
      <c r="O15"/>
      <c r="P15" s="303"/>
      <c r="Q15" s="303"/>
      <c r="R15" s="303"/>
      <c r="S15" s="303"/>
      <c r="T15" s="303"/>
    </row>
    <row r="16" spans="1:20" ht="15.5">
      <c r="A16" s="332" t="s">
        <v>197</v>
      </c>
      <c r="K16"/>
      <c r="L16"/>
      <c r="M16"/>
      <c r="N16"/>
      <c r="O16"/>
      <c r="P16" s="303"/>
      <c r="Q16" s="303"/>
      <c r="R16" s="303"/>
      <c r="S16" s="303"/>
      <c r="T16" s="303"/>
    </row>
    <row r="17" spans="1:20">
      <c r="H17"/>
      <c r="I17"/>
      <c r="J17"/>
      <c r="K17"/>
      <c r="L17"/>
      <c r="M17"/>
      <c r="N17"/>
      <c r="O17" s="303"/>
      <c r="P17" s="303"/>
      <c r="Q17" s="303"/>
      <c r="R17" s="303"/>
      <c r="S17" s="303"/>
      <c r="T17" s="303"/>
    </row>
    <row r="18" spans="1:20" ht="33" customHeight="1" thickBot="1">
      <c r="A18" s="897" t="s">
        <v>397</v>
      </c>
      <c r="B18" s="897"/>
      <c r="C18" s="897"/>
      <c r="D18" s="897"/>
      <c r="E18" s="897"/>
      <c r="F18" s="897"/>
      <c r="H18"/>
      <c r="I18"/>
      <c r="J18"/>
      <c r="K18"/>
      <c r="L18"/>
      <c r="M18"/>
      <c r="N18"/>
      <c r="O18" s="303"/>
      <c r="P18" s="303"/>
      <c r="Q18" s="303"/>
      <c r="R18" s="303"/>
      <c r="S18" s="303"/>
      <c r="T18" s="303"/>
    </row>
    <row r="19" spans="1:20" ht="16.5" customHeight="1" thickBot="1">
      <c r="A19" s="907" t="s">
        <v>332</v>
      </c>
      <c r="B19" s="900" t="s">
        <v>398</v>
      </c>
      <c r="C19" s="901"/>
      <c r="D19" s="902"/>
      <c r="E19" s="903" t="s">
        <v>393</v>
      </c>
      <c r="F19" s="905" t="s">
        <v>399</v>
      </c>
      <c r="I19"/>
      <c r="J19"/>
      <c r="K19"/>
      <c r="L19"/>
      <c r="M19"/>
      <c r="N19"/>
      <c r="O19" s="303"/>
      <c r="P19" s="303"/>
      <c r="Q19" s="303"/>
      <c r="R19" s="303"/>
      <c r="S19" s="303"/>
      <c r="T19" s="303"/>
    </row>
    <row r="20" spans="1:20" ht="21" customHeight="1" thickBot="1">
      <c r="A20" s="908"/>
      <c r="B20" s="333" t="s">
        <v>198</v>
      </c>
      <c r="C20" s="333" t="s">
        <v>253</v>
      </c>
      <c r="D20" s="333" t="s">
        <v>254</v>
      </c>
      <c r="E20" s="909"/>
      <c r="F20" s="910"/>
      <c r="I20"/>
      <c r="J20"/>
      <c r="K20"/>
      <c r="L20"/>
      <c r="M20"/>
      <c r="N20"/>
      <c r="O20" s="303"/>
      <c r="P20" s="303"/>
      <c r="Q20" s="303"/>
      <c r="R20" s="303"/>
      <c r="S20" s="303"/>
      <c r="T20" s="303"/>
    </row>
    <row r="21" spans="1:20" ht="15" thickBot="1">
      <c r="A21" s="334" t="s">
        <v>98</v>
      </c>
      <c r="B21" s="320">
        <v>20482.514999999999</v>
      </c>
      <c r="C21" s="335">
        <v>0</v>
      </c>
      <c r="D21" s="336">
        <f t="shared" ref="D21:D26" si="2">(C21/B21)*100</f>
        <v>0</v>
      </c>
      <c r="E21" s="329">
        <v>19919.274000000001</v>
      </c>
      <c r="F21" s="336">
        <f t="shared" ref="F21:F26" si="3">((B21-E21)/E21)*100</f>
        <v>2.8276181149975552</v>
      </c>
      <c r="H21" s="319" t="s">
        <v>105</v>
      </c>
      <c r="K21"/>
      <c r="L21"/>
      <c r="M21"/>
      <c r="N21"/>
      <c r="O21" s="303"/>
      <c r="P21" s="303"/>
      <c r="Q21" s="303"/>
      <c r="R21" s="303"/>
      <c r="S21" s="303"/>
      <c r="T21" s="303"/>
    </row>
    <row r="22" spans="1:20" ht="15" thickBot="1">
      <c r="A22" s="334" t="s">
        <v>100</v>
      </c>
      <c r="B22" s="320">
        <v>84261</v>
      </c>
      <c r="C22" s="335">
        <v>0</v>
      </c>
      <c r="D22" s="318">
        <f t="shared" si="2"/>
        <v>0</v>
      </c>
      <c r="E22" s="329">
        <v>82821</v>
      </c>
      <c r="F22" s="318">
        <f t="shared" si="3"/>
        <v>1.7386894628174012</v>
      </c>
      <c r="H22" s="322">
        <f>B22-E22</f>
        <v>1440</v>
      </c>
      <c r="K22" s="303"/>
      <c r="L22" s="303"/>
      <c r="M22" s="303"/>
      <c r="O22" s="303"/>
      <c r="P22" s="303"/>
      <c r="Q22" s="303"/>
      <c r="R22" s="303"/>
      <c r="S22" s="303"/>
      <c r="T22" s="303"/>
    </row>
    <row r="23" spans="1:20" ht="15" thickBot="1">
      <c r="A23" s="337" t="s">
        <v>196</v>
      </c>
      <c r="B23" s="320">
        <v>31532</v>
      </c>
      <c r="C23" s="338">
        <v>0</v>
      </c>
      <c r="D23" s="318">
        <f t="shared" si="2"/>
        <v>0</v>
      </c>
      <c r="E23" s="324">
        <v>27361</v>
      </c>
      <c r="F23" s="318">
        <f t="shared" si="3"/>
        <v>15.244325865282701</v>
      </c>
      <c r="N23" s="303"/>
      <c r="O23" s="303"/>
      <c r="P23" s="303"/>
      <c r="Q23" s="303"/>
      <c r="R23" s="303"/>
      <c r="S23" s="303"/>
      <c r="T23" s="303"/>
    </row>
    <row r="24" spans="1:20" ht="15" thickBot="1">
      <c r="A24" s="334" t="s">
        <v>101</v>
      </c>
      <c r="B24" s="320">
        <v>9189.875</v>
      </c>
      <c r="C24" s="339">
        <v>31.919</v>
      </c>
      <c r="D24" s="325">
        <f t="shared" si="2"/>
        <v>0.34732790163087091</v>
      </c>
      <c r="E24" s="329">
        <v>6619.567</v>
      </c>
      <c r="F24" s="325">
        <f t="shared" si="3"/>
        <v>38.828944551811318</v>
      </c>
      <c r="N24" s="303"/>
      <c r="O24" s="303"/>
      <c r="P24" s="303"/>
      <c r="Q24" s="303"/>
      <c r="R24" s="303"/>
      <c r="S24" s="303"/>
      <c r="T24" s="303"/>
    </row>
    <row r="25" spans="1:20" ht="15" thickBot="1">
      <c r="A25" s="334" t="s">
        <v>102</v>
      </c>
      <c r="B25" s="320">
        <v>1800.16</v>
      </c>
      <c r="C25" s="339">
        <v>84.338999999999999</v>
      </c>
      <c r="D25" s="318">
        <f t="shared" si="2"/>
        <v>4.6850835481290547</v>
      </c>
      <c r="E25" s="329">
        <v>2260.1280000000002</v>
      </c>
      <c r="F25" s="318">
        <f t="shared" si="3"/>
        <v>-20.351413725240342</v>
      </c>
      <c r="N25" s="303"/>
      <c r="O25" s="303"/>
      <c r="P25" s="303"/>
      <c r="Q25" s="303"/>
      <c r="R25" s="303"/>
      <c r="S25" s="303"/>
      <c r="T25" s="303"/>
    </row>
    <row r="26" spans="1:20" ht="15" thickBot="1">
      <c r="A26" s="334" t="s">
        <v>103</v>
      </c>
      <c r="B26" s="320">
        <f>B24+B25</f>
        <v>10990.035</v>
      </c>
      <c r="C26" s="329">
        <f>C24+C25</f>
        <v>116.258</v>
      </c>
      <c r="D26" s="330">
        <f t="shared" si="2"/>
        <v>1.0578492243200317</v>
      </c>
      <c r="E26" s="329">
        <f>E24+E25</f>
        <v>8879.6949999999997</v>
      </c>
      <c r="F26" s="330">
        <f t="shared" si="3"/>
        <v>23.765906374036497</v>
      </c>
      <c r="N26" s="303"/>
      <c r="O26" s="303"/>
      <c r="P26" s="303"/>
      <c r="Q26" s="303"/>
      <c r="R26" s="303"/>
      <c r="S26" s="303"/>
      <c r="T26" s="303"/>
    </row>
    <row r="27" spans="1:20">
      <c r="A27" s="340" t="s">
        <v>256</v>
      </c>
      <c r="B27" s="341"/>
      <c r="C27" s="342"/>
      <c r="D27" s="342"/>
      <c r="E27" s="342"/>
      <c r="F27" s="343"/>
      <c r="H27" s="303"/>
      <c r="I27" s="303"/>
      <c r="J27" s="303"/>
      <c r="K27" s="303"/>
      <c r="L27" s="303"/>
      <c r="M27" s="303"/>
      <c r="N27" s="303"/>
      <c r="O27" s="303"/>
      <c r="P27" s="303"/>
      <c r="Q27" s="303"/>
      <c r="R27" s="303"/>
      <c r="S27" s="303"/>
      <c r="T27" s="303"/>
    </row>
    <row r="28" spans="1:20">
      <c r="A28" s="344"/>
      <c r="B28" s="345"/>
      <c r="C28" s="331"/>
      <c r="E28" s="303"/>
      <c r="F28" s="303"/>
      <c r="G28" s="303"/>
      <c r="H28" s="303"/>
      <c r="I28" s="303"/>
      <c r="J28" s="303"/>
      <c r="K28" s="303"/>
      <c r="L28" s="303"/>
      <c r="M28" s="303"/>
      <c r="N28" s="303"/>
      <c r="O28" s="303"/>
      <c r="P28" s="303"/>
      <c r="Q28" s="303"/>
      <c r="R28" s="303"/>
      <c r="S28" s="303"/>
      <c r="T28" s="303"/>
    </row>
    <row r="29" spans="1:20">
      <c r="A29" s="344"/>
      <c r="B29" s="346"/>
      <c r="E29" s="303"/>
      <c r="F29" s="303"/>
      <c r="G29" s="303"/>
      <c r="H29" s="303"/>
      <c r="I29" s="303"/>
      <c r="J29" s="303"/>
      <c r="K29" s="303"/>
      <c r="L29" s="303"/>
      <c r="M29" s="303"/>
      <c r="N29" s="303"/>
      <c r="O29" s="303"/>
      <c r="P29" s="303"/>
      <c r="Q29" s="303"/>
      <c r="R29" s="303"/>
      <c r="S29" s="303"/>
      <c r="T29" s="303"/>
    </row>
    <row r="30" spans="1:20">
      <c r="A30" s="341"/>
      <c r="C30" s="896"/>
      <c r="D30" s="896"/>
      <c r="E30" s="303"/>
      <c r="F30" s="303"/>
      <c r="G30" s="303"/>
      <c r="H30" s="303"/>
      <c r="I30" s="303"/>
      <c r="J30" s="303"/>
      <c r="K30" s="303"/>
      <c r="L30" s="303"/>
      <c r="M30" s="303"/>
      <c r="N30" s="303"/>
      <c r="O30" s="303"/>
      <c r="P30" s="303"/>
      <c r="Q30" s="303"/>
      <c r="R30" s="303"/>
      <c r="S30" s="303"/>
      <c r="T30" s="303"/>
    </row>
    <row r="31" spans="1:20">
      <c r="E31" s="303"/>
      <c r="F31" s="303"/>
      <c r="G31" s="303"/>
      <c r="H31" s="303"/>
      <c r="I31" s="303"/>
      <c r="J31" s="303"/>
      <c r="K31" s="303"/>
      <c r="L31" s="303"/>
      <c r="M31" s="303"/>
      <c r="N31" s="303"/>
      <c r="O31" s="303"/>
      <c r="P31" s="303"/>
      <c r="Q31" s="303"/>
      <c r="R31" s="303"/>
      <c r="S31" s="303"/>
      <c r="T31" s="303"/>
    </row>
    <row r="32" spans="1:20" ht="15.5">
      <c r="A32" s="347"/>
      <c r="C32" s="348"/>
      <c r="D32" s="303"/>
      <c r="E32" s="303"/>
      <c r="F32" s="303"/>
      <c r="G32" s="303"/>
      <c r="H32" s="303"/>
      <c r="I32" s="303"/>
      <c r="J32" s="303"/>
      <c r="K32" s="303"/>
      <c r="L32" s="303"/>
      <c r="M32" s="303"/>
      <c r="N32" s="303"/>
      <c r="O32" s="303"/>
      <c r="P32" s="303"/>
      <c r="Q32" s="303"/>
      <c r="R32" s="303"/>
      <c r="S32" s="303"/>
      <c r="T32" s="303"/>
    </row>
    <row r="33" spans="1:20">
      <c r="B33" s="349"/>
      <c r="D33" s="303"/>
      <c r="E33" s="303"/>
      <c r="F33" s="303"/>
      <c r="G33" s="303"/>
      <c r="H33" s="303"/>
      <c r="I33" s="303"/>
      <c r="J33" s="303"/>
      <c r="K33" s="303"/>
      <c r="L33" s="303"/>
      <c r="M33" s="303"/>
      <c r="N33" s="303"/>
      <c r="O33" s="303"/>
      <c r="P33" s="303"/>
      <c r="Q33" s="303"/>
      <c r="R33" s="303"/>
      <c r="S33" s="303"/>
      <c r="T33" s="303"/>
    </row>
    <row r="34" spans="1:20">
      <c r="A34" s="350"/>
      <c r="B34" s="349"/>
      <c r="D34" s="303"/>
      <c r="E34" s="303"/>
      <c r="F34" s="303"/>
      <c r="G34" s="303"/>
      <c r="H34" s="303"/>
      <c r="I34" s="303"/>
      <c r="J34" s="303"/>
      <c r="K34" s="303"/>
      <c r="L34" s="303"/>
      <c r="M34" s="303"/>
      <c r="N34" s="303"/>
      <c r="O34" s="303"/>
      <c r="P34" s="303"/>
      <c r="Q34" s="303"/>
      <c r="R34" s="303"/>
      <c r="S34" s="303"/>
      <c r="T34" s="303"/>
    </row>
    <row r="35" spans="1:20">
      <c r="A35" s="350"/>
      <c r="D35" s="303"/>
      <c r="E35" s="303"/>
      <c r="H35" s="303"/>
      <c r="I35" s="303"/>
      <c r="J35" s="303"/>
      <c r="K35" s="303"/>
      <c r="L35" s="303"/>
      <c r="M35" s="303"/>
      <c r="N35" s="303"/>
      <c r="O35" s="303"/>
      <c r="P35" s="303"/>
      <c r="Q35" s="303"/>
      <c r="R35" s="303"/>
      <c r="S35" s="303"/>
      <c r="T35" s="303"/>
    </row>
    <row r="36" spans="1:20">
      <c r="A36" s="344"/>
      <c r="B36" s="351"/>
      <c r="C36" s="351"/>
      <c r="D36" s="303"/>
      <c r="E36" s="303"/>
      <c r="F36" s="343"/>
      <c r="H36" s="303"/>
      <c r="I36" s="303"/>
      <c r="J36" s="303"/>
      <c r="K36" s="303"/>
      <c r="L36" s="303"/>
      <c r="M36" s="303"/>
      <c r="N36" s="303"/>
      <c r="O36" s="303"/>
      <c r="P36" s="303"/>
      <c r="Q36" s="303"/>
      <c r="R36" s="303"/>
    </row>
    <row r="37" spans="1:20">
      <c r="A37" s="344"/>
      <c r="B37" s="351"/>
      <c r="C37" s="351"/>
      <c r="D37" s="303"/>
      <c r="E37" s="303"/>
      <c r="F37" s="343"/>
      <c r="H37" s="303"/>
      <c r="I37" s="303"/>
      <c r="J37" s="303"/>
      <c r="K37" s="303"/>
      <c r="L37" s="303"/>
      <c r="M37" s="303"/>
      <c r="N37" s="303"/>
      <c r="O37" s="303"/>
      <c r="P37" s="303"/>
      <c r="Q37" s="303"/>
      <c r="R37" s="303"/>
    </row>
    <row r="38" spans="1:20">
      <c r="A38" s="341"/>
      <c r="B38" s="342"/>
      <c r="C38" s="342"/>
      <c r="D38" s="303"/>
      <c r="E38" s="303"/>
      <c r="F38" s="343"/>
      <c r="H38" s="303"/>
      <c r="I38" s="303"/>
      <c r="J38" s="303"/>
      <c r="K38" s="303"/>
      <c r="L38" s="303"/>
      <c r="M38" s="303"/>
      <c r="N38" s="303"/>
      <c r="O38" s="303"/>
      <c r="P38" s="303"/>
      <c r="Q38" s="303"/>
      <c r="R38" s="303"/>
    </row>
    <row r="39" spans="1:20">
      <c r="A39" s="345"/>
      <c r="D39" s="303"/>
      <c r="E39" s="303"/>
      <c r="H39" s="303"/>
      <c r="I39" s="303"/>
      <c r="J39" s="303"/>
      <c r="K39" s="303"/>
      <c r="L39" s="303"/>
      <c r="M39" s="303"/>
      <c r="N39" s="303"/>
      <c r="O39" s="303"/>
      <c r="P39" s="303"/>
      <c r="Q39" s="303"/>
      <c r="R39" s="303"/>
    </row>
    <row r="40" spans="1:20">
      <c r="A40" s="346"/>
      <c r="D40" s="303"/>
      <c r="E40" s="303"/>
    </row>
    <row r="41" spans="1:20">
      <c r="B41" s="896"/>
      <c r="C41" s="896"/>
    </row>
    <row r="43" spans="1:20">
      <c r="B43" s="348"/>
    </row>
    <row r="44" spans="1:20">
      <c r="A44" s="349"/>
    </row>
    <row r="45" spans="1:20">
      <c r="A45" s="349"/>
      <c r="D45" s="348"/>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36"/>
  <sheetViews>
    <sheetView showGridLines="0" topLeftCell="H12" workbookViewId="0">
      <selection activeCell="R27" sqref="R27"/>
    </sheetView>
  </sheetViews>
  <sheetFormatPr defaultRowHeight="13"/>
  <cols>
    <col min="1" max="1" width="21.7265625" style="311" customWidth="1"/>
    <col min="2" max="2" width="11.1796875" style="311" customWidth="1"/>
    <col min="3" max="3" width="12.1796875" style="311" customWidth="1"/>
    <col min="4" max="4" width="8.81640625" style="311" bestFit="1" customWidth="1"/>
    <col min="5" max="5" width="7.453125" style="311" customWidth="1"/>
    <col min="6" max="6" width="12.26953125" style="311" customWidth="1"/>
    <col min="7" max="7" width="10.54296875" style="311" customWidth="1"/>
    <col min="8" max="8" width="10.7265625" style="327" customWidth="1"/>
    <col min="9" max="9" width="8.81640625" style="311" bestFit="1" customWidth="1"/>
    <col min="10" max="10" width="2.81640625" style="311" customWidth="1"/>
    <col min="11" max="11" width="22.81640625" style="311" customWidth="1"/>
    <col min="12" max="12" width="12.1796875" style="311" customWidth="1"/>
    <col min="13" max="13" width="11.7265625" style="311" customWidth="1"/>
    <col min="14" max="14" width="8.81640625" style="311" bestFit="1" customWidth="1"/>
    <col min="15" max="15" width="4.453125" style="311" customWidth="1"/>
    <col min="16" max="16" width="26.81640625" style="311" customWidth="1"/>
    <col min="17" max="17" width="14" style="311" customWidth="1"/>
    <col min="18" max="18" width="15" style="311" customWidth="1"/>
    <col min="19" max="19" width="8.81640625" style="311" bestFit="1" customWidth="1"/>
    <col min="20" max="252" width="8.7265625" style="311"/>
    <col min="253" max="253" width="5" style="311" customWidth="1"/>
    <col min="254" max="254" width="17.7265625" style="311" customWidth="1"/>
    <col min="255" max="255" width="13.81640625" style="311" customWidth="1"/>
    <col min="256" max="256" width="13.1796875" style="311" customWidth="1"/>
    <col min="257" max="257" width="12.26953125" style="311" customWidth="1"/>
    <col min="258" max="258" width="3" style="311" customWidth="1"/>
    <col min="259" max="259" width="20.26953125" style="311" customWidth="1"/>
    <col min="260" max="260" width="12.54296875" style="311" customWidth="1"/>
    <col min="261" max="261" width="11.7265625" style="311" customWidth="1"/>
    <col min="262" max="262" width="8.7265625" style="311"/>
    <col min="263" max="263" width="2.81640625" style="311" customWidth="1"/>
    <col min="264" max="264" width="18.54296875" style="311" customWidth="1"/>
    <col min="265" max="265" width="14.453125" style="311" customWidth="1"/>
    <col min="266" max="266" width="13.7265625" style="311" customWidth="1"/>
    <col min="267" max="267" width="10.1796875" style="311" customWidth="1"/>
    <col min="268" max="268" width="4.453125" style="311" customWidth="1"/>
    <col min="269" max="269" width="24" style="311" customWidth="1"/>
    <col min="270" max="270" width="13.1796875" style="311" customWidth="1"/>
    <col min="271" max="271" width="13" style="311" customWidth="1"/>
    <col min="272" max="272" width="10.453125" style="311" customWidth="1"/>
    <col min="273" max="508" width="8.7265625" style="311"/>
    <col min="509" max="509" width="5" style="311" customWidth="1"/>
    <col min="510" max="510" width="17.7265625" style="311" customWidth="1"/>
    <col min="511" max="511" width="13.81640625" style="311" customWidth="1"/>
    <col min="512" max="512" width="13.1796875" style="311" customWidth="1"/>
    <col min="513" max="513" width="12.26953125" style="311" customWidth="1"/>
    <col min="514" max="514" width="3" style="311" customWidth="1"/>
    <col min="515" max="515" width="20.26953125" style="311" customWidth="1"/>
    <col min="516" max="516" width="12.54296875" style="311" customWidth="1"/>
    <col min="517" max="517" width="11.7265625" style="311" customWidth="1"/>
    <col min="518" max="518" width="8.7265625" style="311"/>
    <col min="519" max="519" width="2.81640625" style="311" customWidth="1"/>
    <col min="520" max="520" width="18.54296875" style="311" customWidth="1"/>
    <col min="521" max="521" width="14.453125" style="311" customWidth="1"/>
    <col min="522" max="522" width="13.7265625" style="311" customWidth="1"/>
    <col min="523" max="523" width="10.1796875" style="311" customWidth="1"/>
    <col min="524" max="524" width="4.453125" style="311" customWidth="1"/>
    <col min="525" max="525" width="24" style="311" customWidth="1"/>
    <col min="526" max="526" width="13.1796875" style="311" customWidth="1"/>
    <col min="527" max="527" width="13" style="311" customWidth="1"/>
    <col min="528" max="528" width="10.453125" style="311" customWidth="1"/>
    <col min="529" max="764" width="8.7265625" style="311"/>
    <col min="765" max="765" width="5" style="311" customWidth="1"/>
    <col min="766" max="766" width="17.7265625" style="311" customWidth="1"/>
    <col min="767" max="767" width="13.81640625" style="311" customWidth="1"/>
    <col min="768" max="768" width="13.1796875" style="311" customWidth="1"/>
    <col min="769" max="769" width="12.26953125" style="311" customWidth="1"/>
    <col min="770" max="770" width="3" style="311" customWidth="1"/>
    <col min="771" max="771" width="20.26953125" style="311" customWidth="1"/>
    <col min="772" max="772" width="12.54296875" style="311" customWidth="1"/>
    <col min="773" max="773" width="11.7265625" style="311" customWidth="1"/>
    <col min="774" max="774" width="8.7265625" style="311"/>
    <col min="775" max="775" width="2.81640625" style="311" customWidth="1"/>
    <col min="776" max="776" width="18.54296875" style="311" customWidth="1"/>
    <col min="777" max="777" width="14.453125" style="311" customWidth="1"/>
    <col min="778" max="778" width="13.7265625" style="311" customWidth="1"/>
    <col min="779" max="779" width="10.1796875" style="311" customWidth="1"/>
    <col min="780" max="780" width="4.453125" style="311" customWidth="1"/>
    <col min="781" max="781" width="24" style="311" customWidth="1"/>
    <col min="782" max="782" width="13.1796875" style="311" customWidth="1"/>
    <col min="783" max="783" width="13" style="311" customWidth="1"/>
    <col min="784" max="784" width="10.453125" style="311" customWidth="1"/>
    <col min="785" max="1020" width="8.7265625" style="311"/>
    <col min="1021" max="1021" width="5" style="311" customWidth="1"/>
    <col min="1022" max="1022" width="17.7265625" style="311" customWidth="1"/>
    <col min="1023" max="1023" width="13.81640625" style="311" customWidth="1"/>
    <col min="1024" max="1024" width="13.1796875" style="311" customWidth="1"/>
    <col min="1025" max="1025" width="12.26953125" style="311" customWidth="1"/>
    <col min="1026" max="1026" width="3" style="311" customWidth="1"/>
    <col min="1027" max="1027" width="20.26953125" style="311" customWidth="1"/>
    <col min="1028" max="1028" width="12.54296875" style="311" customWidth="1"/>
    <col min="1029" max="1029" width="11.7265625" style="311" customWidth="1"/>
    <col min="1030" max="1030" width="8.7265625" style="311"/>
    <col min="1031" max="1031" width="2.81640625" style="311" customWidth="1"/>
    <col min="1032" max="1032" width="18.54296875" style="311" customWidth="1"/>
    <col min="1033" max="1033" width="14.453125" style="311" customWidth="1"/>
    <col min="1034" max="1034" width="13.7265625" style="311" customWidth="1"/>
    <col min="1035" max="1035" width="10.1796875" style="311" customWidth="1"/>
    <col min="1036" max="1036" width="4.453125" style="311" customWidth="1"/>
    <col min="1037" max="1037" width="24" style="311" customWidth="1"/>
    <col min="1038" max="1038" width="13.1796875" style="311" customWidth="1"/>
    <col min="1039" max="1039" width="13" style="311" customWidth="1"/>
    <col min="1040" max="1040" width="10.453125" style="311" customWidth="1"/>
    <col min="1041" max="1276" width="8.7265625" style="311"/>
    <col min="1277" max="1277" width="5" style="311" customWidth="1"/>
    <col min="1278" max="1278" width="17.7265625" style="311" customWidth="1"/>
    <col min="1279" max="1279" width="13.81640625" style="311" customWidth="1"/>
    <col min="1280" max="1280" width="13.1796875" style="311" customWidth="1"/>
    <col min="1281" max="1281" width="12.26953125" style="311" customWidth="1"/>
    <col min="1282" max="1282" width="3" style="311" customWidth="1"/>
    <col min="1283" max="1283" width="20.26953125" style="311" customWidth="1"/>
    <col min="1284" max="1284" width="12.54296875" style="311" customWidth="1"/>
    <col min="1285" max="1285" width="11.7265625" style="311" customWidth="1"/>
    <col min="1286" max="1286" width="8.7265625" style="311"/>
    <col min="1287" max="1287" width="2.81640625" style="311" customWidth="1"/>
    <col min="1288" max="1288" width="18.54296875" style="311" customWidth="1"/>
    <col min="1289" max="1289" width="14.453125" style="311" customWidth="1"/>
    <col min="1290" max="1290" width="13.7265625" style="311" customWidth="1"/>
    <col min="1291" max="1291" width="10.1796875" style="311" customWidth="1"/>
    <col min="1292" max="1292" width="4.453125" style="311" customWidth="1"/>
    <col min="1293" max="1293" width="24" style="311" customWidth="1"/>
    <col min="1294" max="1294" width="13.1796875" style="311" customWidth="1"/>
    <col min="1295" max="1295" width="13" style="311" customWidth="1"/>
    <col min="1296" max="1296" width="10.453125" style="311" customWidth="1"/>
    <col min="1297" max="1532" width="8.7265625" style="311"/>
    <col min="1533" max="1533" width="5" style="311" customWidth="1"/>
    <col min="1534" max="1534" width="17.7265625" style="311" customWidth="1"/>
    <col min="1535" max="1535" width="13.81640625" style="311" customWidth="1"/>
    <col min="1536" max="1536" width="13.1796875" style="311" customWidth="1"/>
    <col min="1537" max="1537" width="12.26953125" style="311" customWidth="1"/>
    <col min="1538" max="1538" width="3" style="311" customWidth="1"/>
    <col min="1539" max="1539" width="20.26953125" style="311" customWidth="1"/>
    <col min="1540" max="1540" width="12.54296875" style="311" customWidth="1"/>
    <col min="1541" max="1541" width="11.7265625" style="311" customWidth="1"/>
    <col min="1542" max="1542" width="8.7265625" style="311"/>
    <col min="1543" max="1543" width="2.81640625" style="311" customWidth="1"/>
    <col min="1544" max="1544" width="18.54296875" style="311" customWidth="1"/>
    <col min="1545" max="1545" width="14.453125" style="311" customWidth="1"/>
    <col min="1546" max="1546" width="13.7265625" style="311" customWidth="1"/>
    <col min="1547" max="1547" width="10.1796875" style="311" customWidth="1"/>
    <col min="1548" max="1548" width="4.453125" style="311" customWidth="1"/>
    <col min="1549" max="1549" width="24" style="311" customWidth="1"/>
    <col min="1550" max="1550" width="13.1796875" style="311" customWidth="1"/>
    <col min="1551" max="1551" width="13" style="311" customWidth="1"/>
    <col min="1552" max="1552" width="10.453125" style="311" customWidth="1"/>
    <col min="1553" max="1788" width="8.7265625" style="311"/>
    <col min="1789" max="1789" width="5" style="311" customWidth="1"/>
    <col min="1790" max="1790" width="17.7265625" style="311" customWidth="1"/>
    <col min="1791" max="1791" width="13.81640625" style="311" customWidth="1"/>
    <col min="1792" max="1792" width="13.1796875" style="311" customWidth="1"/>
    <col min="1793" max="1793" width="12.26953125" style="311" customWidth="1"/>
    <col min="1794" max="1794" width="3" style="311" customWidth="1"/>
    <col min="1795" max="1795" width="20.26953125" style="311" customWidth="1"/>
    <col min="1796" max="1796" width="12.54296875" style="311" customWidth="1"/>
    <col min="1797" max="1797" width="11.7265625" style="311" customWidth="1"/>
    <col min="1798" max="1798" width="8.7265625" style="311"/>
    <col min="1799" max="1799" width="2.81640625" style="311" customWidth="1"/>
    <col min="1800" max="1800" width="18.54296875" style="311" customWidth="1"/>
    <col min="1801" max="1801" width="14.453125" style="311" customWidth="1"/>
    <col min="1802" max="1802" width="13.7265625" style="311" customWidth="1"/>
    <col min="1803" max="1803" width="10.1796875" style="311" customWidth="1"/>
    <col min="1804" max="1804" width="4.453125" style="311" customWidth="1"/>
    <col min="1805" max="1805" width="24" style="311" customWidth="1"/>
    <col min="1806" max="1806" width="13.1796875" style="311" customWidth="1"/>
    <col min="1807" max="1807" width="13" style="311" customWidth="1"/>
    <col min="1808" max="1808" width="10.453125" style="311" customWidth="1"/>
    <col min="1809" max="2044" width="8.7265625" style="311"/>
    <col min="2045" max="2045" width="5" style="311" customWidth="1"/>
    <col min="2046" max="2046" width="17.7265625" style="311" customWidth="1"/>
    <col min="2047" max="2047" width="13.81640625" style="311" customWidth="1"/>
    <col min="2048" max="2048" width="13.1796875" style="311" customWidth="1"/>
    <col min="2049" max="2049" width="12.26953125" style="311" customWidth="1"/>
    <col min="2050" max="2050" width="3" style="311" customWidth="1"/>
    <col min="2051" max="2051" width="20.26953125" style="311" customWidth="1"/>
    <col min="2052" max="2052" width="12.54296875" style="311" customWidth="1"/>
    <col min="2053" max="2053" width="11.7265625" style="311" customWidth="1"/>
    <col min="2054" max="2054" width="8.7265625" style="311"/>
    <col min="2055" max="2055" width="2.81640625" style="311" customWidth="1"/>
    <col min="2056" max="2056" width="18.54296875" style="311" customWidth="1"/>
    <col min="2057" max="2057" width="14.453125" style="311" customWidth="1"/>
    <col min="2058" max="2058" width="13.7265625" style="311" customWidth="1"/>
    <col min="2059" max="2059" width="10.1796875" style="311" customWidth="1"/>
    <col min="2060" max="2060" width="4.453125" style="311" customWidth="1"/>
    <col min="2061" max="2061" width="24" style="311" customWidth="1"/>
    <col min="2062" max="2062" width="13.1796875" style="311" customWidth="1"/>
    <col min="2063" max="2063" width="13" style="311" customWidth="1"/>
    <col min="2064" max="2064" width="10.453125" style="311" customWidth="1"/>
    <col min="2065" max="2300" width="8.7265625" style="311"/>
    <col min="2301" max="2301" width="5" style="311" customWidth="1"/>
    <col min="2302" max="2302" width="17.7265625" style="311" customWidth="1"/>
    <col min="2303" max="2303" width="13.81640625" style="311" customWidth="1"/>
    <col min="2304" max="2304" width="13.1796875" style="311" customWidth="1"/>
    <col min="2305" max="2305" width="12.26953125" style="311" customWidth="1"/>
    <col min="2306" max="2306" width="3" style="311" customWidth="1"/>
    <col min="2307" max="2307" width="20.26953125" style="311" customWidth="1"/>
    <col min="2308" max="2308" width="12.54296875" style="311" customWidth="1"/>
    <col min="2309" max="2309" width="11.7265625" style="311" customWidth="1"/>
    <col min="2310" max="2310" width="8.7265625" style="311"/>
    <col min="2311" max="2311" width="2.81640625" style="311" customWidth="1"/>
    <col min="2312" max="2312" width="18.54296875" style="311" customWidth="1"/>
    <col min="2313" max="2313" width="14.453125" style="311" customWidth="1"/>
    <col min="2314" max="2314" width="13.7265625" style="311" customWidth="1"/>
    <col min="2315" max="2315" width="10.1796875" style="311" customWidth="1"/>
    <col min="2316" max="2316" width="4.453125" style="311" customWidth="1"/>
    <col min="2317" max="2317" width="24" style="311" customWidth="1"/>
    <col min="2318" max="2318" width="13.1796875" style="311" customWidth="1"/>
    <col min="2319" max="2319" width="13" style="311" customWidth="1"/>
    <col min="2320" max="2320" width="10.453125" style="311" customWidth="1"/>
    <col min="2321" max="2556" width="8.7265625" style="311"/>
    <col min="2557" max="2557" width="5" style="311" customWidth="1"/>
    <col min="2558" max="2558" width="17.7265625" style="311" customWidth="1"/>
    <col min="2559" max="2559" width="13.81640625" style="311" customWidth="1"/>
    <col min="2560" max="2560" width="13.1796875" style="311" customWidth="1"/>
    <col min="2561" max="2561" width="12.26953125" style="311" customWidth="1"/>
    <col min="2562" max="2562" width="3" style="311" customWidth="1"/>
    <col min="2563" max="2563" width="20.26953125" style="311" customWidth="1"/>
    <col min="2564" max="2564" width="12.54296875" style="311" customWidth="1"/>
    <col min="2565" max="2565" width="11.7265625" style="311" customWidth="1"/>
    <col min="2566" max="2566" width="8.7265625" style="311"/>
    <col min="2567" max="2567" width="2.81640625" style="311" customWidth="1"/>
    <col min="2568" max="2568" width="18.54296875" style="311" customWidth="1"/>
    <col min="2569" max="2569" width="14.453125" style="311" customWidth="1"/>
    <col min="2570" max="2570" width="13.7265625" style="311" customWidth="1"/>
    <col min="2571" max="2571" width="10.1796875" style="311" customWidth="1"/>
    <col min="2572" max="2572" width="4.453125" style="311" customWidth="1"/>
    <col min="2573" max="2573" width="24" style="311" customWidth="1"/>
    <col min="2574" max="2574" width="13.1796875" style="311" customWidth="1"/>
    <col min="2575" max="2575" width="13" style="311" customWidth="1"/>
    <col min="2576" max="2576" width="10.453125" style="311" customWidth="1"/>
    <col min="2577" max="2812" width="8.7265625" style="311"/>
    <col min="2813" max="2813" width="5" style="311" customWidth="1"/>
    <col min="2814" max="2814" width="17.7265625" style="311" customWidth="1"/>
    <col min="2815" max="2815" width="13.81640625" style="311" customWidth="1"/>
    <col min="2816" max="2816" width="13.1796875" style="311" customWidth="1"/>
    <col min="2817" max="2817" width="12.26953125" style="311" customWidth="1"/>
    <col min="2818" max="2818" width="3" style="311" customWidth="1"/>
    <col min="2819" max="2819" width="20.26953125" style="311" customWidth="1"/>
    <col min="2820" max="2820" width="12.54296875" style="311" customWidth="1"/>
    <col min="2821" max="2821" width="11.7265625" style="311" customWidth="1"/>
    <col min="2822" max="2822" width="8.7265625" style="311"/>
    <col min="2823" max="2823" width="2.81640625" style="311" customWidth="1"/>
    <col min="2824" max="2824" width="18.54296875" style="311" customWidth="1"/>
    <col min="2825" max="2825" width="14.453125" style="311" customWidth="1"/>
    <col min="2826" max="2826" width="13.7265625" style="311" customWidth="1"/>
    <col min="2827" max="2827" width="10.1796875" style="311" customWidth="1"/>
    <col min="2828" max="2828" width="4.453125" style="311" customWidth="1"/>
    <col min="2829" max="2829" width="24" style="311" customWidth="1"/>
    <col min="2830" max="2830" width="13.1796875" style="311" customWidth="1"/>
    <col min="2831" max="2831" width="13" style="311" customWidth="1"/>
    <col min="2832" max="2832" width="10.453125" style="311" customWidth="1"/>
    <col min="2833" max="3068" width="8.7265625" style="311"/>
    <col min="3069" max="3069" width="5" style="311" customWidth="1"/>
    <col min="3070" max="3070" width="17.7265625" style="311" customWidth="1"/>
    <col min="3071" max="3071" width="13.81640625" style="311" customWidth="1"/>
    <col min="3072" max="3072" width="13.1796875" style="311" customWidth="1"/>
    <col min="3073" max="3073" width="12.26953125" style="311" customWidth="1"/>
    <col min="3074" max="3074" width="3" style="311" customWidth="1"/>
    <col min="3075" max="3075" width="20.26953125" style="311" customWidth="1"/>
    <col min="3076" max="3076" width="12.54296875" style="311" customWidth="1"/>
    <col min="3077" max="3077" width="11.7265625" style="311" customWidth="1"/>
    <col min="3078" max="3078" width="8.7265625" style="311"/>
    <col min="3079" max="3079" width="2.81640625" style="311" customWidth="1"/>
    <col min="3080" max="3080" width="18.54296875" style="311" customWidth="1"/>
    <col min="3081" max="3081" width="14.453125" style="311" customWidth="1"/>
    <col min="3082" max="3082" width="13.7265625" style="311" customWidth="1"/>
    <col min="3083" max="3083" width="10.1796875" style="311" customWidth="1"/>
    <col min="3084" max="3084" width="4.453125" style="311" customWidth="1"/>
    <col min="3085" max="3085" width="24" style="311" customWidth="1"/>
    <col min="3086" max="3086" width="13.1796875" style="311" customWidth="1"/>
    <col min="3087" max="3087" width="13" style="311" customWidth="1"/>
    <col min="3088" max="3088" width="10.453125" style="311" customWidth="1"/>
    <col min="3089" max="3324" width="8.7265625" style="311"/>
    <col min="3325" max="3325" width="5" style="311" customWidth="1"/>
    <col min="3326" max="3326" width="17.7265625" style="311" customWidth="1"/>
    <col min="3327" max="3327" width="13.81640625" style="311" customWidth="1"/>
    <col min="3328" max="3328" width="13.1796875" style="311" customWidth="1"/>
    <col min="3329" max="3329" width="12.26953125" style="311" customWidth="1"/>
    <col min="3330" max="3330" width="3" style="311" customWidth="1"/>
    <col min="3331" max="3331" width="20.26953125" style="311" customWidth="1"/>
    <col min="3332" max="3332" width="12.54296875" style="311" customWidth="1"/>
    <col min="3333" max="3333" width="11.7265625" style="311" customWidth="1"/>
    <col min="3334" max="3334" width="8.7265625" style="311"/>
    <col min="3335" max="3335" width="2.81640625" style="311" customWidth="1"/>
    <col min="3336" max="3336" width="18.54296875" style="311" customWidth="1"/>
    <col min="3337" max="3337" width="14.453125" style="311" customWidth="1"/>
    <col min="3338" max="3338" width="13.7265625" style="311" customWidth="1"/>
    <col min="3339" max="3339" width="10.1796875" style="311" customWidth="1"/>
    <col min="3340" max="3340" width="4.453125" style="311" customWidth="1"/>
    <col min="3341" max="3341" width="24" style="311" customWidth="1"/>
    <col min="3342" max="3342" width="13.1796875" style="311" customWidth="1"/>
    <col min="3343" max="3343" width="13" style="311" customWidth="1"/>
    <col min="3344" max="3344" width="10.453125" style="311" customWidth="1"/>
    <col min="3345" max="3580" width="8.7265625" style="311"/>
    <col min="3581" max="3581" width="5" style="311" customWidth="1"/>
    <col min="3582" max="3582" width="17.7265625" style="311" customWidth="1"/>
    <col min="3583" max="3583" width="13.81640625" style="311" customWidth="1"/>
    <col min="3584" max="3584" width="13.1796875" style="311" customWidth="1"/>
    <col min="3585" max="3585" width="12.26953125" style="311" customWidth="1"/>
    <col min="3586" max="3586" width="3" style="311" customWidth="1"/>
    <col min="3587" max="3587" width="20.26953125" style="311" customWidth="1"/>
    <col min="3588" max="3588" width="12.54296875" style="311" customWidth="1"/>
    <col min="3589" max="3589" width="11.7265625" style="311" customWidth="1"/>
    <col min="3590" max="3590" width="8.7265625" style="311"/>
    <col min="3591" max="3591" width="2.81640625" style="311" customWidth="1"/>
    <col min="3592" max="3592" width="18.54296875" style="311" customWidth="1"/>
    <col min="3593" max="3593" width="14.453125" style="311" customWidth="1"/>
    <col min="3594" max="3594" width="13.7265625" style="311" customWidth="1"/>
    <col min="3595" max="3595" width="10.1796875" style="311" customWidth="1"/>
    <col min="3596" max="3596" width="4.453125" style="311" customWidth="1"/>
    <col min="3597" max="3597" width="24" style="311" customWidth="1"/>
    <col min="3598" max="3598" width="13.1796875" style="311" customWidth="1"/>
    <col min="3599" max="3599" width="13" style="311" customWidth="1"/>
    <col min="3600" max="3600" width="10.453125" style="311" customWidth="1"/>
    <col min="3601" max="3836" width="8.7265625" style="311"/>
    <col min="3837" max="3837" width="5" style="311" customWidth="1"/>
    <col min="3838" max="3838" width="17.7265625" style="311" customWidth="1"/>
    <col min="3839" max="3839" width="13.81640625" style="311" customWidth="1"/>
    <col min="3840" max="3840" width="13.1796875" style="311" customWidth="1"/>
    <col min="3841" max="3841" width="12.26953125" style="311" customWidth="1"/>
    <col min="3842" max="3842" width="3" style="311" customWidth="1"/>
    <col min="3843" max="3843" width="20.26953125" style="311" customWidth="1"/>
    <col min="3844" max="3844" width="12.54296875" style="311" customWidth="1"/>
    <col min="3845" max="3845" width="11.7265625" style="311" customWidth="1"/>
    <col min="3846" max="3846" width="8.7265625" style="311"/>
    <col min="3847" max="3847" width="2.81640625" style="311" customWidth="1"/>
    <col min="3848" max="3848" width="18.54296875" style="311" customWidth="1"/>
    <col min="3849" max="3849" width="14.453125" style="311" customWidth="1"/>
    <col min="3850" max="3850" width="13.7265625" style="311" customWidth="1"/>
    <col min="3851" max="3851" width="10.1796875" style="311" customWidth="1"/>
    <col min="3852" max="3852" width="4.453125" style="311" customWidth="1"/>
    <col min="3853" max="3853" width="24" style="311" customWidth="1"/>
    <col min="3854" max="3854" width="13.1796875" style="311" customWidth="1"/>
    <col min="3855" max="3855" width="13" style="311" customWidth="1"/>
    <col min="3856" max="3856" width="10.453125" style="311" customWidth="1"/>
    <col min="3857" max="4092" width="8.7265625" style="311"/>
    <col min="4093" max="4093" width="5" style="311" customWidth="1"/>
    <col min="4094" max="4094" width="17.7265625" style="311" customWidth="1"/>
    <col min="4095" max="4095" width="13.81640625" style="311" customWidth="1"/>
    <col min="4096" max="4096" width="13.1796875" style="311" customWidth="1"/>
    <col min="4097" max="4097" width="12.26953125" style="311" customWidth="1"/>
    <col min="4098" max="4098" width="3" style="311" customWidth="1"/>
    <col min="4099" max="4099" width="20.26953125" style="311" customWidth="1"/>
    <col min="4100" max="4100" width="12.54296875" style="311" customWidth="1"/>
    <col min="4101" max="4101" width="11.7265625" style="311" customWidth="1"/>
    <col min="4102" max="4102" width="8.7265625" style="311"/>
    <col min="4103" max="4103" width="2.81640625" style="311" customWidth="1"/>
    <col min="4104" max="4104" width="18.54296875" style="311" customWidth="1"/>
    <col min="4105" max="4105" width="14.453125" style="311" customWidth="1"/>
    <col min="4106" max="4106" width="13.7265625" style="311" customWidth="1"/>
    <col min="4107" max="4107" width="10.1796875" style="311" customWidth="1"/>
    <col min="4108" max="4108" width="4.453125" style="311" customWidth="1"/>
    <col min="4109" max="4109" width="24" style="311" customWidth="1"/>
    <col min="4110" max="4110" width="13.1796875" style="311" customWidth="1"/>
    <col min="4111" max="4111" width="13" style="311" customWidth="1"/>
    <col min="4112" max="4112" width="10.453125" style="311" customWidth="1"/>
    <col min="4113" max="4348" width="8.7265625" style="311"/>
    <col min="4349" max="4349" width="5" style="311" customWidth="1"/>
    <col min="4350" max="4350" width="17.7265625" style="311" customWidth="1"/>
    <col min="4351" max="4351" width="13.81640625" style="311" customWidth="1"/>
    <col min="4352" max="4352" width="13.1796875" style="311" customWidth="1"/>
    <col min="4353" max="4353" width="12.26953125" style="311" customWidth="1"/>
    <col min="4354" max="4354" width="3" style="311" customWidth="1"/>
    <col min="4355" max="4355" width="20.26953125" style="311" customWidth="1"/>
    <col min="4356" max="4356" width="12.54296875" style="311" customWidth="1"/>
    <col min="4357" max="4357" width="11.7265625" style="311" customWidth="1"/>
    <col min="4358" max="4358" width="8.7265625" style="311"/>
    <col min="4359" max="4359" width="2.81640625" style="311" customWidth="1"/>
    <col min="4360" max="4360" width="18.54296875" style="311" customWidth="1"/>
    <col min="4361" max="4361" width="14.453125" style="311" customWidth="1"/>
    <col min="4362" max="4362" width="13.7265625" style="311" customWidth="1"/>
    <col min="4363" max="4363" width="10.1796875" style="311" customWidth="1"/>
    <col min="4364" max="4364" width="4.453125" style="311" customWidth="1"/>
    <col min="4365" max="4365" width="24" style="311" customWidth="1"/>
    <col min="4366" max="4366" width="13.1796875" style="311" customWidth="1"/>
    <col min="4367" max="4367" width="13" style="311" customWidth="1"/>
    <col min="4368" max="4368" width="10.453125" style="311" customWidth="1"/>
    <col min="4369" max="4604" width="8.7265625" style="311"/>
    <col min="4605" max="4605" width="5" style="311" customWidth="1"/>
    <col min="4606" max="4606" width="17.7265625" style="311" customWidth="1"/>
    <col min="4607" max="4607" width="13.81640625" style="311" customWidth="1"/>
    <col min="4608" max="4608" width="13.1796875" style="311" customWidth="1"/>
    <col min="4609" max="4609" width="12.26953125" style="311" customWidth="1"/>
    <col min="4610" max="4610" width="3" style="311" customWidth="1"/>
    <col min="4611" max="4611" width="20.26953125" style="311" customWidth="1"/>
    <col min="4612" max="4612" width="12.54296875" style="311" customWidth="1"/>
    <col min="4613" max="4613" width="11.7265625" style="311" customWidth="1"/>
    <col min="4614" max="4614" width="8.7265625" style="311"/>
    <col min="4615" max="4615" width="2.81640625" style="311" customWidth="1"/>
    <col min="4616" max="4616" width="18.54296875" style="311" customWidth="1"/>
    <col min="4617" max="4617" width="14.453125" style="311" customWidth="1"/>
    <col min="4618" max="4618" width="13.7265625" style="311" customWidth="1"/>
    <col min="4619" max="4619" width="10.1796875" style="311" customWidth="1"/>
    <col min="4620" max="4620" width="4.453125" style="311" customWidth="1"/>
    <col min="4621" max="4621" width="24" style="311" customWidth="1"/>
    <col min="4622" max="4622" width="13.1796875" style="311" customWidth="1"/>
    <col min="4623" max="4623" width="13" style="311" customWidth="1"/>
    <col min="4624" max="4624" width="10.453125" style="311" customWidth="1"/>
    <col min="4625" max="4860" width="8.7265625" style="311"/>
    <col min="4861" max="4861" width="5" style="311" customWidth="1"/>
    <col min="4862" max="4862" width="17.7265625" style="311" customWidth="1"/>
    <col min="4863" max="4863" width="13.81640625" style="311" customWidth="1"/>
    <col min="4864" max="4864" width="13.1796875" style="311" customWidth="1"/>
    <col min="4865" max="4865" width="12.26953125" style="311" customWidth="1"/>
    <col min="4866" max="4866" width="3" style="311" customWidth="1"/>
    <col min="4867" max="4867" width="20.26953125" style="311" customWidth="1"/>
    <col min="4868" max="4868" width="12.54296875" style="311" customWidth="1"/>
    <col min="4869" max="4869" width="11.7265625" style="311" customWidth="1"/>
    <col min="4870" max="4870" width="8.7265625" style="311"/>
    <col min="4871" max="4871" width="2.81640625" style="311" customWidth="1"/>
    <col min="4872" max="4872" width="18.54296875" style="311" customWidth="1"/>
    <col min="4873" max="4873" width="14.453125" style="311" customWidth="1"/>
    <col min="4874" max="4874" width="13.7265625" style="311" customWidth="1"/>
    <col min="4875" max="4875" width="10.1796875" style="311" customWidth="1"/>
    <col min="4876" max="4876" width="4.453125" style="311" customWidth="1"/>
    <col min="4877" max="4877" width="24" style="311" customWidth="1"/>
    <col min="4878" max="4878" width="13.1796875" style="311" customWidth="1"/>
    <col min="4879" max="4879" width="13" style="311" customWidth="1"/>
    <col min="4880" max="4880" width="10.453125" style="311" customWidth="1"/>
    <col min="4881" max="5116" width="8.7265625" style="311"/>
    <col min="5117" max="5117" width="5" style="311" customWidth="1"/>
    <col min="5118" max="5118" width="17.7265625" style="311" customWidth="1"/>
    <col min="5119" max="5119" width="13.81640625" style="311" customWidth="1"/>
    <col min="5120" max="5120" width="13.1796875" style="311" customWidth="1"/>
    <col min="5121" max="5121" width="12.26953125" style="311" customWidth="1"/>
    <col min="5122" max="5122" width="3" style="311" customWidth="1"/>
    <col min="5123" max="5123" width="20.26953125" style="311" customWidth="1"/>
    <col min="5124" max="5124" width="12.54296875" style="311" customWidth="1"/>
    <col min="5125" max="5125" width="11.7265625" style="311" customWidth="1"/>
    <col min="5126" max="5126" width="8.7265625" style="311"/>
    <col min="5127" max="5127" width="2.81640625" style="311" customWidth="1"/>
    <col min="5128" max="5128" width="18.54296875" style="311" customWidth="1"/>
    <col min="5129" max="5129" width="14.453125" style="311" customWidth="1"/>
    <col min="5130" max="5130" width="13.7265625" style="311" customWidth="1"/>
    <col min="5131" max="5131" width="10.1796875" style="311" customWidth="1"/>
    <col min="5132" max="5132" width="4.453125" style="311" customWidth="1"/>
    <col min="5133" max="5133" width="24" style="311" customWidth="1"/>
    <col min="5134" max="5134" width="13.1796875" style="311" customWidth="1"/>
    <col min="5135" max="5135" width="13" style="311" customWidth="1"/>
    <col min="5136" max="5136" width="10.453125" style="311" customWidth="1"/>
    <col min="5137" max="5372" width="8.7265625" style="311"/>
    <col min="5373" max="5373" width="5" style="311" customWidth="1"/>
    <col min="5374" max="5374" width="17.7265625" style="311" customWidth="1"/>
    <col min="5375" max="5375" width="13.81640625" style="311" customWidth="1"/>
    <col min="5376" max="5376" width="13.1796875" style="311" customWidth="1"/>
    <col min="5377" max="5377" width="12.26953125" style="311" customWidth="1"/>
    <col min="5378" max="5378" width="3" style="311" customWidth="1"/>
    <col min="5379" max="5379" width="20.26953125" style="311" customWidth="1"/>
    <col min="5380" max="5380" width="12.54296875" style="311" customWidth="1"/>
    <col min="5381" max="5381" width="11.7265625" style="311" customWidth="1"/>
    <col min="5382" max="5382" width="8.7265625" style="311"/>
    <col min="5383" max="5383" width="2.81640625" style="311" customWidth="1"/>
    <col min="5384" max="5384" width="18.54296875" style="311" customWidth="1"/>
    <col min="5385" max="5385" width="14.453125" style="311" customWidth="1"/>
    <col min="5386" max="5386" width="13.7265625" style="311" customWidth="1"/>
    <col min="5387" max="5387" width="10.1796875" style="311" customWidth="1"/>
    <col min="5388" max="5388" width="4.453125" style="311" customWidth="1"/>
    <col min="5389" max="5389" width="24" style="311" customWidth="1"/>
    <col min="5390" max="5390" width="13.1796875" style="311" customWidth="1"/>
    <col min="5391" max="5391" width="13" style="311" customWidth="1"/>
    <col min="5392" max="5392" width="10.453125" style="311" customWidth="1"/>
    <col min="5393" max="5628" width="8.7265625" style="311"/>
    <col min="5629" max="5629" width="5" style="311" customWidth="1"/>
    <col min="5630" max="5630" width="17.7265625" style="311" customWidth="1"/>
    <col min="5631" max="5631" width="13.81640625" style="311" customWidth="1"/>
    <col min="5632" max="5632" width="13.1796875" style="311" customWidth="1"/>
    <col min="5633" max="5633" width="12.26953125" style="311" customWidth="1"/>
    <col min="5634" max="5634" width="3" style="311" customWidth="1"/>
    <col min="5635" max="5635" width="20.26953125" style="311" customWidth="1"/>
    <col min="5636" max="5636" width="12.54296875" style="311" customWidth="1"/>
    <col min="5637" max="5637" width="11.7265625" style="311" customWidth="1"/>
    <col min="5638" max="5638" width="8.7265625" style="311"/>
    <col min="5639" max="5639" width="2.81640625" style="311" customWidth="1"/>
    <col min="5640" max="5640" width="18.54296875" style="311" customWidth="1"/>
    <col min="5641" max="5641" width="14.453125" style="311" customWidth="1"/>
    <col min="5642" max="5642" width="13.7265625" style="311" customWidth="1"/>
    <col min="5643" max="5643" width="10.1796875" style="311" customWidth="1"/>
    <col min="5644" max="5644" width="4.453125" style="311" customWidth="1"/>
    <col min="5645" max="5645" width="24" style="311" customWidth="1"/>
    <col min="5646" max="5646" width="13.1796875" style="311" customWidth="1"/>
    <col min="5647" max="5647" width="13" style="311" customWidth="1"/>
    <col min="5648" max="5648" width="10.453125" style="311" customWidth="1"/>
    <col min="5649" max="5884" width="8.7265625" style="311"/>
    <col min="5885" max="5885" width="5" style="311" customWidth="1"/>
    <col min="5886" max="5886" width="17.7265625" style="311" customWidth="1"/>
    <col min="5887" max="5887" width="13.81640625" style="311" customWidth="1"/>
    <col min="5888" max="5888" width="13.1796875" style="311" customWidth="1"/>
    <col min="5889" max="5889" width="12.26953125" style="311" customWidth="1"/>
    <col min="5890" max="5890" width="3" style="311" customWidth="1"/>
    <col min="5891" max="5891" width="20.26953125" style="311" customWidth="1"/>
    <col min="5892" max="5892" width="12.54296875" style="311" customWidth="1"/>
    <col min="5893" max="5893" width="11.7265625" style="311" customWidth="1"/>
    <col min="5894" max="5894" width="8.7265625" style="311"/>
    <col min="5895" max="5895" width="2.81640625" style="311" customWidth="1"/>
    <col min="5896" max="5896" width="18.54296875" style="311" customWidth="1"/>
    <col min="5897" max="5897" width="14.453125" style="311" customWidth="1"/>
    <col min="5898" max="5898" width="13.7265625" style="311" customWidth="1"/>
    <col min="5899" max="5899" width="10.1796875" style="311" customWidth="1"/>
    <col min="5900" max="5900" width="4.453125" style="311" customWidth="1"/>
    <col min="5901" max="5901" width="24" style="311" customWidth="1"/>
    <col min="5902" max="5902" width="13.1796875" style="311" customWidth="1"/>
    <col min="5903" max="5903" width="13" style="311" customWidth="1"/>
    <col min="5904" max="5904" width="10.453125" style="311" customWidth="1"/>
    <col min="5905" max="6140" width="8.7265625" style="311"/>
    <col min="6141" max="6141" width="5" style="311" customWidth="1"/>
    <col min="6142" max="6142" width="17.7265625" style="311" customWidth="1"/>
    <col min="6143" max="6143" width="13.81640625" style="311" customWidth="1"/>
    <col min="6144" max="6144" width="13.1796875" style="311" customWidth="1"/>
    <col min="6145" max="6145" width="12.26953125" style="311" customWidth="1"/>
    <col min="6146" max="6146" width="3" style="311" customWidth="1"/>
    <col min="6147" max="6147" width="20.26953125" style="311" customWidth="1"/>
    <col min="6148" max="6148" width="12.54296875" style="311" customWidth="1"/>
    <col min="6149" max="6149" width="11.7265625" style="311" customWidth="1"/>
    <col min="6150" max="6150" width="8.7265625" style="311"/>
    <col min="6151" max="6151" width="2.81640625" style="311" customWidth="1"/>
    <col min="6152" max="6152" width="18.54296875" style="311" customWidth="1"/>
    <col min="6153" max="6153" width="14.453125" style="311" customWidth="1"/>
    <col min="6154" max="6154" width="13.7265625" style="311" customWidth="1"/>
    <col min="6155" max="6155" width="10.1796875" style="311" customWidth="1"/>
    <col min="6156" max="6156" width="4.453125" style="311" customWidth="1"/>
    <col min="6157" max="6157" width="24" style="311" customWidth="1"/>
    <col min="6158" max="6158" width="13.1796875" style="311" customWidth="1"/>
    <col min="6159" max="6159" width="13" style="311" customWidth="1"/>
    <col min="6160" max="6160" width="10.453125" style="311" customWidth="1"/>
    <col min="6161" max="6396" width="8.7265625" style="311"/>
    <col min="6397" max="6397" width="5" style="311" customWidth="1"/>
    <col min="6398" max="6398" width="17.7265625" style="311" customWidth="1"/>
    <col min="6399" max="6399" width="13.81640625" style="311" customWidth="1"/>
    <col min="6400" max="6400" width="13.1796875" style="311" customWidth="1"/>
    <col min="6401" max="6401" width="12.26953125" style="311" customWidth="1"/>
    <col min="6402" max="6402" width="3" style="311" customWidth="1"/>
    <col min="6403" max="6403" width="20.26953125" style="311" customWidth="1"/>
    <col min="6404" max="6404" width="12.54296875" style="311" customWidth="1"/>
    <col min="6405" max="6405" width="11.7265625" style="311" customWidth="1"/>
    <col min="6406" max="6406" width="8.7265625" style="311"/>
    <col min="6407" max="6407" width="2.81640625" style="311" customWidth="1"/>
    <col min="6408" max="6408" width="18.54296875" style="311" customWidth="1"/>
    <col min="6409" max="6409" width="14.453125" style="311" customWidth="1"/>
    <col min="6410" max="6410" width="13.7265625" style="311" customWidth="1"/>
    <col min="6411" max="6411" width="10.1796875" style="311" customWidth="1"/>
    <col min="6412" max="6412" width="4.453125" style="311" customWidth="1"/>
    <col min="6413" max="6413" width="24" style="311" customWidth="1"/>
    <col min="6414" max="6414" width="13.1796875" style="311" customWidth="1"/>
    <col min="6415" max="6415" width="13" style="311" customWidth="1"/>
    <col min="6416" max="6416" width="10.453125" style="311" customWidth="1"/>
    <col min="6417" max="6652" width="8.7265625" style="311"/>
    <col min="6653" max="6653" width="5" style="311" customWidth="1"/>
    <col min="6654" max="6654" width="17.7265625" style="311" customWidth="1"/>
    <col min="6655" max="6655" width="13.81640625" style="311" customWidth="1"/>
    <col min="6656" max="6656" width="13.1796875" style="311" customWidth="1"/>
    <col min="6657" max="6657" width="12.26953125" style="311" customWidth="1"/>
    <col min="6658" max="6658" width="3" style="311" customWidth="1"/>
    <col min="6659" max="6659" width="20.26953125" style="311" customWidth="1"/>
    <col min="6660" max="6660" width="12.54296875" style="311" customWidth="1"/>
    <col min="6661" max="6661" width="11.7265625" style="311" customWidth="1"/>
    <col min="6662" max="6662" width="8.7265625" style="311"/>
    <col min="6663" max="6663" width="2.81640625" style="311" customWidth="1"/>
    <col min="6664" max="6664" width="18.54296875" style="311" customWidth="1"/>
    <col min="6665" max="6665" width="14.453125" style="311" customWidth="1"/>
    <col min="6666" max="6666" width="13.7265625" style="311" customWidth="1"/>
    <col min="6667" max="6667" width="10.1796875" style="311" customWidth="1"/>
    <col min="6668" max="6668" width="4.453125" style="311" customWidth="1"/>
    <col min="6669" max="6669" width="24" style="311" customWidth="1"/>
    <col min="6670" max="6670" width="13.1796875" style="311" customWidth="1"/>
    <col min="6671" max="6671" width="13" style="311" customWidth="1"/>
    <col min="6672" max="6672" width="10.453125" style="311" customWidth="1"/>
    <col min="6673" max="6908" width="8.7265625" style="311"/>
    <col min="6909" max="6909" width="5" style="311" customWidth="1"/>
    <col min="6910" max="6910" width="17.7265625" style="311" customWidth="1"/>
    <col min="6911" max="6911" width="13.81640625" style="311" customWidth="1"/>
    <col min="6912" max="6912" width="13.1796875" style="311" customWidth="1"/>
    <col min="6913" max="6913" width="12.26953125" style="311" customWidth="1"/>
    <col min="6914" max="6914" width="3" style="311" customWidth="1"/>
    <col min="6915" max="6915" width="20.26953125" style="311" customWidth="1"/>
    <col min="6916" max="6916" width="12.54296875" style="311" customWidth="1"/>
    <col min="6917" max="6917" width="11.7265625" style="311" customWidth="1"/>
    <col min="6918" max="6918" width="8.7265625" style="311"/>
    <col min="6919" max="6919" width="2.81640625" style="311" customWidth="1"/>
    <col min="6920" max="6920" width="18.54296875" style="311" customWidth="1"/>
    <col min="6921" max="6921" width="14.453125" style="311" customWidth="1"/>
    <col min="6922" max="6922" width="13.7265625" style="311" customWidth="1"/>
    <col min="6923" max="6923" width="10.1796875" style="311" customWidth="1"/>
    <col min="6924" max="6924" width="4.453125" style="311" customWidth="1"/>
    <col min="6925" max="6925" width="24" style="311" customWidth="1"/>
    <col min="6926" max="6926" width="13.1796875" style="311" customWidth="1"/>
    <col min="6927" max="6927" width="13" style="311" customWidth="1"/>
    <col min="6928" max="6928" width="10.453125" style="311" customWidth="1"/>
    <col min="6929" max="7164" width="8.7265625" style="311"/>
    <col min="7165" max="7165" width="5" style="311" customWidth="1"/>
    <col min="7166" max="7166" width="17.7265625" style="311" customWidth="1"/>
    <col min="7167" max="7167" width="13.81640625" style="311" customWidth="1"/>
    <col min="7168" max="7168" width="13.1796875" style="311" customWidth="1"/>
    <col min="7169" max="7169" width="12.26953125" style="311" customWidth="1"/>
    <col min="7170" max="7170" width="3" style="311" customWidth="1"/>
    <col min="7171" max="7171" width="20.26953125" style="311" customWidth="1"/>
    <col min="7172" max="7172" width="12.54296875" style="311" customWidth="1"/>
    <col min="7173" max="7173" width="11.7265625" style="311" customWidth="1"/>
    <col min="7174" max="7174" width="8.7265625" style="311"/>
    <col min="7175" max="7175" width="2.81640625" style="311" customWidth="1"/>
    <col min="7176" max="7176" width="18.54296875" style="311" customWidth="1"/>
    <col min="7177" max="7177" width="14.453125" style="311" customWidth="1"/>
    <col min="7178" max="7178" width="13.7265625" style="311" customWidth="1"/>
    <col min="7179" max="7179" width="10.1796875" style="311" customWidth="1"/>
    <col min="7180" max="7180" width="4.453125" style="311" customWidth="1"/>
    <col min="7181" max="7181" width="24" style="311" customWidth="1"/>
    <col min="7182" max="7182" width="13.1796875" style="311" customWidth="1"/>
    <col min="7183" max="7183" width="13" style="311" customWidth="1"/>
    <col min="7184" max="7184" width="10.453125" style="311" customWidth="1"/>
    <col min="7185" max="7420" width="8.7265625" style="311"/>
    <col min="7421" max="7421" width="5" style="311" customWidth="1"/>
    <col min="7422" max="7422" width="17.7265625" style="311" customWidth="1"/>
    <col min="7423" max="7423" width="13.81640625" style="311" customWidth="1"/>
    <col min="7424" max="7424" width="13.1796875" style="311" customWidth="1"/>
    <col min="7425" max="7425" width="12.26953125" style="311" customWidth="1"/>
    <col min="7426" max="7426" width="3" style="311" customWidth="1"/>
    <col min="7427" max="7427" width="20.26953125" style="311" customWidth="1"/>
    <col min="7428" max="7428" width="12.54296875" style="311" customWidth="1"/>
    <col min="7429" max="7429" width="11.7265625" style="311" customWidth="1"/>
    <col min="7430" max="7430" width="8.7265625" style="311"/>
    <col min="7431" max="7431" width="2.81640625" style="311" customWidth="1"/>
    <col min="7432" max="7432" width="18.54296875" style="311" customWidth="1"/>
    <col min="7433" max="7433" width="14.453125" style="311" customWidth="1"/>
    <col min="7434" max="7434" width="13.7265625" style="311" customWidth="1"/>
    <col min="7435" max="7435" width="10.1796875" style="311" customWidth="1"/>
    <col min="7436" max="7436" width="4.453125" style="311" customWidth="1"/>
    <col min="7437" max="7437" width="24" style="311" customWidth="1"/>
    <col min="7438" max="7438" width="13.1796875" style="311" customWidth="1"/>
    <col min="7439" max="7439" width="13" style="311" customWidth="1"/>
    <col min="7440" max="7440" width="10.453125" style="311" customWidth="1"/>
    <col min="7441" max="7676" width="8.7265625" style="311"/>
    <col min="7677" max="7677" width="5" style="311" customWidth="1"/>
    <col min="7678" max="7678" width="17.7265625" style="311" customWidth="1"/>
    <col min="7679" max="7679" width="13.81640625" style="311" customWidth="1"/>
    <col min="7680" max="7680" width="13.1796875" style="311" customWidth="1"/>
    <col min="7681" max="7681" width="12.26953125" style="311" customWidth="1"/>
    <col min="7682" max="7682" width="3" style="311" customWidth="1"/>
    <col min="7683" max="7683" width="20.26953125" style="311" customWidth="1"/>
    <col min="7684" max="7684" width="12.54296875" style="311" customWidth="1"/>
    <col min="7685" max="7685" width="11.7265625" style="311" customWidth="1"/>
    <col min="7686" max="7686" width="8.7265625" style="311"/>
    <col min="7687" max="7687" width="2.81640625" style="311" customWidth="1"/>
    <col min="7688" max="7688" width="18.54296875" style="311" customWidth="1"/>
    <col min="7689" max="7689" width="14.453125" style="311" customWidth="1"/>
    <col min="7690" max="7690" width="13.7265625" style="311" customWidth="1"/>
    <col min="7691" max="7691" width="10.1796875" style="311" customWidth="1"/>
    <col min="7692" max="7692" width="4.453125" style="311" customWidth="1"/>
    <col min="7693" max="7693" width="24" style="311" customWidth="1"/>
    <col min="7694" max="7694" width="13.1796875" style="311" customWidth="1"/>
    <col min="7695" max="7695" width="13" style="311" customWidth="1"/>
    <col min="7696" max="7696" width="10.453125" style="311" customWidth="1"/>
    <col min="7697" max="7932" width="8.7265625" style="311"/>
    <col min="7933" max="7933" width="5" style="311" customWidth="1"/>
    <col min="7934" max="7934" width="17.7265625" style="311" customWidth="1"/>
    <col min="7935" max="7935" width="13.81640625" style="311" customWidth="1"/>
    <col min="7936" max="7936" width="13.1796875" style="311" customWidth="1"/>
    <col min="7937" max="7937" width="12.26953125" style="311" customWidth="1"/>
    <col min="7938" max="7938" width="3" style="311" customWidth="1"/>
    <col min="7939" max="7939" width="20.26953125" style="311" customWidth="1"/>
    <col min="7940" max="7940" width="12.54296875" style="311" customWidth="1"/>
    <col min="7941" max="7941" width="11.7265625" style="311" customWidth="1"/>
    <col min="7942" max="7942" width="8.7265625" style="311"/>
    <col min="7943" max="7943" width="2.81640625" style="311" customWidth="1"/>
    <col min="7944" max="7944" width="18.54296875" style="311" customWidth="1"/>
    <col min="7945" max="7945" width="14.453125" style="311" customWidth="1"/>
    <col min="7946" max="7946" width="13.7265625" style="311" customWidth="1"/>
    <col min="7947" max="7947" width="10.1796875" style="311" customWidth="1"/>
    <col min="7948" max="7948" width="4.453125" style="311" customWidth="1"/>
    <col min="7949" max="7949" width="24" style="311" customWidth="1"/>
    <col min="7950" max="7950" width="13.1796875" style="311" customWidth="1"/>
    <col min="7951" max="7951" width="13" style="311" customWidth="1"/>
    <col min="7952" max="7952" width="10.453125" style="311" customWidth="1"/>
    <col min="7953" max="8188" width="8.7265625" style="311"/>
    <col min="8189" max="8189" width="5" style="311" customWidth="1"/>
    <col min="8190" max="8190" width="17.7265625" style="311" customWidth="1"/>
    <col min="8191" max="8191" width="13.81640625" style="311" customWidth="1"/>
    <col min="8192" max="8192" width="13.1796875" style="311" customWidth="1"/>
    <col min="8193" max="8193" width="12.26953125" style="311" customWidth="1"/>
    <col min="8194" max="8194" width="3" style="311" customWidth="1"/>
    <col min="8195" max="8195" width="20.26953125" style="311" customWidth="1"/>
    <col min="8196" max="8196" width="12.54296875" style="311" customWidth="1"/>
    <col min="8197" max="8197" width="11.7265625" style="311" customWidth="1"/>
    <col min="8198" max="8198" width="8.7265625" style="311"/>
    <col min="8199" max="8199" width="2.81640625" style="311" customWidth="1"/>
    <col min="8200" max="8200" width="18.54296875" style="311" customWidth="1"/>
    <col min="8201" max="8201" width="14.453125" style="311" customWidth="1"/>
    <col min="8202" max="8202" width="13.7265625" style="311" customWidth="1"/>
    <col min="8203" max="8203" width="10.1796875" style="311" customWidth="1"/>
    <col min="8204" max="8204" width="4.453125" style="311" customWidth="1"/>
    <col min="8205" max="8205" width="24" style="311" customWidth="1"/>
    <col min="8206" max="8206" width="13.1796875" style="311" customWidth="1"/>
    <col min="8207" max="8207" width="13" style="311" customWidth="1"/>
    <col min="8208" max="8208" width="10.453125" style="311" customWidth="1"/>
    <col min="8209" max="8444" width="8.7265625" style="311"/>
    <col min="8445" max="8445" width="5" style="311" customWidth="1"/>
    <col min="8446" max="8446" width="17.7265625" style="311" customWidth="1"/>
    <col min="8447" max="8447" width="13.81640625" style="311" customWidth="1"/>
    <col min="8448" max="8448" width="13.1796875" style="311" customWidth="1"/>
    <col min="8449" max="8449" width="12.26953125" style="311" customWidth="1"/>
    <col min="8450" max="8450" width="3" style="311" customWidth="1"/>
    <col min="8451" max="8451" width="20.26953125" style="311" customWidth="1"/>
    <col min="8452" max="8452" width="12.54296875" style="311" customWidth="1"/>
    <col min="8453" max="8453" width="11.7265625" style="311" customWidth="1"/>
    <col min="8454" max="8454" width="8.7265625" style="311"/>
    <col min="8455" max="8455" width="2.81640625" style="311" customWidth="1"/>
    <col min="8456" max="8456" width="18.54296875" style="311" customWidth="1"/>
    <col min="8457" max="8457" width="14.453125" style="311" customWidth="1"/>
    <col min="8458" max="8458" width="13.7265625" style="311" customWidth="1"/>
    <col min="8459" max="8459" width="10.1796875" style="311" customWidth="1"/>
    <col min="8460" max="8460" width="4.453125" style="311" customWidth="1"/>
    <col min="8461" max="8461" width="24" style="311" customWidth="1"/>
    <col min="8462" max="8462" width="13.1796875" style="311" customWidth="1"/>
    <col min="8463" max="8463" width="13" style="311" customWidth="1"/>
    <col min="8464" max="8464" width="10.453125" style="311" customWidth="1"/>
    <col min="8465" max="8700" width="8.7265625" style="311"/>
    <col min="8701" max="8701" width="5" style="311" customWidth="1"/>
    <col min="8702" max="8702" width="17.7265625" style="311" customWidth="1"/>
    <col min="8703" max="8703" width="13.81640625" style="311" customWidth="1"/>
    <col min="8704" max="8704" width="13.1796875" style="311" customWidth="1"/>
    <col min="8705" max="8705" width="12.26953125" style="311" customWidth="1"/>
    <col min="8706" max="8706" width="3" style="311" customWidth="1"/>
    <col min="8707" max="8707" width="20.26953125" style="311" customWidth="1"/>
    <col min="8708" max="8708" width="12.54296875" style="311" customWidth="1"/>
    <col min="8709" max="8709" width="11.7265625" style="311" customWidth="1"/>
    <col min="8710" max="8710" width="8.7265625" style="311"/>
    <col min="8711" max="8711" width="2.81640625" style="311" customWidth="1"/>
    <col min="8712" max="8712" width="18.54296875" style="311" customWidth="1"/>
    <col min="8713" max="8713" width="14.453125" style="311" customWidth="1"/>
    <col min="8714" max="8714" width="13.7265625" style="311" customWidth="1"/>
    <col min="8715" max="8715" width="10.1796875" style="311" customWidth="1"/>
    <col min="8716" max="8716" width="4.453125" style="311" customWidth="1"/>
    <col min="8717" max="8717" width="24" style="311" customWidth="1"/>
    <col min="8718" max="8718" width="13.1796875" style="311" customWidth="1"/>
    <col min="8719" max="8719" width="13" style="311" customWidth="1"/>
    <col min="8720" max="8720" width="10.453125" style="311" customWidth="1"/>
    <col min="8721" max="8956" width="8.7265625" style="311"/>
    <col min="8957" max="8957" width="5" style="311" customWidth="1"/>
    <col min="8958" max="8958" width="17.7265625" style="311" customWidth="1"/>
    <col min="8959" max="8959" width="13.81640625" style="311" customWidth="1"/>
    <col min="8960" max="8960" width="13.1796875" style="311" customWidth="1"/>
    <col min="8961" max="8961" width="12.26953125" style="311" customWidth="1"/>
    <col min="8962" max="8962" width="3" style="311" customWidth="1"/>
    <col min="8963" max="8963" width="20.26953125" style="311" customWidth="1"/>
    <col min="8964" max="8964" width="12.54296875" style="311" customWidth="1"/>
    <col min="8965" max="8965" width="11.7265625" style="311" customWidth="1"/>
    <col min="8966" max="8966" width="8.7265625" style="311"/>
    <col min="8967" max="8967" width="2.81640625" style="311" customWidth="1"/>
    <col min="8968" max="8968" width="18.54296875" style="311" customWidth="1"/>
    <col min="8969" max="8969" width="14.453125" style="311" customWidth="1"/>
    <col min="8970" max="8970" width="13.7265625" style="311" customWidth="1"/>
    <col min="8971" max="8971" width="10.1796875" style="311" customWidth="1"/>
    <col min="8972" max="8972" width="4.453125" style="311" customWidth="1"/>
    <col min="8973" max="8973" width="24" style="311" customWidth="1"/>
    <col min="8974" max="8974" width="13.1796875" style="311" customWidth="1"/>
    <col min="8975" max="8975" width="13" style="311" customWidth="1"/>
    <col min="8976" max="8976" width="10.453125" style="311" customWidth="1"/>
    <col min="8977" max="9212" width="8.7265625" style="311"/>
    <col min="9213" max="9213" width="5" style="311" customWidth="1"/>
    <col min="9214" max="9214" width="17.7265625" style="311" customWidth="1"/>
    <col min="9215" max="9215" width="13.81640625" style="311" customWidth="1"/>
    <col min="9216" max="9216" width="13.1796875" style="311" customWidth="1"/>
    <col min="9217" max="9217" width="12.26953125" style="311" customWidth="1"/>
    <col min="9218" max="9218" width="3" style="311" customWidth="1"/>
    <col min="9219" max="9219" width="20.26953125" style="311" customWidth="1"/>
    <col min="9220" max="9220" width="12.54296875" style="311" customWidth="1"/>
    <col min="9221" max="9221" width="11.7265625" style="311" customWidth="1"/>
    <col min="9222" max="9222" width="8.7265625" style="311"/>
    <col min="9223" max="9223" width="2.81640625" style="311" customWidth="1"/>
    <col min="9224" max="9224" width="18.54296875" style="311" customWidth="1"/>
    <col min="9225" max="9225" width="14.453125" style="311" customWidth="1"/>
    <col min="9226" max="9226" width="13.7265625" style="311" customWidth="1"/>
    <col min="9227" max="9227" width="10.1796875" style="311" customWidth="1"/>
    <col min="9228" max="9228" width="4.453125" style="311" customWidth="1"/>
    <col min="9229" max="9229" width="24" style="311" customWidth="1"/>
    <col min="9230" max="9230" width="13.1796875" style="311" customWidth="1"/>
    <col min="9231" max="9231" width="13" style="311" customWidth="1"/>
    <col min="9232" max="9232" width="10.453125" style="311" customWidth="1"/>
    <col min="9233" max="9468" width="8.7265625" style="311"/>
    <col min="9469" max="9469" width="5" style="311" customWidth="1"/>
    <col min="9470" max="9470" width="17.7265625" style="311" customWidth="1"/>
    <col min="9471" max="9471" width="13.81640625" style="311" customWidth="1"/>
    <col min="9472" max="9472" width="13.1796875" style="311" customWidth="1"/>
    <col min="9473" max="9473" width="12.26953125" style="311" customWidth="1"/>
    <col min="9474" max="9474" width="3" style="311" customWidth="1"/>
    <col min="9475" max="9475" width="20.26953125" style="311" customWidth="1"/>
    <col min="9476" max="9476" width="12.54296875" style="311" customWidth="1"/>
    <col min="9477" max="9477" width="11.7265625" style="311" customWidth="1"/>
    <col min="9478" max="9478" width="8.7265625" style="311"/>
    <col min="9479" max="9479" width="2.81640625" style="311" customWidth="1"/>
    <col min="9480" max="9480" width="18.54296875" style="311" customWidth="1"/>
    <col min="9481" max="9481" width="14.453125" style="311" customWidth="1"/>
    <col min="9482" max="9482" width="13.7265625" style="311" customWidth="1"/>
    <col min="9483" max="9483" width="10.1796875" style="311" customWidth="1"/>
    <col min="9484" max="9484" width="4.453125" style="311" customWidth="1"/>
    <col min="9485" max="9485" width="24" style="311" customWidth="1"/>
    <col min="9486" max="9486" width="13.1796875" style="311" customWidth="1"/>
    <col min="9487" max="9487" width="13" style="311" customWidth="1"/>
    <col min="9488" max="9488" width="10.453125" style="311" customWidth="1"/>
    <col min="9489" max="9724" width="8.7265625" style="311"/>
    <col min="9725" max="9725" width="5" style="311" customWidth="1"/>
    <col min="9726" max="9726" width="17.7265625" style="311" customWidth="1"/>
    <col min="9727" max="9727" width="13.81640625" style="311" customWidth="1"/>
    <col min="9728" max="9728" width="13.1796875" style="311" customWidth="1"/>
    <col min="9729" max="9729" width="12.26953125" style="311" customWidth="1"/>
    <col min="9730" max="9730" width="3" style="311" customWidth="1"/>
    <col min="9731" max="9731" width="20.26953125" style="311" customWidth="1"/>
    <col min="9732" max="9732" width="12.54296875" style="311" customWidth="1"/>
    <col min="9733" max="9733" width="11.7265625" style="311" customWidth="1"/>
    <col min="9734" max="9734" width="8.7265625" style="311"/>
    <col min="9735" max="9735" width="2.81640625" style="311" customWidth="1"/>
    <col min="9736" max="9736" width="18.54296875" style="311" customWidth="1"/>
    <col min="9737" max="9737" width="14.453125" style="311" customWidth="1"/>
    <col min="9738" max="9738" width="13.7265625" style="311" customWidth="1"/>
    <col min="9739" max="9739" width="10.1796875" style="311" customWidth="1"/>
    <col min="9740" max="9740" width="4.453125" style="311" customWidth="1"/>
    <col min="9741" max="9741" width="24" style="311" customWidth="1"/>
    <col min="9742" max="9742" width="13.1796875" style="311" customWidth="1"/>
    <col min="9743" max="9743" width="13" style="311" customWidth="1"/>
    <col min="9744" max="9744" width="10.453125" style="311" customWidth="1"/>
    <col min="9745" max="9980" width="8.7265625" style="311"/>
    <col min="9981" max="9981" width="5" style="311" customWidth="1"/>
    <col min="9982" max="9982" width="17.7265625" style="311" customWidth="1"/>
    <col min="9983" max="9983" width="13.81640625" style="311" customWidth="1"/>
    <col min="9984" max="9984" width="13.1796875" style="311" customWidth="1"/>
    <col min="9985" max="9985" width="12.26953125" style="311" customWidth="1"/>
    <col min="9986" max="9986" width="3" style="311" customWidth="1"/>
    <col min="9987" max="9987" width="20.26953125" style="311" customWidth="1"/>
    <col min="9988" max="9988" width="12.54296875" style="311" customWidth="1"/>
    <col min="9989" max="9989" width="11.7265625" style="311" customWidth="1"/>
    <col min="9990" max="9990" width="8.7265625" style="311"/>
    <col min="9991" max="9991" width="2.81640625" style="311" customWidth="1"/>
    <col min="9992" max="9992" width="18.54296875" style="311" customWidth="1"/>
    <col min="9993" max="9993" width="14.453125" style="311" customWidth="1"/>
    <col min="9994" max="9994" width="13.7265625" style="311" customWidth="1"/>
    <col min="9995" max="9995" width="10.1796875" style="311" customWidth="1"/>
    <col min="9996" max="9996" width="4.453125" style="311" customWidth="1"/>
    <col min="9997" max="9997" width="24" style="311" customWidth="1"/>
    <col min="9998" max="9998" width="13.1796875" style="311" customWidth="1"/>
    <col min="9999" max="9999" width="13" style="311" customWidth="1"/>
    <col min="10000" max="10000" width="10.453125" style="311" customWidth="1"/>
    <col min="10001" max="10236" width="8.7265625" style="311"/>
    <col min="10237" max="10237" width="5" style="311" customWidth="1"/>
    <col min="10238" max="10238" width="17.7265625" style="311" customWidth="1"/>
    <col min="10239" max="10239" width="13.81640625" style="311" customWidth="1"/>
    <col min="10240" max="10240" width="13.1796875" style="311" customWidth="1"/>
    <col min="10241" max="10241" width="12.26953125" style="311" customWidth="1"/>
    <col min="10242" max="10242" width="3" style="311" customWidth="1"/>
    <col min="10243" max="10243" width="20.26953125" style="311" customWidth="1"/>
    <col min="10244" max="10244" width="12.54296875" style="311" customWidth="1"/>
    <col min="10245" max="10245" width="11.7265625" style="311" customWidth="1"/>
    <col min="10246" max="10246" width="8.7265625" style="311"/>
    <col min="10247" max="10247" width="2.81640625" style="311" customWidth="1"/>
    <col min="10248" max="10248" width="18.54296875" style="311" customWidth="1"/>
    <col min="10249" max="10249" width="14.453125" style="311" customWidth="1"/>
    <col min="10250" max="10250" width="13.7265625" style="311" customWidth="1"/>
    <col min="10251" max="10251" width="10.1796875" style="311" customWidth="1"/>
    <col min="10252" max="10252" width="4.453125" style="311" customWidth="1"/>
    <col min="10253" max="10253" width="24" style="311" customWidth="1"/>
    <col min="10254" max="10254" width="13.1796875" style="311" customWidth="1"/>
    <col min="10255" max="10255" width="13" style="311" customWidth="1"/>
    <col min="10256" max="10256" width="10.453125" style="311" customWidth="1"/>
    <col min="10257" max="10492" width="8.7265625" style="311"/>
    <col min="10493" max="10493" width="5" style="311" customWidth="1"/>
    <col min="10494" max="10494" width="17.7265625" style="311" customWidth="1"/>
    <col min="10495" max="10495" width="13.81640625" style="311" customWidth="1"/>
    <col min="10496" max="10496" width="13.1796875" style="311" customWidth="1"/>
    <col min="10497" max="10497" width="12.26953125" style="311" customWidth="1"/>
    <col min="10498" max="10498" width="3" style="311" customWidth="1"/>
    <col min="10499" max="10499" width="20.26953125" style="311" customWidth="1"/>
    <col min="10500" max="10500" width="12.54296875" style="311" customWidth="1"/>
    <col min="10501" max="10501" width="11.7265625" style="311" customWidth="1"/>
    <col min="10502" max="10502" width="8.7265625" style="311"/>
    <col min="10503" max="10503" width="2.81640625" style="311" customWidth="1"/>
    <col min="10504" max="10504" width="18.54296875" style="311" customWidth="1"/>
    <col min="10505" max="10505" width="14.453125" style="311" customWidth="1"/>
    <col min="10506" max="10506" width="13.7265625" style="311" customWidth="1"/>
    <col min="10507" max="10507" width="10.1796875" style="311" customWidth="1"/>
    <col min="10508" max="10508" width="4.453125" style="311" customWidth="1"/>
    <col min="10509" max="10509" width="24" style="311" customWidth="1"/>
    <col min="10510" max="10510" width="13.1796875" style="311" customWidth="1"/>
    <col min="10511" max="10511" width="13" style="311" customWidth="1"/>
    <col min="10512" max="10512" width="10.453125" style="311" customWidth="1"/>
    <col min="10513" max="10748" width="8.7265625" style="311"/>
    <col min="10749" max="10749" width="5" style="311" customWidth="1"/>
    <col min="10750" max="10750" width="17.7265625" style="311" customWidth="1"/>
    <col min="10751" max="10751" width="13.81640625" style="311" customWidth="1"/>
    <col min="10752" max="10752" width="13.1796875" style="311" customWidth="1"/>
    <col min="10753" max="10753" width="12.26953125" style="311" customWidth="1"/>
    <col min="10754" max="10754" width="3" style="311" customWidth="1"/>
    <col min="10755" max="10755" width="20.26953125" style="311" customWidth="1"/>
    <col min="10756" max="10756" width="12.54296875" style="311" customWidth="1"/>
    <col min="10757" max="10757" width="11.7265625" style="311" customWidth="1"/>
    <col min="10758" max="10758" width="8.7265625" style="311"/>
    <col min="10759" max="10759" width="2.81640625" style="311" customWidth="1"/>
    <col min="10760" max="10760" width="18.54296875" style="311" customWidth="1"/>
    <col min="10761" max="10761" width="14.453125" style="311" customWidth="1"/>
    <col min="10762" max="10762" width="13.7265625" style="311" customWidth="1"/>
    <col min="10763" max="10763" width="10.1796875" style="311" customWidth="1"/>
    <col min="10764" max="10764" width="4.453125" style="311" customWidth="1"/>
    <col min="10765" max="10765" width="24" style="311" customWidth="1"/>
    <col min="10766" max="10766" width="13.1796875" style="311" customWidth="1"/>
    <col min="10767" max="10767" width="13" style="311" customWidth="1"/>
    <col min="10768" max="10768" width="10.453125" style="311" customWidth="1"/>
    <col min="10769" max="11004" width="8.7265625" style="311"/>
    <col min="11005" max="11005" width="5" style="311" customWidth="1"/>
    <col min="11006" max="11006" width="17.7265625" style="311" customWidth="1"/>
    <col min="11007" max="11007" width="13.81640625" style="311" customWidth="1"/>
    <col min="11008" max="11008" width="13.1796875" style="311" customWidth="1"/>
    <col min="11009" max="11009" width="12.26953125" style="311" customWidth="1"/>
    <col min="11010" max="11010" width="3" style="311" customWidth="1"/>
    <col min="11011" max="11011" width="20.26953125" style="311" customWidth="1"/>
    <col min="11012" max="11012" width="12.54296875" style="311" customWidth="1"/>
    <col min="11013" max="11013" width="11.7265625" style="311" customWidth="1"/>
    <col min="11014" max="11014" width="8.7265625" style="311"/>
    <col min="11015" max="11015" width="2.81640625" style="311" customWidth="1"/>
    <col min="11016" max="11016" width="18.54296875" style="311" customWidth="1"/>
    <col min="11017" max="11017" width="14.453125" style="311" customWidth="1"/>
    <col min="11018" max="11018" width="13.7265625" style="311" customWidth="1"/>
    <col min="11019" max="11019" width="10.1796875" style="311" customWidth="1"/>
    <col min="11020" max="11020" width="4.453125" style="311" customWidth="1"/>
    <col min="11021" max="11021" width="24" style="311" customWidth="1"/>
    <col min="11022" max="11022" width="13.1796875" style="311" customWidth="1"/>
    <col min="11023" max="11023" width="13" style="311" customWidth="1"/>
    <col min="11024" max="11024" width="10.453125" style="311" customWidth="1"/>
    <col min="11025" max="11260" width="8.7265625" style="311"/>
    <col min="11261" max="11261" width="5" style="311" customWidth="1"/>
    <col min="11262" max="11262" width="17.7265625" style="311" customWidth="1"/>
    <col min="11263" max="11263" width="13.81640625" style="311" customWidth="1"/>
    <col min="11264" max="11264" width="13.1796875" style="311" customWidth="1"/>
    <col min="11265" max="11265" width="12.26953125" style="311" customWidth="1"/>
    <col min="11266" max="11266" width="3" style="311" customWidth="1"/>
    <col min="11267" max="11267" width="20.26953125" style="311" customWidth="1"/>
    <col min="11268" max="11268" width="12.54296875" style="311" customWidth="1"/>
    <col min="11269" max="11269" width="11.7265625" style="311" customWidth="1"/>
    <col min="11270" max="11270" width="8.7265625" style="311"/>
    <col min="11271" max="11271" width="2.81640625" style="311" customWidth="1"/>
    <col min="11272" max="11272" width="18.54296875" style="311" customWidth="1"/>
    <col min="11273" max="11273" width="14.453125" style="311" customWidth="1"/>
    <col min="11274" max="11274" width="13.7265625" style="311" customWidth="1"/>
    <col min="11275" max="11275" width="10.1796875" style="311" customWidth="1"/>
    <col min="11276" max="11276" width="4.453125" style="311" customWidth="1"/>
    <col min="11277" max="11277" width="24" style="311" customWidth="1"/>
    <col min="11278" max="11278" width="13.1796875" style="311" customWidth="1"/>
    <col min="11279" max="11279" width="13" style="311" customWidth="1"/>
    <col min="11280" max="11280" width="10.453125" style="311" customWidth="1"/>
    <col min="11281" max="11516" width="8.7265625" style="311"/>
    <col min="11517" max="11517" width="5" style="311" customWidth="1"/>
    <col min="11518" max="11518" width="17.7265625" style="311" customWidth="1"/>
    <col min="11519" max="11519" width="13.81640625" style="311" customWidth="1"/>
    <col min="11520" max="11520" width="13.1796875" style="311" customWidth="1"/>
    <col min="11521" max="11521" width="12.26953125" style="311" customWidth="1"/>
    <col min="11522" max="11522" width="3" style="311" customWidth="1"/>
    <col min="11523" max="11523" width="20.26953125" style="311" customWidth="1"/>
    <col min="11524" max="11524" width="12.54296875" style="311" customWidth="1"/>
    <col min="11525" max="11525" width="11.7265625" style="311" customWidth="1"/>
    <col min="11526" max="11526" width="8.7265625" style="311"/>
    <col min="11527" max="11527" width="2.81640625" style="311" customWidth="1"/>
    <col min="11528" max="11528" width="18.54296875" style="311" customWidth="1"/>
    <col min="11529" max="11529" width="14.453125" style="311" customWidth="1"/>
    <col min="11530" max="11530" width="13.7265625" style="311" customWidth="1"/>
    <col min="11531" max="11531" width="10.1796875" style="311" customWidth="1"/>
    <col min="11532" max="11532" width="4.453125" style="311" customWidth="1"/>
    <col min="11533" max="11533" width="24" style="311" customWidth="1"/>
    <col min="11534" max="11534" width="13.1796875" style="311" customWidth="1"/>
    <col min="11535" max="11535" width="13" style="311" customWidth="1"/>
    <col min="11536" max="11536" width="10.453125" style="311" customWidth="1"/>
    <col min="11537" max="11772" width="8.7265625" style="311"/>
    <col min="11773" max="11773" width="5" style="311" customWidth="1"/>
    <col min="11774" max="11774" width="17.7265625" style="311" customWidth="1"/>
    <col min="11775" max="11775" width="13.81640625" style="311" customWidth="1"/>
    <col min="11776" max="11776" width="13.1796875" style="311" customWidth="1"/>
    <col min="11777" max="11777" width="12.26953125" style="311" customWidth="1"/>
    <col min="11778" max="11778" width="3" style="311" customWidth="1"/>
    <col min="11779" max="11779" width="20.26953125" style="311" customWidth="1"/>
    <col min="11780" max="11780" width="12.54296875" style="311" customWidth="1"/>
    <col min="11781" max="11781" width="11.7265625" style="311" customWidth="1"/>
    <col min="11782" max="11782" width="8.7265625" style="311"/>
    <col min="11783" max="11783" width="2.81640625" style="311" customWidth="1"/>
    <col min="11784" max="11784" width="18.54296875" style="311" customWidth="1"/>
    <col min="11785" max="11785" width="14.453125" style="311" customWidth="1"/>
    <col min="11786" max="11786" width="13.7265625" style="311" customWidth="1"/>
    <col min="11787" max="11787" width="10.1796875" style="311" customWidth="1"/>
    <col min="11788" max="11788" width="4.453125" style="311" customWidth="1"/>
    <col min="11789" max="11789" width="24" style="311" customWidth="1"/>
    <col min="11790" max="11790" width="13.1796875" style="311" customWidth="1"/>
    <col min="11791" max="11791" width="13" style="311" customWidth="1"/>
    <col min="11792" max="11792" width="10.453125" style="311" customWidth="1"/>
    <col min="11793" max="12028" width="8.7265625" style="311"/>
    <col min="12029" max="12029" width="5" style="311" customWidth="1"/>
    <col min="12030" max="12030" width="17.7265625" style="311" customWidth="1"/>
    <col min="12031" max="12031" width="13.81640625" style="311" customWidth="1"/>
    <col min="12032" max="12032" width="13.1796875" style="311" customWidth="1"/>
    <col min="12033" max="12033" width="12.26953125" style="311" customWidth="1"/>
    <col min="12034" max="12034" width="3" style="311" customWidth="1"/>
    <col min="12035" max="12035" width="20.26953125" style="311" customWidth="1"/>
    <col min="12036" max="12036" width="12.54296875" style="311" customWidth="1"/>
    <col min="12037" max="12037" width="11.7265625" style="311" customWidth="1"/>
    <col min="12038" max="12038" width="8.7265625" style="311"/>
    <col min="12039" max="12039" width="2.81640625" style="311" customWidth="1"/>
    <col min="12040" max="12040" width="18.54296875" style="311" customWidth="1"/>
    <col min="12041" max="12041" width="14.453125" style="311" customWidth="1"/>
    <col min="12042" max="12042" width="13.7265625" style="311" customWidth="1"/>
    <col min="12043" max="12043" width="10.1796875" style="311" customWidth="1"/>
    <col min="12044" max="12044" width="4.453125" style="311" customWidth="1"/>
    <col min="12045" max="12045" width="24" style="311" customWidth="1"/>
    <col min="12046" max="12046" width="13.1796875" style="311" customWidth="1"/>
    <col min="12047" max="12047" width="13" style="311" customWidth="1"/>
    <col min="12048" max="12048" width="10.453125" style="311" customWidth="1"/>
    <col min="12049" max="12284" width="8.7265625" style="311"/>
    <col min="12285" max="12285" width="5" style="311" customWidth="1"/>
    <col min="12286" max="12286" width="17.7265625" style="311" customWidth="1"/>
    <col min="12287" max="12287" width="13.81640625" style="311" customWidth="1"/>
    <col min="12288" max="12288" width="13.1796875" style="311" customWidth="1"/>
    <col min="12289" max="12289" width="12.26953125" style="311" customWidth="1"/>
    <col min="12290" max="12290" width="3" style="311" customWidth="1"/>
    <col min="12291" max="12291" width="20.26953125" style="311" customWidth="1"/>
    <col min="12292" max="12292" width="12.54296875" style="311" customWidth="1"/>
    <col min="12293" max="12293" width="11.7265625" style="311" customWidth="1"/>
    <col min="12294" max="12294" width="8.7265625" style="311"/>
    <col min="12295" max="12295" width="2.81640625" style="311" customWidth="1"/>
    <col min="12296" max="12296" width="18.54296875" style="311" customWidth="1"/>
    <col min="12297" max="12297" width="14.453125" style="311" customWidth="1"/>
    <col min="12298" max="12298" width="13.7265625" style="311" customWidth="1"/>
    <col min="12299" max="12299" width="10.1796875" style="311" customWidth="1"/>
    <col min="12300" max="12300" width="4.453125" style="311" customWidth="1"/>
    <col min="12301" max="12301" width="24" style="311" customWidth="1"/>
    <col min="12302" max="12302" width="13.1796875" style="311" customWidth="1"/>
    <col min="12303" max="12303" width="13" style="311" customWidth="1"/>
    <col min="12304" max="12304" width="10.453125" style="311" customWidth="1"/>
    <col min="12305" max="12540" width="8.7265625" style="311"/>
    <col min="12541" max="12541" width="5" style="311" customWidth="1"/>
    <col min="12542" max="12542" width="17.7265625" style="311" customWidth="1"/>
    <col min="12543" max="12543" width="13.81640625" style="311" customWidth="1"/>
    <col min="12544" max="12544" width="13.1796875" style="311" customWidth="1"/>
    <col min="12545" max="12545" width="12.26953125" style="311" customWidth="1"/>
    <col min="12546" max="12546" width="3" style="311" customWidth="1"/>
    <col min="12547" max="12547" width="20.26953125" style="311" customWidth="1"/>
    <col min="12548" max="12548" width="12.54296875" style="311" customWidth="1"/>
    <col min="12549" max="12549" width="11.7265625" style="311" customWidth="1"/>
    <col min="12550" max="12550" width="8.7265625" style="311"/>
    <col min="12551" max="12551" width="2.81640625" style="311" customWidth="1"/>
    <col min="12552" max="12552" width="18.54296875" style="311" customWidth="1"/>
    <col min="12553" max="12553" width="14.453125" style="311" customWidth="1"/>
    <col min="12554" max="12554" width="13.7265625" style="311" customWidth="1"/>
    <col min="12555" max="12555" width="10.1796875" style="311" customWidth="1"/>
    <col min="12556" max="12556" width="4.453125" style="311" customWidth="1"/>
    <col min="12557" max="12557" width="24" style="311" customWidth="1"/>
    <col min="12558" max="12558" width="13.1796875" style="311" customWidth="1"/>
    <col min="12559" max="12559" width="13" style="311" customWidth="1"/>
    <col min="12560" max="12560" width="10.453125" style="311" customWidth="1"/>
    <col min="12561" max="12796" width="8.7265625" style="311"/>
    <col min="12797" max="12797" width="5" style="311" customWidth="1"/>
    <col min="12798" max="12798" width="17.7265625" style="311" customWidth="1"/>
    <col min="12799" max="12799" width="13.81640625" style="311" customWidth="1"/>
    <col min="12800" max="12800" width="13.1796875" style="311" customWidth="1"/>
    <col min="12801" max="12801" width="12.26953125" style="311" customWidth="1"/>
    <col min="12802" max="12802" width="3" style="311" customWidth="1"/>
    <col min="12803" max="12803" width="20.26953125" style="311" customWidth="1"/>
    <col min="12804" max="12804" width="12.54296875" style="311" customWidth="1"/>
    <col min="12805" max="12805" width="11.7265625" style="311" customWidth="1"/>
    <col min="12806" max="12806" width="8.7265625" style="311"/>
    <col min="12807" max="12807" width="2.81640625" style="311" customWidth="1"/>
    <col min="12808" max="12808" width="18.54296875" style="311" customWidth="1"/>
    <col min="12809" max="12809" width="14.453125" style="311" customWidth="1"/>
    <col min="12810" max="12810" width="13.7265625" style="311" customWidth="1"/>
    <col min="12811" max="12811" width="10.1796875" style="311" customWidth="1"/>
    <col min="12812" max="12812" width="4.453125" style="311" customWidth="1"/>
    <col min="12813" max="12813" width="24" style="311" customWidth="1"/>
    <col min="12814" max="12814" width="13.1796875" style="311" customWidth="1"/>
    <col min="12815" max="12815" width="13" style="311" customWidth="1"/>
    <col min="12816" max="12816" width="10.453125" style="311" customWidth="1"/>
    <col min="12817" max="13052" width="8.7265625" style="311"/>
    <col min="13053" max="13053" width="5" style="311" customWidth="1"/>
    <col min="13054" max="13054" width="17.7265625" style="311" customWidth="1"/>
    <col min="13055" max="13055" width="13.81640625" style="311" customWidth="1"/>
    <col min="13056" max="13056" width="13.1796875" style="311" customWidth="1"/>
    <col min="13057" max="13057" width="12.26953125" style="311" customWidth="1"/>
    <col min="13058" max="13058" width="3" style="311" customWidth="1"/>
    <col min="13059" max="13059" width="20.26953125" style="311" customWidth="1"/>
    <col min="13060" max="13060" width="12.54296875" style="311" customWidth="1"/>
    <col min="13061" max="13061" width="11.7265625" style="311" customWidth="1"/>
    <col min="13062" max="13062" width="8.7265625" style="311"/>
    <col min="13063" max="13063" width="2.81640625" style="311" customWidth="1"/>
    <col min="13064" max="13064" width="18.54296875" style="311" customWidth="1"/>
    <col min="13065" max="13065" width="14.453125" style="311" customWidth="1"/>
    <col min="13066" max="13066" width="13.7265625" style="311" customWidth="1"/>
    <col min="13067" max="13067" width="10.1796875" style="311" customWidth="1"/>
    <col min="13068" max="13068" width="4.453125" style="311" customWidth="1"/>
    <col min="13069" max="13069" width="24" style="311" customWidth="1"/>
    <col min="13070" max="13070" width="13.1796875" style="311" customWidth="1"/>
    <col min="13071" max="13071" width="13" style="311" customWidth="1"/>
    <col min="13072" max="13072" width="10.453125" style="311" customWidth="1"/>
    <col min="13073" max="13308" width="8.7265625" style="311"/>
    <col min="13309" max="13309" width="5" style="311" customWidth="1"/>
    <col min="13310" max="13310" width="17.7265625" style="311" customWidth="1"/>
    <col min="13311" max="13311" width="13.81640625" style="311" customWidth="1"/>
    <col min="13312" max="13312" width="13.1796875" style="311" customWidth="1"/>
    <col min="13313" max="13313" width="12.26953125" style="311" customWidth="1"/>
    <col min="13314" max="13314" width="3" style="311" customWidth="1"/>
    <col min="13315" max="13315" width="20.26953125" style="311" customWidth="1"/>
    <col min="13316" max="13316" width="12.54296875" style="311" customWidth="1"/>
    <col min="13317" max="13317" width="11.7265625" style="311" customWidth="1"/>
    <col min="13318" max="13318" width="8.7265625" style="311"/>
    <col min="13319" max="13319" width="2.81640625" style="311" customWidth="1"/>
    <col min="13320" max="13320" width="18.54296875" style="311" customWidth="1"/>
    <col min="13321" max="13321" width="14.453125" style="311" customWidth="1"/>
    <col min="13322" max="13322" width="13.7265625" style="311" customWidth="1"/>
    <col min="13323" max="13323" width="10.1796875" style="311" customWidth="1"/>
    <col min="13324" max="13324" width="4.453125" style="311" customWidth="1"/>
    <col min="13325" max="13325" width="24" style="311" customWidth="1"/>
    <col min="13326" max="13326" width="13.1796875" style="311" customWidth="1"/>
    <col min="13327" max="13327" width="13" style="311" customWidth="1"/>
    <col min="13328" max="13328" width="10.453125" style="311" customWidth="1"/>
    <col min="13329" max="13564" width="8.7265625" style="311"/>
    <col min="13565" max="13565" width="5" style="311" customWidth="1"/>
    <col min="13566" max="13566" width="17.7265625" style="311" customWidth="1"/>
    <col min="13567" max="13567" width="13.81640625" style="311" customWidth="1"/>
    <col min="13568" max="13568" width="13.1796875" style="311" customWidth="1"/>
    <col min="13569" max="13569" width="12.26953125" style="311" customWidth="1"/>
    <col min="13570" max="13570" width="3" style="311" customWidth="1"/>
    <col min="13571" max="13571" width="20.26953125" style="311" customWidth="1"/>
    <col min="13572" max="13572" width="12.54296875" style="311" customWidth="1"/>
    <col min="13573" max="13573" width="11.7265625" style="311" customWidth="1"/>
    <col min="13574" max="13574" width="8.7265625" style="311"/>
    <col min="13575" max="13575" width="2.81640625" style="311" customWidth="1"/>
    <col min="13576" max="13576" width="18.54296875" style="311" customWidth="1"/>
    <col min="13577" max="13577" width="14.453125" style="311" customWidth="1"/>
    <col min="13578" max="13578" width="13.7265625" style="311" customWidth="1"/>
    <col min="13579" max="13579" width="10.1796875" style="311" customWidth="1"/>
    <col min="13580" max="13580" width="4.453125" style="311" customWidth="1"/>
    <col min="13581" max="13581" width="24" style="311" customWidth="1"/>
    <col min="13582" max="13582" width="13.1796875" style="311" customWidth="1"/>
    <col min="13583" max="13583" width="13" style="311" customWidth="1"/>
    <col min="13584" max="13584" width="10.453125" style="311" customWidth="1"/>
    <col min="13585" max="13820" width="8.7265625" style="311"/>
    <col min="13821" max="13821" width="5" style="311" customWidth="1"/>
    <col min="13822" max="13822" width="17.7265625" style="311" customWidth="1"/>
    <col min="13823" max="13823" width="13.81640625" style="311" customWidth="1"/>
    <col min="13824" max="13824" width="13.1796875" style="311" customWidth="1"/>
    <col min="13825" max="13825" width="12.26953125" style="311" customWidth="1"/>
    <col min="13826" max="13826" width="3" style="311" customWidth="1"/>
    <col min="13827" max="13827" width="20.26953125" style="311" customWidth="1"/>
    <col min="13828" max="13828" width="12.54296875" style="311" customWidth="1"/>
    <col min="13829" max="13829" width="11.7265625" style="311" customWidth="1"/>
    <col min="13830" max="13830" width="8.7265625" style="311"/>
    <col min="13831" max="13831" width="2.81640625" style="311" customWidth="1"/>
    <col min="13832" max="13832" width="18.54296875" style="311" customWidth="1"/>
    <col min="13833" max="13833" width="14.453125" style="311" customWidth="1"/>
    <col min="13834" max="13834" width="13.7265625" style="311" customWidth="1"/>
    <col min="13835" max="13835" width="10.1796875" style="311" customWidth="1"/>
    <col min="13836" max="13836" width="4.453125" style="311" customWidth="1"/>
    <col min="13837" max="13837" width="24" style="311" customWidth="1"/>
    <col min="13838" max="13838" width="13.1796875" style="311" customWidth="1"/>
    <col min="13839" max="13839" width="13" style="311" customWidth="1"/>
    <col min="13840" max="13840" width="10.453125" style="311" customWidth="1"/>
    <col min="13841" max="14076" width="8.7265625" style="311"/>
    <col min="14077" max="14077" width="5" style="311" customWidth="1"/>
    <col min="14078" max="14078" width="17.7265625" style="311" customWidth="1"/>
    <col min="14079" max="14079" width="13.81640625" style="311" customWidth="1"/>
    <col min="14080" max="14080" width="13.1796875" style="311" customWidth="1"/>
    <col min="14081" max="14081" width="12.26953125" style="311" customWidth="1"/>
    <col min="14082" max="14082" width="3" style="311" customWidth="1"/>
    <col min="14083" max="14083" width="20.26953125" style="311" customWidth="1"/>
    <col min="14084" max="14084" width="12.54296875" style="311" customWidth="1"/>
    <col min="14085" max="14085" width="11.7265625" style="311" customWidth="1"/>
    <col min="14086" max="14086" width="8.7265625" style="311"/>
    <col min="14087" max="14087" width="2.81640625" style="311" customWidth="1"/>
    <col min="14088" max="14088" width="18.54296875" style="311" customWidth="1"/>
    <col min="14089" max="14089" width="14.453125" style="311" customWidth="1"/>
    <col min="14090" max="14090" width="13.7265625" style="311" customWidth="1"/>
    <col min="14091" max="14091" width="10.1796875" style="311" customWidth="1"/>
    <col min="14092" max="14092" width="4.453125" style="311" customWidth="1"/>
    <col min="14093" max="14093" width="24" style="311" customWidth="1"/>
    <col min="14094" max="14094" width="13.1796875" style="311" customWidth="1"/>
    <col min="14095" max="14095" width="13" style="311" customWidth="1"/>
    <col min="14096" max="14096" width="10.453125" style="311" customWidth="1"/>
    <col min="14097" max="14332" width="8.7265625" style="311"/>
    <col min="14333" max="14333" width="5" style="311" customWidth="1"/>
    <col min="14334" max="14334" width="17.7265625" style="311" customWidth="1"/>
    <col min="14335" max="14335" width="13.81640625" style="311" customWidth="1"/>
    <col min="14336" max="14336" width="13.1796875" style="311" customWidth="1"/>
    <col min="14337" max="14337" width="12.26953125" style="311" customWidth="1"/>
    <col min="14338" max="14338" width="3" style="311" customWidth="1"/>
    <col min="14339" max="14339" width="20.26953125" style="311" customWidth="1"/>
    <col min="14340" max="14340" width="12.54296875" style="311" customWidth="1"/>
    <col min="14341" max="14341" width="11.7265625" style="311" customWidth="1"/>
    <col min="14342" max="14342" width="8.7265625" style="311"/>
    <col min="14343" max="14343" width="2.81640625" style="311" customWidth="1"/>
    <col min="14344" max="14344" width="18.54296875" style="311" customWidth="1"/>
    <col min="14345" max="14345" width="14.453125" style="311" customWidth="1"/>
    <col min="14346" max="14346" width="13.7265625" style="311" customWidth="1"/>
    <col min="14347" max="14347" width="10.1796875" style="311" customWidth="1"/>
    <col min="14348" max="14348" width="4.453125" style="311" customWidth="1"/>
    <col min="14349" max="14349" width="24" style="311" customWidth="1"/>
    <col min="14350" max="14350" width="13.1796875" style="311" customWidth="1"/>
    <col min="14351" max="14351" width="13" style="311" customWidth="1"/>
    <col min="14352" max="14352" width="10.453125" style="311" customWidth="1"/>
    <col min="14353" max="14588" width="8.7265625" style="311"/>
    <col min="14589" max="14589" width="5" style="311" customWidth="1"/>
    <col min="14590" max="14590" width="17.7265625" style="311" customWidth="1"/>
    <col min="14591" max="14591" width="13.81640625" style="311" customWidth="1"/>
    <col min="14592" max="14592" width="13.1796875" style="311" customWidth="1"/>
    <col min="14593" max="14593" width="12.26953125" style="311" customWidth="1"/>
    <col min="14594" max="14594" width="3" style="311" customWidth="1"/>
    <col min="14595" max="14595" width="20.26953125" style="311" customWidth="1"/>
    <col min="14596" max="14596" width="12.54296875" style="311" customWidth="1"/>
    <col min="14597" max="14597" width="11.7265625" style="311" customWidth="1"/>
    <col min="14598" max="14598" width="8.7265625" style="311"/>
    <col min="14599" max="14599" width="2.81640625" style="311" customWidth="1"/>
    <col min="14600" max="14600" width="18.54296875" style="311" customWidth="1"/>
    <col min="14601" max="14601" width="14.453125" style="311" customWidth="1"/>
    <col min="14602" max="14602" width="13.7265625" style="311" customWidth="1"/>
    <col min="14603" max="14603" width="10.1796875" style="311" customWidth="1"/>
    <col min="14604" max="14604" width="4.453125" style="311" customWidth="1"/>
    <col min="14605" max="14605" width="24" style="311" customWidth="1"/>
    <col min="14606" max="14606" width="13.1796875" style="311" customWidth="1"/>
    <col min="14607" max="14607" width="13" style="311" customWidth="1"/>
    <col min="14608" max="14608" width="10.453125" style="311" customWidth="1"/>
    <col min="14609" max="14844" width="8.7265625" style="311"/>
    <col min="14845" max="14845" width="5" style="311" customWidth="1"/>
    <col min="14846" max="14846" width="17.7265625" style="311" customWidth="1"/>
    <col min="14847" max="14847" width="13.81640625" style="311" customWidth="1"/>
    <col min="14848" max="14848" width="13.1796875" style="311" customWidth="1"/>
    <col min="14849" max="14849" width="12.26953125" style="311" customWidth="1"/>
    <col min="14850" max="14850" width="3" style="311" customWidth="1"/>
    <col min="14851" max="14851" width="20.26953125" style="311" customWidth="1"/>
    <col min="14852" max="14852" width="12.54296875" style="311" customWidth="1"/>
    <col min="14853" max="14853" width="11.7265625" style="311" customWidth="1"/>
    <col min="14854" max="14854" width="8.7265625" style="311"/>
    <col min="14855" max="14855" width="2.81640625" style="311" customWidth="1"/>
    <col min="14856" max="14856" width="18.54296875" style="311" customWidth="1"/>
    <col min="14857" max="14857" width="14.453125" style="311" customWidth="1"/>
    <col min="14858" max="14858" width="13.7265625" style="311" customWidth="1"/>
    <col min="14859" max="14859" width="10.1796875" style="311" customWidth="1"/>
    <col min="14860" max="14860" width="4.453125" style="311" customWidth="1"/>
    <col min="14861" max="14861" width="24" style="311" customWidth="1"/>
    <col min="14862" max="14862" width="13.1796875" style="311" customWidth="1"/>
    <col min="14863" max="14863" width="13" style="311" customWidth="1"/>
    <col min="14864" max="14864" width="10.453125" style="311" customWidth="1"/>
    <col min="14865" max="15100" width="8.7265625" style="311"/>
    <col min="15101" max="15101" width="5" style="311" customWidth="1"/>
    <col min="15102" max="15102" width="17.7265625" style="311" customWidth="1"/>
    <col min="15103" max="15103" width="13.81640625" style="311" customWidth="1"/>
    <col min="15104" max="15104" width="13.1796875" style="311" customWidth="1"/>
    <col min="15105" max="15105" width="12.26953125" style="311" customWidth="1"/>
    <col min="15106" max="15106" width="3" style="311" customWidth="1"/>
    <col min="15107" max="15107" width="20.26953125" style="311" customWidth="1"/>
    <col min="15108" max="15108" width="12.54296875" style="311" customWidth="1"/>
    <col min="15109" max="15109" width="11.7265625" style="311" customWidth="1"/>
    <col min="15110" max="15110" width="8.7265625" style="311"/>
    <col min="15111" max="15111" width="2.81640625" style="311" customWidth="1"/>
    <col min="15112" max="15112" width="18.54296875" style="311" customWidth="1"/>
    <col min="15113" max="15113" width="14.453125" style="311" customWidth="1"/>
    <col min="15114" max="15114" width="13.7265625" style="311" customWidth="1"/>
    <col min="15115" max="15115" width="10.1796875" style="311" customWidth="1"/>
    <col min="15116" max="15116" width="4.453125" style="311" customWidth="1"/>
    <col min="15117" max="15117" width="24" style="311" customWidth="1"/>
    <col min="15118" max="15118" width="13.1796875" style="311" customWidth="1"/>
    <col min="15119" max="15119" width="13" style="311" customWidth="1"/>
    <col min="15120" max="15120" width="10.453125" style="311" customWidth="1"/>
    <col min="15121" max="15356" width="8.7265625" style="311"/>
    <col min="15357" max="15357" width="5" style="311" customWidth="1"/>
    <col min="15358" max="15358" width="17.7265625" style="311" customWidth="1"/>
    <col min="15359" max="15359" width="13.81640625" style="311" customWidth="1"/>
    <col min="15360" max="15360" width="13.1796875" style="311" customWidth="1"/>
    <col min="15361" max="15361" width="12.26953125" style="311" customWidth="1"/>
    <col min="15362" max="15362" width="3" style="311" customWidth="1"/>
    <col min="15363" max="15363" width="20.26953125" style="311" customWidth="1"/>
    <col min="15364" max="15364" width="12.54296875" style="311" customWidth="1"/>
    <col min="15365" max="15365" width="11.7265625" style="311" customWidth="1"/>
    <col min="15366" max="15366" width="8.7265625" style="311"/>
    <col min="15367" max="15367" width="2.81640625" style="311" customWidth="1"/>
    <col min="15368" max="15368" width="18.54296875" style="311" customWidth="1"/>
    <col min="15369" max="15369" width="14.453125" style="311" customWidth="1"/>
    <col min="15370" max="15370" width="13.7265625" style="311" customWidth="1"/>
    <col min="15371" max="15371" width="10.1796875" style="311" customWidth="1"/>
    <col min="15372" max="15372" width="4.453125" style="311" customWidth="1"/>
    <col min="15373" max="15373" width="24" style="311" customWidth="1"/>
    <col min="15374" max="15374" width="13.1796875" style="311" customWidth="1"/>
    <col min="15375" max="15375" width="13" style="311" customWidth="1"/>
    <col min="15376" max="15376" width="10.453125" style="311" customWidth="1"/>
    <col min="15377" max="15612" width="8.7265625" style="311"/>
    <col min="15613" max="15613" width="5" style="311" customWidth="1"/>
    <col min="15614" max="15614" width="17.7265625" style="311" customWidth="1"/>
    <col min="15615" max="15615" width="13.81640625" style="311" customWidth="1"/>
    <col min="15616" max="15616" width="13.1796875" style="311" customWidth="1"/>
    <col min="15617" max="15617" width="12.26953125" style="311" customWidth="1"/>
    <col min="15618" max="15618" width="3" style="311" customWidth="1"/>
    <col min="15619" max="15619" width="20.26953125" style="311" customWidth="1"/>
    <col min="15620" max="15620" width="12.54296875" style="311" customWidth="1"/>
    <col min="15621" max="15621" width="11.7265625" style="311" customWidth="1"/>
    <col min="15622" max="15622" width="8.7265625" style="311"/>
    <col min="15623" max="15623" width="2.81640625" style="311" customWidth="1"/>
    <col min="15624" max="15624" width="18.54296875" style="311" customWidth="1"/>
    <col min="15625" max="15625" width="14.453125" style="311" customWidth="1"/>
    <col min="15626" max="15626" width="13.7265625" style="311" customWidth="1"/>
    <col min="15627" max="15627" width="10.1796875" style="311" customWidth="1"/>
    <col min="15628" max="15628" width="4.453125" style="311" customWidth="1"/>
    <col min="15629" max="15629" width="24" style="311" customWidth="1"/>
    <col min="15630" max="15630" width="13.1796875" style="311" customWidth="1"/>
    <col min="15631" max="15631" width="13" style="311" customWidth="1"/>
    <col min="15632" max="15632" width="10.453125" style="311" customWidth="1"/>
    <col min="15633" max="15868" width="8.7265625" style="311"/>
    <col min="15869" max="15869" width="5" style="311" customWidth="1"/>
    <col min="15870" max="15870" width="17.7265625" style="311" customWidth="1"/>
    <col min="15871" max="15871" width="13.81640625" style="311" customWidth="1"/>
    <col min="15872" max="15872" width="13.1796875" style="311" customWidth="1"/>
    <col min="15873" max="15873" width="12.26953125" style="311" customWidth="1"/>
    <col min="15874" max="15874" width="3" style="311" customWidth="1"/>
    <col min="15875" max="15875" width="20.26953125" style="311" customWidth="1"/>
    <col min="15876" max="15876" width="12.54296875" style="311" customWidth="1"/>
    <col min="15877" max="15877" width="11.7265625" style="311" customWidth="1"/>
    <col min="15878" max="15878" width="8.7265625" style="311"/>
    <col min="15879" max="15879" width="2.81640625" style="311" customWidth="1"/>
    <col min="15880" max="15880" width="18.54296875" style="311" customWidth="1"/>
    <col min="15881" max="15881" width="14.453125" style="311" customWidth="1"/>
    <col min="15882" max="15882" width="13.7265625" style="311" customWidth="1"/>
    <col min="15883" max="15883" width="10.1796875" style="311" customWidth="1"/>
    <col min="15884" max="15884" width="4.453125" style="311" customWidth="1"/>
    <col min="15885" max="15885" width="24" style="311" customWidth="1"/>
    <col min="15886" max="15886" width="13.1796875" style="311" customWidth="1"/>
    <col min="15887" max="15887" width="13" style="311" customWidth="1"/>
    <col min="15888" max="15888" width="10.453125" style="311" customWidth="1"/>
    <col min="15889" max="16124" width="8.7265625" style="311"/>
    <col min="16125" max="16125" width="5" style="311" customWidth="1"/>
    <col min="16126" max="16126" width="17.7265625" style="311" customWidth="1"/>
    <col min="16127" max="16127" width="13.81640625" style="311" customWidth="1"/>
    <col min="16128" max="16128" width="13.1796875" style="311" customWidth="1"/>
    <col min="16129" max="16129" width="12.26953125" style="311" customWidth="1"/>
    <col min="16130" max="16130" width="3" style="311" customWidth="1"/>
    <col min="16131" max="16131" width="20.26953125" style="311" customWidth="1"/>
    <col min="16132" max="16132" width="12.54296875" style="311" customWidth="1"/>
    <col min="16133" max="16133" width="11.7265625" style="311" customWidth="1"/>
    <col min="16134" max="16134" width="8.7265625" style="311"/>
    <col min="16135" max="16135" width="2.81640625" style="311" customWidth="1"/>
    <col min="16136" max="16136" width="18.54296875" style="311" customWidth="1"/>
    <col min="16137" max="16137" width="14.453125" style="311" customWidth="1"/>
    <col min="16138" max="16138" width="13.7265625" style="311" customWidth="1"/>
    <col min="16139" max="16139" width="10.1796875" style="311" customWidth="1"/>
    <col min="16140" max="16140" width="4.453125" style="311" customWidth="1"/>
    <col min="16141" max="16141" width="24" style="311" customWidth="1"/>
    <col min="16142" max="16142" width="13.1796875" style="311" customWidth="1"/>
    <col min="16143" max="16143" width="13" style="311" customWidth="1"/>
    <col min="16144" max="16144" width="10.453125" style="311" customWidth="1"/>
    <col min="16145" max="16384" width="8.7265625" style="311"/>
  </cols>
  <sheetData>
    <row r="1" spans="1:27" ht="18.75" customHeight="1">
      <c r="A1" s="423" t="s">
        <v>194</v>
      </c>
      <c r="B1" s="424"/>
      <c r="C1" s="424"/>
      <c r="D1" s="424"/>
      <c r="E1" s="424"/>
      <c r="F1" s="424"/>
      <c r="G1" s="424"/>
      <c r="H1" s="424"/>
      <c r="I1" s="424"/>
      <c r="J1" s="424"/>
      <c r="K1" s="424"/>
      <c r="L1" s="424"/>
      <c r="M1" s="424"/>
      <c r="N1" s="424"/>
      <c r="O1" s="424"/>
      <c r="P1" s="424"/>
      <c r="Q1" s="424"/>
      <c r="R1" s="424"/>
      <c r="S1" s="424"/>
      <c r="T1" s="424"/>
      <c r="U1" s="424"/>
      <c r="V1" s="424"/>
      <c r="W1" s="424"/>
      <c r="X1" s="424"/>
      <c r="Y1" s="424"/>
      <c r="Z1" s="424"/>
      <c r="AA1" s="424"/>
    </row>
    <row r="2" spans="1:27" ht="28.5" customHeight="1">
      <c r="A2" s="911" t="s">
        <v>389</v>
      </c>
      <c r="B2" s="911"/>
      <c r="C2" s="911"/>
      <c r="D2" s="911"/>
      <c r="E2" s="911"/>
      <c r="F2" s="911"/>
      <c r="G2" s="911"/>
      <c r="H2" s="911"/>
      <c r="I2" s="911"/>
      <c r="J2" s="911"/>
      <c r="K2" s="911"/>
      <c r="L2" s="911"/>
      <c r="M2" s="911"/>
      <c r="N2" s="911"/>
      <c r="O2" s="911"/>
      <c r="P2" s="911"/>
      <c r="Q2" s="911"/>
      <c r="R2" s="911"/>
      <c r="S2" s="911"/>
      <c r="T2" s="911"/>
      <c r="U2" s="911"/>
      <c r="V2" s="911"/>
      <c r="W2" s="911"/>
      <c r="X2" s="911"/>
      <c r="Y2" s="911"/>
      <c r="Z2" s="911"/>
      <c r="AA2" s="911"/>
    </row>
    <row r="3" spans="1:27" ht="15.75" customHeight="1">
      <c r="A3" s="912" t="s">
        <v>390</v>
      </c>
      <c r="B3" s="912"/>
      <c r="C3" s="912"/>
      <c r="D3" s="912"/>
      <c r="E3" s="912"/>
      <c r="F3" s="912"/>
      <c r="G3" s="912"/>
      <c r="H3" s="381"/>
      <c r="I3" s="381"/>
      <c r="J3" s="381"/>
      <c r="K3" s="381"/>
      <c r="L3" s="381"/>
      <c r="M3" s="381"/>
      <c r="N3" s="381"/>
      <c r="O3" s="381"/>
      <c r="P3" s="381"/>
      <c r="Q3" s="381"/>
      <c r="R3" s="381"/>
      <c r="S3" s="381"/>
      <c r="T3" s="381"/>
      <c r="U3" s="381"/>
      <c r="V3" s="381"/>
      <c r="W3" s="381"/>
      <c r="X3" s="381"/>
      <c r="Y3" s="381"/>
      <c r="Z3" s="381"/>
      <c r="AA3" s="381"/>
    </row>
    <row r="4" spans="1:27" ht="10.5" customHeight="1">
      <c r="H4" s="311"/>
    </row>
    <row r="5" spans="1:27" ht="37.5" customHeight="1" thickBot="1">
      <c r="A5" s="525" t="s">
        <v>106</v>
      </c>
      <c r="B5" s="913" t="s">
        <v>107</v>
      </c>
      <c r="C5" s="913"/>
      <c r="D5" s="310"/>
      <c r="E5" s="310"/>
      <c r="F5" s="525" t="s">
        <v>108</v>
      </c>
      <c r="G5" s="526" t="s">
        <v>109</v>
      </c>
      <c r="H5" s="527"/>
      <c r="I5" s="310"/>
      <c r="J5" s="310"/>
      <c r="K5" s="525" t="s">
        <v>110</v>
      </c>
      <c r="L5" s="528" t="s">
        <v>111</v>
      </c>
      <c r="M5" s="310"/>
      <c r="N5" s="529"/>
      <c r="O5" s="272"/>
      <c r="P5" s="525" t="s">
        <v>112</v>
      </c>
      <c r="Q5" s="528" t="s">
        <v>113</v>
      </c>
      <c r="R5" s="310"/>
    </row>
    <row r="6" spans="1:27" ht="53.25" customHeight="1" thickBot="1">
      <c r="A6" s="665" t="s">
        <v>114</v>
      </c>
      <c r="B6" s="417" t="s">
        <v>115</v>
      </c>
      <c r="C6" s="418" t="s">
        <v>116</v>
      </c>
      <c r="D6" s="419" t="s">
        <v>117</v>
      </c>
      <c r="E6" s="420"/>
      <c r="F6" s="665" t="s">
        <v>114</v>
      </c>
      <c r="G6" s="417" t="s">
        <v>115</v>
      </c>
      <c r="H6" s="421" t="s">
        <v>116</v>
      </c>
      <c r="I6" s="419" t="s">
        <v>117</v>
      </c>
      <c r="J6" s="420"/>
      <c r="K6" s="413" t="s">
        <v>114</v>
      </c>
      <c r="L6" s="414" t="s">
        <v>115</v>
      </c>
      <c r="M6" s="415" t="s">
        <v>118</v>
      </c>
      <c r="N6" s="416" t="s">
        <v>117</v>
      </c>
      <c r="O6"/>
      <c r="P6" s="413" t="s">
        <v>114</v>
      </c>
      <c r="Q6" s="414" t="s">
        <v>339</v>
      </c>
      <c r="R6" s="415" t="s">
        <v>118</v>
      </c>
      <c r="S6" s="416" t="s">
        <v>117</v>
      </c>
    </row>
    <row r="7" spans="1:27" ht="15.5">
      <c r="A7" s="373" t="s">
        <v>262</v>
      </c>
      <c r="B7" s="374">
        <v>2687.88</v>
      </c>
      <c r="C7" s="374">
        <v>1108</v>
      </c>
      <c r="D7" s="375">
        <v>4.9167427320237289</v>
      </c>
      <c r="E7" s="420"/>
      <c r="F7" s="370" t="s">
        <v>119</v>
      </c>
      <c r="G7" s="371">
        <v>1370.2719999999999</v>
      </c>
      <c r="H7" s="371">
        <v>8890</v>
      </c>
      <c r="I7" s="372">
        <v>2.5732807511737086</v>
      </c>
      <c r="J7" s="420"/>
      <c r="K7" s="370" t="s">
        <v>119</v>
      </c>
      <c r="L7" s="371">
        <v>137259.149</v>
      </c>
      <c r="M7" s="371">
        <v>24290.53</v>
      </c>
      <c r="N7" s="372">
        <v>5.6507268058786702</v>
      </c>
      <c r="O7" s="303"/>
      <c r="P7" s="370" t="s">
        <v>120</v>
      </c>
      <c r="Q7" s="371">
        <v>34658.142999999996</v>
      </c>
      <c r="R7" s="371">
        <v>6859.4840000000004</v>
      </c>
      <c r="S7" s="372">
        <v>5.0525874832567572</v>
      </c>
    </row>
    <row r="8" spans="1:27" ht="16" thickBot="1">
      <c r="A8" s="370" t="s">
        <v>119</v>
      </c>
      <c r="B8" s="371">
        <v>2257.837</v>
      </c>
      <c r="C8" s="371">
        <v>10537</v>
      </c>
      <c r="D8" s="372">
        <v>3.0252326368185867</v>
      </c>
      <c r="E8" s="420"/>
      <c r="F8" s="370" t="s">
        <v>140</v>
      </c>
      <c r="G8" s="371">
        <v>11.65</v>
      </c>
      <c r="H8" s="371">
        <v>52</v>
      </c>
      <c r="I8" s="372">
        <v>3.1066666666666669</v>
      </c>
      <c r="J8" s="420"/>
      <c r="K8" s="370" t="s">
        <v>342</v>
      </c>
      <c r="L8" s="371">
        <v>105037.102</v>
      </c>
      <c r="M8" s="371">
        <v>19147.268</v>
      </c>
      <c r="N8" s="372">
        <v>5.4857487762745052</v>
      </c>
      <c r="O8" s="303"/>
      <c r="P8" s="370" t="s">
        <v>122</v>
      </c>
      <c r="Q8" s="371">
        <v>23162.208999999999</v>
      </c>
      <c r="R8" s="371">
        <v>4854.7439999999997</v>
      </c>
      <c r="S8" s="372">
        <v>4.7710464238691062</v>
      </c>
    </row>
    <row r="9" spans="1:27" ht="16" thickBot="1">
      <c r="A9" s="370" t="s">
        <v>132</v>
      </c>
      <c r="B9" s="371">
        <v>1999.758</v>
      </c>
      <c r="C9" s="371">
        <v>1053</v>
      </c>
      <c r="D9" s="372">
        <v>3.4883961902103757</v>
      </c>
      <c r="E9" s="420"/>
      <c r="F9" s="376" t="s">
        <v>201</v>
      </c>
      <c r="G9" s="377">
        <v>1382.0450000000001</v>
      </c>
      <c r="H9" s="377">
        <v>8943</v>
      </c>
      <c r="I9" s="378">
        <v>2.5769421530750756</v>
      </c>
      <c r="J9" s="420"/>
      <c r="K9" s="370" t="s">
        <v>122</v>
      </c>
      <c r="L9" s="371">
        <v>90202.922000000006</v>
      </c>
      <c r="M9" s="371">
        <v>16252.647000000001</v>
      </c>
      <c r="N9" s="372">
        <v>5.5500449865181958</v>
      </c>
      <c r="O9"/>
      <c r="P9" s="370" t="s">
        <v>119</v>
      </c>
      <c r="Q9" s="371">
        <v>12138.713</v>
      </c>
      <c r="R9" s="371">
        <v>2438.518</v>
      </c>
      <c r="S9" s="372">
        <v>4.9779058428110838</v>
      </c>
    </row>
    <row r="10" spans="1:27" ht="15.5">
      <c r="A10" s="370" t="s">
        <v>388</v>
      </c>
      <c r="B10" s="371">
        <v>1713.0050000000001</v>
      </c>
      <c r="C10" s="371">
        <v>665</v>
      </c>
      <c r="D10" s="372">
        <v>3.8091579628513679</v>
      </c>
      <c r="E10" s="420"/>
      <c r="J10" s="420"/>
      <c r="K10" s="370" t="s">
        <v>121</v>
      </c>
      <c r="L10" s="371">
        <v>45305.838000000003</v>
      </c>
      <c r="M10" s="371">
        <v>7804.2640000000001</v>
      </c>
      <c r="N10" s="372">
        <v>5.8052672231487819</v>
      </c>
      <c r="O10"/>
      <c r="P10" s="370" t="s">
        <v>121</v>
      </c>
      <c r="Q10" s="371">
        <v>12124.513999999999</v>
      </c>
      <c r="R10" s="371">
        <v>2445.0680000000002</v>
      </c>
      <c r="S10" s="372">
        <v>4.9587635190514119</v>
      </c>
    </row>
    <row r="11" spans="1:27" ht="15.5">
      <c r="A11" s="370" t="s">
        <v>257</v>
      </c>
      <c r="B11" s="371">
        <v>1305.97</v>
      </c>
      <c r="C11" s="371">
        <v>569</v>
      </c>
      <c r="D11" s="372">
        <v>4.3935810526669918</v>
      </c>
      <c r="E11" s="420"/>
      <c r="F11"/>
      <c r="G11"/>
      <c r="H11"/>
      <c r="I11"/>
      <c r="J11" s="420"/>
      <c r="K11" s="370" t="s">
        <v>258</v>
      </c>
      <c r="L11" s="371">
        <v>38430.792000000001</v>
      </c>
      <c r="M11" s="371">
        <v>8456.6380000000008</v>
      </c>
      <c r="N11" s="372">
        <v>4.5444527718935115</v>
      </c>
      <c r="O11"/>
      <c r="P11" s="370" t="s">
        <v>258</v>
      </c>
      <c r="Q11" s="371">
        <v>11670.883</v>
      </c>
      <c r="R11" s="371">
        <v>2702.8159999999998</v>
      </c>
      <c r="S11" s="372">
        <v>4.3180456975243597</v>
      </c>
    </row>
    <row r="12" spans="1:27" ht="15.5">
      <c r="A12" s="370" t="s">
        <v>127</v>
      </c>
      <c r="B12" s="371">
        <v>1271.442</v>
      </c>
      <c r="C12" s="371">
        <v>1282</v>
      </c>
      <c r="D12" s="372">
        <v>3.4939996097754014</v>
      </c>
      <c r="E12" s="420"/>
      <c r="F12"/>
      <c r="G12"/>
      <c r="H12"/>
      <c r="I12"/>
      <c r="J12" s="420"/>
      <c r="K12" s="370" t="s">
        <v>128</v>
      </c>
      <c r="L12" s="371">
        <v>26001.001</v>
      </c>
      <c r="M12" s="371">
        <v>3742.136</v>
      </c>
      <c r="N12" s="372">
        <v>6.9481710445585092</v>
      </c>
      <c r="O12" s="303"/>
      <c r="P12" s="370" t="s">
        <v>123</v>
      </c>
      <c r="Q12" s="371">
        <v>10397.597</v>
      </c>
      <c r="R12" s="371">
        <v>1765.3710000000001</v>
      </c>
      <c r="S12" s="372">
        <v>5.8897517858852328</v>
      </c>
    </row>
    <row r="13" spans="1:27" ht="15.5">
      <c r="A13" s="370" t="s">
        <v>129</v>
      </c>
      <c r="B13" s="371">
        <v>999.51700000000005</v>
      </c>
      <c r="C13" s="371">
        <v>546</v>
      </c>
      <c r="D13" s="372">
        <v>3.2198548432300442</v>
      </c>
      <c r="E13" s="420"/>
      <c r="F13"/>
      <c r="G13"/>
      <c r="H13"/>
      <c r="I13"/>
      <c r="J13" s="420"/>
      <c r="K13" s="370" t="s">
        <v>124</v>
      </c>
      <c r="L13" s="371">
        <v>21243.127</v>
      </c>
      <c r="M13" s="371">
        <v>3936.29</v>
      </c>
      <c r="N13" s="372">
        <v>5.3967382992614876</v>
      </c>
      <c r="O13"/>
      <c r="P13" s="370" t="s">
        <v>126</v>
      </c>
      <c r="Q13" s="371">
        <v>10290.953</v>
      </c>
      <c r="R13" s="371">
        <v>1399.126</v>
      </c>
      <c r="S13" s="372">
        <v>7.355272505835786</v>
      </c>
    </row>
    <row r="14" spans="1:27" ht="15.5">
      <c r="A14" s="370" t="s">
        <v>128</v>
      </c>
      <c r="B14" s="371">
        <v>615.85</v>
      </c>
      <c r="C14" s="371">
        <v>298</v>
      </c>
      <c r="D14" s="372">
        <v>3.9414400000000001</v>
      </c>
      <c r="E14" s="420"/>
      <c r="F14"/>
      <c r="G14"/>
      <c r="H14"/>
      <c r="I14"/>
      <c r="J14" s="420"/>
      <c r="K14" s="370" t="s">
        <v>120</v>
      </c>
      <c r="L14" s="371">
        <v>17855.444</v>
      </c>
      <c r="M14" s="371">
        <v>2700.5650000000001</v>
      </c>
      <c r="N14" s="372">
        <v>6.6117438387892902</v>
      </c>
      <c r="O14"/>
      <c r="P14" s="370" t="s">
        <v>128</v>
      </c>
      <c r="Q14" s="371">
        <v>7321.7839999999997</v>
      </c>
      <c r="R14" s="371">
        <v>1595.86</v>
      </c>
      <c r="S14" s="372">
        <v>4.5879864148484204</v>
      </c>
    </row>
    <row r="15" spans="1:27" ht="15.5">
      <c r="A15" s="370" t="s">
        <v>335</v>
      </c>
      <c r="B15" s="371">
        <v>508.75</v>
      </c>
      <c r="C15" s="371">
        <v>170</v>
      </c>
      <c r="D15" s="372">
        <v>5.9852941176470589</v>
      </c>
      <c r="E15" s="379"/>
      <c r="J15" s="420"/>
      <c r="K15" s="370" t="s">
        <v>126</v>
      </c>
      <c r="L15" s="371">
        <v>17750.525000000001</v>
      </c>
      <c r="M15" s="371">
        <v>2098.953</v>
      </c>
      <c r="N15" s="372">
        <v>8.4568472948179405</v>
      </c>
      <c r="O15"/>
      <c r="P15" s="370" t="s">
        <v>129</v>
      </c>
      <c r="Q15" s="371">
        <v>5657.0770000000002</v>
      </c>
      <c r="R15" s="371">
        <v>1025.194</v>
      </c>
      <c r="S15" s="372">
        <v>5.5180551193237575</v>
      </c>
    </row>
    <row r="16" spans="1:27" ht="15.5">
      <c r="A16" s="370" t="s">
        <v>247</v>
      </c>
      <c r="B16" s="371">
        <v>463.4</v>
      </c>
      <c r="C16" s="371">
        <v>200</v>
      </c>
      <c r="D16" s="372">
        <v>4.3675777568331764</v>
      </c>
      <c r="E16" s="420"/>
      <c r="J16" s="420"/>
      <c r="K16" s="370" t="s">
        <v>136</v>
      </c>
      <c r="L16" s="371">
        <v>16441.523000000001</v>
      </c>
      <c r="M16" s="371">
        <v>3256.3890000000001</v>
      </c>
      <c r="N16" s="372">
        <v>5.0490045875968752</v>
      </c>
      <c r="O16"/>
      <c r="P16" s="370" t="s">
        <v>135</v>
      </c>
      <c r="Q16" s="371">
        <v>5191.6490000000003</v>
      </c>
      <c r="R16" s="371">
        <v>1284.0150000000001</v>
      </c>
      <c r="S16" s="372">
        <v>4.0432931079465586</v>
      </c>
    </row>
    <row r="17" spans="1:19" ht="15.5">
      <c r="A17" s="370" t="s">
        <v>122</v>
      </c>
      <c r="B17" s="371">
        <v>253.17500000000001</v>
      </c>
      <c r="C17" s="371">
        <v>136</v>
      </c>
      <c r="D17" s="372">
        <v>4.6553214180641369</v>
      </c>
      <c r="E17" s="420"/>
      <c r="F17" s="420"/>
      <c r="G17" s="420"/>
      <c r="H17" s="422"/>
      <c r="I17" s="420"/>
      <c r="J17" s="420"/>
      <c r="K17" s="370" t="s">
        <v>129</v>
      </c>
      <c r="L17" s="371">
        <v>15425.662</v>
      </c>
      <c r="M17" s="371">
        <v>2478.4459999999999</v>
      </c>
      <c r="N17" s="372">
        <v>6.2239249917085147</v>
      </c>
      <c r="O17"/>
      <c r="P17" s="370" t="s">
        <v>272</v>
      </c>
      <c r="Q17" s="371">
        <v>4032.2840000000001</v>
      </c>
      <c r="R17" s="371">
        <v>800.62699999999995</v>
      </c>
      <c r="S17" s="372">
        <v>5.0364077154530138</v>
      </c>
    </row>
    <row r="18" spans="1:19" ht="16" thickBot="1">
      <c r="A18" s="370" t="s">
        <v>125</v>
      </c>
      <c r="B18" s="371">
        <v>147.77600000000001</v>
      </c>
      <c r="C18" s="371">
        <v>233</v>
      </c>
      <c r="D18" s="372">
        <v>3.2211347734158728</v>
      </c>
      <c r="E18" s="420"/>
      <c r="F18" s="420"/>
      <c r="G18" s="420"/>
      <c r="H18" s="422"/>
      <c r="I18" s="420"/>
      <c r="J18" s="420"/>
      <c r="K18" s="370" t="s">
        <v>227</v>
      </c>
      <c r="L18" s="371">
        <v>14359.550999999999</v>
      </c>
      <c r="M18" s="371">
        <v>1853.71</v>
      </c>
      <c r="N18" s="372">
        <v>7.7463848174741461</v>
      </c>
      <c r="O18"/>
      <c r="P18" s="370" t="s">
        <v>133</v>
      </c>
      <c r="Q18" s="371">
        <v>3940.91</v>
      </c>
      <c r="R18" s="371">
        <v>787.98500000000001</v>
      </c>
      <c r="S18" s="372">
        <v>5.0012500237948689</v>
      </c>
    </row>
    <row r="19" spans="1:19" ht="16" thickBot="1">
      <c r="A19" s="376" t="s">
        <v>201</v>
      </c>
      <c r="B19" s="377">
        <v>14375.333000000001</v>
      </c>
      <c r="C19" s="377">
        <v>16945</v>
      </c>
      <c r="D19" s="378">
        <v>3.8088656149406876</v>
      </c>
      <c r="E19" s="190"/>
      <c r="F19" s="420"/>
      <c r="G19" s="420"/>
      <c r="H19" s="422"/>
      <c r="I19" s="420"/>
      <c r="J19" s="420"/>
      <c r="K19" s="370" t="s">
        <v>127</v>
      </c>
      <c r="L19" s="371">
        <v>9298.8189999999995</v>
      </c>
      <c r="M19" s="371">
        <v>1917.162</v>
      </c>
      <c r="N19" s="372">
        <v>4.8503042518055333</v>
      </c>
      <c r="O19"/>
      <c r="P19" s="370" t="s">
        <v>216</v>
      </c>
      <c r="Q19" s="371">
        <v>3874.4490000000001</v>
      </c>
      <c r="R19" s="371">
        <v>731.62699999999995</v>
      </c>
      <c r="S19" s="372">
        <v>5.2956615871202137</v>
      </c>
    </row>
    <row r="20" spans="1:19" ht="16" thickBot="1">
      <c r="A20"/>
      <c r="B20"/>
      <c r="C20"/>
      <c r="D20"/>
      <c r="E20" s="190"/>
      <c r="F20" s="420"/>
      <c r="G20" s="420"/>
      <c r="H20" s="422"/>
      <c r="I20" s="420"/>
      <c r="J20" s="420"/>
      <c r="K20" s="370" t="s">
        <v>134</v>
      </c>
      <c r="L20" s="371">
        <v>8464.4860000000008</v>
      </c>
      <c r="M20" s="371">
        <v>1435.604</v>
      </c>
      <c r="N20" s="372">
        <v>5.8961148060328616</v>
      </c>
      <c r="O20"/>
      <c r="P20" s="370" t="s">
        <v>137</v>
      </c>
      <c r="Q20" s="371">
        <v>2557.5639999999999</v>
      </c>
      <c r="R20" s="371">
        <v>633.11800000000005</v>
      </c>
      <c r="S20" s="372">
        <v>4.0396324223920335</v>
      </c>
    </row>
    <row r="21" spans="1:19" ht="16" thickBot="1">
      <c r="A21"/>
      <c r="B21"/>
      <c r="C21"/>
      <c r="D21"/>
      <c r="E21" s="190"/>
      <c r="F21" s="420"/>
      <c r="G21" s="420"/>
      <c r="H21" s="422"/>
      <c r="I21" s="420"/>
      <c r="J21" s="420"/>
      <c r="K21" s="370" t="s">
        <v>226</v>
      </c>
      <c r="L21" s="371">
        <v>7360.7209999999995</v>
      </c>
      <c r="M21" s="371">
        <v>1242.079</v>
      </c>
      <c r="N21" s="372">
        <v>5.9261294973991188</v>
      </c>
      <c r="O21"/>
      <c r="P21" s="376" t="s">
        <v>201</v>
      </c>
      <c r="Q21" s="377">
        <v>170482.56299999999</v>
      </c>
      <c r="R21" s="377">
        <v>34546.561000000002</v>
      </c>
      <c r="S21" s="378">
        <v>4.9348635020429379</v>
      </c>
    </row>
    <row r="22" spans="1:19" ht="15.5">
      <c r="A22"/>
      <c r="B22"/>
      <c r="C22"/>
      <c r="D22"/>
      <c r="E22" s="190"/>
      <c r="F22" s="420"/>
      <c r="G22" s="420"/>
      <c r="H22" s="420"/>
      <c r="I22" s="420"/>
      <c r="J22" s="420"/>
      <c r="K22" s="370" t="s">
        <v>228</v>
      </c>
      <c r="L22" s="371">
        <v>5973.37</v>
      </c>
      <c r="M22" s="371">
        <v>1139.9970000000001</v>
      </c>
      <c r="N22" s="372">
        <v>5.239812034593073</v>
      </c>
      <c r="O22"/>
      <c r="P22"/>
      <c r="Q22"/>
      <c r="R22"/>
      <c r="S22"/>
    </row>
    <row r="23" spans="1:19" ht="16" thickBot="1">
      <c r="A23"/>
      <c r="B23"/>
      <c r="C23"/>
      <c r="D23"/>
      <c r="E23" s="190"/>
      <c r="F23" s="420"/>
      <c r="G23" s="420"/>
      <c r="H23" s="420"/>
      <c r="I23" s="420"/>
      <c r="J23" s="420"/>
      <c r="K23" s="370" t="s">
        <v>123</v>
      </c>
      <c r="L23" s="371">
        <v>5392.366</v>
      </c>
      <c r="M23" s="371">
        <v>934.69899999999996</v>
      </c>
      <c r="N23" s="372">
        <v>5.7690935798583292</v>
      </c>
      <c r="O23" s="272"/>
      <c r="P23"/>
      <c r="Q23"/>
      <c r="R23"/>
      <c r="S23"/>
    </row>
    <row r="24" spans="1:19" ht="16" thickBot="1">
      <c r="E24" s="190"/>
      <c r="F24" s="420"/>
      <c r="G24" s="420"/>
      <c r="H24" s="420"/>
      <c r="I24" s="420"/>
      <c r="J24" s="420"/>
      <c r="K24" s="376" t="s">
        <v>201</v>
      </c>
      <c r="L24" s="377">
        <v>605217.03899999999</v>
      </c>
      <c r="M24" s="377">
        <v>107185.057</v>
      </c>
      <c r="N24" s="378">
        <v>5.6464684158352405</v>
      </c>
      <c r="O24"/>
      <c r="P24"/>
      <c r="Q24"/>
      <c r="R24"/>
      <c r="S24"/>
    </row>
    <row r="25" spans="1:19" ht="15.5">
      <c r="A25"/>
      <c r="B25"/>
      <c r="C25"/>
      <c r="D25"/>
      <c r="E25" s="190"/>
      <c r="F25" s="420"/>
      <c r="G25" s="420"/>
      <c r="H25" s="420"/>
      <c r="I25" s="420"/>
      <c r="J25" s="420"/>
      <c r="K25"/>
      <c r="L25"/>
      <c r="M25"/>
      <c r="N25"/>
      <c r="O25"/>
      <c r="P25"/>
      <c r="Q25"/>
      <c r="R25"/>
      <c r="S25"/>
    </row>
    <row r="26" spans="1:19" ht="15.5">
      <c r="A26"/>
      <c r="B26"/>
      <c r="C26"/>
      <c r="D26"/>
      <c r="E26" s="190"/>
      <c r="F26" s="420"/>
      <c r="G26" s="420"/>
      <c r="H26" s="420"/>
      <c r="I26" s="420"/>
      <c r="J26" s="420"/>
      <c r="K26"/>
      <c r="L26"/>
      <c r="M26"/>
      <c r="N26"/>
      <c r="O26"/>
    </row>
    <row r="27" spans="1:19" ht="15.5">
      <c r="A27" s="190" t="s">
        <v>256</v>
      </c>
      <c r="B27" s="190"/>
      <c r="C27"/>
      <c r="D27"/>
      <c r="E27" s="190"/>
      <c r="F27" s="420"/>
      <c r="G27" s="420"/>
      <c r="H27" s="420"/>
      <c r="I27" s="420"/>
      <c r="J27" s="420"/>
      <c r="O27"/>
      <c r="P27"/>
      <c r="Q27"/>
      <c r="R27"/>
      <c r="S27"/>
    </row>
    <row r="28" spans="1:19" ht="15.5">
      <c r="A28"/>
      <c r="B28"/>
      <c r="C28"/>
      <c r="D28"/>
      <c r="E28" s="190"/>
      <c r="F28" s="420"/>
      <c r="G28" s="420"/>
      <c r="H28" s="420"/>
      <c r="I28" s="420"/>
      <c r="J28" s="420"/>
      <c r="K28"/>
      <c r="L28"/>
      <c r="M28"/>
      <c r="N28"/>
      <c r="O28" s="303"/>
      <c r="P28"/>
      <c r="Q28"/>
      <c r="R28"/>
      <c r="S28"/>
    </row>
    <row r="29" spans="1:19" ht="15.5">
      <c r="A29"/>
      <c r="B29"/>
      <c r="C29"/>
      <c r="D29"/>
      <c r="E29"/>
      <c r="F29"/>
      <c r="G29"/>
      <c r="H29"/>
      <c r="I29"/>
      <c r="J29" s="420"/>
      <c r="K29"/>
      <c r="L29"/>
      <c r="M29"/>
      <c r="N29"/>
      <c r="O29"/>
      <c r="P29"/>
      <c r="Q29"/>
      <c r="R29"/>
      <c r="S29"/>
    </row>
    <row r="30" spans="1:19" ht="15.5">
      <c r="A30"/>
      <c r="B30"/>
      <c r="C30"/>
      <c r="D30"/>
      <c r="E30"/>
      <c r="F30"/>
      <c r="G30"/>
      <c r="H30"/>
      <c r="I30"/>
      <c r="J30" s="272"/>
      <c r="K30"/>
      <c r="L30"/>
      <c r="M30"/>
      <c r="N30"/>
      <c r="O30" s="272"/>
      <c r="P30"/>
      <c r="Q30"/>
      <c r="R30"/>
      <c r="S30"/>
    </row>
    <row r="31" spans="1:19" ht="15.5">
      <c r="A31"/>
      <c r="B31"/>
      <c r="C31"/>
      <c r="D31"/>
      <c r="E31"/>
      <c r="F31"/>
      <c r="G31"/>
      <c r="H31"/>
      <c r="I31"/>
      <c r="J31" s="272"/>
      <c r="O31"/>
      <c r="P31"/>
      <c r="Q31"/>
      <c r="R31"/>
      <c r="S31"/>
    </row>
    <row r="32" spans="1:19" ht="15.5">
      <c r="A32"/>
      <c r="B32"/>
      <c r="C32"/>
      <c r="D32"/>
      <c r="E32"/>
      <c r="F32"/>
      <c r="G32"/>
      <c r="H32"/>
      <c r="I32"/>
      <c r="J32" s="272"/>
      <c r="K32"/>
      <c r="L32"/>
      <c r="M32"/>
      <c r="N32"/>
      <c r="O32"/>
    </row>
    <row r="33" spans="1:19">
      <c r="A33"/>
      <c r="B33"/>
      <c r="C33"/>
      <c r="D33"/>
      <c r="E33"/>
      <c r="F33"/>
      <c r="G33"/>
      <c r="H33"/>
      <c r="I33"/>
      <c r="J33" s="303"/>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03"/>
      <c r="P37"/>
      <c r="Q37"/>
      <c r="R37"/>
      <c r="S37"/>
    </row>
    <row r="38" spans="1:19">
      <c r="A38"/>
      <c r="B38"/>
      <c r="C38"/>
      <c r="D38"/>
      <c r="E38"/>
      <c r="F38"/>
      <c r="G38"/>
      <c r="H38"/>
      <c r="I38"/>
      <c r="J38"/>
      <c r="K38"/>
      <c r="L38"/>
      <c r="M38"/>
      <c r="N38"/>
      <c r="O38" s="303"/>
      <c r="P38"/>
      <c r="Q38"/>
      <c r="R38"/>
      <c r="S38"/>
    </row>
    <row r="39" spans="1:19">
      <c r="A39"/>
      <c r="B39"/>
      <c r="C39"/>
      <c r="D39"/>
      <c r="E39"/>
      <c r="F39"/>
      <c r="G39"/>
      <c r="H39"/>
      <c r="I39"/>
      <c r="J39"/>
      <c r="O39" s="303"/>
      <c r="P39"/>
      <c r="Q39"/>
      <c r="R39"/>
      <c r="S39"/>
    </row>
    <row r="40" spans="1:19">
      <c r="A40"/>
      <c r="B40"/>
      <c r="C40"/>
      <c r="D40"/>
      <c r="E40"/>
      <c r="F40"/>
      <c r="G40"/>
      <c r="H40"/>
      <c r="I40"/>
      <c r="J40"/>
      <c r="K40"/>
      <c r="L40"/>
      <c r="M40"/>
      <c r="N40"/>
      <c r="O40" s="303"/>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03"/>
      <c r="R75" s="303"/>
    </row>
    <row r="76" spans="1:19">
      <c r="A76"/>
      <c r="B76"/>
      <c r="C76"/>
      <c r="D76"/>
      <c r="E76"/>
      <c r="F76"/>
      <c r="G76"/>
      <c r="H76"/>
      <c r="I76"/>
      <c r="J76"/>
      <c r="K76"/>
      <c r="L76"/>
      <c r="M76"/>
      <c r="N76"/>
      <c r="O76"/>
      <c r="P76"/>
      <c r="Q76" s="303"/>
      <c r="R76" s="303"/>
    </row>
    <row r="77" spans="1:19">
      <c r="A77"/>
      <c r="B77"/>
      <c r="C77"/>
      <c r="D77"/>
      <c r="E77"/>
      <c r="F77"/>
      <c r="G77"/>
      <c r="H77"/>
      <c r="I77"/>
      <c r="J77"/>
      <c r="K77"/>
      <c r="L77"/>
      <c r="M77"/>
      <c r="N77"/>
      <c r="O77"/>
      <c r="P77"/>
      <c r="Q77" s="303"/>
      <c r="R77" s="303"/>
    </row>
    <row r="78" spans="1:19">
      <c r="A78"/>
      <c r="B78"/>
      <c r="C78"/>
      <c r="D78"/>
      <c r="E78"/>
      <c r="F78"/>
      <c r="G78"/>
      <c r="H78"/>
      <c r="I78"/>
      <c r="J78"/>
      <c r="K78"/>
      <c r="L78"/>
      <c r="M78"/>
      <c r="N78"/>
      <c r="O78"/>
      <c r="P78"/>
      <c r="Q78" s="303"/>
      <c r="R78" s="303"/>
    </row>
    <row r="79" spans="1:19">
      <c r="A79"/>
      <c r="B79"/>
      <c r="C79"/>
      <c r="D79"/>
      <c r="E79"/>
      <c r="F79"/>
      <c r="G79"/>
      <c r="H79"/>
      <c r="I79"/>
      <c r="J79"/>
      <c r="K79"/>
      <c r="L79"/>
      <c r="M79"/>
      <c r="N79"/>
      <c r="O79"/>
      <c r="P79"/>
      <c r="Q79" s="303"/>
      <c r="R79" s="303"/>
    </row>
    <row r="80" spans="1:19">
      <c r="A80"/>
      <c r="B80"/>
      <c r="C80"/>
      <c r="D80"/>
      <c r="E80"/>
      <c r="F80"/>
      <c r="G80"/>
      <c r="H80"/>
      <c r="I80"/>
      <c r="J80"/>
      <c r="K80"/>
      <c r="L80"/>
      <c r="M80"/>
      <c r="N80"/>
      <c r="O80"/>
      <c r="P80"/>
      <c r="Q80" s="303"/>
      <c r="R80" s="303"/>
    </row>
    <row r="81" spans="1:18">
      <c r="A81"/>
      <c r="B81"/>
      <c r="C81"/>
      <c r="D81"/>
      <c r="E81"/>
      <c r="F81"/>
      <c r="G81"/>
      <c r="H81"/>
      <c r="I81"/>
      <c r="J81"/>
      <c r="K81"/>
      <c r="L81"/>
      <c r="M81"/>
      <c r="N81"/>
      <c r="O81"/>
      <c r="P81"/>
      <c r="Q81" s="303"/>
      <c r="R81" s="303"/>
    </row>
    <row r="82" spans="1:18">
      <c r="A82"/>
      <c r="B82"/>
      <c r="C82"/>
      <c r="D82"/>
      <c r="E82"/>
      <c r="F82"/>
      <c r="G82"/>
      <c r="H82"/>
      <c r="I82"/>
      <c r="J82"/>
      <c r="K82"/>
      <c r="L82"/>
      <c r="M82"/>
      <c r="N82"/>
      <c r="O82"/>
      <c r="P82"/>
      <c r="Q82" s="303"/>
      <c r="R82" s="303"/>
    </row>
    <row r="83" spans="1:18" ht="15.5">
      <c r="A83"/>
      <c r="B83"/>
      <c r="C83"/>
      <c r="D83"/>
      <c r="E83"/>
      <c r="F83"/>
      <c r="G83"/>
      <c r="H83"/>
      <c r="I83"/>
      <c r="J83"/>
      <c r="K83"/>
      <c r="L83"/>
      <c r="M83" s="422"/>
      <c r="N83" s="386"/>
      <c r="O83"/>
      <c r="P83"/>
      <c r="Q83" s="303"/>
      <c r="R83" s="303"/>
    </row>
    <row r="84" spans="1:18" ht="15.5">
      <c r="A84"/>
      <c r="B84"/>
      <c r="C84"/>
      <c r="D84"/>
      <c r="E84"/>
      <c r="F84"/>
      <c r="G84"/>
      <c r="H84"/>
      <c r="I84"/>
      <c r="J84"/>
      <c r="K84"/>
      <c r="L84"/>
      <c r="M84" s="422"/>
      <c r="N84" s="386"/>
      <c r="O84"/>
      <c r="P84"/>
      <c r="Q84" s="303"/>
      <c r="R84" s="303"/>
    </row>
    <row r="85" spans="1:18" ht="15.5">
      <c r="A85"/>
      <c r="B85"/>
      <c r="C85"/>
      <c r="D85"/>
      <c r="E85"/>
      <c r="F85"/>
      <c r="G85"/>
      <c r="H85"/>
      <c r="I85"/>
      <c r="J85"/>
      <c r="K85"/>
      <c r="L85"/>
      <c r="M85" s="422"/>
      <c r="N85" s="386"/>
      <c r="O85"/>
      <c r="P85"/>
      <c r="Q85" s="303"/>
      <c r="R85" s="303"/>
    </row>
    <row r="86" spans="1:18" ht="15.5">
      <c r="A86"/>
      <c r="B86"/>
      <c r="C86"/>
      <c r="D86"/>
      <c r="E86"/>
      <c r="F86"/>
      <c r="G86"/>
      <c r="H86"/>
      <c r="I86"/>
      <c r="J86"/>
      <c r="K86"/>
      <c r="L86"/>
      <c r="M86" s="422"/>
      <c r="N86" s="386"/>
      <c r="O86"/>
      <c r="P86"/>
      <c r="Q86" s="303"/>
      <c r="R86" s="303"/>
    </row>
    <row r="87" spans="1:18" ht="15.5">
      <c r="A87"/>
      <c r="B87"/>
      <c r="C87"/>
      <c r="D87"/>
      <c r="E87"/>
      <c r="F87"/>
      <c r="G87"/>
      <c r="H87"/>
      <c r="I87"/>
      <c r="J87"/>
      <c r="K87"/>
      <c r="L87"/>
      <c r="M87" s="422"/>
      <c r="N87" s="386"/>
      <c r="O87"/>
      <c r="P87"/>
      <c r="Q87" s="303"/>
      <c r="R87" s="303"/>
    </row>
    <row r="88" spans="1:18" ht="15.5">
      <c r="A88"/>
      <c r="B88"/>
      <c r="C88"/>
      <c r="D88"/>
      <c r="E88"/>
      <c r="F88"/>
      <c r="G88"/>
      <c r="H88"/>
      <c r="I88"/>
      <c r="J88"/>
      <c r="K88"/>
      <c r="L88"/>
      <c r="M88" s="422"/>
      <c r="N88" s="386"/>
      <c r="O88"/>
      <c r="P88"/>
      <c r="Q88" s="303"/>
      <c r="R88" s="303"/>
    </row>
    <row r="89" spans="1:18" ht="15.5">
      <c r="A89"/>
      <c r="B89"/>
      <c r="C89"/>
      <c r="D89"/>
      <c r="E89"/>
      <c r="F89"/>
      <c r="G89"/>
      <c r="H89"/>
      <c r="I89"/>
      <c r="J89"/>
      <c r="K89"/>
      <c r="L89"/>
      <c r="M89" s="422"/>
      <c r="N89" s="386"/>
      <c r="O89"/>
      <c r="P89"/>
      <c r="Q89" s="303"/>
      <c r="R89" s="303"/>
    </row>
    <row r="90" spans="1:18" ht="15.5">
      <c r="A90"/>
      <c r="B90"/>
      <c r="C90"/>
      <c r="D90"/>
      <c r="E90"/>
      <c r="F90"/>
      <c r="G90"/>
      <c r="H90"/>
      <c r="I90"/>
      <c r="J90"/>
      <c r="K90"/>
      <c r="L90"/>
      <c r="M90" s="422"/>
      <c r="N90" s="386"/>
      <c r="O90"/>
      <c r="P90"/>
      <c r="Q90" s="303"/>
      <c r="R90" s="303"/>
    </row>
    <row r="91" spans="1:18">
      <c r="A91"/>
      <c r="B91"/>
      <c r="C91"/>
      <c r="D91"/>
      <c r="E91"/>
      <c r="F91"/>
      <c r="G91"/>
      <c r="H91"/>
      <c r="I91"/>
      <c r="J91"/>
      <c r="K91"/>
      <c r="L91"/>
      <c r="M91"/>
      <c r="N91"/>
      <c r="O91"/>
      <c r="P91"/>
      <c r="Q91" s="303"/>
      <c r="R91" s="303"/>
    </row>
    <row r="92" spans="1:18">
      <c r="A92"/>
      <c r="B92"/>
      <c r="C92"/>
      <c r="D92"/>
      <c r="E92"/>
      <c r="F92"/>
      <c r="G92"/>
      <c r="H92"/>
      <c r="I92"/>
      <c r="J92"/>
      <c r="K92"/>
      <c r="L92"/>
      <c r="M92"/>
      <c r="N92"/>
      <c r="O92"/>
      <c r="P92"/>
      <c r="Q92" s="303"/>
      <c r="R92" s="303"/>
    </row>
    <row r="93" spans="1:18">
      <c r="A93"/>
      <c r="B93"/>
      <c r="C93"/>
      <c r="D93"/>
      <c r="E93"/>
      <c r="F93"/>
      <c r="G93"/>
      <c r="H93"/>
      <c r="I93"/>
      <c r="J93"/>
      <c r="K93"/>
      <c r="L93"/>
      <c r="M93"/>
      <c r="N93"/>
      <c r="O93"/>
      <c r="P93"/>
      <c r="Q93" s="303"/>
      <c r="R93" s="303"/>
    </row>
    <row r="94" spans="1:18">
      <c r="A94"/>
      <c r="B94"/>
      <c r="C94"/>
      <c r="D94"/>
      <c r="E94"/>
      <c r="F94"/>
      <c r="G94"/>
      <c r="H94"/>
      <c r="I94"/>
      <c r="J94"/>
      <c r="K94"/>
      <c r="L94"/>
      <c r="M94"/>
      <c r="N94"/>
      <c r="O94"/>
      <c r="P94"/>
      <c r="Q94" s="303"/>
      <c r="R94" s="303"/>
    </row>
    <row r="95" spans="1:18">
      <c r="A95"/>
      <c r="B95"/>
      <c r="C95"/>
      <c r="D95"/>
      <c r="E95"/>
      <c r="F95"/>
      <c r="G95"/>
      <c r="H95"/>
      <c r="I95"/>
      <c r="J95"/>
      <c r="K95"/>
      <c r="L95"/>
      <c r="M95"/>
      <c r="N95"/>
      <c r="O95"/>
      <c r="P95"/>
      <c r="Q95" s="303"/>
      <c r="R95" s="303"/>
    </row>
    <row r="96" spans="1:18">
      <c r="A96"/>
      <c r="B96"/>
      <c r="C96"/>
      <c r="D96"/>
      <c r="E96"/>
      <c r="F96"/>
      <c r="G96"/>
      <c r="H96"/>
      <c r="I96"/>
      <c r="J96"/>
      <c r="K96"/>
      <c r="L96"/>
      <c r="M96"/>
      <c r="N96"/>
      <c r="O96"/>
      <c r="P96"/>
      <c r="Q96" s="303"/>
      <c r="R96" s="303"/>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4">
    <sortCondition descending="1" ref="Q7:Q54"/>
  </sortState>
  <mergeCells count="3">
    <mergeCell ref="A2:AA2"/>
    <mergeCell ref="A3:G3"/>
    <mergeCell ref="B5:C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229"/>
  <sheetViews>
    <sheetView showGridLines="0" zoomScaleNormal="100" workbookViewId="0">
      <selection activeCell="K32" sqref="K32"/>
    </sheetView>
  </sheetViews>
  <sheetFormatPr defaultRowHeight="13"/>
  <cols>
    <col min="1" max="1" width="16.81640625" style="311" customWidth="1"/>
    <col min="2" max="2" width="12.26953125" style="311" bestFit="1" customWidth="1"/>
    <col min="3" max="3" width="10.1796875" style="311" customWidth="1"/>
    <col min="4" max="4" width="8.7265625" style="311"/>
    <col min="5" max="5" width="9.54296875" style="311" customWidth="1"/>
    <col min="6" max="6" width="16.7265625" style="311" customWidth="1"/>
    <col min="7" max="7" width="11.26953125" style="311" customWidth="1"/>
    <col min="8" max="8" width="10.453125" style="311" customWidth="1"/>
    <col min="9" max="9" width="8.7265625" style="311"/>
    <col min="10" max="10" width="3.54296875" style="311" customWidth="1"/>
    <col min="11" max="11" width="27.26953125" style="311" customWidth="1"/>
    <col min="12" max="12" width="11.7265625" style="311" customWidth="1"/>
    <col min="13" max="13" width="12.26953125" style="311" customWidth="1"/>
    <col min="14" max="14" width="10.453125" style="311" customWidth="1"/>
    <col min="15" max="15" width="3.81640625" style="311" customWidth="1"/>
    <col min="16" max="16" width="22.54296875" style="311" customWidth="1"/>
    <col min="17" max="17" width="11.26953125" style="311" customWidth="1"/>
    <col min="18" max="18" width="10.26953125" style="311" customWidth="1"/>
    <col min="19" max="19" width="10" style="311" customWidth="1"/>
    <col min="20" max="255" width="8.7265625" style="311"/>
    <col min="256" max="256" width="4" style="311" customWidth="1"/>
    <col min="257" max="257" width="15.1796875" style="311" customWidth="1"/>
    <col min="258" max="258" width="13.81640625" style="311" customWidth="1"/>
    <col min="259" max="259" width="10.1796875" style="311" customWidth="1"/>
    <col min="260" max="260" width="8.7265625" style="311"/>
    <col min="261" max="261" width="3.453125" style="311" customWidth="1"/>
    <col min="262" max="262" width="19.54296875" style="311" customWidth="1"/>
    <col min="263" max="263" width="12.26953125" style="311" customWidth="1"/>
    <col min="264" max="264" width="10.453125" style="311" customWidth="1"/>
    <col min="265" max="265" width="8.7265625" style="311"/>
    <col min="266" max="266" width="3.54296875" style="311" customWidth="1"/>
    <col min="267" max="267" width="16.453125" style="311" customWidth="1"/>
    <col min="268" max="268" width="11.7265625" style="311" customWidth="1"/>
    <col min="269" max="269" width="10.1796875" style="311" customWidth="1"/>
    <col min="270" max="270" width="15.81640625" style="311" customWidth="1"/>
    <col min="271" max="271" width="3.81640625" style="311" customWidth="1"/>
    <col min="272" max="272" width="16.453125" style="311" customWidth="1"/>
    <col min="273" max="273" width="11.26953125" style="311" customWidth="1"/>
    <col min="274" max="274" width="10.26953125" style="311" customWidth="1"/>
    <col min="275" max="275" width="10" style="311" customWidth="1"/>
    <col min="276" max="511" width="8.7265625" style="311"/>
    <col min="512" max="512" width="4" style="311" customWidth="1"/>
    <col min="513" max="513" width="15.1796875" style="311" customWidth="1"/>
    <col min="514" max="514" width="13.81640625" style="311" customWidth="1"/>
    <col min="515" max="515" width="10.1796875" style="311" customWidth="1"/>
    <col min="516" max="516" width="8.7265625" style="311"/>
    <col min="517" max="517" width="3.453125" style="311" customWidth="1"/>
    <col min="518" max="518" width="19.54296875" style="311" customWidth="1"/>
    <col min="519" max="519" width="12.26953125" style="311" customWidth="1"/>
    <col min="520" max="520" width="10.453125" style="311" customWidth="1"/>
    <col min="521" max="521" width="8.7265625" style="311"/>
    <col min="522" max="522" width="3.54296875" style="311" customWidth="1"/>
    <col min="523" max="523" width="16.453125" style="311" customWidth="1"/>
    <col min="524" max="524" width="11.7265625" style="311" customWidth="1"/>
    <col min="525" max="525" width="10.1796875" style="311" customWidth="1"/>
    <col min="526" max="526" width="15.81640625" style="311" customWidth="1"/>
    <col min="527" max="527" width="3.81640625" style="311" customWidth="1"/>
    <col min="528" max="528" width="16.453125" style="311" customWidth="1"/>
    <col min="529" max="529" width="11.26953125" style="311" customWidth="1"/>
    <col min="530" max="530" width="10.26953125" style="311" customWidth="1"/>
    <col min="531" max="531" width="10" style="311" customWidth="1"/>
    <col min="532" max="767" width="8.7265625" style="311"/>
    <col min="768" max="768" width="4" style="311" customWidth="1"/>
    <col min="769" max="769" width="15.1796875" style="311" customWidth="1"/>
    <col min="770" max="770" width="13.81640625" style="311" customWidth="1"/>
    <col min="771" max="771" width="10.1796875" style="311" customWidth="1"/>
    <col min="772" max="772" width="8.7265625" style="311"/>
    <col min="773" max="773" width="3.453125" style="311" customWidth="1"/>
    <col min="774" max="774" width="19.54296875" style="311" customWidth="1"/>
    <col min="775" max="775" width="12.26953125" style="311" customWidth="1"/>
    <col min="776" max="776" width="10.453125" style="311" customWidth="1"/>
    <col min="777" max="777" width="8.7265625" style="311"/>
    <col min="778" max="778" width="3.54296875" style="311" customWidth="1"/>
    <col min="779" max="779" width="16.453125" style="311" customWidth="1"/>
    <col min="780" max="780" width="11.7265625" style="311" customWidth="1"/>
    <col min="781" max="781" width="10.1796875" style="311" customWidth="1"/>
    <col min="782" max="782" width="15.81640625" style="311" customWidth="1"/>
    <col min="783" max="783" width="3.81640625" style="311" customWidth="1"/>
    <col min="784" max="784" width="16.453125" style="311" customWidth="1"/>
    <col min="785" max="785" width="11.26953125" style="311" customWidth="1"/>
    <col min="786" max="786" width="10.26953125" style="311" customWidth="1"/>
    <col min="787" max="787" width="10" style="311" customWidth="1"/>
    <col min="788" max="1023" width="8.7265625" style="311"/>
    <col min="1024" max="1024" width="4" style="311" customWidth="1"/>
    <col min="1025" max="1025" width="15.1796875" style="311" customWidth="1"/>
    <col min="1026" max="1026" width="13.81640625" style="311" customWidth="1"/>
    <col min="1027" max="1027" width="10.1796875" style="311" customWidth="1"/>
    <col min="1028" max="1028" width="8.7265625" style="311"/>
    <col min="1029" max="1029" width="3.453125" style="311" customWidth="1"/>
    <col min="1030" max="1030" width="19.54296875" style="311" customWidth="1"/>
    <col min="1031" max="1031" width="12.26953125" style="311" customWidth="1"/>
    <col min="1032" max="1032" width="10.453125" style="311" customWidth="1"/>
    <col min="1033" max="1033" width="8.7265625" style="311"/>
    <col min="1034" max="1034" width="3.54296875" style="311" customWidth="1"/>
    <col min="1035" max="1035" width="16.453125" style="311" customWidth="1"/>
    <col min="1036" max="1036" width="11.7265625" style="311" customWidth="1"/>
    <col min="1037" max="1037" width="10.1796875" style="311" customWidth="1"/>
    <col min="1038" max="1038" width="15.81640625" style="311" customWidth="1"/>
    <col min="1039" max="1039" width="3.81640625" style="311" customWidth="1"/>
    <col min="1040" max="1040" width="16.453125" style="311" customWidth="1"/>
    <col min="1041" max="1041" width="11.26953125" style="311" customWidth="1"/>
    <col min="1042" max="1042" width="10.26953125" style="311" customWidth="1"/>
    <col min="1043" max="1043" width="10" style="311" customWidth="1"/>
    <col min="1044" max="1279" width="8.7265625" style="311"/>
    <col min="1280" max="1280" width="4" style="311" customWidth="1"/>
    <col min="1281" max="1281" width="15.1796875" style="311" customWidth="1"/>
    <col min="1282" max="1282" width="13.81640625" style="311" customWidth="1"/>
    <col min="1283" max="1283" width="10.1796875" style="311" customWidth="1"/>
    <col min="1284" max="1284" width="8.7265625" style="311"/>
    <col min="1285" max="1285" width="3.453125" style="311" customWidth="1"/>
    <col min="1286" max="1286" width="19.54296875" style="311" customWidth="1"/>
    <col min="1287" max="1287" width="12.26953125" style="311" customWidth="1"/>
    <col min="1288" max="1288" width="10.453125" style="311" customWidth="1"/>
    <col min="1289" max="1289" width="8.7265625" style="311"/>
    <col min="1290" max="1290" width="3.54296875" style="311" customWidth="1"/>
    <col min="1291" max="1291" width="16.453125" style="311" customWidth="1"/>
    <col min="1292" max="1292" width="11.7265625" style="311" customWidth="1"/>
    <col min="1293" max="1293" width="10.1796875" style="311" customWidth="1"/>
    <col min="1294" max="1294" width="15.81640625" style="311" customWidth="1"/>
    <col min="1295" max="1295" width="3.81640625" style="311" customWidth="1"/>
    <col min="1296" max="1296" width="16.453125" style="311" customWidth="1"/>
    <col min="1297" max="1297" width="11.26953125" style="311" customWidth="1"/>
    <col min="1298" max="1298" width="10.26953125" style="311" customWidth="1"/>
    <col min="1299" max="1299" width="10" style="311" customWidth="1"/>
    <col min="1300" max="1535" width="8.7265625" style="311"/>
    <col min="1536" max="1536" width="4" style="311" customWidth="1"/>
    <col min="1537" max="1537" width="15.1796875" style="311" customWidth="1"/>
    <col min="1538" max="1538" width="13.81640625" style="311" customWidth="1"/>
    <col min="1539" max="1539" width="10.1796875" style="311" customWidth="1"/>
    <col min="1540" max="1540" width="8.7265625" style="311"/>
    <col min="1541" max="1541" width="3.453125" style="311" customWidth="1"/>
    <col min="1542" max="1542" width="19.54296875" style="311" customWidth="1"/>
    <col min="1543" max="1543" width="12.26953125" style="311" customWidth="1"/>
    <col min="1544" max="1544" width="10.453125" style="311" customWidth="1"/>
    <col min="1545" max="1545" width="8.7265625" style="311"/>
    <col min="1546" max="1546" width="3.54296875" style="311" customWidth="1"/>
    <col min="1547" max="1547" width="16.453125" style="311" customWidth="1"/>
    <col min="1548" max="1548" width="11.7265625" style="311" customWidth="1"/>
    <col min="1549" max="1549" width="10.1796875" style="311" customWidth="1"/>
    <col min="1550" max="1550" width="15.81640625" style="311" customWidth="1"/>
    <col min="1551" max="1551" width="3.81640625" style="311" customWidth="1"/>
    <col min="1552" max="1552" width="16.453125" style="311" customWidth="1"/>
    <col min="1553" max="1553" width="11.26953125" style="311" customWidth="1"/>
    <col min="1554" max="1554" width="10.26953125" style="311" customWidth="1"/>
    <col min="1555" max="1555" width="10" style="311" customWidth="1"/>
    <col min="1556" max="1791" width="8.7265625" style="311"/>
    <col min="1792" max="1792" width="4" style="311" customWidth="1"/>
    <col min="1793" max="1793" width="15.1796875" style="311" customWidth="1"/>
    <col min="1794" max="1794" width="13.81640625" style="311" customWidth="1"/>
    <col min="1795" max="1795" width="10.1796875" style="311" customWidth="1"/>
    <col min="1796" max="1796" width="8.7265625" style="311"/>
    <col min="1797" max="1797" width="3.453125" style="311" customWidth="1"/>
    <col min="1798" max="1798" width="19.54296875" style="311" customWidth="1"/>
    <col min="1799" max="1799" width="12.26953125" style="311" customWidth="1"/>
    <col min="1800" max="1800" width="10.453125" style="311" customWidth="1"/>
    <col min="1801" max="1801" width="8.7265625" style="311"/>
    <col min="1802" max="1802" width="3.54296875" style="311" customWidth="1"/>
    <col min="1803" max="1803" width="16.453125" style="311" customWidth="1"/>
    <col min="1804" max="1804" width="11.7265625" style="311" customWidth="1"/>
    <col min="1805" max="1805" width="10.1796875" style="311" customWidth="1"/>
    <col min="1806" max="1806" width="15.81640625" style="311" customWidth="1"/>
    <col min="1807" max="1807" width="3.81640625" style="311" customWidth="1"/>
    <col min="1808" max="1808" width="16.453125" style="311" customWidth="1"/>
    <col min="1809" max="1809" width="11.26953125" style="311" customWidth="1"/>
    <col min="1810" max="1810" width="10.26953125" style="311" customWidth="1"/>
    <col min="1811" max="1811" width="10" style="311" customWidth="1"/>
    <col min="1812" max="2047" width="8.7265625" style="311"/>
    <col min="2048" max="2048" width="4" style="311" customWidth="1"/>
    <col min="2049" max="2049" width="15.1796875" style="311" customWidth="1"/>
    <col min="2050" max="2050" width="13.81640625" style="311" customWidth="1"/>
    <col min="2051" max="2051" width="10.1796875" style="311" customWidth="1"/>
    <col min="2052" max="2052" width="8.7265625" style="311"/>
    <col min="2053" max="2053" width="3.453125" style="311" customWidth="1"/>
    <col min="2054" max="2054" width="19.54296875" style="311" customWidth="1"/>
    <col min="2055" max="2055" width="12.26953125" style="311" customWidth="1"/>
    <col min="2056" max="2056" width="10.453125" style="311" customWidth="1"/>
    <col min="2057" max="2057" width="8.7265625" style="311"/>
    <col min="2058" max="2058" width="3.54296875" style="311" customWidth="1"/>
    <col min="2059" max="2059" width="16.453125" style="311" customWidth="1"/>
    <col min="2060" max="2060" width="11.7265625" style="311" customWidth="1"/>
    <col min="2061" max="2061" width="10.1796875" style="311" customWidth="1"/>
    <col min="2062" max="2062" width="15.81640625" style="311" customWidth="1"/>
    <col min="2063" max="2063" width="3.81640625" style="311" customWidth="1"/>
    <col min="2064" max="2064" width="16.453125" style="311" customWidth="1"/>
    <col min="2065" max="2065" width="11.26953125" style="311" customWidth="1"/>
    <col min="2066" max="2066" width="10.26953125" style="311" customWidth="1"/>
    <col min="2067" max="2067" width="10" style="311" customWidth="1"/>
    <col min="2068" max="2303" width="8.7265625" style="311"/>
    <col min="2304" max="2304" width="4" style="311" customWidth="1"/>
    <col min="2305" max="2305" width="15.1796875" style="311" customWidth="1"/>
    <col min="2306" max="2306" width="13.81640625" style="311" customWidth="1"/>
    <col min="2307" max="2307" width="10.1796875" style="311" customWidth="1"/>
    <col min="2308" max="2308" width="8.7265625" style="311"/>
    <col min="2309" max="2309" width="3.453125" style="311" customWidth="1"/>
    <col min="2310" max="2310" width="19.54296875" style="311" customWidth="1"/>
    <col min="2311" max="2311" width="12.26953125" style="311" customWidth="1"/>
    <col min="2312" max="2312" width="10.453125" style="311" customWidth="1"/>
    <col min="2313" max="2313" width="8.7265625" style="311"/>
    <col min="2314" max="2314" width="3.54296875" style="311" customWidth="1"/>
    <col min="2315" max="2315" width="16.453125" style="311" customWidth="1"/>
    <col min="2316" max="2316" width="11.7265625" style="311" customWidth="1"/>
    <col min="2317" max="2317" width="10.1796875" style="311" customWidth="1"/>
    <col min="2318" max="2318" width="15.81640625" style="311" customWidth="1"/>
    <col min="2319" max="2319" width="3.81640625" style="311" customWidth="1"/>
    <col min="2320" max="2320" width="16.453125" style="311" customWidth="1"/>
    <col min="2321" max="2321" width="11.26953125" style="311" customWidth="1"/>
    <col min="2322" max="2322" width="10.26953125" style="311" customWidth="1"/>
    <col min="2323" max="2323" width="10" style="311" customWidth="1"/>
    <col min="2324" max="2559" width="8.7265625" style="311"/>
    <col min="2560" max="2560" width="4" style="311" customWidth="1"/>
    <col min="2561" max="2561" width="15.1796875" style="311" customWidth="1"/>
    <col min="2562" max="2562" width="13.81640625" style="311" customWidth="1"/>
    <col min="2563" max="2563" width="10.1796875" style="311" customWidth="1"/>
    <col min="2564" max="2564" width="8.7265625" style="311"/>
    <col min="2565" max="2565" width="3.453125" style="311" customWidth="1"/>
    <col min="2566" max="2566" width="19.54296875" style="311" customWidth="1"/>
    <col min="2567" max="2567" width="12.26953125" style="311" customWidth="1"/>
    <col min="2568" max="2568" width="10.453125" style="311" customWidth="1"/>
    <col min="2569" max="2569" width="8.7265625" style="311"/>
    <col min="2570" max="2570" width="3.54296875" style="311" customWidth="1"/>
    <col min="2571" max="2571" width="16.453125" style="311" customWidth="1"/>
    <col min="2572" max="2572" width="11.7265625" style="311" customWidth="1"/>
    <col min="2573" max="2573" width="10.1796875" style="311" customWidth="1"/>
    <col min="2574" max="2574" width="15.81640625" style="311" customWidth="1"/>
    <col min="2575" max="2575" width="3.81640625" style="311" customWidth="1"/>
    <col min="2576" max="2576" width="16.453125" style="311" customWidth="1"/>
    <col min="2577" max="2577" width="11.26953125" style="311" customWidth="1"/>
    <col min="2578" max="2578" width="10.26953125" style="311" customWidth="1"/>
    <col min="2579" max="2579" width="10" style="311" customWidth="1"/>
    <col min="2580" max="2815" width="8.7265625" style="311"/>
    <col min="2816" max="2816" width="4" style="311" customWidth="1"/>
    <col min="2817" max="2817" width="15.1796875" style="311" customWidth="1"/>
    <col min="2818" max="2818" width="13.81640625" style="311" customWidth="1"/>
    <col min="2819" max="2819" width="10.1796875" style="311" customWidth="1"/>
    <col min="2820" max="2820" width="8.7265625" style="311"/>
    <col min="2821" max="2821" width="3.453125" style="311" customWidth="1"/>
    <col min="2822" max="2822" width="19.54296875" style="311" customWidth="1"/>
    <col min="2823" max="2823" width="12.26953125" style="311" customWidth="1"/>
    <col min="2824" max="2824" width="10.453125" style="311" customWidth="1"/>
    <col min="2825" max="2825" width="8.7265625" style="311"/>
    <col min="2826" max="2826" width="3.54296875" style="311" customWidth="1"/>
    <col min="2827" max="2827" width="16.453125" style="311" customWidth="1"/>
    <col min="2828" max="2828" width="11.7265625" style="311" customWidth="1"/>
    <col min="2829" max="2829" width="10.1796875" style="311" customWidth="1"/>
    <col min="2830" max="2830" width="15.81640625" style="311" customWidth="1"/>
    <col min="2831" max="2831" width="3.81640625" style="311" customWidth="1"/>
    <col min="2832" max="2832" width="16.453125" style="311" customWidth="1"/>
    <col min="2833" max="2833" width="11.26953125" style="311" customWidth="1"/>
    <col min="2834" max="2834" width="10.26953125" style="311" customWidth="1"/>
    <col min="2835" max="2835" width="10" style="311" customWidth="1"/>
    <col min="2836" max="3071" width="8.7265625" style="311"/>
    <col min="3072" max="3072" width="4" style="311" customWidth="1"/>
    <col min="3073" max="3073" width="15.1796875" style="311" customWidth="1"/>
    <col min="3074" max="3074" width="13.81640625" style="311" customWidth="1"/>
    <col min="3075" max="3075" width="10.1796875" style="311" customWidth="1"/>
    <col min="3076" max="3076" width="8.7265625" style="311"/>
    <col min="3077" max="3077" width="3.453125" style="311" customWidth="1"/>
    <col min="3078" max="3078" width="19.54296875" style="311" customWidth="1"/>
    <col min="3079" max="3079" width="12.26953125" style="311" customWidth="1"/>
    <col min="3080" max="3080" width="10.453125" style="311" customWidth="1"/>
    <col min="3081" max="3081" width="8.7265625" style="311"/>
    <col min="3082" max="3082" width="3.54296875" style="311" customWidth="1"/>
    <col min="3083" max="3083" width="16.453125" style="311" customWidth="1"/>
    <col min="3084" max="3084" width="11.7265625" style="311" customWidth="1"/>
    <col min="3085" max="3085" width="10.1796875" style="311" customWidth="1"/>
    <col min="3086" max="3086" width="15.81640625" style="311" customWidth="1"/>
    <col min="3087" max="3087" width="3.81640625" style="311" customWidth="1"/>
    <col min="3088" max="3088" width="16.453125" style="311" customWidth="1"/>
    <col min="3089" max="3089" width="11.26953125" style="311" customWidth="1"/>
    <col min="3090" max="3090" width="10.26953125" style="311" customWidth="1"/>
    <col min="3091" max="3091" width="10" style="311" customWidth="1"/>
    <col min="3092" max="3327" width="8.7265625" style="311"/>
    <col min="3328" max="3328" width="4" style="311" customWidth="1"/>
    <col min="3329" max="3329" width="15.1796875" style="311" customWidth="1"/>
    <col min="3330" max="3330" width="13.81640625" style="311" customWidth="1"/>
    <col min="3331" max="3331" width="10.1796875" style="311" customWidth="1"/>
    <col min="3332" max="3332" width="8.7265625" style="311"/>
    <col min="3333" max="3333" width="3.453125" style="311" customWidth="1"/>
    <col min="3334" max="3334" width="19.54296875" style="311" customWidth="1"/>
    <col min="3335" max="3335" width="12.26953125" style="311" customWidth="1"/>
    <col min="3336" max="3336" width="10.453125" style="311" customWidth="1"/>
    <col min="3337" max="3337" width="8.7265625" style="311"/>
    <col min="3338" max="3338" width="3.54296875" style="311" customWidth="1"/>
    <col min="3339" max="3339" width="16.453125" style="311" customWidth="1"/>
    <col min="3340" max="3340" width="11.7265625" style="311" customWidth="1"/>
    <col min="3341" max="3341" width="10.1796875" style="311" customWidth="1"/>
    <col min="3342" max="3342" width="15.81640625" style="311" customWidth="1"/>
    <col min="3343" max="3343" width="3.81640625" style="311" customWidth="1"/>
    <col min="3344" max="3344" width="16.453125" style="311" customWidth="1"/>
    <col min="3345" max="3345" width="11.26953125" style="311" customWidth="1"/>
    <col min="3346" max="3346" width="10.26953125" style="311" customWidth="1"/>
    <col min="3347" max="3347" width="10" style="311" customWidth="1"/>
    <col min="3348" max="3583" width="8.7265625" style="311"/>
    <col min="3584" max="3584" width="4" style="311" customWidth="1"/>
    <col min="3585" max="3585" width="15.1796875" style="311" customWidth="1"/>
    <col min="3586" max="3586" width="13.81640625" style="311" customWidth="1"/>
    <col min="3587" max="3587" width="10.1796875" style="311" customWidth="1"/>
    <col min="3588" max="3588" width="8.7265625" style="311"/>
    <col min="3589" max="3589" width="3.453125" style="311" customWidth="1"/>
    <col min="3590" max="3590" width="19.54296875" style="311" customWidth="1"/>
    <col min="3591" max="3591" width="12.26953125" style="311" customWidth="1"/>
    <col min="3592" max="3592" width="10.453125" style="311" customWidth="1"/>
    <col min="3593" max="3593" width="8.7265625" style="311"/>
    <col min="3594" max="3594" width="3.54296875" style="311" customWidth="1"/>
    <col min="3595" max="3595" width="16.453125" style="311" customWidth="1"/>
    <col min="3596" max="3596" width="11.7265625" style="311" customWidth="1"/>
    <col min="3597" max="3597" width="10.1796875" style="311" customWidth="1"/>
    <col min="3598" max="3598" width="15.81640625" style="311" customWidth="1"/>
    <col min="3599" max="3599" width="3.81640625" style="311" customWidth="1"/>
    <col min="3600" max="3600" width="16.453125" style="311" customWidth="1"/>
    <col min="3601" max="3601" width="11.26953125" style="311" customWidth="1"/>
    <col min="3602" max="3602" width="10.26953125" style="311" customWidth="1"/>
    <col min="3603" max="3603" width="10" style="311" customWidth="1"/>
    <col min="3604" max="3839" width="8.7265625" style="311"/>
    <col min="3840" max="3840" width="4" style="311" customWidth="1"/>
    <col min="3841" max="3841" width="15.1796875" style="311" customWidth="1"/>
    <col min="3842" max="3842" width="13.81640625" style="311" customWidth="1"/>
    <col min="3843" max="3843" width="10.1796875" style="311" customWidth="1"/>
    <col min="3844" max="3844" width="8.7265625" style="311"/>
    <col min="3845" max="3845" width="3.453125" style="311" customWidth="1"/>
    <col min="3846" max="3846" width="19.54296875" style="311" customWidth="1"/>
    <col min="3847" max="3847" width="12.26953125" style="311" customWidth="1"/>
    <col min="3848" max="3848" width="10.453125" style="311" customWidth="1"/>
    <col min="3849" max="3849" width="8.7265625" style="311"/>
    <col min="3850" max="3850" width="3.54296875" style="311" customWidth="1"/>
    <col min="3851" max="3851" width="16.453125" style="311" customWidth="1"/>
    <col min="3852" max="3852" width="11.7265625" style="311" customWidth="1"/>
    <col min="3853" max="3853" width="10.1796875" style="311" customWidth="1"/>
    <col min="3854" max="3854" width="15.81640625" style="311" customWidth="1"/>
    <col min="3855" max="3855" width="3.81640625" style="311" customWidth="1"/>
    <col min="3856" max="3856" width="16.453125" style="311" customWidth="1"/>
    <col min="3857" max="3857" width="11.26953125" style="311" customWidth="1"/>
    <col min="3858" max="3858" width="10.26953125" style="311" customWidth="1"/>
    <col min="3859" max="3859" width="10" style="311" customWidth="1"/>
    <col min="3860" max="4095" width="8.7265625" style="311"/>
    <col min="4096" max="4096" width="4" style="311" customWidth="1"/>
    <col min="4097" max="4097" width="15.1796875" style="311" customWidth="1"/>
    <col min="4098" max="4098" width="13.81640625" style="311" customWidth="1"/>
    <col min="4099" max="4099" width="10.1796875" style="311" customWidth="1"/>
    <col min="4100" max="4100" width="8.7265625" style="311"/>
    <col min="4101" max="4101" width="3.453125" style="311" customWidth="1"/>
    <col min="4102" max="4102" width="19.54296875" style="311" customWidth="1"/>
    <col min="4103" max="4103" width="12.26953125" style="311" customWidth="1"/>
    <col min="4104" max="4104" width="10.453125" style="311" customWidth="1"/>
    <col min="4105" max="4105" width="8.7265625" style="311"/>
    <col min="4106" max="4106" width="3.54296875" style="311" customWidth="1"/>
    <col min="4107" max="4107" width="16.453125" style="311" customWidth="1"/>
    <col min="4108" max="4108" width="11.7265625" style="311" customWidth="1"/>
    <col min="4109" max="4109" width="10.1796875" style="311" customWidth="1"/>
    <col min="4110" max="4110" width="15.81640625" style="311" customWidth="1"/>
    <col min="4111" max="4111" width="3.81640625" style="311" customWidth="1"/>
    <col min="4112" max="4112" width="16.453125" style="311" customWidth="1"/>
    <col min="4113" max="4113" width="11.26953125" style="311" customWidth="1"/>
    <col min="4114" max="4114" width="10.26953125" style="311" customWidth="1"/>
    <col min="4115" max="4115" width="10" style="311" customWidth="1"/>
    <col min="4116" max="4351" width="8.7265625" style="311"/>
    <col min="4352" max="4352" width="4" style="311" customWidth="1"/>
    <col min="4353" max="4353" width="15.1796875" style="311" customWidth="1"/>
    <col min="4354" max="4354" width="13.81640625" style="311" customWidth="1"/>
    <col min="4355" max="4355" width="10.1796875" style="311" customWidth="1"/>
    <col min="4356" max="4356" width="8.7265625" style="311"/>
    <col min="4357" max="4357" width="3.453125" style="311" customWidth="1"/>
    <col min="4358" max="4358" width="19.54296875" style="311" customWidth="1"/>
    <col min="4359" max="4359" width="12.26953125" style="311" customWidth="1"/>
    <col min="4360" max="4360" width="10.453125" style="311" customWidth="1"/>
    <col min="4361" max="4361" width="8.7265625" style="311"/>
    <col min="4362" max="4362" width="3.54296875" style="311" customWidth="1"/>
    <col min="4363" max="4363" width="16.453125" style="311" customWidth="1"/>
    <col min="4364" max="4364" width="11.7265625" style="311" customWidth="1"/>
    <col min="4365" max="4365" width="10.1796875" style="311" customWidth="1"/>
    <col min="4366" max="4366" width="15.81640625" style="311" customWidth="1"/>
    <col min="4367" max="4367" width="3.81640625" style="311" customWidth="1"/>
    <col min="4368" max="4368" width="16.453125" style="311" customWidth="1"/>
    <col min="4369" max="4369" width="11.26953125" style="311" customWidth="1"/>
    <col min="4370" max="4370" width="10.26953125" style="311" customWidth="1"/>
    <col min="4371" max="4371" width="10" style="311" customWidth="1"/>
    <col min="4372" max="4607" width="8.7265625" style="311"/>
    <col min="4608" max="4608" width="4" style="311" customWidth="1"/>
    <col min="4609" max="4609" width="15.1796875" style="311" customWidth="1"/>
    <col min="4610" max="4610" width="13.81640625" style="311" customWidth="1"/>
    <col min="4611" max="4611" width="10.1796875" style="311" customWidth="1"/>
    <col min="4612" max="4612" width="8.7265625" style="311"/>
    <col min="4613" max="4613" width="3.453125" style="311" customWidth="1"/>
    <col min="4614" max="4614" width="19.54296875" style="311" customWidth="1"/>
    <col min="4615" max="4615" width="12.26953125" style="311" customWidth="1"/>
    <col min="4616" max="4616" width="10.453125" style="311" customWidth="1"/>
    <col min="4617" max="4617" width="8.7265625" style="311"/>
    <col min="4618" max="4618" width="3.54296875" style="311" customWidth="1"/>
    <col min="4619" max="4619" width="16.453125" style="311" customWidth="1"/>
    <col min="4620" max="4620" width="11.7265625" style="311" customWidth="1"/>
    <col min="4621" max="4621" width="10.1796875" style="311" customWidth="1"/>
    <col min="4622" max="4622" width="15.81640625" style="311" customWidth="1"/>
    <col min="4623" max="4623" width="3.81640625" style="311" customWidth="1"/>
    <col min="4624" max="4624" width="16.453125" style="311" customWidth="1"/>
    <col min="4625" max="4625" width="11.26953125" style="311" customWidth="1"/>
    <col min="4626" max="4626" width="10.26953125" style="311" customWidth="1"/>
    <col min="4627" max="4627" width="10" style="311" customWidth="1"/>
    <col min="4628" max="4863" width="8.7265625" style="311"/>
    <col min="4864" max="4864" width="4" style="311" customWidth="1"/>
    <col min="4865" max="4865" width="15.1796875" style="311" customWidth="1"/>
    <col min="4866" max="4866" width="13.81640625" style="311" customWidth="1"/>
    <col min="4867" max="4867" width="10.1796875" style="311" customWidth="1"/>
    <col min="4868" max="4868" width="8.7265625" style="311"/>
    <col min="4869" max="4869" width="3.453125" style="311" customWidth="1"/>
    <col min="4870" max="4870" width="19.54296875" style="311" customWidth="1"/>
    <col min="4871" max="4871" width="12.26953125" style="311" customWidth="1"/>
    <col min="4872" max="4872" width="10.453125" style="311" customWidth="1"/>
    <col min="4873" max="4873" width="8.7265625" style="311"/>
    <col min="4874" max="4874" width="3.54296875" style="311" customWidth="1"/>
    <col min="4875" max="4875" width="16.453125" style="311" customWidth="1"/>
    <col min="4876" max="4876" width="11.7265625" style="311" customWidth="1"/>
    <col min="4877" max="4877" width="10.1796875" style="311" customWidth="1"/>
    <col min="4878" max="4878" width="15.81640625" style="311" customWidth="1"/>
    <col min="4879" max="4879" width="3.81640625" style="311" customWidth="1"/>
    <col min="4880" max="4880" width="16.453125" style="311" customWidth="1"/>
    <col min="4881" max="4881" width="11.26953125" style="311" customWidth="1"/>
    <col min="4882" max="4882" width="10.26953125" style="311" customWidth="1"/>
    <col min="4883" max="4883" width="10" style="311" customWidth="1"/>
    <col min="4884" max="5119" width="8.7265625" style="311"/>
    <col min="5120" max="5120" width="4" style="311" customWidth="1"/>
    <col min="5121" max="5121" width="15.1796875" style="311" customWidth="1"/>
    <col min="5122" max="5122" width="13.81640625" style="311" customWidth="1"/>
    <col min="5123" max="5123" width="10.1796875" style="311" customWidth="1"/>
    <col min="5124" max="5124" width="8.7265625" style="311"/>
    <col min="5125" max="5125" width="3.453125" style="311" customWidth="1"/>
    <col min="5126" max="5126" width="19.54296875" style="311" customWidth="1"/>
    <col min="5127" max="5127" width="12.26953125" style="311" customWidth="1"/>
    <col min="5128" max="5128" width="10.453125" style="311" customWidth="1"/>
    <col min="5129" max="5129" width="8.7265625" style="311"/>
    <col min="5130" max="5130" width="3.54296875" style="311" customWidth="1"/>
    <col min="5131" max="5131" width="16.453125" style="311" customWidth="1"/>
    <col min="5132" max="5132" width="11.7265625" style="311" customWidth="1"/>
    <col min="5133" max="5133" width="10.1796875" style="311" customWidth="1"/>
    <col min="5134" max="5134" width="15.81640625" style="311" customWidth="1"/>
    <col min="5135" max="5135" width="3.81640625" style="311" customWidth="1"/>
    <col min="5136" max="5136" width="16.453125" style="311" customWidth="1"/>
    <col min="5137" max="5137" width="11.26953125" style="311" customWidth="1"/>
    <col min="5138" max="5138" width="10.26953125" style="311" customWidth="1"/>
    <col min="5139" max="5139" width="10" style="311" customWidth="1"/>
    <col min="5140" max="5375" width="8.7265625" style="311"/>
    <col min="5376" max="5376" width="4" style="311" customWidth="1"/>
    <col min="5377" max="5377" width="15.1796875" style="311" customWidth="1"/>
    <col min="5378" max="5378" width="13.81640625" style="311" customWidth="1"/>
    <col min="5379" max="5379" width="10.1796875" style="311" customWidth="1"/>
    <col min="5380" max="5380" width="8.7265625" style="311"/>
    <col min="5381" max="5381" width="3.453125" style="311" customWidth="1"/>
    <col min="5382" max="5382" width="19.54296875" style="311" customWidth="1"/>
    <col min="5383" max="5383" width="12.26953125" style="311" customWidth="1"/>
    <col min="5384" max="5384" width="10.453125" style="311" customWidth="1"/>
    <col min="5385" max="5385" width="8.7265625" style="311"/>
    <col min="5386" max="5386" width="3.54296875" style="311" customWidth="1"/>
    <col min="5387" max="5387" width="16.453125" style="311" customWidth="1"/>
    <col min="5388" max="5388" width="11.7265625" style="311" customWidth="1"/>
    <col min="5389" max="5389" width="10.1796875" style="311" customWidth="1"/>
    <col min="5390" max="5390" width="15.81640625" style="311" customWidth="1"/>
    <col min="5391" max="5391" width="3.81640625" style="311" customWidth="1"/>
    <col min="5392" max="5392" width="16.453125" style="311" customWidth="1"/>
    <col min="5393" max="5393" width="11.26953125" style="311" customWidth="1"/>
    <col min="5394" max="5394" width="10.26953125" style="311" customWidth="1"/>
    <col min="5395" max="5395" width="10" style="311" customWidth="1"/>
    <col min="5396" max="5631" width="8.7265625" style="311"/>
    <col min="5632" max="5632" width="4" style="311" customWidth="1"/>
    <col min="5633" max="5633" width="15.1796875" style="311" customWidth="1"/>
    <col min="5634" max="5634" width="13.81640625" style="311" customWidth="1"/>
    <col min="5635" max="5635" width="10.1796875" style="311" customWidth="1"/>
    <col min="5636" max="5636" width="8.7265625" style="311"/>
    <col min="5637" max="5637" width="3.453125" style="311" customWidth="1"/>
    <col min="5638" max="5638" width="19.54296875" style="311" customWidth="1"/>
    <col min="5639" max="5639" width="12.26953125" style="311" customWidth="1"/>
    <col min="5640" max="5640" width="10.453125" style="311" customWidth="1"/>
    <col min="5641" max="5641" width="8.7265625" style="311"/>
    <col min="5642" max="5642" width="3.54296875" style="311" customWidth="1"/>
    <col min="5643" max="5643" width="16.453125" style="311" customWidth="1"/>
    <col min="5644" max="5644" width="11.7265625" style="311" customWidth="1"/>
    <col min="5645" max="5645" width="10.1796875" style="311" customWidth="1"/>
    <col min="5646" max="5646" width="15.81640625" style="311" customWidth="1"/>
    <col min="5647" max="5647" width="3.81640625" style="311" customWidth="1"/>
    <col min="5648" max="5648" width="16.453125" style="311" customWidth="1"/>
    <col min="5649" max="5649" width="11.26953125" style="311" customWidth="1"/>
    <col min="5650" max="5650" width="10.26953125" style="311" customWidth="1"/>
    <col min="5651" max="5651" width="10" style="311" customWidth="1"/>
    <col min="5652" max="5887" width="8.7265625" style="311"/>
    <col min="5888" max="5888" width="4" style="311" customWidth="1"/>
    <col min="5889" max="5889" width="15.1796875" style="311" customWidth="1"/>
    <col min="5890" max="5890" width="13.81640625" style="311" customWidth="1"/>
    <col min="5891" max="5891" width="10.1796875" style="311" customWidth="1"/>
    <col min="5892" max="5892" width="8.7265625" style="311"/>
    <col min="5893" max="5893" width="3.453125" style="311" customWidth="1"/>
    <col min="5894" max="5894" width="19.54296875" style="311" customWidth="1"/>
    <col min="5895" max="5895" width="12.26953125" style="311" customWidth="1"/>
    <col min="5896" max="5896" width="10.453125" style="311" customWidth="1"/>
    <col min="5897" max="5897" width="8.7265625" style="311"/>
    <col min="5898" max="5898" width="3.54296875" style="311" customWidth="1"/>
    <col min="5899" max="5899" width="16.453125" style="311" customWidth="1"/>
    <col min="5900" max="5900" width="11.7265625" style="311" customWidth="1"/>
    <col min="5901" max="5901" width="10.1796875" style="311" customWidth="1"/>
    <col min="5902" max="5902" width="15.81640625" style="311" customWidth="1"/>
    <col min="5903" max="5903" width="3.81640625" style="311" customWidth="1"/>
    <col min="5904" max="5904" width="16.453125" style="311" customWidth="1"/>
    <col min="5905" max="5905" width="11.26953125" style="311" customWidth="1"/>
    <col min="5906" max="5906" width="10.26953125" style="311" customWidth="1"/>
    <col min="5907" max="5907" width="10" style="311" customWidth="1"/>
    <col min="5908" max="6143" width="8.7265625" style="311"/>
    <col min="6144" max="6144" width="4" style="311" customWidth="1"/>
    <col min="6145" max="6145" width="15.1796875" style="311" customWidth="1"/>
    <col min="6146" max="6146" width="13.81640625" style="311" customWidth="1"/>
    <col min="6147" max="6147" width="10.1796875" style="311" customWidth="1"/>
    <col min="6148" max="6148" width="8.7265625" style="311"/>
    <col min="6149" max="6149" width="3.453125" style="311" customWidth="1"/>
    <col min="6150" max="6150" width="19.54296875" style="311" customWidth="1"/>
    <col min="6151" max="6151" width="12.26953125" style="311" customWidth="1"/>
    <col min="6152" max="6152" width="10.453125" style="311" customWidth="1"/>
    <col min="6153" max="6153" width="8.7265625" style="311"/>
    <col min="6154" max="6154" width="3.54296875" style="311" customWidth="1"/>
    <col min="6155" max="6155" width="16.453125" style="311" customWidth="1"/>
    <col min="6156" max="6156" width="11.7265625" style="311" customWidth="1"/>
    <col min="6157" max="6157" width="10.1796875" style="311" customWidth="1"/>
    <col min="6158" max="6158" width="15.81640625" style="311" customWidth="1"/>
    <col min="6159" max="6159" width="3.81640625" style="311" customWidth="1"/>
    <col min="6160" max="6160" width="16.453125" style="311" customWidth="1"/>
    <col min="6161" max="6161" width="11.26953125" style="311" customWidth="1"/>
    <col min="6162" max="6162" width="10.26953125" style="311" customWidth="1"/>
    <col min="6163" max="6163" width="10" style="311" customWidth="1"/>
    <col min="6164" max="6399" width="8.7265625" style="311"/>
    <col min="6400" max="6400" width="4" style="311" customWidth="1"/>
    <col min="6401" max="6401" width="15.1796875" style="311" customWidth="1"/>
    <col min="6402" max="6402" width="13.81640625" style="311" customWidth="1"/>
    <col min="6403" max="6403" width="10.1796875" style="311" customWidth="1"/>
    <col min="6404" max="6404" width="8.7265625" style="311"/>
    <col min="6405" max="6405" width="3.453125" style="311" customWidth="1"/>
    <col min="6406" max="6406" width="19.54296875" style="311" customWidth="1"/>
    <col min="6407" max="6407" width="12.26953125" style="311" customWidth="1"/>
    <col min="6408" max="6408" width="10.453125" style="311" customWidth="1"/>
    <col min="6409" max="6409" width="8.7265625" style="311"/>
    <col min="6410" max="6410" width="3.54296875" style="311" customWidth="1"/>
    <col min="6411" max="6411" width="16.453125" style="311" customWidth="1"/>
    <col min="6412" max="6412" width="11.7265625" style="311" customWidth="1"/>
    <col min="6413" max="6413" width="10.1796875" style="311" customWidth="1"/>
    <col min="6414" max="6414" width="15.81640625" style="311" customWidth="1"/>
    <col min="6415" max="6415" width="3.81640625" style="311" customWidth="1"/>
    <col min="6416" max="6416" width="16.453125" style="311" customWidth="1"/>
    <col min="6417" max="6417" width="11.26953125" style="311" customWidth="1"/>
    <col min="6418" max="6418" width="10.26953125" style="311" customWidth="1"/>
    <col min="6419" max="6419" width="10" style="311" customWidth="1"/>
    <col min="6420" max="6655" width="8.7265625" style="311"/>
    <col min="6656" max="6656" width="4" style="311" customWidth="1"/>
    <col min="6657" max="6657" width="15.1796875" style="311" customWidth="1"/>
    <col min="6658" max="6658" width="13.81640625" style="311" customWidth="1"/>
    <col min="6659" max="6659" width="10.1796875" style="311" customWidth="1"/>
    <col min="6660" max="6660" width="8.7265625" style="311"/>
    <col min="6661" max="6661" width="3.453125" style="311" customWidth="1"/>
    <col min="6662" max="6662" width="19.54296875" style="311" customWidth="1"/>
    <col min="6663" max="6663" width="12.26953125" style="311" customWidth="1"/>
    <col min="6664" max="6664" width="10.453125" style="311" customWidth="1"/>
    <col min="6665" max="6665" width="8.7265625" style="311"/>
    <col min="6666" max="6666" width="3.54296875" style="311" customWidth="1"/>
    <col min="6667" max="6667" width="16.453125" style="311" customWidth="1"/>
    <col min="6668" max="6668" width="11.7265625" style="311" customWidth="1"/>
    <col min="6669" max="6669" width="10.1796875" style="311" customWidth="1"/>
    <col min="6670" max="6670" width="15.81640625" style="311" customWidth="1"/>
    <col min="6671" max="6671" width="3.81640625" style="311" customWidth="1"/>
    <col min="6672" max="6672" width="16.453125" style="311" customWidth="1"/>
    <col min="6673" max="6673" width="11.26953125" style="311" customWidth="1"/>
    <col min="6674" max="6674" width="10.26953125" style="311" customWidth="1"/>
    <col min="6675" max="6675" width="10" style="311" customWidth="1"/>
    <col min="6676" max="6911" width="8.7265625" style="311"/>
    <col min="6912" max="6912" width="4" style="311" customWidth="1"/>
    <col min="6913" max="6913" width="15.1796875" style="311" customWidth="1"/>
    <col min="6914" max="6914" width="13.81640625" style="311" customWidth="1"/>
    <col min="6915" max="6915" width="10.1796875" style="311" customWidth="1"/>
    <col min="6916" max="6916" width="8.7265625" style="311"/>
    <col min="6917" max="6917" width="3.453125" style="311" customWidth="1"/>
    <col min="6918" max="6918" width="19.54296875" style="311" customWidth="1"/>
    <col min="6919" max="6919" width="12.26953125" style="311" customWidth="1"/>
    <col min="6920" max="6920" width="10.453125" style="311" customWidth="1"/>
    <col min="6921" max="6921" width="8.7265625" style="311"/>
    <col min="6922" max="6922" width="3.54296875" style="311" customWidth="1"/>
    <col min="6923" max="6923" width="16.453125" style="311" customWidth="1"/>
    <col min="6924" max="6924" width="11.7265625" style="311" customWidth="1"/>
    <col min="6925" max="6925" width="10.1796875" style="311" customWidth="1"/>
    <col min="6926" max="6926" width="15.81640625" style="311" customWidth="1"/>
    <col min="6927" max="6927" width="3.81640625" style="311" customWidth="1"/>
    <col min="6928" max="6928" width="16.453125" style="311" customWidth="1"/>
    <col min="6929" max="6929" width="11.26953125" style="311" customWidth="1"/>
    <col min="6930" max="6930" width="10.26953125" style="311" customWidth="1"/>
    <col min="6931" max="6931" width="10" style="311" customWidth="1"/>
    <col min="6932" max="7167" width="8.7265625" style="311"/>
    <col min="7168" max="7168" width="4" style="311" customWidth="1"/>
    <col min="7169" max="7169" width="15.1796875" style="311" customWidth="1"/>
    <col min="7170" max="7170" width="13.81640625" style="311" customWidth="1"/>
    <col min="7171" max="7171" width="10.1796875" style="311" customWidth="1"/>
    <col min="7172" max="7172" width="8.7265625" style="311"/>
    <col min="7173" max="7173" width="3.453125" style="311" customWidth="1"/>
    <col min="7174" max="7174" width="19.54296875" style="311" customWidth="1"/>
    <col min="7175" max="7175" width="12.26953125" style="311" customWidth="1"/>
    <col min="7176" max="7176" width="10.453125" style="311" customWidth="1"/>
    <col min="7177" max="7177" width="8.7265625" style="311"/>
    <col min="7178" max="7178" width="3.54296875" style="311" customWidth="1"/>
    <col min="7179" max="7179" width="16.453125" style="311" customWidth="1"/>
    <col min="7180" max="7180" width="11.7265625" style="311" customWidth="1"/>
    <col min="7181" max="7181" width="10.1796875" style="311" customWidth="1"/>
    <col min="7182" max="7182" width="15.81640625" style="311" customWidth="1"/>
    <col min="7183" max="7183" width="3.81640625" style="311" customWidth="1"/>
    <col min="7184" max="7184" width="16.453125" style="311" customWidth="1"/>
    <col min="7185" max="7185" width="11.26953125" style="311" customWidth="1"/>
    <col min="7186" max="7186" width="10.26953125" style="311" customWidth="1"/>
    <col min="7187" max="7187" width="10" style="311" customWidth="1"/>
    <col min="7188" max="7423" width="8.7265625" style="311"/>
    <col min="7424" max="7424" width="4" style="311" customWidth="1"/>
    <col min="7425" max="7425" width="15.1796875" style="311" customWidth="1"/>
    <col min="7426" max="7426" width="13.81640625" style="311" customWidth="1"/>
    <col min="7427" max="7427" width="10.1796875" style="311" customWidth="1"/>
    <col min="7428" max="7428" width="8.7265625" style="311"/>
    <col min="7429" max="7429" width="3.453125" style="311" customWidth="1"/>
    <col min="7430" max="7430" width="19.54296875" style="311" customWidth="1"/>
    <col min="7431" max="7431" width="12.26953125" style="311" customWidth="1"/>
    <col min="7432" max="7432" width="10.453125" style="311" customWidth="1"/>
    <col min="7433" max="7433" width="8.7265625" style="311"/>
    <col min="7434" max="7434" width="3.54296875" style="311" customWidth="1"/>
    <col min="7435" max="7435" width="16.453125" style="311" customWidth="1"/>
    <col min="7436" max="7436" width="11.7265625" style="311" customWidth="1"/>
    <col min="7437" max="7437" width="10.1796875" style="311" customWidth="1"/>
    <col min="7438" max="7438" width="15.81640625" style="311" customWidth="1"/>
    <col min="7439" max="7439" width="3.81640625" style="311" customWidth="1"/>
    <col min="7440" max="7440" width="16.453125" style="311" customWidth="1"/>
    <col min="7441" max="7441" width="11.26953125" style="311" customWidth="1"/>
    <col min="7442" max="7442" width="10.26953125" style="311" customWidth="1"/>
    <col min="7443" max="7443" width="10" style="311" customWidth="1"/>
    <col min="7444" max="7679" width="8.7265625" style="311"/>
    <col min="7680" max="7680" width="4" style="311" customWidth="1"/>
    <col min="7681" max="7681" width="15.1796875" style="311" customWidth="1"/>
    <col min="7682" max="7682" width="13.81640625" style="311" customWidth="1"/>
    <col min="7683" max="7683" width="10.1796875" style="311" customWidth="1"/>
    <col min="7684" max="7684" width="8.7265625" style="311"/>
    <col min="7685" max="7685" width="3.453125" style="311" customWidth="1"/>
    <col min="7686" max="7686" width="19.54296875" style="311" customWidth="1"/>
    <col min="7687" max="7687" width="12.26953125" style="311" customWidth="1"/>
    <col min="7688" max="7688" width="10.453125" style="311" customWidth="1"/>
    <col min="7689" max="7689" width="8.7265625" style="311"/>
    <col min="7690" max="7690" width="3.54296875" style="311" customWidth="1"/>
    <col min="7691" max="7691" width="16.453125" style="311" customWidth="1"/>
    <col min="7692" max="7692" width="11.7265625" style="311" customWidth="1"/>
    <col min="7693" max="7693" width="10.1796875" style="311" customWidth="1"/>
    <col min="7694" max="7694" width="15.81640625" style="311" customWidth="1"/>
    <col min="7695" max="7695" width="3.81640625" style="311" customWidth="1"/>
    <col min="7696" max="7696" width="16.453125" style="311" customWidth="1"/>
    <col min="7697" max="7697" width="11.26953125" style="311" customWidth="1"/>
    <col min="7698" max="7698" width="10.26953125" style="311" customWidth="1"/>
    <col min="7699" max="7699" width="10" style="311" customWidth="1"/>
    <col min="7700" max="7935" width="8.7265625" style="311"/>
    <col min="7936" max="7936" width="4" style="311" customWidth="1"/>
    <col min="7937" max="7937" width="15.1796875" style="311" customWidth="1"/>
    <col min="7938" max="7938" width="13.81640625" style="311" customWidth="1"/>
    <col min="7939" max="7939" width="10.1796875" style="311" customWidth="1"/>
    <col min="7940" max="7940" width="8.7265625" style="311"/>
    <col min="7941" max="7941" width="3.453125" style="311" customWidth="1"/>
    <col min="7942" max="7942" width="19.54296875" style="311" customWidth="1"/>
    <col min="7943" max="7943" width="12.26953125" style="311" customWidth="1"/>
    <col min="7944" max="7944" width="10.453125" style="311" customWidth="1"/>
    <col min="7945" max="7945" width="8.7265625" style="311"/>
    <col min="7946" max="7946" width="3.54296875" style="311" customWidth="1"/>
    <col min="7947" max="7947" width="16.453125" style="311" customWidth="1"/>
    <col min="7948" max="7948" width="11.7265625" style="311" customWidth="1"/>
    <col min="7949" max="7949" width="10.1796875" style="311" customWidth="1"/>
    <col min="7950" max="7950" width="15.81640625" style="311" customWidth="1"/>
    <col min="7951" max="7951" width="3.81640625" style="311" customWidth="1"/>
    <col min="7952" max="7952" width="16.453125" style="311" customWidth="1"/>
    <col min="7953" max="7953" width="11.26953125" style="311" customWidth="1"/>
    <col min="7954" max="7954" width="10.26953125" style="311" customWidth="1"/>
    <col min="7955" max="7955" width="10" style="311" customWidth="1"/>
    <col min="7956" max="8191" width="8.7265625" style="311"/>
    <col min="8192" max="8192" width="4" style="311" customWidth="1"/>
    <col min="8193" max="8193" width="15.1796875" style="311" customWidth="1"/>
    <col min="8194" max="8194" width="13.81640625" style="311" customWidth="1"/>
    <col min="8195" max="8195" width="10.1796875" style="311" customWidth="1"/>
    <col min="8196" max="8196" width="8.7265625" style="311"/>
    <col min="8197" max="8197" width="3.453125" style="311" customWidth="1"/>
    <col min="8198" max="8198" width="19.54296875" style="311" customWidth="1"/>
    <col min="8199" max="8199" width="12.26953125" style="311" customWidth="1"/>
    <col min="8200" max="8200" width="10.453125" style="311" customWidth="1"/>
    <col min="8201" max="8201" width="8.7265625" style="311"/>
    <col min="8202" max="8202" width="3.54296875" style="311" customWidth="1"/>
    <col min="8203" max="8203" width="16.453125" style="311" customWidth="1"/>
    <col min="8204" max="8204" width="11.7265625" style="311" customWidth="1"/>
    <col min="8205" max="8205" width="10.1796875" style="311" customWidth="1"/>
    <col min="8206" max="8206" width="15.81640625" style="311" customWidth="1"/>
    <col min="8207" max="8207" width="3.81640625" style="311" customWidth="1"/>
    <col min="8208" max="8208" width="16.453125" style="311" customWidth="1"/>
    <col min="8209" max="8209" width="11.26953125" style="311" customWidth="1"/>
    <col min="8210" max="8210" width="10.26953125" style="311" customWidth="1"/>
    <col min="8211" max="8211" width="10" style="311" customWidth="1"/>
    <col min="8212" max="8447" width="8.7265625" style="311"/>
    <col min="8448" max="8448" width="4" style="311" customWidth="1"/>
    <col min="8449" max="8449" width="15.1796875" style="311" customWidth="1"/>
    <col min="8450" max="8450" width="13.81640625" style="311" customWidth="1"/>
    <col min="8451" max="8451" width="10.1796875" style="311" customWidth="1"/>
    <col min="8452" max="8452" width="8.7265625" style="311"/>
    <col min="8453" max="8453" width="3.453125" style="311" customWidth="1"/>
    <col min="8454" max="8454" width="19.54296875" style="311" customWidth="1"/>
    <col min="8455" max="8455" width="12.26953125" style="311" customWidth="1"/>
    <col min="8456" max="8456" width="10.453125" style="311" customWidth="1"/>
    <col min="8457" max="8457" width="8.7265625" style="311"/>
    <col min="8458" max="8458" width="3.54296875" style="311" customWidth="1"/>
    <col min="8459" max="8459" width="16.453125" style="311" customWidth="1"/>
    <col min="8460" max="8460" width="11.7265625" style="311" customWidth="1"/>
    <col min="8461" max="8461" width="10.1796875" style="311" customWidth="1"/>
    <col min="8462" max="8462" width="15.81640625" style="311" customWidth="1"/>
    <col min="8463" max="8463" width="3.81640625" style="311" customWidth="1"/>
    <col min="8464" max="8464" width="16.453125" style="311" customWidth="1"/>
    <col min="8465" max="8465" width="11.26953125" style="311" customWidth="1"/>
    <col min="8466" max="8466" width="10.26953125" style="311" customWidth="1"/>
    <col min="8467" max="8467" width="10" style="311" customWidth="1"/>
    <col min="8468" max="8703" width="8.7265625" style="311"/>
    <col min="8704" max="8704" width="4" style="311" customWidth="1"/>
    <col min="8705" max="8705" width="15.1796875" style="311" customWidth="1"/>
    <col min="8706" max="8706" width="13.81640625" style="311" customWidth="1"/>
    <col min="8707" max="8707" width="10.1796875" style="311" customWidth="1"/>
    <col min="8708" max="8708" width="8.7265625" style="311"/>
    <col min="8709" max="8709" width="3.453125" style="311" customWidth="1"/>
    <col min="8710" max="8710" width="19.54296875" style="311" customWidth="1"/>
    <col min="8711" max="8711" width="12.26953125" style="311" customWidth="1"/>
    <col min="8712" max="8712" width="10.453125" style="311" customWidth="1"/>
    <col min="8713" max="8713" width="8.7265625" style="311"/>
    <col min="8714" max="8714" width="3.54296875" style="311" customWidth="1"/>
    <col min="8715" max="8715" width="16.453125" style="311" customWidth="1"/>
    <col min="8716" max="8716" width="11.7265625" style="311" customWidth="1"/>
    <col min="8717" max="8717" width="10.1796875" style="311" customWidth="1"/>
    <col min="8718" max="8718" width="15.81640625" style="311" customWidth="1"/>
    <col min="8719" max="8719" width="3.81640625" style="311" customWidth="1"/>
    <col min="8720" max="8720" width="16.453125" style="311" customWidth="1"/>
    <col min="8721" max="8721" width="11.26953125" style="311" customWidth="1"/>
    <col min="8722" max="8722" width="10.26953125" style="311" customWidth="1"/>
    <col min="8723" max="8723" width="10" style="311" customWidth="1"/>
    <col min="8724" max="8959" width="8.7265625" style="311"/>
    <col min="8960" max="8960" width="4" style="311" customWidth="1"/>
    <col min="8961" max="8961" width="15.1796875" style="311" customWidth="1"/>
    <col min="8962" max="8962" width="13.81640625" style="311" customWidth="1"/>
    <col min="8963" max="8963" width="10.1796875" style="311" customWidth="1"/>
    <col min="8964" max="8964" width="8.7265625" style="311"/>
    <col min="8965" max="8965" width="3.453125" style="311" customWidth="1"/>
    <col min="8966" max="8966" width="19.54296875" style="311" customWidth="1"/>
    <col min="8967" max="8967" width="12.26953125" style="311" customWidth="1"/>
    <col min="8968" max="8968" width="10.453125" style="311" customWidth="1"/>
    <col min="8969" max="8969" width="8.7265625" style="311"/>
    <col min="8970" max="8970" width="3.54296875" style="311" customWidth="1"/>
    <col min="8971" max="8971" width="16.453125" style="311" customWidth="1"/>
    <col min="8972" max="8972" width="11.7265625" style="311" customWidth="1"/>
    <col min="8973" max="8973" width="10.1796875" style="311" customWidth="1"/>
    <col min="8974" max="8974" width="15.81640625" style="311" customWidth="1"/>
    <col min="8975" max="8975" width="3.81640625" style="311" customWidth="1"/>
    <col min="8976" max="8976" width="16.453125" style="311" customWidth="1"/>
    <col min="8977" max="8977" width="11.26953125" style="311" customWidth="1"/>
    <col min="8978" max="8978" width="10.26953125" style="311" customWidth="1"/>
    <col min="8979" max="8979" width="10" style="311" customWidth="1"/>
    <col min="8980" max="9215" width="8.7265625" style="311"/>
    <col min="9216" max="9216" width="4" style="311" customWidth="1"/>
    <col min="9217" max="9217" width="15.1796875" style="311" customWidth="1"/>
    <col min="9218" max="9218" width="13.81640625" style="311" customWidth="1"/>
    <col min="9219" max="9219" width="10.1796875" style="311" customWidth="1"/>
    <col min="9220" max="9220" width="8.7265625" style="311"/>
    <col min="9221" max="9221" width="3.453125" style="311" customWidth="1"/>
    <col min="9222" max="9222" width="19.54296875" style="311" customWidth="1"/>
    <col min="9223" max="9223" width="12.26953125" style="311" customWidth="1"/>
    <col min="9224" max="9224" width="10.453125" style="311" customWidth="1"/>
    <col min="9225" max="9225" width="8.7265625" style="311"/>
    <col min="9226" max="9226" width="3.54296875" style="311" customWidth="1"/>
    <col min="9227" max="9227" width="16.453125" style="311" customWidth="1"/>
    <col min="9228" max="9228" width="11.7265625" style="311" customWidth="1"/>
    <col min="9229" max="9229" width="10.1796875" style="311" customWidth="1"/>
    <col min="9230" max="9230" width="15.81640625" style="311" customWidth="1"/>
    <col min="9231" max="9231" width="3.81640625" style="311" customWidth="1"/>
    <col min="9232" max="9232" width="16.453125" style="311" customWidth="1"/>
    <col min="9233" max="9233" width="11.26953125" style="311" customWidth="1"/>
    <col min="9234" max="9234" width="10.26953125" style="311" customWidth="1"/>
    <col min="9235" max="9235" width="10" style="311" customWidth="1"/>
    <col min="9236" max="9471" width="8.7265625" style="311"/>
    <col min="9472" max="9472" width="4" style="311" customWidth="1"/>
    <col min="9473" max="9473" width="15.1796875" style="311" customWidth="1"/>
    <col min="9474" max="9474" width="13.81640625" style="311" customWidth="1"/>
    <col min="9475" max="9475" width="10.1796875" style="311" customWidth="1"/>
    <col min="9476" max="9476" width="8.7265625" style="311"/>
    <col min="9477" max="9477" width="3.453125" style="311" customWidth="1"/>
    <col min="9478" max="9478" width="19.54296875" style="311" customWidth="1"/>
    <col min="9479" max="9479" width="12.26953125" style="311" customWidth="1"/>
    <col min="9480" max="9480" width="10.453125" style="311" customWidth="1"/>
    <col min="9481" max="9481" width="8.7265625" style="311"/>
    <col min="9482" max="9482" width="3.54296875" style="311" customWidth="1"/>
    <col min="9483" max="9483" width="16.453125" style="311" customWidth="1"/>
    <col min="9484" max="9484" width="11.7265625" style="311" customWidth="1"/>
    <col min="9485" max="9485" width="10.1796875" style="311" customWidth="1"/>
    <col min="9486" max="9486" width="15.81640625" style="311" customWidth="1"/>
    <col min="9487" max="9487" width="3.81640625" style="311" customWidth="1"/>
    <col min="9488" max="9488" width="16.453125" style="311" customWidth="1"/>
    <col min="9489" max="9489" width="11.26953125" style="311" customWidth="1"/>
    <col min="9490" max="9490" width="10.26953125" style="311" customWidth="1"/>
    <col min="9491" max="9491" width="10" style="311" customWidth="1"/>
    <col min="9492" max="9727" width="8.7265625" style="311"/>
    <col min="9728" max="9728" width="4" style="311" customWidth="1"/>
    <col min="9729" max="9729" width="15.1796875" style="311" customWidth="1"/>
    <col min="9730" max="9730" width="13.81640625" style="311" customWidth="1"/>
    <col min="9731" max="9731" width="10.1796875" style="311" customWidth="1"/>
    <col min="9732" max="9732" width="8.7265625" style="311"/>
    <col min="9733" max="9733" width="3.453125" style="311" customWidth="1"/>
    <col min="9734" max="9734" width="19.54296875" style="311" customWidth="1"/>
    <col min="9735" max="9735" width="12.26953125" style="311" customWidth="1"/>
    <col min="9736" max="9736" width="10.453125" style="311" customWidth="1"/>
    <col min="9737" max="9737" width="8.7265625" style="311"/>
    <col min="9738" max="9738" width="3.54296875" style="311" customWidth="1"/>
    <col min="9739" max="9739" width="16.453125" style="311" customWidth="1"/>
    <col min="9740" max="9740" width="11.7265625" style="311" customWidth="1"/>
    <col min="9741" max="9741" width="10.1796875" style="311" customWidth="1"/>
    <col min="9742" max="9742" width="15.81640625" style="311" customWidth="1"/>
    <col min="9743" max="9743" width="3.81640625" style="311" customWidth="1"/>
    <col min="9744" max="9744" width="16.453125" style="311" customWidth="1"/>
    <col min="9745" max="9745" width="11.26953125" style="311" customWidth="1"/>
    <col min="9746" max="9746" width="10.26953125" style="311" customWidth="1"/>
    <col min="9747" max="9747" width="10" style="311" customWidth="1"/>
    <col min="9748" max="9983" width="8.7265625" style="311"/>
    <col min="9984" max="9984" width="4" style="311" customWidth="1"/>
    <col min="9985" max="9985" width="15.1796875" style="311" customWidth="1"/>
    <col min="9986" max="9986" width="13.81640625" style="311" customWidth="1"/>
    <col min="9987" max="9987" width="10.1796875" style="311" customWidth="1"/>
    <col min="9988" max="9988" width="8.7265625" style="311"/>
    <col min="9989" max="9989" width="3.453125" style="311" customWidth="1"/>
    <col min="9990" max="9990" width="19.54296875" style="311" customWidth="1"/>
    <col min="9991" max="9991" width="12.26953125" style="311" customWidth="1"/>
    <col min="9992" max="9992" width="10.453125" style="311" customWidth="1"/>
    <col min="9993" max="9993" width="8.7265625" style="311"/>
    <col min="9994" max="9994" width="3.54296875" style="311" customWidth="1"/>
    <col min="9995" max="9995" width="16.453125" style="311" customWidth="1"/>
    <col min="9996" max="9996" width="11.7265625" style="311" customWidth="1"/>
    <col min="9997" max="9997" width="10.1796875" style="311" customWidth="1"/>
    <col min="9998" max="9998" width="15.81640625" style="311" customWidth="1"/>
    <col min="9999" max="9999" width="3.81640625" style="311" customWidth="1"/>
    <col min="10000" max="10000" width="16.453125" style="311" customWidth="1"/>
    <col min="10001" max="10001" width="11.26953125" style="311" customWidth="1"/>
    <col min="10002" max="10002" width="10.26953125" style="311" customWidth="1"/>
    <col min="10003" max="10003" width="10" style="311" customWidth="1"/>
    <col min="10004" max="10239" width="8.7265625" style="311"/>
    <col min="10240" max="10240" width="4" style="311" customWidth="1"/>
    <col min="10241" max="10241" width="15.1796875" style="311" customWidth="1"/>
    <col min="10242" max="10242" width="13.81640625" style="311" customWidth="1"/>
    <col min="10243" max="10243" width="10.1796875" style="311" customWidth="1"/>
    <col min="10244" max="10244" width="8.7265625" style="311"/>
    <col min="10245" max="10245" width="3.453125" style="311" customWidth="1"/>
    <col min="10246" max="10246" width="19.54296875" style="311" customWidth="1"/>
    <col min="10247" max="10247" width="12.26953125" style="311" customWidth="1"/>
    <col min="10248" max="10248" width="10.453125" style="311" customWidth="1"/>
    <col min="10249" max="10249" width="8.7265625" style="311"/>
    <col min="10250" max="10250" width="3.54296875" style="311" customWidth="1"/>
    <col min="10251" max="10251" width="16.453125" style="311" customWidth="1"/>
    <col min="10252" max="10252" width="11.7265625" style="311" customWidth="1"/>
    <col min="10253" max="10253" width="10.1796875" style="311" customWidth="1"/>
    <col min="10254" max="10254" width="15.81640625" style="311" customWidth="1"/>
    <col min="10255" max="10255" width="3.81640625" style="311" customWidth="1"/>
    <col min="10256" max="10256" width="16.453125" style="311" customWidth="1"/>
    <col min="10257" max="10257" width="11.26953125" style="311" customWidth="1"/>
    <col min="10258" max="10258" width="10.26953125" style="311" customWidth="1"/>
    <col min="10259" max="10259" width="10" style="311" customWidth="1"/>
    <col min="10260" max="10495" width="8.7265625" style="311"/>
    <col min="10496" max="10496" width="4" style="311" customWidth="1"/>
    <col min="10497" max="10497" width="15.1796875" style="311" customWidth="1"/>
    <col min="10498" max="10498" width="13.81640625" style="311" customWidth="1"/>
    <col min="10499" max="10499" width="10.1796875" style="311" customWidth="1"/>
    <col min="10500" max="10500" width="8.7265625" style="311"/>
    <col min="10501" max="10501" width="3.453125" style="311" customWidth="1"/>
    <col min="10502" max="10502" width="19.54296875" style="311" customWidth="1"/>
    <col min="10503" max="10503" width="12.26953125" style="311" customWidth="1"/>
    <col min="10504" max="10504" width="10.453125" style="311" customWidth="1"/>
    <col min="10505" max="10505" width="8.7265625" style="311"/>
    <col min="10506" max="10506" width="3.54296875" style="311" customWidth="1"/>
    <col min="10507" max="10507" width="16.453125" style="311" customWidth="1"/>
    <col min="10508" max="10508" width="11.7265625" style="311" customWidth="1"/>
    <col min="10509" max="10509" width="10.1796875" style="311" customWidth="1"/>
    <col min="10510" max="10510" width="15.81640625" style="311" customWidth="1"/>
    <col min="10511" max="10511" width="3.81640625" style="311" customWidth="1"/>
    <col min="10512" max="10512" width="16.453125" style="311" customWidth="1"/>
    <col min="10513" max="10513" width="11.26953125" style="311" customWidth="1"/>
    <col min="10514" max="10514" width="10.26953125" style="311" customWidth="1"/>
    <col min="10515" max="10515" width="10" style="311" customWidth="1"/>
    <col min="10516" max="10751" width="8.7265625" style="311"/>
    <col min="10752" max="10752" width="4" style="311" customWidth="1"/>
    <col min="10753" max="10753" width="15.1796875" style="311" customWidth="1"/>
    <col min="10754" max="10754" width="13.81640625" style="311" customWidth="1"/>
    <col min="10755" max="10755" width="10.1796875" style="311" customWidth="1"/>
    <col min="10756" max="10756" width="8.7265625" style="311"/>
    <col min="10757" max="10757" width="3.453125" style="311" customWidth="1"/>
    <col min="10758" max="10758" width="19.54296875" style="311" customWidth="1"/>
    <col min="10759" max="10759" width="12.26953125" style="311" customWidth="1"/>
    <col min="10760" max="10760" width="10.453125" style="311" customWidth="1"/>
    <col min="10761" max="10761" width="8.7265625" style="311"/>
    <col min="10762" max="10762" width="3.54296875" style="311" customWidth="1"/>
    <col min="10763" max="10763" width="16.453125" style="311" customWidth="1"/>
    <col min="10764" max="10764" width="11.7265625" style="311" customWidth="1"/>
    <col min="10765" max="10765" width="10.1796875" style="311" customWidth="1"/>
    <col min="10766" max="10766" width="15.81640625" style="311" customWidth="1"/>
    <col min="10767" max="10767" width="3.81640625" style="311" customWidth="1"/>
    <col min="10768" max="10768" width="16.453125" style="311" customWidth="1"/>
    <col min="10769" max="10769" width="11.26953125" style="311" customWidth="1"/>
    <col min="10770" max="10770" width="10.26953125" style="311" customWidth="1"/>
    <col min="10771" max="10771" width="10" style="311" customWidth="1"/>
    <col min="10772" max="11007" width="8.7265625" style="311"/>
    <col min="11008" max="11008" width="4" style="311" customWidth="1"/>
    <col min="11009" max="11009" width="15.1796875" style="311" customWidth="1"/>
    <col min="11010" max="11010" width="13.81640625" style="311" customWidth="1"/>
    <col min="11011" max="11011" width="10.1796875" style="311" customWidth="1"/>
    <col min="11012" max="11012" width="8.7265625" style="311"/>
    <col min="11013" max="11013" width="3.453125" style="311" customWidth="1"/>
    <col min="11014" max="11014" width="19.54296875" style="311" customWidth="1"/>
    <col min="11015" max="11015" width="12.26953125" style="311" customWidth="1"/>
    <col min="11016" max="11016" width="10.453125" style="311" customWidth="1"/>
    <col min="11017" max="11017" width="8.7265625" style="311"/>
    <col min="11018" max="11018" width="3.54296875" style="311" customWidth="1"/>
    <col min="11019" max="11019" width="16.453125" style="311" customWidth="1"/>
    <col min="11020" max="11020" width="11.7265625" style="311" customWidth="1"/>
    <col min="11021" max="11021" width="10.1796875" style="311" customWidth="1"/>
    <col min="11022" max="11022" width="15.81640625" style="311" customWidth="1"/>
    <col min="11023" max="11023" width="3.81640625" style="311" customWidth="1"/>
    <col min="11024" max="11024" width="16.453125" style="311" customWidth="1"/>
    <col min="11025" max="11025" width="11.26953125" style="311" customWidth="1"/>
    <col min="11026" max="11026" width="10.26953125" style="311" customWidth="1"/>
    <col min="11027" max="11027" width="10" style="311" customWidth="1"/>
    <col min="11028" max="11263" width="8.7265625" style="311"/>
    <col min="11264" max="11264" width="4" style="311" customWidth="1"/>
    <col min="11265" max="11265" width="15.1796875" style="311" customWidth="1"/>
    <col min="11266" max="11266" width="13.81640625" style="311" customWidth="1"/>
    <col min="11267" max="11267" width="10.1796875" style="311" customWidth="1"/>
    <col min="11268" max="11268" width="8.7265625" style="311"/>
    <col min="11269" max="11269" width="3.453125" style="311" customWidth="1"/>
    <col min="11270" max="11270" width="19.54296875" style="311" customWidth="1"/>
    <col min="11271" max="11271" width="12.26953125" style="311" customWidth="1"/>
    <col min="11272" max="11272" width="10.453125" style="311" customWidth="1"/>
    <col min="11273" max="11273" width="8.7265625" style="311"/>
    <col min="11274" max="11274" width="3.54296875" style="311" customWidth="1"/>
    <col min="11275" max="11275" width="16.453125" style="311" customWidth="1"/>
    <col min="11276" max="11276" width="11.7265625" style="311" customWidth="1"/>
    <col min="11277" max="11277" width="10.1796875" style="311" customWidth="1"/>
    <col min="11278" max="11278" width="15.81640625" style="311" customWidth="1"/>
    <col min="11279" max="11279" width="3.81640625" style="311" customWidth="1"/>
    <col min="11280" max="11280" width="16.453125" style="311" customWidth="1"/>
    <col min="11281" max="11281" width="11.26953125" style="311" customWidth="1"/>
    <col min="11282" max="11282" width="10.26953125" style="311" customWidth="1"/>
    <col min="11283" max="11283" width="10" style="311" customWidth="1"/>
    <col min="11284" max="11519" width="8.7265625" style="311"/>
    <col min="11520" max="11520" width="4" style="311" customWidth="1"/>
    <col min="11521" max="11521" width="15.1796875" style="311" customWidth="1"/>
    <col min="11522" max="11522" width="13.81640625" style="311" customWidth="1"/>
    <col min="11523" max="11523" width="10.1796875" style="311" customWidth="1"/>
    <col min="11524" max="11524" width="8.7265625" style="311"/>
    <col min="11525" max="11525" width="3.453125" style="311" customWidth="1"/>
    <col min="11526" max="11526" width="19.54296875" style="311" customWidth="1"/>
    <col min="11527" max="11527" width="12.26953125" style="311" customWidth="1"/>
    <col min="11528" max="11528" width="10.453125" style="311" customWidth="1"/>
    <col min="11529" max="11529" width="8.7265625" style="311"/>
    <col min="11530" max="11530" width="3.54296875" style="311" customWidth="1"/>
    <col min="11531" max="11531" width="16.453125" style="311" customWidth="1"/>
    <col min="11532" max="11532" width="11.7265625" style="311" customWidth="1"/>
    <col min="11533" max="11533" width="10.1796875" style="311" customWidth="1"/>
    <col min="11534" max="11534" width="15.81640625" style="311" customWidth="1"/>
    <col min="11535" max="11535" width="3.81640625" style="311" customWidth="1"/>
    <col min="11536" max="11536" width="16.453125" style="311" customWidth="1"/>
    <col min="11537" max="11537" width="11.26953125" style="311" customWidth="1"/>
    <col min="11538" max="11538" width="10.26953125" style="311" customWidth="1"/>
    <col min="11539" max="11539" width="10" style="311" customWidth="1"/>
    <col min="11540" max="11775" width="8.7265625" style="311"/>
    <col min="11776" max="11776" width="4" style="311" customWidth="1"/>
    <col min="11777" max="11777" width="15.1796875" style="311" customWidth="1"/>
    <col min="11778" max="11778" width="13.81640625" style="311" customWidth="1"/>
    <col min="11779" max="11779" width="10.1796875" style="311" customWidth="1"/>
    <col min="11780" max="11780" width="8.7265625" style="311"/>
    <col min="11781" max="11781" width="3.453125" style="311" customWidth="1"/>
    <col min="11782" max="11782" width="19.54296875" style="311" customWidth="1"/>
    <col min="11783" max="11783" width="12.26953125" style="311" customWidth="1"/>
    <col min="11784" max="11784" width="10.453125" style="311" customWidth="1"/>
    <col min="11785" max="11785" width="8.7265625" style="311"/>
    <col min="11786" max="11786" width="3.54296875" style="311" customWidth="1"/>
    <col min="11787" max="11787" width="16.453125" style="311" customWidth="1"/>
    <col min="11788" max="11788" width="11.7265625" style="311" customWidth="1"/>
    <col min="11789" max="11789" width="10.1796875" style="311" customWidth="1"/>
    <col min="11790" max="11790" width="15.81640625" style="311" customWidth="1"/>
    <col min="11791" max="11791" width="3.81640625" style="311" customWidth="1"/>
    <col min="11792" max="11792" width="16.453125" style="311" customWidth="1"/>
    <col min="11793" max="11793" width="11.26953125" style="311" customWidth="1"/>
    <col min="11794" max="11794" width="10.26953125" style="311" customWidth="1"/>
    <col min="11795" max="11795" width="10" style="311" customWidth="1"/>
    <col min="11796" max="12031" width="8.7265625" style="311"/>
    <col min="12032" max="12032" width="4" style="311" customWidth="1"/>
    <col min="12033" max="12033" width="15.1796875" style="311" customWidth="1"/>
    <col min="12034" max="12034" width="13.81640625" style="311" customWidth="1"/>
    <col min="12035" max="12035" width="10.1796875" style="311" customWidth="1"/>
    <col min="12036" max="12036" width="8.7265625" style="311"/>
    <col min="12037" max="12037" width="3.453125" style="311" customWidth="1"/>
    <col min="12038" max="12038" width="19.54296875" style="311" customWidth="1"/>
    <col min="12039" max="12039" width="12.26953125" style="311" customWidth="1"/>
    <col min="12040" max="12040" width="10.453125" style="311" customWidth="1"/>
    <col min="12041" max="12041" width="8.7265625" style="311"/>
    <col min="12042" max="12042" width="3.54296875" style="311" customWidth="1"/>
    <col min="12043" max="12043" width="16.453125" style="311" customWidth="1"/>
    <col min="12044" max="12044" width="11.7265625" style="311" customWidth="1"/>
    <col min="12045" max="12045" width="10.1796875" style="311" customWidth="1"/>
    <col min="12046" max="12046" width="15.81640625" style="311" customWidth="1"/>
    <col min="12047" max="12047" width="3.81640625" style="311" customWidth="1"/>
    <col min="12048" max="12048" width="16.453125" style="311" customWidth="1"/>
    <col min="12049" max="12049" width="11.26953125" style="311" customWidth="1"/>
    <col min="12050" max="12050" width="10.26953125" style="311" customWidth="1"/>
    <col min="12051" max="12051" width="10" style="311" customWidth="1"/>
    <col min="12052" max="12287" width="8.7265625" style="311"/>
    <col min="12288" max="12288" width="4" style="311" customWidth="1"/>
    <col min="12289" max="12289" width="15.1796875" style="311" customWidth="1"/>
    <col min="12290" max="12290" width="13.81640625" style="311" customWidth="1"/>
    <col min="12291" max="12291" width="10.1796875" style="311" customWidth="1"/>
    <col min="12292" max="12292" width="8.7265625" style="311"/>
    <col min="12293" max="12293" width="3.453125" style="311" customWidth="1"/>
    <col min="12294" max="12294" width="19.54296875" style="311" customWidth="1"/>
    <col min="12295" max="12295" width="12.26953125" style="311" customWidth="1"/>
    <col min="12296" max="12296" width="10.453125" style="311" customWidth="1"/>
    <col min="12297" max="12297" width="8.7265625" style="311"/>
    <col min="12298" max="12298" width="3.54296875" style="311" customWidth="1"/>
    <col min="12299" max="12299" width="16.453125" style="311" customWidth="1"/>
    <col min="12300" max="12300" width="11.7265625" style="311" customWidth="1"/>
    <col min="12301" max="12301" width="10.1796875" style="311" customWidth="1"/>
    <col min="12302" max="12302" width="15.81640625" style="311" customWidth="1"/>
    <col min="12303" max="12303" width="3.81640625" style="311" customWidth="1"/>
    <col min="12304" max="12304" width="16.453125" style="311" customWidth="1"/>
    <col min="12305" max="12305" width="11.26953125" style="311" customWidth="1"/>
    <col min="12306" max="12306" width="10.26953125" style="311" customWidth="1"/>
    <col min="12307" max="12307" width="10" style="311" customWidth="1"/>
    <col min="12308" max="12543" width="8.7265625" style="311"/>
    <col min="12544" max="12544" width="4" style="311" customWidth="1"/>
    <col min="12545" max="12545" width="15.1796875" style="311" customWidth="1"/>
    <col min="12546" max="12546" width="13.81640625" style="311" customWidth="1"/>
    <col min="12547" max="12547" width="10.1796875" style="311" customWidth="1"/>
    <col min="12548" max="12548" width="8.7265625" style="311"/>
    <col min="12549" max="12549" width="3.453125" style="311" customWidth="1"/>
    <col min="12550" max="12550" width="19.54296875" style="311" customWidth="1"/>
    <col min="12551" max="12551" width="12.26953125" style="311" customWidth="1"/>
    <col min="12552" max="12552" width="10.453125" style="311" customWidth="1"/>
    <col min="12553" max="12553" width="8.7265625" style="311"/>
    <col min="12554" max="12554" width="3.54296875" style="311" customWidth="1"/>
    <col min="12555" max="12555" width="16.453125" style="311" customWidth="1"/>
    <col min="12556" max="12556" width="11.7265625" style="311" customWidth="1"/>
    <col min="12557" max="12557" width="10.1796875" style="311" customWidth="1"/>
    <col min="12558" max="12558" width="15.81640625" style="311" customWidth="1"/>
    <col min="12559" max="12559" width="3.81640625" style="311" customWidth="1"/>
    <col min="12560" max="12560" width="16.453125" style="311" customWidth="1"/>
    <col min="12561" max="12561" width="11.26953125" style="311" customWidth="1"/>
    <col min="12562" max="12562" width="10.26953125" style="311" customWidth="1"/>
    <col min="12563" max="12563" width="10" style="311" customWidth="1"/>
    <col min="12564" max="12799" width="8.7265625" style="311"/>
    <col min="12800" max="12800" width="4" style="311" customWidth="1"/>
    <col min="12801" max="12801" width="15.1796875" style="311" customWidth="1"/>
    <col min="12802" max="12802" width="13.81640625" style="311" customWidth="1"/>
    <col min="12803" max="12803" width="10.1796875" style="311" customWidth="1"/>
    <col min="12804" max="12804" width="8.7265625" style="311"/>
    <col min="12805" max="12805" width="3.453125" style="311" customWidth="1"/>
    <col min="12806" max="12806" width="19.54296875" style="311" customWidth="1"/>
    <col min="12807" max="12807" width="12.26953125" style="311" customWidth="1"/>
    <col min="12808" max="12808" width="10.453125" style="311" customWidth="1"/>
    <col min="12809" max="12809" width="8.7265625" style="311"/>
    <col min="12810" max="12810" width="3.54296875" style="311" customWidth="1"/>
    <col min="12811" max="12811" width="16.453125" style="311" customWidth="1"/>
    <col min="12812" max="12812" width="11.7265625" style="311" customWidth="1"/>
    <col min="12813" max="12813" width="10.1796875" style="311" customWidth="1"/>
    <col min="12814" max="12814" width="15.81640625" style="311" customWidth="1"/>
    <col min="12815" max="12815" width="3.81640625" style="311" customWidth="1"/>
    <col min="12816" max="12816" width="16.453125" style="311" customWidth="1"/>
    <col min="12817" max="12817" width="11.26953125" style="311" customWidth="1"/>
    <col min="12818" max="12818" width="10.26953125" style="311" customWidth="1"/>
    <col min="12819" max="12819" width="10" style="311" customWidth="1"/>
    <col min="12820" max="13055" width="8.7265625" style="311"/>
    <col min="13056" max="13056" width="4" style="311" customWidth="1"/>
    <col min="13057" max="13057" width="15.1796875" style="311" customWidth="1"/>
    <col min="13058" max="13058" width="13.81640625" style="311" customWidth="1"/>
    <col min="13059" max="13059" width="10.1796875" style="311" customWidth="1"/>
    <col min="13060" max="13060" width="8.7265625" style="311"/>
    <col min="13061" max="13061" width="3.453125" style="311" customWidth="1"/>
    <col min="13062" max="13062" width="19.54296875" style="311" customWidth="1"/>
    <col min="13063" max="13063" width="12.26953125" style="311" customWidth="1"/>
    <col min="13064" max="13064" width="10.453125" style="311" customWidth="1"/>
    <col min="13065" max="13065" width="8.7265625" style="311"/>
    <col min="13066" max="13066" width="3.54296875" style="311" customWidth="1"/>
    <col min="13067" max="13067" width="16.453125" style="311" customWidth="1"/>
    <col min="13068" max="13068" width="11.7265625" style="311" customWidth="1"/>
    <col min="13069" max="13069" width="10.1796875" style="311" customWidth="1"/>
    <col min="13070" max="13070" width="15.81640625" style="311" customWidth="1"/>
    <col min="13071" max="13071" width="3.81640625" style="311" customWidth="1"/>
    <col min="13072" max="13072" width="16.453125" style="311" customWidth="1"/>
    <col min="13073" max="13073" width="11.26953125" style="311" customWidth="1"/>
    <col min="13074" max="13074" width="10.26953125" style="311" customWidth="1"/>
    <col min="13075" max="13075" width="10" style="311" customWidth="1"/>
    <col min="13076" max="13311" width="8.7265625" style="311"/>
    <col min="13312" max="13312" width="4" style="311" customWidth="1"/>
    <col min="13313" max="13313" width="15.1796875" style="311" customWidth="1"/>
    <col min="13314" max="13314" width="13.81640625" style="311" customWidth="1"/>
    <col min="13315" max="13315" width="10.1796875" style="311" customWidth="1"/>
    <col min="13316" max="13316" width="8.7265625" style="311"/>
    <col min="13317" max="13317" width="3.453125" style="311" customWidth="1"/>
    <col min="13318" max="13318" width="19.54296875" style="311" customWidth="1"/>
    <col min="13319" max="13319" width="12.26953125" style="311" customWidth="1"/>
    <col min="13320" max="13320" width="10.453125" style="311" customWidth="1"/>
    <col min="13321" max="13321" width="8.7265625" style="311"/>
    <col min="13322" max="13322" width="3.54296875" style="311" customWidth="1"/>
    <col min="13323" max="13323" width="16.453125" style="311" customWidth="1"/>
    <col min="13324" max="13324" width="11.7265625" style="311" customWidth="1"/>
    <col min="13325" max="13325" width="10.1796875" style="311" customWidth="1"/>
    <col min="13326" max="13326" width="15.81640625" style="311" customWidth="1"/>
    <col min="13327" max="13327" width="3.81640625" style="311" customWidth="1"/>
    <col min="13328" max="13328" width="16.453125" style="311" customWidth="1"/>
    <col min="13329" max="13329" width="11.26953125" style="311" customWidth="1"/>
    <col min="13330" max="13330" width="10.26953125" style="311" customWidth="1"/>
    <col min="13331" max="13331" width="10" style="311" customWidth="1"/>
    <col min="13332" max="13567" width="8.7265625" style="311"/>
    <col min="13568" max="13568" width="4" style="311" customWidth="1"/>
    <col min="13569" max="13569" width="15.1796875" style="311" customWidth="1"/>
    <col min="13570" max="13570" width="13.81640625" style="311" customWidth="1"/>
    <col min="13571" max="13571" width="10.1796875" style="311" customWidth="1"/>
    <col min="13572" max="13572" width="8.7265625" style="311"/>
    <col min="13573" max="13573" width="3.453125" style="311" customWidth="1"/>
    <col min="13574" max="13574" width="19.54296875" style="311" customWidth="1"/>
    <col min="13575" max="13575" width="12.26953125" style="311" customWidth="1"/>
    <col min="13576" max="13576" width="10.453125" style="311" customWidth="1"/>
    <col min="13577" max="13577" width="8.7265625" style="311"/>
    <col min="13578" max="13578" width="3.54296875" style="311" customWidth="1"/>
    <col min="13579" max="13579" width="16.453125" style="311" customWidth="1"/>
    <col min="13580" max="13580" width="11.7265625" style="311" customWidth="1"/>
    <col min="13581" max="13581" width="10.1796875" style="311" customWidth="1"/>
    <col min="13582" max="13582" width="15.81640625" style="311" customWidth="1"/>
    <col min="13583" max="13583" width="3.81640625" style="311" customWidth="1"/>
    <col min="13584" max="13584" width="16.453125" style="311" customWidth="1"/>
    <col min="13585" max="13585" width="11.26953125" style="311" customWidth="1"/>
    <col min="13586" max="13586" width="10.26953125" style="311" customWidth="1"/>
    <col min="13587" max="13587" width="10" style="311" customWidth="1"/>
    <col min="13588" max="13823" width="8.7265625" style="311"/>
    <col min="13824" max="13824" width="4" style="311" customWidth="1"/>
    <col min="13825" max="13825" width="15.1796875" style="311" customWidth="1"/>
    <col min="13826" max="13826" width="13.81640625" style="311" customWidth="1"/>
    <col min="13827" max="13827" width="10.1796875" style="311" customWidth="1"/>
    <col min="13828" max="13828" width="8.7265625" style="311"/>
    <col min="13829" max="13829" width="3.453125" style="311" customWidth="1"/>
    <col min="13830" max="13830" width="19.54296875" style="311" customWidth="1"/>
    <col min="13831" max="13831" width="12.26953125" style="311" customWidth="1"/>
    <col min="13832" max="13832" width="10.453125" style="311" customWidth="1"/>
    <col min="13833" max="13833" width="8.7265625" style="311"/>
    <col min="13834" max="13834" width="3.54296875" style="311" customWidth="1"/>
    <col min="13835" max="13835" width="16.453125" style="311" customWidth="1"/>
    <col min="13836" max="13836" width="11.7265625" style="311" customWidth="1"/>
    <col min="13837" max="13837" width="10.1796875" style="311" customWidth="1"/>
    <col min="13838" max="13838" width="15.81640625" style="311" customWidth="1"/>
    <col min="13839" max="13839" width="3.81640625" style="311" customWidth="1"/>
    <col min="13840" max="13840" width="16.453125" style="311" customWidth="1"/>
    <col min="13841" max="13841" width="11.26953125" style="311" customWidth="1"/>
    <col min="13842" max="13842" width="10.26953125" style="311" customWidth="1"/>
    <col min="13843" max="13843" width="10" style="311" customWidth="1"/>
    <col min="13844" max="14079" width="8.7265625" style="311"/>
    <col min="14080" max="14080" width="4" style="311" customWidth="1"/>
    <col min="14081" max="14081" width="15.1796875" style="311" customWidth="1"/>
    <col min="14082" max="14082" width="13.81640625" style="311" customWidth="1"/>
    <col min="14083" max="14083" width="10.1796875" style="311" customWidth="1"/>
    <col min="14084" max="14084" width="8.7265625" style="311"/>
    <col min="14085" max="14085" width="3.453125" style="311" customWidth="1"/>
    <col min="14086" max="14086" width="19.54296875" style="311" customWidth="1"/>
    <col min="14087" max="14087" width="12.26953125" style="311" customWidth="1"/>
    <col min="14088" max="14088" width="10.453125" style="311" customWidth="1"/>
    <col min="14089" max="14089" width="8.7265625" style="311"/>
    <col min="14090" max="14090" width="3.54296875" style="311" customWidth="1"/>
    <col min="14091" max="14091" width="16.453125" style="311" customWidth="1"/>
    <col min="14092" max="14092" width="11.7265625" style="311" customWidth="1"/>
    <col min="14093" max="14093" width="10.1796875" style="311" customWidth="1"/>
    <col min="14094" max="14094" width="15.81640625" style="311" customWidth="1"/>
    <col min="14095" max="14095" width="3.81640625" style="311" customWidth="1"/>
    <col min="14096" max="14096" width="16.453125" style="311" customWidth="1"/>
    <col min="14097" max="14097" width="11.26953125" style="311" customWidth="1"/>
    <col min="14098" max="14098" width="10.26953125" style="311" customWidth="1"/>
    <col min="14099" max="14099" width="10" style="311" customWidth="1"/>
    <col min="14100" max="14335" width="8.7265625" style="311"/>
    <col min="14336" max="14336" width="4" style="311" customWidth="1"/>
    <col min="14337" max="14337" width="15.1796875" style="311" customWidth="1"/>
    <col min="14338" max="14338" width="13.81640625" style="311" customWidth="1"/>
    <col min="14339" max="14339" width="10.1796875" style="311" customWidth="1"/>
    <col min="14340" max="14340" width="8.7265625" style="311"/>
    <col min="14341" max="14341" width="3.453125" style="311" customWidth="1"/>
    <col min="14342" max="14342" width="19.54296875" style="311" customWidth="1"/>
    <col min="14343" max="14343" width="12.26953125" style="311" customWidth="1"/>
    <col min="14344" max="14344" width="10.453125" style="311" customWidth="1"/>
    <col min="14345" max="14345" width="8.7265625" style="311"/>
    <col min="14346" max="14346" width="3.54296875" style="311" customWidth="1"/>
    <col min="14347" max="14347" width="16.453125" style="311" customWidth="1"/>
    <col min="14348" max="14348" width="11.7265625" style="311" customWidth="1"/>
    <col min="14349" max="14349" width="10.1796875" style="311" customWidth="1"/>
    <col min="14350" max="14350" width="15.81640625" style="311" customWidth="1"/>
    <col min="14351" max="14351" width="3.81640625" style="311" customWidth="1"/>
    <col min="14352" max="14352" width="16.453125" style="311" customWidth="1"/>
    <col min="14353" max="14353" width="11.26953125" style="311" customWidth="1"/>
    <col min="14354" max="14354" width="10.26953125" style="311" customWidth="1"/>
    <col min="14355" max="14355" width="10" style="311" customWidth="1"/>
    <col min="14356" max="14591" width="8.7265625" style="311"/>
    <col min="14592" max="14592" width="4" style="311" customWidth="1"/>
    <col min="14593" max="14593" width="15.1796875" style="311" customWidth="1"/>
    <col min="14594" max="14594" width="13.81640625" style="311" customWidth="1"/>
    <col min="14595" max="14595" width="10.1796875" style="311" customWidth="1"/>
    <col min="14596" max="14596" width="8.7265625" style="311"/>
    <col min="14597" max="14597" width="3.453125" style="311" customWidth="1"/>
    <col min="14598" max="14598" width="19.54296875" style="311" customWidth="1"/>
    <col min="14599" max="14599" width="12.26953125" style="311" customWidth="1"/>
    <col min="14600" max="14600" width="10.453125" style="311" customWidth="1"/>
    <col min="14601" max="14601" width="8.7265625" style="311"/>
    <col min="14602" max="14602" width="3.54296875" style="311" customWidth="1"/>
    <col min="14603" max="14603" width="16.453125" style="311" customWidth="1"/>
    <col min="14604" max="14604" width="11.7265625" style="311" customWidth="1"/>
    <col min="14605" max="14605" width="10.1796875" style="311" customWidth="1"/>
    <col min="14606" max="14606" width="15.81640625" style="311" customWidth="1"/>
    <col min="14607" max="14607" width="3.81640625" style="311" customWidth="1"/>
    <col min="14608" max="14608" width="16.453125" style="311" customWidth="1"/>
    <col min="14609" max="14609" width="11.26953125" style="311" customWidth="1"/>
    <col min="14610" max="14610" width="10.26953125" style="311" customWidth="1"/>
    <col min="14611" max="14611" width="10" style="311" customWidth="1"/>
    <col min="14612" max="14847" width="8.7265625" style="311"/>
    <col min="14848" max="14848" width="4" style="311" customWidth="1"/>
    <col min="14849" max="14849" width="15.1796875" style="311" customWidth="1"/>
    <col min="14850" max="14850" width="13.81640625" style="311" customWidth="1"/>
    <col min="14851" max="14851" width="10.1796875" style="311" customWidth="1"/>
    <col min="14852" max="14852" width="8.7265625" style="311"/>
    <col min="14853" max="14853" width="3.453125" style="311" customWidth="1"/>
    <col min="14854" max="14854" width="19.54296875" style="311" customWidth="1"/>
    <col min="14855" max="14855" width="12.26953125" style="311" customWidth="1"/>
    <col min="14856" max="14856" width="10.453125" style="311" customWidth="1"/>
    <col min="14857" max="14857" width="8.7265625" style="311"/>
    <col min="14858" max="14858" width="3.54296875" style="311" customWidth="1"/>
    <col min="14859" max="14859" width="16.453125" style="311" customWidth="1"/>
    <col min="14860" max="14860" width="11.7265625" style="311" customWidth="1"/>
    <col min="14861" max="14861" width="10.1796875" style="311" customWidth="1"/>
    <col min="14862" max="14862" width="15.81640625" style="311" customWidth="1"/>
    <col min="14863" max="14863" width="3.81640625" style="311" customWidth="1"/>
    <col min="14864" max="14864" width="16.453125" style="311" customWidth="1"/>
    <col min="14865" max="14865" width="11.26953125" style="311" customWidth="1"/>
    <col min="14866" max="14866" width="10.26953125" style="311" customWidth="1"/>
    <col min="14867" max="14867" width="10" style="311" customWidth="1"/>
    <col min="14868" max="15103" width="8.7265625" style="311"/>
    <col min="15104" max="15104" width="4" style="311" customWidth="1"/>
    <col min="15105" max="15105" width="15.1796875" style="311" customWidth="1"/>
    <col min="15106" max="15106" width="13.81640625" style="311" customWidth="1"/>
    <col min="15107" max="15107" width="10.1796875" style="311" customWidth="1"/>
    <col min="15108" max="15108" width="8.7265625" style="311"/>
    <col min="15109" max="15109" width="3.453125" style="311" customWidth="1"/>
    <col min="15110" max="15110" width="19.54296875" style="311" customWidth="1"/>
    <col min="15111" max="15111" width="12.26953125" style="311" customWidth="1"/>
    <col min="15112" max="15112" width="10.453125" style="311" customWidth="1"/>
    <col min="15113" max="15113" width="8.7265625" style="311"/>
    <col min="15114" max="15114" width="3.54296875" style="311" customWidth="1"/>
    <col min="15115" max="15115" width="16.453125" style="311" customWidth="1"/>
    <col min="15116" max="15116" width="11.7265625" style="311" customWidth="1"/>
    <col min="15117" max="15117" width="10.1796875" style="311" customWidth="1"/>
    <col min="15118" max="15118" width="15.81640625" style="311" customWidth="1"/>
    <col min="15119" max="15119" width="3.81640625" style="311" customWidth="1"/>
    <col min="15120" max="15120" width="16.453125" style="311" customWidth="1"/>
    <col min="15121" max="15121" width="11.26953125" style="311" customWidth="1"/>
    <col min="15122" max="15122" width="10.26953125" style="311" customWidth="1"/>
    <col min="15123" max="15123" width="10" style="311" customWidth="1"/>
    <col min="15124" max="15359" width="8.7265625" style="311"/>
    <col min="15360" max="15360" width="4" style="311" customWidth="1"/>
    <col min="15361" max="15361" width="15.1796875" style="311" customWidth="1"/>
    <col min="15362" max="15362" width="13.81640625" style="311" customWidth="1"/>
    <col min="15363" max="15363" width="10.1796875" style="311" customWidth="1"/>
    <col min="15364" max="15364" width="8.7265625" style="311"/>
    <col min="15365" max="15365" width="3.453125" style="311" customWidth="1"/>
    <col min="15366" max="15366" width="19.54296875" style="311" customWidth="1"/>
    <col min="15367" max="15367" width="12.26953125" style="311" customWidth="1"/>
    <col min="15368" max="15368" width="10.453125" style="311" customWidth="1"/>
    <col min="15369" max="15369" width="8.7265625" style="311"/>
    <col min="15370" max="15370" width="3.54296875" style="311" customWidth="1"/>
    <col min="15371" max="15371" width="16.453125" style="311" customWidth="1"/>
    <col min="15372" max="15372" width="11.7265625" style="311" customWidth="1"/>
    <col min="15373" max="15373" width="10.1796875" style="311" customWidth="1"/>
    <col min="15374" max="15374" width="15.81640625" style="311" customWidth="1"/>
    <col min="15375" max="15375" width="3.81640625" style="311" customWidth="1"/>
    <col min="15376" max="15376" width="16.453125" style="311" customWidth="1"/>
    <col min="15377" max="15377" width="11.26953125" style="311" customWidth="1"/>
    <col min="15378" max="15378" width="10.26953125" style="311" customWidth="1"/>
    <col min="15379" max="15379" width="10" style="311" customWidth="1"/>
    <col min="15380" max="15615" width="8.7265625" style="311"/>
    <col min="15616" max="15616" width="4" style="311" customWidth="1"/>
    <col min="15617" max="15617" width="15.1796875" style="311" customWidth="1"/>
    <col min="15618" max="15618" width="13.81640625" style="311" customWidth="1"/>
    <col min="15619" max="15619" width="10.1796875" style="311" customWidth="1"/>
    <col min="15620" max="15620" width="8.7265625" style="311"/>
    <col min="15621" max="15621" width="3.453125" style="311" customWidth="1"/>
    <col min="15622" max="15622" width="19.54296875" style="311" customWidth="1"/>
    <col min="15623" max="15623" width="12.26953125" style="311" customWidth="1"/>
    <col min="15624" max="15624" width="10.453125" style="311" customWidth="1"/>
    <col min="15625" max="15625" width="8.7265625" style="311"/>
    <col min="15626" max="15626" width="3.54296875" style="311" customWidth="1"/>
    <col min="15627" max="15627" width="16.453125" style="311" customWidth="1"/>
    <col min="15628" max="15628" width="11.7265625" style="311" customWidth="1"/>
    <col min="15629" max="15629" width="10.1796875" style="311" customWidth="1"/>
    <col min="15630" max="15630" width="15.81640625" style="311" customWidth="1"/>
    <col min="15631" max="15631" width="3.81640625" style="311" customWidth="1"/>
    <col min="15632" max="15632" width="16.453125" style="311" customWidth="1"/>
    <col min="15633" max="15633" width="11.26953125" style="311" customWidth="1"/>
    <col min="15634" max="15634" width="10.26953125" style="311" customWidth="1"/>
    <col min="15635" max="15635" width="10" style="311" customWidth="1"/>
    <col min="15636" max="15871" width="8.7265625" style="311"/>
    <col min="15872" max="15872" width="4" style="311" customWidth="1"/>
    <col min="15873" max="15873" width="15.1796875" style="311" customWidth="1"/>
    <col min="15874" max="15874" width="13.81640625" style="311" customWidth="1"/>
    <col min="15875" max="15875" width="10.1796875" style="311" customWidth="1"/>
    <col min="15876" max="15876" width="8.7265625" style="311"/>
    <col min="15877" max="15877" width="3.453125" style="311" customWidth="1"/>
    <col min="15878" max="15878" width="19.54296875" style="311" customWidth="1"/>
    <col min="15879" max="15879" width="12.26953125" style="311" customWidth="1"/>
    <col min="15880" max="15880" width="10.453125" style="311" customWidth="1"/>
    <col min="15881" max="15881" width="8.7265625" style="311"/>
    <col min="15882" max="15882" width="3.54296875" style="311" customWidth="1"/>
    <col min="15883" max="15883" width="16.453125" style="311" customWidth="1"/>
    <col min="15884" max="15884" width="11.7265625" style="311" customWidth="1"/>
    <col min="15885" max="15885" width="10.1796875" style="311" customWidth="1"/>
    <col min="15886" max="15886" width="15.81640625" style="311" customWidth="1"/>
    <col min="15887" max="15887" width="3.81640625" style="311" customWidth="1"/>
    <col min="15888" max="15888" width="16.453125" style="311" customWidth="1"/>
    <col min="15889" max="15889" width="11.26953125" style="311" customWidth="1"/>
    <col min="15890" max="15890" width="10.26953125" style="311" customWidth="1"/>
    <col min="15891" max="15891" width="10" style="311" customWidth="1"/>
    <col min="15892" max="16127" width="8.7265625" style="311"/>
    <col min="16128" max="16128" width="4" style="311" customWidth="1"/>
    <col min="16129" max="16129" width="15.1796875" style="311" customWidth="1"/>
    <col min="16130" max="16130" width="13.81640625" style="311" customWidth="1"/>
    <col min="16131" max="16131" width="10.1796875" style="311" customWidth="1"/>
    <col min="16132" max="16132" width="8.7265625" style="311"/>
    <col min="16133" max="16133" width="3.453125" style="311" customWidth="1"/>
    <col min="16134" max="16134" width="19.54296875" style="311" customWidth="1"/>
    <col min="16135" max="16135" width="12.26953125" style="311" customWidth="1"/>
    <col min="16136" max="16136" width="10.453125" style="311" customWidth="1"/>
    <col min="16137" max="16137" width="8.7265625" style="311"/>
    <col min="16138" max="16138" width="3.54296875" style="311" customWidth="1"/>
    <col min="16139" max="16139" width="16.453125" style="311" customWidth="1"/>
    <col min="16140" max="16140" width="11.7265625" style="311" customWidth="1"/>
    <col min="16141" max="16141" width="10.1796875" style="311" customWidth="1"/>
    <col min="16142" max="16142" width="15.81640625" style="311" customWidth="1"/>
    <col min="16143" max="16143" width="3.81640625" style="311" customWidth="1"/>
    <col min="16144" max="16144" width="16.453125" style="311" customWidth="1"/>
    <col min="16145" max="16145" width="11.26953125" style="311" customWidth="1"/>
    <col min="16146" max="16146" width="10.26953125" style="311" customWidth="1"/>
    <col min="16147" max="16147" width="10" style="311" customWidth="1"/>
    <col min="16148" max="16384" width="8.7265625" style="311"/>
  </cols>
  <sheetData>
    <row r="1" spans="1:27" ht="18.5">
      <c r="A1" s="352" t="s">
        <v>194</v>
      </c>
    </row>
    <row r="2" spans="1:27" ht="18" customHeight="1">
      <c r="A2" s="911" t="s">
        <v>395</v>
      </c>
      <c r="B2" s="911"/>
      <c r="C2" s="911"/>
      <c r="D2" s="911"/>
      <c r="E2" s="911"/>
      <c r="F2" s="911"/>
      <c r="G2" s="911"/>
      <c r="H2" s="911"/>
      <c r="I2" s="911"/>
      <c r="J2" s="911"/>
      <c r="K2" s="911"/>
      <c r="L2" s="911"/>
      <c r="M2" s="911"/>
      <c r="N2" s="911"/>
      <c r="O2" s="911"/>
      <c r="P2" s="911"/>
      <c r="Q2" s="911"/>
      <c r="R2" s="911"/>
      <c r="S2" s="911"/>
      <c r="T2" s="911"/>
      <c r="U2" s="911"/>
      <c r="V2" s="911"/>
      <c r="W2" s="911"/>
      <c r="X2" s="911"/>
      <c r="Y2" s="911"/>
      <c r="Z2" s="911"/>
      <c r="AA2" s="911"/>
    </row>
    <row r="3" spans="1:27" ht="18" customHeight="1">
      <c r="A3" s="912" t="s">
        <v>396</v>
      </c>
      <c r="B3" s="912"/>
      <c r="C3" s="912"/>
      <c r="D3" s="912"/>
      <c r="E3" s="912"/>
      <c r="F3" s="912"/>
      <c r="G3" s="912"/>
      <c r="H3" s="381"/>
      <c r="I3" s="381"/>
      <c r="J3" s="381"/>
      <c r="K3" s="381"/>
      <c r="L3" s="381"/>
      <c r="M3" s="381"/>
      <c r="N3" s="381"/>
      <c r="O3" s="381"/>
      <c r="P3" s="381"/>
      <c r="Q3" s="381"/>
      <c r="R3" s="381"/>
      <c r="S3" s="381"/>
      <c r="T3" s="381"/>
      <c r="U3" s="381"/>
      <c r="V3" s="381"/>
      <c r="W3" s="381"/>
      <c r="X3" s="381"/>
      <c r="Y3" s="381"/>
      <c r="Z3" s="381"/>
      <c r="AA3" s="381"/>
    </row>
    <row r="5" spans="1:27" s="382" customFormat="1" ht="14.5">
      <c r="A5" s="355" t="s">
        <v>106</v>
      </c>
      <c r="B5" s="355" t="s">
        <v>107</v>
      </c>
      <c r="C5" s="356"/>
      <c r="D5" s="356"/>
      <c r="E5" s="356"/>
      <c r="F5" s="355" t="s">
        <v>108</v>
      </c>
      <c r="G5" s="357" t="s">
        <v>109</v>
      </c>
      <c r="H5" s="356"/>
      <c r="I5" s="356"/>
      <c r="J5" s="356"/>
      <c r="K5" s="355" t="s">
        <v>110</v>
      </c>
      <c r="L5" s="359" t="s">
        <v>111</v>
      </c>
      <c r="M5" s="356"/>
      <c r="N5" s="360"/>
      <c r="O5" s="356"/>
      <c r="P5" s="355" t="s">
        <v>112</v>
      </c>
      <c r="Q5" s="359" t="s">
        <v>113</v>
      </c>
      <c r="R5" s="356"/>
      <c r="S5" s="356"/>
    </row>
    <row r="6" spans="1:27" ht="4.5" customHeight="1" thickBot="1"/>
    <row r="7" spans="1:27" ht="29.5" thickBot="1">
      <c r="A7" s="361" t="s">
        <v>114</v>
      </c>
      <c r="B7" s="362" t="s">
        <v>115</v>
      </c>
      <c r="C7" s="363" t="s">
        <v>116</v>
      </c>
      <c r="D7" s="383" t="s">
        <v>117</v>
      </c>
      <c r="E7" s="384"/>
      <c r="F7" s="361" t="s">
        <v>114</v>
      </c>
      <c r="G7" s="362" t="s">
        <v>115</v>
      </c>
      <c r="H7" s="363" t="s">
        <v>116</v>
      </c>
      <c r="I7" s="383" t="s">
        <v>117</v>
      </c>
      <c r="K7" s="361" t="s">
        <v>114</v>
      </c>
      <c r="L7" s="362" t="s">
        <v>115</v>
      </c>
      <c r="M7" s="363" t="s">
        <v>118</v>
      </c>
      <c r="N7" s="383" t="s">
        <v>117</v>
      </c>
      <c r="P7" s="361" t="s">
        <v>114</v>
      </c>
      <c r="Q7" s="362" t="s">
        <v>115</v>
      </c>
      <c r="R7" s="363" t="s">
        <v>118</v>
      </c>
      <c r="S7" s="383" t="s">
        <v>117</v>
      </c>
    </row>
    <row r="8" spans="1:27" ht="15.5">
      <c r="A8" s="370" t="s">
        <v>134</v>
      </c>
      <c r="B8" s="371">
        <v>14355.232</v>
      </c>
      <c r="C8" s="371">
        <v>15694</v>
      </c>
      <c r="D8" s="372">
        <v>2.7789341802992915</v>
      </c>
      <c r="E8" s="385"/>
      <c r="F8" s="370" t="s">
        <v>119</v>
      </c>
      <c r="G8" s="371">
        <v>1536.85</v>
      </c>
      <c r="H8" s="371">
        <v>5762</v>
      </c>
      <c r="I8" s="372">
        <v>3.9910407063559044</v>
      </c>
      <c r="K8" s="373" t="s">
        <v>122</v>
      </c>
      <c r="L8" s="374">
        <v>10126.233</v>
      </c>
      <c r="M8" s="374">
        <v>2511.8049999999998</v>
      </c>
      <c r="N8" s="375">
        <v>4.0314566616437189</v>
      </c>
      <c r="P8" s="373" t="s">
        <v>258</v>
      </c>
      <c r="Q8" s="374">
        <v>2716.6750000000002</v>
      </c>
      <c r="R8" s="374">
        <v>541.976</v>
      </c>
      <c r="S8" s="375">
        <v>5.0125374555330868</v>
      </c>
    </row>
    <row r="9" spans="1:27" ht="15.5">
      <c r="A9" s="370" t="s">
        <v>124</v>
      </c>
      <c r="B9" s="371">
        <v>10320.124</v>
      </c>
      <c r="C9" s="371">
        <v>7383</v>
      </c>
      <c r="D9" s="372">
        <v>3.0438982665915533</v>
      </c>
      <c r="E9" s="386"/>
      <c r="F9" s="370" t="s">
        <v>138</v>
      </c>
      <c r="G9" s="371">
        <v>1425.71</v>
      </c>
      <c r="H9" s="371">
        <v>7521</v>
      </c>
      <c r="I9" s="372">
        <v>3.0277308211788889</v>
      </c>
      <c r="K9" s="370" t="s">
        <v>139</v>
      </c>
      <c r="L9" s="371">
        <v>5034.9179999999997</v>
      </c>
      <c r="M9" s="371">
        <v>660.93700000000001</v>
      </c>
      <c r="N9" s="372">
        <v>7.6178485997909027</v>
      </c>
      <c r="P9" s="370" t="s">
        <v>136</v>
      </c>
      <c r="Q9" s="371">
        <v>1238.5309999999999</v>
      </c>
      <c r="R9" s="371">
        <v>244.01</v>
      </c>
      <c r="S9" s="372">
        <v>5.0757386992336375</v>
      </c>
    </row>
    <row r="10" spans="1:27" ht="15.5">
      <c r="A10" s="370" t="s">
        <v>141</v>
      </c>
      <c r="B10" s="371">
        <v>7651.8440000000001</v>
      </c>
      <c r="C10" s="371">
        <v>13162</v>
      </c>
      <c r="D10" s="372">
        <v>2.4192433039468741</v>
      </c>
      <c r="E10" s="385"/>
      <c r="F10" s="370" t="s">
        <v>137</v>
      </c>
      <c r="G10" s="371">
        <v>1423.365</v>
      </c>
      <c r="H10" s="371">
        <v>7151</v>
      </c>
      <c r="I10" s="372">
        <v>2.7790002069560664</v>
      </c>
      <c r="K10" s="370" t="s">
        <v>137</v>
      </c>
      <c r="L10" s="371">
        <v>4270.5600000000004</v>
      </c>
      <c r="M10" s="371">
        <v>990.56200000000001</v>
      </c>
      <c r="N10" s="372">
        <v>4.311249573474452</v>
      </c>
      <c r="P10" s="370" t="s">
        <v>121</v>
      </c>
      <c r="Q10" s="371">
        <v>1151.521</v>
      </c>
      <c r="R10" s="371">
        <v>213.24700000000001</v>
      </c>
      <c r="S10" s="372">
        <v>5.3999399757089188</v>
      </c>
    </row>
    <row r="11" spans="1:27" ht="15.5">
      <c r="A11" s="370" t="s">
        <v>137</v>
      </c>
      <c r="B11" s="371">
        <v>6679.317</v>
      </c>
      <c r="C11" s="371">
        <v>13082</v>
      </c>
      <c r="D11" s="372">
        <v>2.5501771943502454</v>
      </c>
      <c r="E11" s="386"/>
      <c r="F11" s="370" t="s">
        <v>134</v>
      </c>
      <c r="G11" s="371">
        <v>684.72299999999996</v>
      </c>
      <c r="H11" s="371">
        <v>2507</v>
      </c>
      <c r="I11" s="372">
        <v>3.5498475799427642</v>
      </c>
      <c r="K11" s="370" t="s">
        <v>141</v>
      </c>
      <c r="L11" s="371">
        <v>3594.5549999999998</v>
      </c>
      <c r="M11" s="371">
        <v>967.37199999999996</v>
      </c>
      <c r="N11" s="372">
        <v>3.7157939241574081</v>
      </c>
      <c r="P11" s="370" t="s">
        <v>119</v>
      </c>
      <c r="Q11" s="371">
        <v>1016.696</v>
      </c>
      <c r="R11" s="371">
        <v>283.553</v>
      </c>
      <c r="S11" s="372">
        <v>3.5855589607586591</v>
      </c>
    </row>
    <row r="12" spans="1:27" ht="15.5">
      <c r="A12" s="370" t="s">
        <v>132</v>
      </c>
      <c r="B12" s="371">
        <v>4929.777</v>
      </c>
      <c r="C12" s="371">
        <v>3928</v>
      </c>
      <c r="D12" s="372">
        <v>2.2746210023919207</v>
      </c>
      <c r="E12" s="386"/>
      <c r="F12" s="387" t="s">
        <v>226</v>
      </c>
      <c r="G12" s="388">
        <v>360.84100000000001</v>
      </c>
      <c r="H12" s="388">
        <v>1062</v>
      </c>
      <c r="I12" s="389">
        <v>4.6557125346751826</v>
      </c>
      <c r="K12" s="370" t="s">
        <v>226</v>
      </c>
      <c r="L12" s="371">
        <v>3189.2730000000001</v>
      </c>
      <c r="M12" s="371">
        <v>1171.415</v>
      </c>
      <c r="N12" s="372">
        <v>2.7225816640558644</v>
      </c>
      <c r="P12" s="370" t="s">
        <v>122</v>
      </c>
      <c r="Q12" s="371">
        <v>679.15300000000002</v>
      </c>
      <c r="R12" s="371">
        <v>191.934</v>
      </c>
      <c r="S12" s="372">
        <v>3.5384715579313726</v>
      </c>
    </row>
    <row r="13" spans="1:27" ht="15.5">
      <c r="A13" s="370" t="s">
        <v>138</v>
      </c>
      <c r="B13" s="371">
        <v>4814.5010000000002</v>
      </c>
      <c r="C13" s="371">
        <v>11082</v>
      </c>
      <c r="D13" s="372">
        <v>2.9023334406373622</v>
      </c>
      <c r="E13" s="386"/>
      <c r="F13" s="370" t="s">
        <v>141</v>
      </c>
      <c r="G13" s="371">
        <v>328.59800000000001</v>
      </c>
      <c r="H13" s="371">
        <v>4010</v>
      </c>
      <c r="I13" s="372">
        <v>1.3573942498347653</v>
      </c>
      <c r="K13" s="370" t="s">
        <v>258</v>
      </c>
      <c r="L13" s="371">
        <v>2319.152</v>
      </c>
      <c r="M13" s="371">
        <v>278.91199999999998</v>
      </c>
      <c r="N13" s="372">
        <v>8.3149954107388719</v>
      </c>
      <c r="P13" s="370" t="s">
        <v>139</v>
      </c>
      <c r="Q13" s="371">
        <v>573.08000000000004</v>
      </c>
      <c r="R13" s="371">
        <v>85.912000000000006</v>
      </c>
      <c r="S13" s="372">
        <v>6.6705466058292204</v>
      </c>
    </row>
    <row r="14" spans="1:27" ht="15.5">
      <c r="A14" s="370" t="s">
        <v>120</v>
      </c>
      <c r="B14" s="371">
        <v>2886.22</v>
      </c>
      <c r="C14" s="371">
        <v>4757</v>
      </c>
      <c r="D14" s="372">
        <v>3.2020688714066838</v>
      </c>
      <c r="E14" s="386"/>
      <c r="F14" s="370" t="s">
        <v>136</v>
      </c>
      <c r="G14" s="371">
        <v>304.58699999999999</v>
      </c>
      <c r="H14" s="371">
        <v>1310</v>
      </c>
      <c r="I14" s="372">
        <v>3.6161773260990868</v>
      </c>
      <c r="K14" s="370" t="s">
        <v>124</v>
      </c>
      <c r="L14" s="371">
        <v>2251.8249999999998</v>
      </c>
      <c r="M14" s="371">
        <v>417.94099999999997</v>
      </c>
      <c r="N14" s="372">
        <v>5.3879016416192718</v>
      </c>
      <c r="P14" s="370" t="s">
        <v>124</v>
      </c>
      <c r="Q14" s="371">
        <v>393.339</v>
      </c>
      <c r="R14" s="371">
        <v>85.334999999999994</v>
      </c>
      <c r="S14" s="372">
        <v>4.6093513798558625</v>
      </c>
    </row>
    <row r="15" spans="1:27" ht="16" thickBot="1">
      <c r="A15" s="370" t="s">
        <v>119</v>
      </c>
      <c r="B15" s="371">
        <v>1574.4929999999999</v>
      </c>
      <c r="C15" s="371">
        <v>5792</v>
      </c>
      <c r="D15" s="372">
        <v>3.9989358135565669</v>
      </c>
      <c r="E15" s="386"/>
      <c r="F15" s="370" t="s">
        <v>258</v>
      </c>
      <c r="G15" s="371">
        <v>281.54700000000003</v>
      </c>
      <c r="H15" s="371">
        <v>1083</v>
      </c>
      <c r="I15" s="372">
        <v>3.5335157318741452</v>
      </c>
      <c r="K15" s="370" t="s">
        <v>119</v>
      </c>
      <c r="L15" s="371">
        <v>2137.268</v>
      </c>
      <c r="M15" s="371">
        <v>639.23800000000006</v>
      </c>
      <c r="N15" s="372">
        <v>3.3434620595146094</v>
      </c>
      <c r="P15" s="370" t="s">
        <v>343</v>
      </c>
      <c r="Q15" s="371">
        <v>301.63799999999998</v>
      </c>
      <c r="R15" s="371">
        <v>41.768999999999998</v>
      </c>
      <c r="S15" s="372">
        <v>7.221575809811104</v>
      </c>
      <c r="U15" s="303"/>
      <c r="V15" s="303"/>
      <c r="W15" s="303"/>
      <c r="X15" s="303"/>
    </row>
    <row r="16" spans="1:27" ht="16" thickBot="1">
      <c r="A16" s="370" t="s">
        <v>122</v>
      </c>
      <c r="B16" s="371">
        <v>1069.9190000000001</v>
      </c>
      <c r="C16" s="371">
        <v>2180</v>
      </c>
      <c r="D16" s="372">
        <v>5.3000396294645071</v>
      </c>
      <c r="E16" s="386"/>
      <c r="F16" s="376" t="s">
        <v>201</v>
      </c>
      <c r="G16" s="377">
        <v>6786.7920000000004</v>
      </c>
      <c r="H16" s="377">
        <v>31532</v>
      </c>
      <c r="I16" s="378">
        <v>3.174590522806112</v>
      </c>
      <c r="K16" s="370" t="s">
        <v>133</v>
      </c>
      <c r="L16" s="371">
        <v>1711.8</v>
      </c>
      <c r="M16" s="371">
        <v>480.68599999999998</v>
      </c>
      <c r="N16" s="372">
        <v>3.5611605081071636</v>
      </c>
      <c r="P16" s="370" t="s">
        <v>120</v>
      </c>
      <c r="Q16" s="371">
        <v>145.374</v>
      </c>
      <c r="R16" s="371">
        <v>48.024999999999999</v>
      </c>
      <c r="S16" s="372">
        <v>3.0270484122852679</v>
      </c>
      <c r="U16" s="303"/>
      <c r="V16" s="303"/>
      <c r="W16" s="303"/>
      <c r="X16" s="303"/>
    </row>
    <row r="17" spans="1:24" ht="16" thickBot="1">
      <c r="A17" s="370" t="s">
        <v>133</v>
      </c>
      <c r="B17" s="371">
        <v>947.221</v>
      </c>
      <c r="C17" s="371">
        <v>678</v>
      </c>
      <c r="D17" s="372">
        <v>4.0502031042887072</v>
      </c>
      <c r="E17" s="385"/>
      <c r="F17"/>
      <c r="G17"/>
      <c r="H17"/>
      <c r="I17"/>
      <c r="K17" s="370" t="s">
        <v>136</v>
      </c>
      <c r="L17" s="371">
        <v>1505.318</v>
      </c>
      <c r="M17" s="371">
        <v>311.25</v>
      </c>
      <c r="N17" s="372">
        <v>4.836363052208835</v>
      </c>
      <c r="P17" s="370" t="s">
        <v>128</v>
      </c>
      <c r="Q17" s="371">
        <v>130.80000000000001</v>
      </c>
      <c r="R17" s="371">
        <v>40.875</v>
      </c>
      <c r="S17" s="372">
        <v>3.2</v>
      </c>
      <c r="U17" s="303"/>
      <c r="V17" s="303"/>
      <c r="W17" s="303"/>
      <c r="X17" s="303"/>
    </row>
    <row r="18" spans="1:24" ht="16" thickBot="1">
      <c r="A18" s="370" t="s">
        <v>258</v>
      </c>
      <c r="B18" s="371">
        <v>567.95600000000002</v>
      </c>
      <c r="C18" s="371">
        <v>1253</v>
      </c>
      <c r="D18" s="372">
        <v>3.1564158566609422</v>
      </c>
      <c r="E18" s="390"/>
      <c r="F18"/>
      <c r="G18"/>
      <c r="H18"/>
      <c r="I18"/>
      <c r="K18" s="370" t="s">
        <v>127</v>
      </c>
      <c r="L18" s="371">
        <v>1003.7329999999999</v>
      </c>
      <c r="M18" s="371">
        <v>292.392</v>
      </c>
      <c r="N18" s="372">
        <v>3.4328333196530685</v>
      </c>
      <c r="P18" s="376" t="s">
        <v>201</v>
      </c>
      <c r="Q18" s="377">
        <v>8452.1139999999996</v>
      </c>
      <c r="R18" s="377">
        <v>1800.16</v>
      </c>
      <c r="S18" s="378">
        <v>4.6952015376410978</v>
      </c>
      <c r="U18" s="303"/>
      <c r="V18" s="303"/>
      <c r="W18" s="303"/>
      <c r="X18" s="303"/>
    </row>
    <row r="19" spans="1:24" ht="16" thickBot="1">
      <c r="A19" s="370" t="s">
        <v>139</v>
      </c>
      <c r="B19" s="371">
        <v>465.834</v>
      </c>
      <c r="C19" s="371">
        <v>2001</v>
      </c>
      <c r="D19" s="372">
        <v>3.7963115388690132</v>
      </c>
      <c r="E19" s="391"/>
      <c r="F19"/>
      <c r="G19"/>
      <c r="H19"/>
      <c r="I19"/>
      <c r="K19" s="370" t="s">
        <v>134</v>
      </c>
      <c r="L19" s="371">
        <v>730.48400000000004</v>
      </c>
      <c r="M19" s="371">
        <v>197.97200000000001</v>
      </c>
      <c r="N19" s="372">
        <v>3.6898349261511729</v>
      </c>
      <c r="U19" s="303"/>
      <c r="V19" s="303"/>
      <c r="W19" s="303"/>
      <c r="X19" s="303"/>
    </row>
    <row r="20" spans="1:24" ht="15" customHeight="1" thickBot="1">
      <c r="A20" s="376" t="s">
        <v>201</v>
      </c>
      <c r="B20" s="377">
        <v>57323.637999999999</v>
      </c>
      <c r="C20" s="377">
        <v>84261</v>
      </c>
      <c r="D20" s="378">
        <v>2.7986620783629355</v>
      </c>
      <c r="E20"/>
      <c r="K20" s="370" t="s">
        <v>121</v>
      </c>
      <c r="L20" s="371">
        <v>541.43899999999996</v>
      </c>
      <c r="M20" s="371">
        <v>104.143</v>
      </c>
      <c r="N20" s="372">
        <v>5.1989956118030012</v>
      </c>
      <c r="P20"/>
      <c r="Q20"/>
      <c r="R20"/>
      <c r="S20"/>
      <c r="U20" s="303"/>
      <c r="V20" s="303"/>
      <c r="W20" s="303"/>
      <c r="X20" s="303"/>
    </row>
    <row r="21" spans="1:24" ht="16" thickBot="1">
      <c r="A21"/>
      <c r="B21"/>
      <c r="C21"/>
      <c r="D21"/>
      <c r="E21"/>
      <c r="F21"/>
      <c r="G21"/>
      <c r="H21"/>
      <c r="I21"/>
      <c r="K21" s="370" t="s">
        <v>333</v>
      </c>
      <c r="L21" s="371">
        <v>381.161</v>
      </c>
      <c r="M21" s="371">
        <v>10.747</v>
      </c>
      <c r="N21" s="372">
        <v>35.466734902763562</v>
      </c>
      <c r="P21"/>
      <c r="Q21"/>
      <c r="R21"/>
      <c r="S21"/>
    </row>
    <row r="22" spans="1:24" ht="16" thickBot="1">
      <c r="A22"/>
      <c r="B22"/>
      <c r="C22"/>
      <c r="D22"/>
      <c r="E22"/>
      <c r="H22"/>
      <c r="I22"/>
      <c r="J22" s="303"/>
      <c r="K22" s="376" t="s">
        <v>201</v>
      </c>
      <c r="L22" s="377">
        <v>39873.487000000001</v>
      </c>
      <c r="M22" s="377">
        <v>9189.875</v>
      </c>
      <c r="N22" s="378">
        <v>4.3388497667269688</v>
      </c>
      <c r="P22"/>
      <c r="Q22"/>
      <c r="R22"/>
      <c r="S22"/>
    </row>
    <row r="23" spans="1:24">
      <c r="A23"/>
      <c r="B23"/>
      <c r="C23"/>
      <c r="D23"/>
      <c r="E23"/>
      <c r="H23"/>
      <c r="I23"/>
      <c r="J23" s="303"/>
      <c r="K23"/>
      <c r="L23"/>
      <c r="M23"/>
      <c r="N23"/>
      <c r="P23"/>
      <c r="Q23"/>
      <c r="R23"/>
      <c r="S23"/>
    </row>
    <row r="24" spans="1:24">
      <c r="A24"/>
      <c r="B24"/>
      <c r="C24"/>
      <c r="D24"/>
      <c r="E24"/>
      <c r="F24"/>
      <c r="G24"/>
      <c r="H24"/>
      <c r="I24"/>
      <c r="J24" s="303"/>
      <c r="O24"/>
      <c r="P24"/>
      <c r="Q24"/>
      <c r="R24"/>
      <c r="S24"/>
      <c r="T24"/>
    </row>
    <row r="25" spans="1:24">
      <c r="A25"/>
      <c r="B25"/>
      <c r="C25"/>
      <c r="D25"/>
      <c r="E25"/>
      <c r="F25"/>
      <c r="G25"/>
      <c r="H25"/>
      <c r="I25"/>
      <c r="J25" s="303"/>
      <c r="K25"/>
      <c r="L25"/>
      <c r="M25"/>
      <c r="N25"/>
      <c r="O25"/>
      <c r="P25"/>
      <c r="Q25"/>
      <c r="R25"/>
      <c r="S25"/>
      <c r="T25"/>
    </row>
    <row r="26" spans="1:24">
      <c r="A26"/>
      <c r="B26"/>
      <c r="C26"/>
      <c r="D26"/>
      <c r="E26"/>
      <c r="F26"/>
      <c r="G26"/>
      <c r="H26"/>
      <c r="I26"/>
      <c r="J26" s="303"/>
      <c r="K26"/>
      <c r="L26"/>
      <c r="M26"/>
      <c r="N26"/>
      <c r="O26"/>
      <c r="P26"/>
      <c r="Q26"/>
      <c r="R26"/>
      <c r="S26"/>
      <c r="T26"/>
    </row>
    <row r="27" spans="1:24">
      <c r="A27"/>
      <c r="B27"/>
      <c r="C27"/>
      <c r="D27"/>
      <c r="E27"/>
      <c r="F27"/>
      <c r="G27"/>
      <c r="H27"/>
      <c r="I27"/>
      <c r="J27"/>
      <c r="K27"/>
      <c r="L27"/>
      <c r="M27"/>
      <c r="N27"/>
      <c r="O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03"/>
      <c r="G145" s="303"/>
      <c r="H145" s="303"/>
      <c r="I145" s="303"/>
      <c r="J145"/>
      <c r="K145"/>
      <c r="L145"/>
    </row>
    <row r="146" spans="1:12">
      <c r="A146"/>
      <c r="B146"/>
      <c r="C146"/>
      <c r="D146"/>
      <c r="E146"/>
      <c r="F146" s="303"/>
      <c r="G146" s="303"/>
      <c r="H146" s="303"/>
      <c r="I146" s="303"/>
      <c r="J146"/>
      <c r="K146"/>
      <c r="L146"/>
    </row>
    <row r="147" spans="1:12">
      <c r="A147"/>
      <c r="B147"/>
      <c r="C147"/>
      <c r="D147"/>
      <c r="E147"/>
      <c r="F147" s="303"/>
      <c r="G147" s="303"/>
      <c r="H147" s="303"/>
      <c r="I147" s="303"/>
      <c r="J147"/>
      <c r="K147"/>
    </row>
    <row r="148" spans="1:12">
      <c r="A148"/>
      <c r="B148"/>
      <c r="C148"/>
      <c r="D148"/>
      <c r="E148"/>
      <c r="F148" s="303"/>
      <c r="G148" s="303"/>
      <c r="H148" s="303"/>
      <c r="I148" s="303"/>
      <c r="J148"/>
      <c r="K148"/>
    </row>
    <row r="149" spans="1:12">
      <c r="A149"/>
      <c r="B149"/>
      <c r="C149"/>
      <c r="D149"/>
      <c r="E149"/>
      <c r="F149" s="303"/>
      <c r="G149" s="303"/>
      <c r="H149" s="303"/>
      <c r="I149" s="303"/>
      <c r="J149"/>
      <c r="K149"/>
    </row>
    <row r="150" spans="1:12">
      <c r="A150"/>
      <c r="B150"/>
      <c r="C150"/>
      <c r="D150"/>
      <c r="E150"/>
      <c r="F150" s="303"/>
      <c r="G150" s="303"/>
      <c r="H150" s="303"/>
      <c r="I150" s="303"/>
      <c r="J150"/>
      <c r="K150"/>
    </row>
    <row r="151" spans="1:12">
      <c r="A151" s="303"/>
      <c r="B151" s="303"/>
      <c r="C151" s="303"/>
      <c r="D151" s="303"/>
      <c r="E151" s="303"/>
      <c r="F151" s="303"/>
      <c r="G151" s="303"/>
      <c r="H151" s="303"/>
      <c r="I151" s="303"/>
      <c r="J151" s="303"/>
      <c r="K151" s="303"/>
    </row>
    <row r="152" spans="1:12">
      <c r="A152" s="303"/>
      <c r="B152" s="303"/>
      <c r="C152" s="303"/>
      <c r="D152" s="303"/>
      <c r="E152" s="303"/>
      <c r="F152" s="303"/>
      <c r="G152" s="303"/>
      <c r="H152" s="303"/>
      <c r="I152" s="303"/>
      <c r="J152" s="303"/>
      <c r="K152" s="303"/>
    </row>
    <row r="153" spans="1:12">
      <c r="A153" s="303"/>
      <c r="B153" s="303"/>
      <c r="C153" s="303"/>
      <c r="D153" s="303"/>
      <c r="E153" s="303"/>
      <c r="F153" s="303"/>
      <c r="G153" s="303"/>
      <c r="H153" s="303"/>
      <c r="I153" s="303"/>
      <c r="J153" s="303"/>
      <c r="K153" s="303"/>
    </row>
    <row r="154" spans="1:12">
      <c r="A154" s="303"/>
      <c r="B154" s="303"/>
      <c r="C154" s="303"/>
      <c r="D154" s="303"/>
      <c r="E154" s="303"/>
      <c r="F154" s="303"/>
      <c r="G154" s="303"/>
      <c r="H154" s="303"/>
      <c r="I154" s="303"/>
      <c r="J154" s="303"/>
      <c r="K154" s="303"/>
    </row>
    <row r="155" spans="1:12">
      <c r="A155" s="303"/>
      <c r="B155" s="303"/>
      <c r="C155" s="303"/>
      <c r="D155" s="303"/>
      <c r="E155" s="303"/>
      <c r="F155" s="303"/>
      <c r="G155" s="303"/>
      <c r="H155" s="303"/>
      <c r="I155" s="303"/>
      <c r="J155" s="303"/>
      <c r="K155" s="303"/>
    </row>
    <row r="156" spans="1:12">
      <c r="A156" s="303"/>
      <c r="B156" s="303"/>
      <c r="C156" s="303"/>
      <c r="D156" s="303"/>
      <c r="E156" s="303"/>
      <c r="F156" s="303"/>
      <c r="G156" s="303"/>
      <c r="H156" s="303"/>
      <c r="I156" s="303"/>
      <c r="J156" s="303"/>
      <c r="K156" s="303"/>
    </row>
    <row r="157" spans="1:12">
      <c r="A157" s="303"/>
      <c r="B157" s="303"/>
      <c r="C157" s="303"/>
      <c r="D157" s="303"/>
      <c r="E157" s="303"/>
      <c r="F157" s="303"/>
      <c r="G157" s="303"/>
      <c r="H157" s="303"/>
      <c r="I157" s="303"/>
      <c r="J157" s="303"/>
      <c r="K157" s="303"/>
    </row>
    <row r="158" spans="1:12">
      <c r="A158" s="303"/>
      <c r="B158" s="303"/>
      <c r="C158" s="303"/>
      <c r="D158" s="303"/>
      <c r="E158" s="303"/>
      <c r="F158" s="303"/>
      <c r="G158" s="303"/>
      <c r="H158" s="303"/>
      <c r="I158" s="303"/>
      <c r="J158" s="303"/>
      <c r="K158" s="303"/>
    </row>
    <row r="159" spans="1:12">
      <c r="A159" s="303"/>
      <c r="B159" s="303"/>
      <c r="C159" s="303"/>
      <c r="D159" s="303"/>
      <c r="E159" s="303"/>
      <c r="F159" s="303"/>
      <c r="G159" s="303"/>
      <c r="H159" s="303"/>
      <c r="I159" s="303"/>
      <c r="J159" s="303"/>
      <c r="K159" s="303"/>
    </row>
    <row r="160" spans="1:12">
      <c r="A160" s="303"/>
      <c r="B160" s="303"/>
      <c r="C160" s="303"/>
      <c r="D160" s="303"/>
      <c r="E160" s="303"/>
      <c r="F160" s="303"/>
      <c r="G160" s="303"/>
      <c r="H160" s="303"/>
      <c r="I160" s="303"/>
      <c r="J160" s="303"/>
      <c r="K160" s="303"/>
    </row>
    <row r="161" spans="1:11">
      <c r="A161" s="303"/>
      <c r="B161" s="303"/>
      <c r="C161" s="303"/>
      <c r="D161" s="303"/>
      <c r="E161" s="303"/>
      <c r="F161" s="303"/>
      <c r="G161" s="303"/>
      <c r="H161" s="303"/>
      <c r="I161" s="303"/>
      <c r="J161" s="303"/>
      <c r="K161" s="303"/>
    </row>
    <row r="162" spans="1:11">
      <c r="A162" s="303"/>
      <c r="B162" s="303"/>
      <c r="C162" s="303"/>
      <c r="D162" s="303"/>
      <c r="E162" s="303"/>
      <c r="F162" s="303"/>
      <c r="G162" s="303"/>
      <c r="H162" s="303"/>
      <c r="I162" s="303"/>
      <c r="J162" s="303"/>
      <c r="K162" s="303"/>
    </row>
    <row r="163" spans="1:11">
      <c r="A163" s="303"/>
      <c r="B163" s="303"/>
      <c r="C163" s="303"/>
      <c r="D163" s="303"/>
      <c r="E163" s="303"/>
      <c r="F163" s="303"/>
      <c r="G163" s="303"/>
      <c r="H163" s="303"/>
      <c r="I163" s="303"/>
      <c r="J163" s="303"/>
      <c r="K163" s="303"/>
    </row>
    <row r="164" spans="1:11">
      <c r="A164" s="303"/>
      <c r="B164" s="303"/>
      <c r="C164" s="303"/>
      <c r="D164" s="303"/>
      <c r="E164" s="303"/>
      <c r="F164" s="303"/>
      <c r="G164" s="303"/>
      <c r="H164" s="303"/>
      <c r="I164" s="303"/>
      <c r="J164" s="303"/>
      <c r="K164" s="303"/>
    </row>
    <row r="165" spans="1:11">
      <c r="A165" s="303"/>
      <c r="B165" s="303"/>
      <c r="C165" s="303"/>
      <c r="D165" s="303"/>
      <c r="E165" s="303"/>
      <c r="F165" s="303"/>
      <c r="G165" s="303"/>
      <c r="H165" s="303"/>
      <c r="I165" s="303"/>
      <c r="J165" s="303"/>
      <c r="K165" s="303"/>
    </row>
    <row r="166" spans="1:11">
      <c r="A166" s="303"/>
      <c r="B166" s="303"/>
      <c r="C166" s="303"/>
      <c r="D166" s="303"/>
      <c r="E166" s="303"/>
      <c r="F166" s="303"/>
      <c r="G166" s="303"/>
      <c r="H166" s="303"/>
      <c r="I166" s="303"/>
      <c r="J166" s="303"/>
      <c r="K166" s="303"/>
    </row>
    <row r="167" spans="1:11">
      <c r="A167" s="303"/>
      <c r="B167" s="303"/>
      <c r="C167" s="303"/>
      <c r="D167" s="303"/>
      <c r="E167" s="303"/>
      <c r="F167" s="303"/>
      <c r="G167" s="303"/>
      <c r="H167" s="303"/>
      <c r="I167" s="303"/>
      <c r="J167" s="303"/>
      <c r="K167" s="303"/>
    </row>
    <row r="168" spans="1:11">
      <c r="A168" s="303"/>
      <c r="B168" s="303"/>
      <c r="C168" s="303"/>
      <c r="D168" s="303"/>
      <c r="E168" s="303"/>
      <c r="F168" s="303"/>
      <c r="G168" s="303"/>
      <c r="H168" s="303"/>
      <c r="I168" s="303"/>
      <c r="J168" s="303"/>
      <c r="K168" s="303"/>
    </row>
    <row r="169" spans="1:11">
      <c r="A169" s="303"/>
      <c r="B169" s="303"/>
      <c r="C169" s="303"/>
      <c r="D169" s="303"/>
      <c r="E169" s="303"/>
      <c r="F169" s="303"/>
      <c r="G169" s="303"/>
      <c r="H169" s="303"/>
      <c r="I169" s="303"/>
      <c r="J169" s="303"/>
      <c r="K169" s="303"/>
    </row>
    <row r="170" spans="1:11">
      <c r="A170" s="303"/>
      <c r="B170" s="303"/>
      <c r="C170" s="303"/>
      <c r="D170" s="303"/>
      <c r="E170" s="303"/>
      <c r="F170" s="303"/>
      <c r="G170" s="303"/>
      <c r="H170" s="303"/>
      <c r="I170" s="303"/>
      <c r="J170" s="303"/>
      <c r="K170" s="303"/>
    </row>
    <row r="171" spans="1:11">
      <c r="A171" s="303"/>
      <c r="B171" s="303"/>
      <c r="C171" s="303"/>
      <c r="D171" s="303"/>
      <c r="E171" s="303"/>
      <c r="F171" s="303"/>
      <c r="G171" s="303"/>
      <c r="H171" s="303"/>
      <c r="I171" s="303"/>
      <c r="J171" s="303"/>
      <c r="K171" s="303"/>
    </row>
    <row r="172" spans="1:11">
      <c r="A172" s="303"/>
      <c r="B172" s="303"/>
      <c r="C172" s="303"/>
      <c r="D172" s="303"/>
      <c r="E172" s="303"/>
      <c r="F172" s="303"/>
      <c r="G172" s="303"/>
      <c r="H172" s="303"/>
      <c r="I172" s="303"/>
      <c r="J172" s="303"/>
      <c r="K172" s="303"/>
    </row>
    <row r="173" spans="1:11">
      <c r="A173" s="303"/>
      <c r="B173" s="303"/>
      <c r="C173" s="303"/>
      <c r="D173" s="303"/>
      <c r="E173" s="303"/>
      <c r="F173" s="303"/>
      <c r="G173" s="303"/>
      <c r="H173" s="303"/>
      <c r="I173" s="303"/>
      <c r="J173" s="303"/>
      <c r="K173" s="303"/>
    </row>
    <row r="174" spans="1:11">
      <c r="A174" s="303"/>
      <c r="B174" s="303"/>
      <c r="C174" s="303"/>
      <c r="D174" s="303"/>
      <c r="E174" s="303"/>
      <c r="F174" s="303"/>
      <c r="G174" s="303"/>
      <c r="H174" s="303"/>
      <c r="I174" s="303"/>
      <c r="J174" s="303"/>
      <c r="K174" s="303"/>
    </row>
    <row r="175" spans="1:11">
      <c r="A175" s="303"/>
      <c r="B175" s="303"/>
      <c r="C175" s="303"/>
      <c r="D175" s="303"/>
      <c r="E175" s="303"/>
      <c r="F175" s="303"/>
      <c r="G175" s="303"/>
      <c r="H175" s="303"/>
      <c r="I175" s="303"/>
      <c r="J175" s="303"/>
      <c r="K175" s="303"/>
    </row>
    <row r="176" spans="1:11">
      <c r="A176" s="303"/>
      <c r="B176" s="303"/>
      <c r="C176" s="303"/>
      <c r="D176" s="303"/>
      <c r="E176" s="303"/>
      <c r="F176" s="303"/>
      <c r="G176" s="303"/>
      <c r="H176" s="303"/>
      <c r="I176" s="303"/>
      <c r="J176" s="303"/>
      <c r="K176" s="303"/>
    </row>
    <row r="177" spans="1:11">
      <c r="A177" s="303"/>
      <c r="B177" s="303"/>
      <c r="C177" s="303"/>
      <c r="D177" s="303"/>
      <c r="E177" s="303"/>
      <c r="F177" s="303"/>
      <c r="G177" s="303"/>
      <c r="H177" s="303"/>
      <c r="I177" s="303"/>
      <c r="J177" s="303"/>
      <c r="K177" s="303"/>
    </row>
    <row r="178" spans="1:11">
      <c r="A178" s="303"/>
      <c r="B178" s="303"/>
      <c r="C178" s="303"/>
      <c r="D178" s="303"/>
      <c r="E178" s="303"/>
      <c r="F178" s="303"/>
      <c r="G178" s="303"/>
      <c r="H178" s="303"/>
      <c r="I178" s="303"/>
      <c r="J178" s="303"/>
      <c r="K178" s="303"/>
    </row>
    <row r="179" spans="1:11">
      <c r="A179" s="303"/>
      <c r="B179" s="303"/>
      <c r="C179" s="303"/>
      <c r="D179" s="303"/>
      <c r="E179" s="303"/>
      <c r="F179" s="303"/>
      <c r="G179" s="303"/>
      <c r="H179" s="303"/>
      <c r="I179" s="303"/>
      <c r="J179" s="303"/>
      <c r="K179" s="303"/>
    </row>
    <row r="180" spans="1:11">
      <c r="A180" s="303"/>
      <c r="B180" s="303"/>
      <c r="C180" s="303"/>
      <c r="D180" s="303"/>
      <c r="E180" s="303"/>
      <c r="F180" s="303"/>
      <c r="G180" s="303"/>
      <c r="H180" s="303"/>
      <c r="I180" s="303"/>
      <c r="J180" s="303"/>
      <c r="K180" s="303"/>
    </row>
    <row r="181" spans="1:11">
      <c r="A181" s="303"/>
      <c r="B181" s="303"/>
      <c r="C181" s="303"/>
      <c r="D181" s="303"/>
      <c r="E181" s="303"/>
      <c r="F181" s="303"/>
      <c r="G181" s="303"/>
      <c r="H181" s="303"/>
      <c r="I181" s="303"/>
      <c r="J181" s="303"/>
      <c r="K181" s="303"/>
    </row>
    <row r="182" spans="1:11">
      <c r="A182" s="303"/>
      <c r="B182" s="303"/>
      <c r="C182" s="303"/>
      <c r="D182" s="303"/>
      <c r="E182" s="303"/>
      <c r="F182" s="303"/>
      <c r="G182" s="303"/>
      <c r="H182" s="303"/>
      <c r="I182" s="303"/>
      <c r="J182" s="303"/>
      <c r="K182" s="303"/>
    </row>
    <row r="183" spans="1:11">
      <c r="A183" s="303"/>
      <c r="B183" s="303"/>
      <c r="C183" s="303"/>
      <c r="D183" s="303"/>
      <c r="E183" s="303"/>
      <c r="F183" s="303"/>
      <c r="G183" s="303"/>
      <c r="H183" s="303"/>
      <c r="I183" s="303"/>
      <c r="J183" s="303"/>
      <c r="K183" s="303"/>
    </row>
    <row r="184" spans="1:11">
      <c r="A184" s="303"/>
      <c r="B184" s="303"/>
      <c r="C184" s="303"/>
      <c r="D184" s="303"/>
      <c r="E184" s="303"/>
      <c r="F184" s="303"/>
      <c r="G184" s="303"/>
      <c r="H184" s="303"/>
      <c r="I184" s="303"/>
      <c r="J184" s="303"/>
      <c r="K184" s="303"/>
    </row>
    <row r="185" spans="1:11">
      <c r="A185" s="303"/>
      <c r="B185" s="303"/>
      <c r="C185" s="303"/>
      <c r="D185" s="303"/>
      <c r="E185" s="303"/>
      <c r="F185" s="303"/>
      <c r="G185" s="303"/>
      <c r="H185" s="303"/>
      <c r="I185" s="303"/>
      <c r="J185" s="303"/>
      <c r="K185" s="303"/>
    </row>
    <row r="186" spans="1:11">
      <c r="A186" s="303"/>
      <c r="B186" s="303"/>
      <c r="C186" s="303"/>
      <c r="D186" s="303"/>
      <c r="E186" s="303"/>
      <c r="F186" s="303"/>
      <c r="G186" s="303"/>
      <c r="H186" s="303"/>
      <c r="I186" s="303"/>
      <c r="J186" s="303"/>
      <c r="K186" s="303"/>
    </row>
    <row r="187" spans="1:11">
      <c r="A187" s="303"/>
      <c r="B187" s="303"/>
      <c r="C187" s="303"/>
      <c r="D187" s="303"/>
      <c r="E187" s="303"/>
      <c r="F187" s="303"/>
      <c r="G187" s="303"/>
      <c r="H187" s="303"/>
      <c r="I187" s="303"/>
      <c r="J187" s="303"/>
      <c r="K187" s="303"/>
    </row>
    <row r="188" spans="1:11">
      <c r="A188" s="303"/>
      <c r="B188" s="303"/>
      <c r="C188" s="303"/>
      <c r="D188" s="303"/>
      <c r="E188" s="303"/>
      <c r="F188" s="303"/>
      <c r="G188" s="303"/>
      <c r="H188" s="303"/>
      <c r="I188" s="303"/>
      <c r="J188" s="303"/>
      <c r="K188" s="303"/>
    </row>
    <row r="189" spans="1:11">
      <c r="A189" s="303"/>
      <c r="B189" s="303"/>
      <c r="C189" s="303"/>
      <c r="D189" s="303"/>
      <c r="E189" s="303"/>
      <c r="F189" s="303"/>
      <c r="G189" s="303"/>
      <c r="H189" s="303"/>
      <c r="I189" s="303"/>
      <c r="J189" s="303"/>
      <c r="K189" s="303"/>
    </row>
    <row r="190" spans="1:11">
      <c r="A190" s="303"/>
      <c r="B190" s="303"/>
      <c r="C190" s="303"/>
      <c r="D190" s="303"/>
      <c r="E190" s="303"/>
      <c r="F190" s="303"/>
      <c r="G190" s="303"/>
      <c r="H190" s="303"/>
      <c r="I190" s="303"/>
      <c r="J190" s="303"/>
      <c r="K190" s="303"/>
    </row>
    <row r="191" spans="1:11">
      <c r="A191" s="303"/>
      <c r="B191" s="303"/>
      <c r="C191" s="303"/>
      <c r="D191" s="303"/>
      <c r="E191" s="303"/>
      <c r="F191" s="303"/>
      <c r="G191" s="303"/>
      <c r="H191" s="303"/>
      <c r="I191" s="303"/>
      <c r="J191" s="303"/>
      <c r="K191" s="303"/>
    </row>
    <row r="192" spans="1:11">
      <c r="A192" s="303"/>
      <c r="B192" s="303"/>
      <c r="C192" s="303"/>
      <c r="D192" s="303"/>
      <c r="E192" s="303"/>
      <c r="F192" s="303"/>
      <c r="G192" s="303"/>
      <c r="H192" s="303"/>
      <c r="I192" s="303"/>
      <c r="J192" s="303"/>
      <c r="K192" s="303"/>
    </row>
    <row r="193" spans="1:11">
      <c r="A193" s="303"/>
      <c r="B193" s="303"/>
      <c r="C193" s="303"/>
      <c r="D193" s="303"/>
      <c r="E193" s="303"/>
      <c r="F193" s="303"/>
      <c r="G193" s="303"/>
      <c r="H193" s="303"/>
      <c r="I193" s="303"/>
      <c r="J193" s="303"/>
      <c r="K193" s="303"/>
    </row>
    <row r="194" spans="1:11">
      <c r="A194" s="303"/>
      <c r="B194" s="303"/>
      <c r="C194" s="303"/>
      <c r="D194" s="303"/>
      <c r="E194" s="303"/>
      <c r="F194" s="303"/>
      <c r="G194" s="303"/>
      <c r="H194" s="303"/>
      <c r="I194" s="303"/>
      <c r="J194" s="303"/>
      <c r="K194" s="303"/>
    </row>
    <row r="195" spans="1:11">
      <c r="A195" s="303"/>
      <c r="B195" s="303"/>
      <c r="C195" s="303"/>
      <c r="D195" s="303"/>
      <c r="E195" s="303"/>
      <c r="F195" s="303"/>
      <c r="G195" s="303"/>
      <c r="H195" s="303"/>
      <c r="I195" s="303"/>
      <c r="J195" s="303"/>
      <c r="K195" s="303"/>
    </row>
    <row r="196" spans="1:11">
      <c r="A196" s="303"/>
      <c r="B196" s="303"/>
      <c r="C196" s="303"/>
      <c r="D196" s="303"/>
      <c r="E196" s="303"/>
      <c r="F196" s="303"/>
      <c r="G196" s="303"/>
      <c r="H196" s="303"/>
      <c r="I196" s="303"/>
      <c r="J196" s="303"/>
      <c r="K196" s="303"/>
    </row>
    <row r="197" spans="1:11">
      <c r="A197" s="303"/>
      <c r="B197" s="303"/>
      <c r="C197" s="303"/>
      <c r="D197" s="303"/>
      <c r="E197" s="303"/>
      <c r="F197" s="303"/>
      <c r="G197" s="303"/>
      <c r="H197" s="303"/>
      <c r="I197" s="303"/>
      <c r="J197" s="303"/>
      <c r="K197" s="303"/>
    </row>
    <row r="198" spans="1:11">
      <c r="A198" s="303"/>
      <c r="B198" s="303"/>
      <c r="C198" s="303"/>
      <c r="D198" s="303"/>
      <c r="E198" s="303"/>
      <c r="F198" s="303"/>
      <c r="G198" s="303"/>
      <c r="H198" s="303"/>
      <c r="I198" s="303"/>
      <c r="J198" s="303"/>
      <c r="K198" s="303"/>
    </row>
    <row r="199" spans="1:11">
      <c r="A199" s="303"/>
      <c r="B199" s="303"/>
      <c r="C199" s="303"/>
      <c r="D199" s="303"/>
      <c r="E199" s="303"/>
      <c r="F199" s="303"/>
      <c r="G199" s="303"/>
      <c r="H199" s="303"/>
      <c r="I199" s="303"/>
      <c r="J199" s="303"/>
      <c r="K199" s="303"/>
    </row>
    <row r="200" spans="1:11">
      <c r="A200" s="303"/>
      <c r="B200" s="303"/>
      <c r="C200" s="303"/>
      <c r="D200" s="303"/>
      <c r="E200" s="303"/>
      <c r="F200" s="303"/>
      <c r="G200" s="303"/>
      <c r="H200" s="303"/>
      <c r="I200" s="303"/>
      <c r="J200" s="303"/>
      <c r="K200" s="303"/>
    </row>
    <row r="201" spans="1:11">
      <c r="A201" s="303"/>
      <c r="B201" s="303"/>
      <c r="C201" s="303"/>
      <c r="D201" s="303"/>
      <c r="E201" s="303"/>
      <c r="F201" s="303"/>
      <c r="G201" s="303"/>
      <c r="H201" s="303"/>
      <c r="I201" s="303"/>
      <c r="J201" s="303"/>
      <c r="K201" s="303"/>
    </row>
    <row r="202" spans="1:11">
      <c r="A202" s="303"/>
      <c r="B202" s="303"/>
      <c r="C202" s="303"/>
      <c r="D202" s="303"/>
      <c r="E202" s="303"/>
      <c r="F202" s="303"/>
      <c r="G202" s="303"/>
      <c r="H202" s="303"/>
      <c r="I202" s="303"/>
      <c r="J202" s="303"/>
      <c r="K202" s="303"/>
    </row>
    <row r="203" spans="1:11">
      <c r="A203" s="303"/>
      <c r="B203" s="303"/>
      <c r="C203" s="303"/>
      <c r="D203" s="303"/>
      <c r="E203" s="303"/>
      <c r="F203" s="303"/>
      <c r="G203" s="303"/>
      <c r="H203" s="303"/>
      <c r="I203" s="303"/>
      <c r="J203" s="303"/>
      <c r="K203" s="303"/>
    </row>
    <row r="204" spans="1:11">
      <c r="A204" s="303"/>
      <c r="B204" s="303"/>
      <c r="C204" s="303"/>
      <c r="D204" s="303"/>
      <c r="E204" s="303"/>
      <c r="F204" s="303"/>
      <c r="G204" s="303"/>
      <c r="H204" s="303"/>
      <c r="I204" s="303"/>
      <c r="J204" s="303"/>
      <c r="K204" s="303"/>
    </row>
    <row r="205" spans="1:11">
      <c r="A205" s="303"/>
      <c r="B205" s="303"/>
      <c r="C205" s="303"/>
      <c r="D205" s="303"/>
      <c r="E205" s="303"/>
      <c r="F205" s="303"/>
      <c r="G205" s="303"/>
      <c r="H205" s="303"/>
      <c r="I205" s="303"/>
      <c r="J205" s="303"/>
      <c r="K205" s="303"/>
    </row>
    <row r="206" spans="1:11">
      <c r="A206" s="303"/>
      <c r="B206" s="303"/>
      <c r="C206" s="303"/>
      <c r="D206" s="303"/>
      <c r="E206" s="303"/>
      <c r="F206" s="303"/>
      <c r="G206" s="303"/>
      <c r="H206" s="303"/>
      <c r="I206" s="303"/>
      <c r="J206" s="303"/>
      <c r="K206" s="303"/>
    </row>
    <row r="207" spans="1:11">
      <c r="A207" s="303"/>
      <c r="B207" s="303"/>
      <c r="C207" s="303"/>
      <c r="D207" s="303"/>
      <c r="E207" s="303"/>
      <c r="F207" s="303"/>
      <c r="G207" s="303"/>
      <c r="H207" s="303"/>
      <c r="I207" s="303"/>
      <c r="J207" s="303"/>
      <c r="K207" s="303"/>
    </row>
    <row r="208" spans="1:11">
      <c r="A208" s="303"/>
      <c r="B208" s="303"/>
      <c r="C208" s="303"/>
      <c r="D208" s="303"/>
      <c r="E208" s="303"/>
      <c r="F208" s="303"/>
      <c r="G208" s="303"/>
      <c r="H208" s="303"/>
      <c r="I208" s="303"/>
      <c r="J208" s="303"/>
      <c r="K208" s="303"/>
    </row>
    <row r="209" spans="1:11">
      <c r="A209" s="303"/>
      <c r="B209" s="303"/>
      <c r="C209" s="303"/>
      <c r="D209" s="303"/>
      <c r="E209" s="303"/>
      <c r="F209" s="303"/>
      <c r="G209" s="303"/>
      <c r="H209" s="303"/>
      <c r="J209" s="303"/>
      <c r="K209" s="303"/>
    </row>
    <row r="210" spans="1:11">
      <c r="A210" s="303"/>
      <c r="B210" s="303"/>
      <c r="C210" s="303"/>
      <c r="D210" s="303"/>
      <c r="E210" s="303"/>
      <c r="F210" s="303"/>
      <c r="G210" s="303"/>
      <c r="H210" s="303"/>
      <c r="J210" s="303"/>
      <c r="K210" s="303"/>
    </row>
    <row r="211" spans="1:11">
      <c r="A211" s="303"/>
      <c r="B211" s="303"/>
      <c r="C211" s="303"/>
      <c r="D211" s="303"/>
      <c r="E211" s="303"/>
      <c r="F211" s="303"/>
      <c r="G211" s="303"/>
      <c r="H211" s="303"/>
      <c r="J211" s="303"/>
      <c r="K211" s="303"/>
    </row>
    <row r="212" spans="1:11">
      <c r="A212" s="303"/>
      <c r="B212" s="303"/>
      <c r="C212" s="303"/>
      <c r="D212" s="303"/>
      <c r="E212" s="303"/>
      <c r="F212" s="303"/>
      <c r="G212" s="303"/>
      <c r="H212" s="303"/>
      <c r="J212" s="303"/>
      <c r="K212" s="303"/>
    </row>
    <row r="213" spans="1:11">
      <c r="A213" s="303"/>
      <c r="B213" s="303"/>
      <c r="C213" s="303"/>
      <c r="D213" s="303"/>
      <c r="E213" s="303"/>
      <c r="F213" s="303"/>
      <c r="G213" s="303"/>
      <c r="H213" s="303"/>
      <c r="J213" s="303"/>
      <c r="K213" s="303"/>
    </row>
    <row r="214" spans="1:11">
      <c r="A214" s="303"/>
      <c r="B214" s="303"/>
      <c r="C214" s="303"/>
      <c r="D214" s="303"/>
      <c r="E214" s="303"/>
      <c r="F214" s="303"/>
      <c r="G214" s="303"/>
      <c r="H214" s="303"/>
      <c r="J214" s="303"/>
      <c r="K214" s="303"/>
    </row>
    <row r="215" spans="1:11">
      <c r="A215" s="303"/>
      <c r="B215" s="303"/>
      <c r="C215" s="303"/>
      <c r="D215" s="303"/>
      <c r="E215" s="303"/>
      <c r="F215" s="303"/>
      <c r="G215" s="303"/>
      <c r="H215" s="303"/>
    </row>
    <row r="216" spans="1:11">
      <c r="A216" s="303"/>
      <c r="B216" s="303"/>
      <c r="C216" s="303"/>
      <c r="D216" s="303"/>
      <c r="E216" s="303"/>
      <c r="F216" s="303"/>
      <c r="G216" s="303"/>
      <c r="H216" s="303"/>
    </row>
    <row r="217" spans="1:11">
      <c r="A217" s="303"/>
      <c r="B217" s="303"/>
      <c r="C217" s="303"/>
      <c r="D217" s="303"/>
      <c r="E217" s="303"/>
      <c r="F217" s="303"/>
      <c r="G217" s="303"/>
      <c r="H217" s="303"/>
    </row>
    <row r="218" spans="1:11">
      <c r="A218" s="303"/>
      <c r="B218" s="303"/>
      <c r="C218" s="303"/>
      <c r="D218" s="303"/>
      <c r="E218" s="303"/>
      <c r="F218" s="303"/>
      <c r="G218" s="303"/>
      <c r="H218" s="303"/>
    </row>
    <row r="219" spans="1:11">
      <c r="A219" s="303"/>
      <c r="B219" s="303"/>
      <c r="C219" s="303"/>
      <c r="D219" s="303"/>
      <c r="E219" s="303"/>
      <c r="F219" s="303"/>
      <c r="G219" s="303"/>
      <c r="H219" s="303"/>
    </row>
    <row r="220" spans="1:11">
      <c r="A220" s="303"/>
      <c r="B220" s="303"/>
      <c r="C220" s="303"/>
      <c r="D220" s="303"/>
      <c r="E220" s="303"/>
      <c r="F220" s="303"/>
      <c r="G220" s="303"/>
      <c r="H220" s="303"/>
    </row>
    <row r="221" spans="1:11">
      <c r="A221" s="303"/>
      <c r="B221" s="303"/>
      <c r="C221" s="303"/>
      <c r="D221" s="303"/>
      <c r="E221" s="303"/>
      <c r="F221" s="303"/>
      <c r="G221" s="303"/>
      <c r="H221" s="303"/>
    </row>
    <row r="222" spans="1:11">
      <c r="A222" s="303"/>
      <c r="B222" s="303"/>
      <c r="C222" s="303"/>
      <c r="D222" s="303"/>
      <c r="E222" s="303"/>
      <c r="F222" s="303"/>
      <c r="G222" s="303"/>
      <c r="H222" s="303"/>
    </row>
    <row r="223" spans="1:11">
      <c r="A223" s="303"/>
      <c r="B223" s="303"/>
      <c r="C223" s="303"/>
      <c r="D223" s="303"/>
      <c r="E223" s="303"/>
      <c r="F223" s="303"/>
      <c r="G223" s="303"/>
      <c r="H223" s="303"/>
    </row>
    <row r="224" spans="1:11">
      <c r="A224" s="303"/>
      <c r="B224" s="303"/>
      <c r="C224" s="303"/>
      <c r="D224" s="303"/>
      <c r="E224" s="303"/>
    </row>
    <row r="225" spans="1:5">
      <c r="A225" s="303"/>
      <c r="B225" s="303"/>
      <c r="C225" s="303"/>
      <c r="D225" s="303"/>
      <c r="E225" s="303"/>
    </row>
    <row r="226" spans="1:5">
      <c r="A226" s="303"/>
      <c r="B226" s="303"/>
      <c r="C226" s="303"/>
      <c r="D226" s="303"/>
      <c r="E226" s="303"/>
    </row>
    <row r="227" spans="1:5">
      <c r="A227" s="303"/>
      <c r="B227" s="303"/>
      <c r="C227" s="303"/>
      <c r="D227" s="303"/>
      <c r="E227" s="303"/>
    </row>
    <row r="228" spans="1:5">
      <c r="A228" s="303"/>
      <c r="B228" s="303"/>
      <c r="C228" s="303"/>
      <c r="D228" s="303"/>
      <c r="E228" s="303"/>
    </row>
    <row r="229" spans="1:5">
      <c r="A229" s="303"/>
      <c r="B229" s="303"/>
      <c r="C229" s="303"/>
      <c r="D229" s="303"/>
      <c r="E229" s="303"/>
    </row>
  </sheetData>
  <sortState xmlns:xlrd2="http://schemas.microsoft.com/office/spreadsheetml/2017/richdata2" ref="P8:S26">
    <sortCondition descending="1" ref="Q8:Q26"/>
  </sortState>
  <mergeCells count="2">
    <mergeCell ref="A2:AA2"/>
    <mergeCell ref="A3:G3"/>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45"/>
  <sheetViews>
    <sheetView showGridLines="0" workbookViewId="0">
      <selection sqref="A1:XFD1048576"/>
    </sheetView>
  </sheetViews>
  <sheetFormatPr defaultRowHeight="13"/>
  <cols>
    <col min="1" max="1" width="18.81640625" style="311" customWidth="1"/>
    <col min="2" max="2" width="14.26953125" style="311" customWidth="1"/>
    <col min="3" max="3" width="13.7265625" style="311" customWidth="1"/>
    <col min="4" max="4" width="15" style="311" customWidth="1"/>
    <col min="5" max="5" width="14.26953125" style="311" customWidth="1"/>
    <col min="6" max="6" width="18.453125" style="311" customWidth="1"/>
    <col min="7" max="7" width="9.1796875" style="311"/>
    <col min="8" max="8" width="18.81640625" style="311" bestFit="1" customWidth="1"/>
    <col min="9" max="9" width="12.54296875" style="311" customWidth="1"/>
    <col min="10" max="251" width="9.1796875" style="311"/>
    <col min="252" max="252" width="4.453125" style="311" customWidth="1"/>
    <col min="253" max="253" width="20.81640625" style="311" customWidth="1"/>
    <col min="254" max="255" width="12" style="311" customWidth="1"/>
    <col min="256" max="256" width="14.54296875" style="311" customWidth="1"/>
    <col min="257" max="257" width="12.453125" style="311" customWidth="1"/>
    <col min="258" max="258" width="19.7265625" style="311" customWidth="1"/>
    <col min="259" max="259" width="9.1796875" style="311"/>
    <col min="260" max="260" width="16.81640625" style="311" customWidth="1"/>
    <col min="261" max="261" width="12.54296875" style="311" customWidth="1"/>
    <col min="262" max="262" width="11.7265625" style="311" customWidth="1"/>
    <col min="263" max="263" width="12.26953125" style="311" customWidth="1"/>
    <col min="264" max="507" width="9.1796875" style="311"/>
    <col min="508" max="508" width="4.453125" style="311" customWidth="1"/>
    <col min="509" max="509" width="20.81640625" style="311" customWidth="1"/>
    <col min="510" max="511" width="12" style="311" customWidth="1"/>
    <col min="512" max="512" width="14.54296875" style="311" customWidth="1"/>
    <col min="513" max="513" width="12.453125" style="311" customWidth="1"/>
    <col min="514" max="514" width="19.7265625" style="311" customWidth="1"/>
    <col min="515" max="515" width="9.1796875" style="311"/>
    <col min="516" max="516" width="16.81640625" style="311" customWidth="1"/>
    <col min="517" max="517" width="12.54296875" style="311" customWidth="1"/>
    <col min="518" max="518" width="11.7265625" style="311" customWidth="1"/>
    <col min="519" max="519" width="12.26953125" style="311" customWidth="1"/>
    <col min="520" max="763" width="9.1796875" style="311"/>
    <col min="764" max="764" width="4.453125" style="311" customWidth="1"/>
    <col min="765" max="765" width="20.81640625" style="311" customWidth="1"/>
    <col min="766" max="767" width="12" style="311" customWidth="1"/>
    <col min="768" max="768" width="14.54296875" style="311" customWidth="1"/>
    <col min="769" max="769" width="12.453125" style="311" customWidth="1"/>
    <col min="770" max="770" width="19.7265625" style="311" customWidth="1"/>
    <col min="771" max="771" width="9.1796875" style="311"/>
    <col min="772" max="772" width="16.81640625" style="311" customWidth="1"/>
    <col min="773" max="773" width="12.54296875" style="311" customWidth="1"/>
    <col min="774" max="774" width="11.7265625" style="311" customWidth="1"/>
    <col min="775" max="775" width="12.26953125" style="311" customWidth="1"/>
    <col min="776" max="1019" width="9.1796875" style="311"/>
    <col min="1020" max="1020" width="4.453125" style="311" customWidth="1"/>
    <col min="1021" max="1021" width="20.81640625" style="311" customWidth="1"/>
    <col min="1022" max="1023" width="12" style="311" customWidth="1"/>
    <col min="1024" max="1024" width="14.54296875" style="311" customWidth="1"/>
    <col min="1025" max="1025" width="12.453125" style="311" customWidth="1"/>
    <col min="1026" max="1026" width="19.7265625" style="311" customWidth="1"/>
    <col min="1027" max="1027" width="9.1796875" style="311"/>
    <col min="1028" max="1028" width="16.81640625" style="311" customWidth="1"/>
    <col min="1029" max="1029" width="12.54296875" style="311" customWidth="1"/>
    <col min="1030" max="1030" width="11.7265625" style="311" customWidth="1"/>
    <col min="1031" max="1031" width="12.26953125" style="311" customWidth="1"/>
    <col min="1032" max="1275" width="9.1796875" style="311"/>
    <col min="1276" max="1276" width="4.453125" style="311" customWidth="1"/>
    <col min="1277" max="1277" width="20.81640625" style="311" customWidth="1"/>
    <col min="1278" max="1279" width="12" style="311" customWidth="1"/>
    <col min="1280" max="1280" width="14.54296875" style="311" customWidth="1"/>
    <col min="1281" max="1281" width="12.453125" style="311" customWidth="1"/>
    <col min="1282" max="1282" width="19.7265625" style="311" customWidth="1"/>
    <col min="1283" max="1283" width="9.1796875" style="311"/>
    <col min="1284" max="1284" width="16.81640625" style="311" customWidth="1"/>
    <col min="1285" max="1285" width="12.54296875" style="311" customWidth="1"/>
    <col min="1286" max="1286" width="11.7265625" style="311" customWidth="1"/>
    <col min="1287" max="1287" width="12.26953125" style="311" customWidth="1"/>
    <col min="1288" max="1531" width="9.1796875" style="311"/>
    <col min="1532" max="1532" width="4.453125" style="311" customWidth="1"/>
    <col min="1533" max="1533" width="20.81640625" style="311" customWidth="1"/>
    <col min="1534" max="1535" width="12" style="311" customWidth="1"/>
    <col min="1536" max="1536" width="14.54296875" style="311" customWidth="1"/>
    <col min="1537" max="1537" width="12.453125" style="311" customWidth="1"/>
    <col min="1538" max="1538" width="19.7265625" style="311" customWidth="1"/>
    <col min="1539" max="1539" width="9.1796875" style="311"/>
    <col min="1540" max="1540" width="16.81640625" style="311" customWidth="1"/>
    <col min="1541" max="1541" width="12.54296875" style="311" customWidth="1"/>
    <col min="1542" max="1542" width="11.7265625" style="311" customWidth="1"/>
    <col min="1543" max="1543" width="12.26953125" style="311" customWidth="1"/>
    <col min="1544" max="1787" width="9.1796875" style="311"/>
    <col min="1788" max="1788" width="4.453125" style="311" customWidth="1"/>
    <col min="1789" max="1789" width="20.81640625" style="311" customWidth="1"/>
    <col min="1790" max="1791" width="12" style="311" customWidth="1"/>
    <col min="1792" max="1792" width="14.54296875" style="311" customWidth="1"/>
    <col min="1793" max="1793" width="12.453125" style="311" customWidth="1"/>
    <col min="1794" max="1794" width="19.7265625" style="311" customWidth="1"/>
    <col min="1795" max="1795" width="9.1796875" style="311"/>
    <col min="1796" max="1796" width="16.81640625" style="311" customWidth="1"/>
    <col min="1797" max="1797" width="12.54296875" style="311" customWidth="1"/>
    <col min="1798" max="1798" width="11.7265625" style="311" customWidth="1"/>
    <col min="1799" max="1799" width="12.26953125" style="311" customWidth="1"/>
    <col min="1800" max="2043" width="9.1796875" style="311"/>
    <col min="2044" max="2044" width="4.453125" style="311" customWidth="1"/>
    <col min="2045" max="2045" width="20.81640625" style="311" customWidth="1"/>
    <col min="2046" max="2047" width="12" style="311" customWidth="1"/>
    <col min="2048" max="2048" width="14.54296875" style="311" customWidth="1"/>
    <col min="2049" max="2049" width="12.453125" style="311" customWidth="1"/>
    <col min="2050" max="2050" width="19.7265625" style="311" customWidth="1"/>
    <col min="2051" max="2051" width="9.1796875" style="311"/>
    <col min="2052" max="2052" width="16.81640625" style="311" customWidth="1"/>
    <col min="2053" max="2053" width="12.54296875" style="311" customWidth="1"/>
    <col min="2054" max="2054" width="11.7265625" style="311" customWidth="1"/>
    <col min="2055" max="2055" width="12.26953125" style="311" customWidth="1"/>
    <col min="2056" max="2299" width="9.1796875" style="311"/>
    <col min="2300" max="2300" width="4.453125" style="311" customWidth="1"/>
    <col min="2301" max="2301" width="20.81640625" style="311" customWidth="1"/>
    <col min="2302" max="2303" width="12" style="311" customWidth="1"/>
    <col min="2304" max="2304" width="14.54296875" style="311" customWidth="1"/>
    <col min="2305" max="2305" width="12.453125" style="311" customWidth="1"/>
    <col min="2306" max="2306" width="19.7265625" style="311" customWidth="1"/>
    <col min="2307" max="2307" width="9.1796875" style="311"/>
    <col min="2308" max="2308" width="16.81640625" style="311" customWidth="1"/>
    <col min="2309" max="2309" width="12.54296875" style="311" customWidth="1"/>
    <col min="2310" max="2310" width="11.7265625" style="311" customWidth="1"/>
    <col min="2311" max="2311" width="12.26953125" style="311" customWidth="1"/>
    <col min="2312" max="2555" width="9.1796875" style="311"/>
    <col min="2556" max="2556" width="4.453125" style="311" customWidth="1"/>
    <col min="2557" max="2557" width="20.81640625" style="311" customWidth="1"/>
    <col min="2558" max="2559" width="12" style="311" customWidth="1"/>
    <col min="2560" max="2560" width="14.54296875" style="311" customWidth="1"/>
    <col min="2561" max="2561" width="12.453125" style="311" customWidth="1"/>
    <col min="2562" max="2562" width="19.7265625" style="311" customWidth="1"/>
    <col min="2563" max="2563" width="9.1796875" style="311"/>
    <col min="2564" max="2564" width="16.81640625" style="311" customWidth="1"/>
    <col min="2565" max="2565" width="12.54296875" style="311" customWidth="1"/>
    <col min="2566" max="2566" width="11.7265625" style="311" customWidth="1"/>
    <col min="2567" max="2567" width="12.26953125" style="311" customWidth="1"/>
    <col min="2568" max="2811" width="9.1796875" style="311"/>
    <col min="2812" max="2812" width="4.453125" style="311" customWidth="1"/>
    <col min="2813" max="2813" width="20.81640625" style="311" customWidth="1"/>
    <col min="2814" max="2815" width="12" style="311" customWidth="1"/>
    <col min="2816" max="2816" width="14.54296875" style="311" customWidth="1"/>
    <col min="2817" max="2817" width="12.453125" style="311" customWidth="1"/>
    <col min="2818" max="2818" width="19.7265625" style="311" customWidth="1"/>
    <col min="2819" max="2819" width="9.1796875" style="311"/>
    <col min="2820" max="2820" width="16.81640625" style="311" customWidth="1"/>
    <col min="2821" max="2821" width="12.54296875" style="311" customWidth="1"/>
    <col min="2822" max="2822" width="11.7265625" style="311" customWidth="1"/>
    <col min="2823" max="2823" width="12.26953125" style="311" customWidth="1"/>
    <col min="2824" max="3067" width="9.1796875" style="311"/>
    <col min="3068" max="3068" width="4.453125" style="311" customWidth="1"/>
    <col min="3069" max="3069" width="20.81640625" style="311" customWidth="1"/>
    <col min="3070" max="3071" width="12" style="311" customWidth="1"/>
    <col min="3072" max="3072" width="14.54296875" style="311" customWidth="1"/>
    <col min="3073" max="3073" width="12.453125" style="311" customWidth="1"/>
    <col min="3074" max="3074" width="19.7265625" style="311" customWidth="1"/>
    <col min="3075" max="3075" width="9.1796875" style="311"/>
    <col min="3076" max="3076" width="16.81640625" style="311" customWidth="1"/>
    <col min="3077" max="3077" width="12.54296875" style="311" customWidth="1"/>
    <col min="3078" max="3078" width="11.7265625" style="311" customWidth="1"/>
    <col min="3079" max="3079" width="12.26953125" style="311" customWidth="1"/>
    <col min="3080" max="3323" width="9.1796875" style="311"/>
    <col min="3324" max="3324" width="4.453125" style="311" customWidth="1"/>
    <col min="3325" max="3325" width="20.81640625" style="311" customWidth="1"/>
    <col min="3326" max="3327" width="12" style="311" customWidth="1"/>
    <col min="3328" max="3328" width="14.54296875" style="311" customWidth="1"/>
    <col min="3329" max="3329" width="12.453125" style="311" customWidth="1"/>
    <col min="3330" max="3330" width="19.7265625" style="311" customWidth="1"/>
    <col min="3331" max="3331" width="9.1796875" style="311"/>
    <col min="3332" max="3332" width="16.81640625" style="311" customWidth="1"/>
    <col min="3333" max="3333" width="12.54296875" style="311" customWidth="1"/>
    <col min="3334" max="3334" width="11.7265625" style="311" customWidth="1"/>
    <col min="3335" max="3335" width="12.26953125" style="311" customWidth="1"/>
    <col min="3336" max="3579" width="9.1796875" style="311"/>
    <col min="3580" max="3580" width="4.453125" style="311" customWidth="1"/>
    <col min="3581" max="3581" width="20.81640625" style="311" customWidth="1"/>
    <col min="3582" max="3583" width="12" style="311" customWidth="1"/>
    <col min="3584" max="3584" width="14.54296875" style="311" customWidth="1"/>
    <col min="3585" max="3585" width="12.453125" style="311" customWidth="1"/>
    <col min="3586" max="3586" width="19.7265625" style="311" customWidth="1"/>
    <col min="3587" max="3587" width="9.1796875" style="311"/>
    <col min="3588" max="3588" width="16.81640625" style="311" customWidth="1"/>
    <col min="3589" max="3589" width="12.54296875" style="311" customWidth="1"/>
    <col min="3590" max="3590" width="11.7265625" style="311" customWidth="1"/>
    <col min="3591" max="3591" width="12.26953125" style="311" customWidth="1"/>
    <col min="3592" max="3835" width="9.1796875" style="311"/>
    <col min="3836" max="3836" width="4.453125" style="311" customWidth="1"/>
    <col min="3837" max="3837" width="20.81640625" style="311" customWidth="1"/>
    <col min="3838" max="3839" width="12" style="311" customWidth="1"/>
    <col min="3840" max="3840" width="14.54296875" style="311" customWidth="1"/>
    <col min="3841" max="3841" width="12.453125" style="311" customWidth="1"/>
    <col min="3842" max="3842" width="19.7265625" style="311" customWidth="1"/>
    <col min="3843" max="3843" width="9.1796875" style="311"/>
    <col min="3844" max="3844" width="16.81640625" style="311" customWidth="1"/>
    <col min="3845" max="3845" width="12.54296875" style="311" customWidth="1"/>
    <col min="3846" max="3846" width="11.7265625" style="311" customWidth="1"/>
    <col min="3847" max="3847" width="12.26953125" style="311" customWidth="1"/>
    <col min="3848" max="4091" width="9.1796875" style="311"/>
    <col min="4092" max="4092" width="4.453125" style="311" customWidth="1"/>
    <col min="4093" max="4093" width="20.81640625" style="311" customWidth="1"/>
    <col min="4094" max="4095" width="12" style="311" customWidth="1"/>
    <col min="4096" max="4096" width="14.54296875" style="311" customWidth="1"/>
    <col min="4097" max="4097" width="12.453125" style="311" customWidth="1"/>
    <col min="4098" max="4098" width="19.7265625" style="311" customWidth="1"/>
    <col min="4099" max="4099" width="9.1796875" style="311"/>
    <col min="4100" max="4100" width="16.81640625" style="311" customWidth="1"/>
    <col min="4101" max="4101" width="12.54296875" style="311" customWidth="1"/>
    <col min="4102" max="4102" width="11.7265625" style="311" customWidth="1"/>
    <col min="4103" max="4103" width="12.26953125" style="311" customWidth="1"/>
    <col min="4104" max="4347" width="9.1796875" style="311"/>
    <col min="4348" max="4348" width="4.453125" style="311" customWidth="1"/>
    <col min="4349" max="4349" width="20.81640625" style="311" customWidth="1"/>
    <col min="4350" max="4351" width="12" style="311" customWidth="1"/>
    <col min="4352" max="4352" width="14.54296875" style="311" customWidth="1"/>
    <col min="4353" max="4353" width="12.453125" style="311" customWidth="1"/>
    <col min="4354" max="4354" width="19.7265625" style="311" customWidth="1"/>
    <col min="4355" max="4355" width="9.1796875" style="311"/>
    <col min="4356" max="4356" width="16.81640625" style="311" customWidth="1"/>
    <col min="4357" max="4357" width="12.54296875" style="311" customWidth="1"/>
    <col min="4358" max="4358" width="11.7265625" style="311" customWidth="1"/>
    <col min="4359" max="4359" width="12.26953125" style="311" customWidth="1"/>
    <col min="4360" max="4603" width="9.1796875" style="311"/>
    <col min="4604" max="4604" width="4.453125" style="311" customWidth="1"/>
    <col min="4605" max="4605" width="20.81640625" style="311" customWidth="1"/>
    <col min="4606" max="4607" width="12" style="311" customWidth="1"/>
    <col min="4608" max="4608" width="14.54296875" style="311" customWidth="1"/>
    <col min="4609" max="4609" width="12.453125" style="311" customWidth="1"/>
    <col min="4610" max="4610" width="19.7265625" style="311" customWidth="1"/>
    <col min="4611" max="4611" width="9.1796875" style="311"/>
    <col min="4612" max="4612" width="16.81640625" style="311" customWidth="1"/>
    <col min="4613" max="4613" width="12.54296875" style="311" customWidth="1"/>
    <col min="4614" max="4614" width="11.7265625" style="311" customWidth="1"/>
    <col min="4615" max="4615" width="12.26953125" style="311" customWidth="1"/>
    <col min="4616" max="4859" width="9.1796875" style="311"/>
    <col min="4860" max="4860" width="4.453125" style="311" customWidth="1"/>
    <col min="4861" max="4861" width="20.81640625" style="311" customWidth="1"/>
    <col min="4862" max="4863" width="12" style="311" customWidth="1"/>
    <col min="4864" max="4864" width="14.54296875" style="311" customWidth="1"/>
    <col min="4865" max="4865" width="12.453125" style="311" customWidth="1"/>
    <col min="4866" max="4866" width="19.7265625" style="311" customWidth="1"/>
    <col min="4867" max="4867" width="9.1796875" style="311"/>
    <col min="4868" max="4868" width="16.81640625" style="311" customWidth="1"/>
    <col min="4869" max="4869" width="12.54296875" style="311" customWidth="1"/>
    <col min="4870" max="4870" width="11.7265625" style="311" customWidth="1"/>
    <col min="4871" max="4871" width="12.26953125" style="311" customWidth="1"/>
    <col min="4872" max="5115" width="9.1796875" style="311"/>
    <col min="5116" max="5116" width="4.453125" style="311" customWidth="1"/>
    <col min="5117" max="5117" width="20.81640625" style="311" customWidth="1"/>
    <col min="5118" max="5119" width="12" style="311" customWidth="1"/>
    <col min="5120" max="5120" width="14.54296875" style="311" customWidth="1"/>
    <col min="5121" max="5121" width="12.453125" style="311" customWidth="1"/>
    <col min="5122" max="5122" width="19.7265625" style="311" customWidth="1"/>
    <col min="5123" max="5123" width="9.1796875" style="311"/>
    <col min="5124" max="5124" width="16.81640625" style="311" customWidth="1"/>
    <col min="5125" max="5125" width="12.54296875" style="311" customWidth="1"/>
    <col min="5126" max="5126" width="11.7265625" style="311" customWidth="1"/>
    <col min="5127" max="5127" width="12.26953125" style="311" customWidth="1"/>
    <col min="5128" max="5371" width="9.1796875" style="311"/>
    <col min="5372" max="5372" width="4.453125" style="311" customWidth="1"/>
    <col min="5373" max="5373" width="20.81640625" style="311" customWidth="1"/>
    <col min="5374" max="5375" width="12" style="311" customWidth="1"/>
    <col min="5376" max="5376" width="14.54296875" style="311" customWidth="1"/>
    <col min="5377" max="5377" width="12.453125" style="311" customWidth="1"/>
    <col min="5378" max="5378" width="19.7265625" style="311" customWidth="1"/>
    <col min="5379" max="5379" width="9.1796875" style="311"/>
    <col min="5380" max="5380" width="16.81640625" style="311" customWidth="1"/>
    <col min="5381" max="5381" width="12.54296875" style="311" customWidth="1"/>
    <col min="5382" max="5382" width="11.7265625" style="311" customWidth="1"/>
    <col min="5383" max="5383" width="12.26953125" style="311" customWidth="1"/>
    <col min="5384" max="5627" width="9.1796875" style="311"/>
    <col min="5628" max="5628" width="4.453125" style="311" customWidth="1"/>
    <col min="5629" max="5629" width="20.81640625" style="311" customWidth="1"/>
    <col min="5630" max="5631" width="12" style="311" customWidth="1"/>
    <col min="5632" max="5632" width="14.54296875" style="311" customWidth="1"/>
    <col min="5633" max="5633" width="12.453125" style="311" customWidth="1"/>
    <col min="5634" max="5634" width="19.7265625" style="311" customWidth="1"/>
    <col min="5635" max="5635" width="9.1796875" style="311"/>
    <col min="5636" max="5636" width="16.81640625" style="311" customWidth="1"/>
    <col min="5637" max="5637" width="12.54296875" style="311" customWidth="1"/>
    <col min="5638" max="5638" width="11.7265625" style="311" customWidth="1"/>
    <col min="5639" max="5639" width="12.26953125" style="311" customWidth="1"/>
    <col min="5640" max="5883" width="9.1796875" style="311"/>
    <col min="5884" max="5884" width="4.453125" style="311" customWidth="1"/>
    <col min="5885" max="5885" width="20.81640625" style="311" customWidth="1"/>
    <col min="5886" max="5887" width="12" style="311" customWidth="1"/>
    <col min="5888" max="5888" width="14.54296875" style="311" customWidth="1"/>
    <col min="5889" max="5889" width="12.453125" style="311" customWidth="1"/>
    <col min="5890" max="5890" width="19.7265625" style="311" customWidth="1"/>
    <col min="5891" max="5891" width="9.1796875" style="311"/>
    <col min="5892" max="5892" width="16.81640625" style="311" customWidth="1"/>
    <col min="5893" max="5893" width="12.54296875" style="311" customWidth="1"/>
    <col min="5894" max="5894" width="11.7265625" style="311" customWidth="1"/>
    <col min="5895" max="5895" width="12.26953125" style="311" customWidth="1"/>
    <col min="5896" max="6139" width="9.1796875" style="311"/>
    <col min="6140" max="6140" width="4.453125" style="311" customWidth="1"/>
    <col min="6141" max="6141" width="20.81640625" style="311" customWidth="1"/>
    <col min="6142" max="6143" width="12" style="311" customWidth="1"/>
    <col min="6144" max="6144" width="14.54296875" style="311" customWidth="1"/>
    <col min="6145" max="6145" width="12.453125" style="311" customWidth="1"/>
    <col min="6146" max="6146" width="19.7265625" style="311" customWidth="1"/>
    <col min="6147" max="6147" width="9.1796875" style="311"/>
    <col min="6148" max="6148" width="16.81640625" style="311" customWidth="1"/>
    <col min="6149" max="6149" width="12.54296875" style="311" customWidth="1"/>
    <col min="6150" max="6150" width="11.7265625" style="311" customWidth="1"/>
    <col min="6151" max="6151" width="12.26953125" style="311" customWidth="1"/>
    <col min="6152" max="6395" width="9.1796875" style="311"/>
    <col min="6396" max="6396" width="4.453125" style="311" customWidth="1"/>
    <col min="6397" max="6397" width="20.81640625" style="311" customWidth="1"/>
    <col min="6398" max="6399" width="12" style="311" customWidth="1"/>
    <col min="6400" max="6400" width="14.54296875" style="311" customWidth="1"/>
    <col min="6401" max="6401" width="12.453125" style="311" customWidth="1"/>
    <col min="6402" max="6402" width="19.7265625" style="311" customWidth="1"/>
    <col min="6403" max="6403" width="9.1796875" style="311"/>
    <col min="6404" max="6404" width="16.81640625" style="311" customWidth="1"/>
    <col min="6405" max="6405" width="12.54296875" style="311" customWidth="1"/>
    <col min="6406" max="6406" width="11.7265625" style="311" customWidth="1"/>
    <col min="6407" max="6407" width="12.26953125" style="311" customWidth="1"/>
    <col min="6408" max="6651" width="9.1796875" style="311"/>
    <col min="6652" max="6652" width="4.453125" style="311" customWidth="1"/>
    <col min="6653" max="6653" width="20.81640625" style="311" customWidth="1"/>
    <col min="6654" max="6655" width="12" style="311" customWidth="1"/>
    <col min="6656" max="6656" width="14.54296875" style="311" customWidth="1"/>
    <col min="6657" max="6657" width="12.453125" style="311" customWidth="1"/>
    <col min="6658" max="6658" width="19.7265625" style="311" customWidth="1"/>
    <col min="6659" max="6659" width="9.1796875" style="311"/>
    <col min="6660" max="6660" width="16.81640625" style="311" customWidth="1"/>
    <col min="6661" max="6661" width="12.54296875" style="311" customWidth="1"/>
    <col min="6662" max="6662" width="11.7265625" style="311" customWidth="1"/>
    <col min="6663" max="6663" width="12.26953125" style="311" customWidth="1"/>
    <col min="6664" max="6907" width="9.1796875" style="311"/>
    <col min="6908" max="6908" width="4.453125" style="311" customWidth="1"/>
    <col min="6909" max="6909" width="20.81640625" style="311" customWidth="1"/>
    <col min="6910" max="6911" width="12" style="311" customWidth="1"/>
    <col min="6912" max="6912" width="14.54296875" style="311" customWidth="1"/>
    <col min="6913" max="6913" width="12.453125" style="311" customWidth="1"/>
    <col min="6914" max="6914" width="19.7265625" style="311" customWidth="1"/>
    <col min="6915" max="6915" width="9.1796875" style="311"/>
    <col min="6916" max="6916" width="16.81640625" style="311" customWidth="1"/>
    <col min="6917" max="6917" width="12.54296875" style="311" customWidth="1"/>
    <col min="6918" max="6918" width="11.7265625" style="311" customWidth="1"/>
    <col min="6919" max="6919" width="12.26953125" style="311" customWidth="1"/>
    <col min="6920" max="7163" width="9.1796875" style="311"/>
    <col min="7164" max="7164" width="4.453125" style="311" customWidth="1"/>
    <col min="7165" max="7165" width="20.81640625" style="311" customWidth="1"/>
    <col min="7166" max="7167" width="12" style="311" customWidth="1"/>
    <col min="7168" max="7168" width="14.54296875" style="311" customWidth="1"/>
    <col min="7169" max="7169" width="12.453125" style="311" customWidth="1"/>
    <col min="7170" max="7170" width="19.7265625" style="311" customWidth="1"/>
    <col min="7171" max="7171" width="9.1796875" style="311"/>
    <col min="7172" max="7172" width="16.81640625" style="311" customWidth="1"/>
    <col min="7173" max="7173" width="12.54296875" style="311" customWidth="1"/>
    <col min="7174" max="7174" width="11.7265625" style="311" customWidth="1"/>
    <col min="7175" max="7175" width="12.26953125" style="311" customWidth="1"/>
    <col min="7176" max="7419" width="9.1796875" style="311"/>
    <col min="7420" max="7420" width="4.453125" style="311" customWidth="1"/>
    <col min="7421" max="7421" width="20.81640625" style="311" customWidth="1"/>
    <col min="7422" max="7423" width="12" style="311" customWidth="1"/>
    <col min="7424" max="7424" width="14.54296875" style="311" customWidth="1"/>
    <col min="7425" max="7425" width="12.453125" style="311" customWidth="1"/>
    <col min="7426" max="7426" width="19.7265625" style="311" customWidth="1"/>
    <col min="7427" max="7427" width="9.1796875" style="311"/>
    <col min="7428" max="7428" width="16.81640625" style="311" customWidth="1"/>
    <col min="7429" max="7429" width="12.54296875" style="311" customWidth="1"/>
    <col min="7430" max="7430" width="11.7265625" style="311" customWidth="1"/>
    <col min="7431" max="7431" width="12.26953125" style="311" customWidth="1"/>
    <col min="7432" max="7675" width="9.1796875" style="311"/>
    <col min="7676" max="7676" width="4.453125" style="311" customWidth="1"/>
    <col min="7677" max="7677" width="20.81640625" style="311" customWidth="1"/>
    <col min="7678" max="7679" width="12" style="311" customWidth="1"/>
    <col min="7680" max="7680" width="14.54296875" style="311" customWidth="1"/>
    <col min="7681" max="7681" width="12.453125" style="311" customWidth="1"/>
    <col min="7682" max="7682" width="19.7265625" style="311" customWidth="1"/>
    <col min="7683" max="7683" width="9.1796875" style="311"/>
    <col min="7684" max="7684" width="16.81640625" style="311" customWidth="1"/>
    <col min="7685" max="7685" width="12.54296875" style="311" customWidth="1"/>
    <col min="7686" max="7686" width="11.7265625" style="311" customWidth="1"/>
    <col min="7687" max="7687" width="12.26953125" style="311" customWidth="1"/>
    <col min="7688" max="7931" width="9.1796875" style="311"/>
    <col min="7932" max="7932" width="4.453125" style="311" customWidth="1"/>
    <col min="7933" max="7933" width="20.81640625" style="311" customWidth="1"/>
    <col min="7934" max="7935" width="12" style="311" customWidth="1"/>
    <col min="7936" max="7936" width="14.54296875" style="311" customWidth="1"/>
    <col min="7937" max="7937" width="12.453125" style="311" customWidth="1"/>
    <col min="7938" max="7938" width="19.7265625" style="311" customWidth="1"/>
    <col min="7939" max="7939" width="9.1796875" style="311"/>
    <col min="7940" max="7940" width="16.81640625" style="311" customWidth="1"/>
    <col min="7941" max="7941" width="12.54296875" style="311" customWidth="1"/>
    <col min="7942" max="7942" width="11.7265625" style="311" customWidth="1"/>
    <col min="7943" max="7943" width="12.26953125" style="311" customWidth="1"/>
    <col min="7944" max="8187" width="9.1796875" style="311"/>
    <col min="8188" max="8188" width="4.453125" style="311" customWidth="1"/>
    <col min="8189" max="8189" width="20.81640625" style="311" customWidth="1"/>
    <col min="8190" max="8191" width="12" style="311" customWidth="1"/>
    <col min="8192" max="8192" width="14.54296875" style="311" customWidth="1"/>
    <col min="8193" max="8193" width="12.453125" style="311" customWidth="1"/>
    <col min="8194" max="8194" width="19.7265625" style="311" customWidth="1"/>
    <col min="8195" max="8195" width="9.1796875" style="311"/>
    <col min="8196" max="8196" width="16.81640625" style="311" customWidth="1"/>
    <col min="8197" max="8197" width="12.54296875" style="311" customWidth="1"/>
    <col min="8198" max="8198" width="11.7265625" style="311" customWidth="1"/>
    <col min="8199" max="8199" width="12.26953125" style="311" customWidth="1"/>
    <col min="8200" max="8443" width="9.1796875" style="311"/>
    <col min="8444" max="8444" width="4.453125" style="311" customWidth="1"/>
    <col min="8445" max="8445" width="20.81640625" style="311" customWidth="1"/>
    <col min="8446" max="8447" width="12" style="311" customWidth="1"/>
    <col min="8448" max="8448" width="14.54296875" style="311" customWidth="1"/>
    <col min="8449" max="8449" width="12.453125" style="311" customWidth="1"/>
    <col min="8450" max="8450" width="19.7265625" style="311" customWidth="1"/>
    <col min="8451" max="8451" width="9.1796875" style="311"/>
    <col min="8452" max="8452" width="16.81640625" style="311" customWidth="1"/>
    <col min="8453" max="8453" width="12.54296875" style="311" customWidth="1"/>
    <col min="8454" max="8454" width="11.7265625" style="311" customWidth="1"/>
    <col min="8455" max="8455" width="12.26953125" style="311" customWidth="1"/>
    <col min="8456" max="8699" width="9.1796875" style="311"/>
    <col min="8700" max="8700" width="4.453125" style="311" customWidth="1"/>
    <col min="8701" max="8701" width="20.81640625" style="311" customWidth="1"/>
    <col min="8702" max="8703" width="12" style="311" customWidth="1"/>
    <col min="8704" max="8704" width="14.54296875" style="311" customWidth="1"/>
    <col min="8705" max="8705" width="12.453125" style="311" customWidth="1"/>
    <col min="8706" max="8706" width="19.7265625" style="311" customWidth="1"/>
    <col min="8707" max="8707" width="9.1796875" style="311"/>
    <col min="8708" max="8708" width="16.81640625" style="311" customWidth="1"/>
    <col min="8709" max="8709" width="12.54296875" style="311" customWidth="1"/>
    <col min="8710" max="8710" width="11.7265625" style="311" customWidth="1"/>
    <col min="8711" max="8711" width="12.26953125" style="311" customWidth="1"/>
    <col min="8712" max="8955" width="9.1796875" style="311"/>
    <col min="8956" max="8956" width="4.453125" style="311" customWidth="1"/>
    <col min="8957" max="8957" width="20.81640625" style="311" customWidth="1"/>
    <col min="8958" max="8959" width="12" style="311" customWidth="1"/>
    <col min="8960" max="8960" width="14.54296875" style="311" customWidth="1"/>
    <col min="8961" max="8961" width="12.453125" style="311" customWidth="1"/>
    <col min="8962" max="8962" width="19.7265625" style="311" customWidth="1"/>
    <col min="8963" max="8963" width="9.1796875" style="311"/>
    <col min="8964" max="8964" width="16.81640625" style="311" customWidth="1"/>
    <col min="8965" max="8965" width="12.54296875" style="311" customWidth="1"/>
    <col min="8966" max="8966" width="11.7265625" style="311" customWidth="1"/>
    <col min="8967" max="8967" width="12.26953125" style="311" customWidth="1"/>
    <col min="8968" max="9211" width="9.1796875" style="311"/>
    <col min="9212" max="9212" width="4.453125" style="311" customWidth="1"/>
    <col min="9213" max="9213" width="20.81640625" style="311" customWidth="1"/>
    <col min="9214" max="9215" width="12" style="311" customWidth="1"/>
    <col min="9216" max="9216" width="14.54296875" style="311" customWidth="1"/>
    <col min="9217" max="9217" width="12.453125" style="311" customWidth="1"/>
    <col min="9218" max="9218" width="19.7265625" style="311" customWidth="1"/>
    <col min="9219" max="9219" width="9.1796875" style="311"/>
    <col min="9220" max="9220" width="16.81640625" style="311" customWidth="1"/>
    <col min="9221" max="9221" width="12.54296875" style="311" customWidth="1"/>
    <col min="9222" max="9222" width="11.7265625" style="311" customWidth="1"/>
    <col min="9223" max="9223" width="12.26953125" style="311" customWidth="1"/>
    <col min="9224" max="9467" width="9.1796875" style="311"/>
    <col min="9468" max="9468" width="4.453125" style="311" customWidth="1"/>
    <col min="9469" max="9469" width="20.81640625" style="311" customWidth="1"/>
    <col min="9470" max="9471" width="12" style="311" customWidth="1"/>
    <col min="9472" max="9472" width="14.54296875" style="311" customWidth="1"/>
    <col min="9473" max="9473" width="12.453125" style="311" customWidth="1"/>
    <col min="9474" max="9474" width="19.7265625" style="311" customWidth="1"/>
    <col min="9475" max="9475" width="9.1796875" style="311"/>
    <col min="9476" max="9476" width="16.81640625" style="311" customWidth="1"/>
    <col min="9477" max="9477" width="12.54296875" style="311" customWidth="1"/>
    <col min="9478" max="9478" width="11.7265625" style="311" customWidth="1"/>
    <col min="9479" max="9479" width="12.26953125" style="311" customWidth="1"/>
    <col min="9480" max="9723" width="9.1796875" style="311"/>
    <col min="9724" max="9724" width="4.453125" style="311" customWidth="1"/>
    <col min="9725" max="9725" width="20.81640625" style="311" customWidth="1"/>
    <col min="9726" max="9727" width="12" style="311" customWidth="1"/>
    <col min="9728" max="9728" width="14.54296875" style="311" customWidth="1"/>
    <col min="9729" max="9729" width="12.453125" style="311" customWidth="1"/>
    <col min="9730" max="9730" width="19.7265625" style="311" customWidth="1"/>
    <col min="9731" max="9731" width="9.1796875" style="311"/>
    <col min="9732" max="9732" width="16.81640625" style="311" customWidth="1"/>
    <col min="9733" max="9733" width="12.54296875" style="311" customWidth="1"/>
    <col min="9734" max="9734" width="11.7265625" style="311" customWidth="1"/>
    <col min="9735" max="9735" width="12.26953125" style="311" customWidth="1"/>
    <col min="9736" max="9979" width="9.1796875" style="311"/>
    <col min="9980" max="9980" width="4.453125" style="311" customWidth="1"/>
    <col min="9981" max="9981" width="20.81640625" style="311" customWidth="1"/>
    <col min="9982" max="9983" width="12" style="311" customWidth="1"/>
    <col min="9984" max="9984" width="14.54296875" style="311" customWidth="1"/>
    <col min="9985" max="9985" width="12.453125" style="311" customWidth="1"/>
    <col min="9986" max="9986" width="19.7265625" style="311" customWidth="1"/>
    <col min="9987" max="9987" width="9.1796875" style="311"/>
    <col min="9988" max="9988" width="16.81640625" style="311" customWidth="1"/>
    <col min="9989" max="9989" width="12.54296875" style="311" customWidth="1"/>
    <col min="9990" max="9990" width="11.7265625" style="311" customWidth="1"/>
    <col min="9991" max="9991" width="12.26953125" style="311" customWidth="1"/>
    <col min="9992" max="10235" width="9.1796875" style="311"/>
    <col min="10236" max="10236" width="4.453125" style="311" customWidth="1"/>
    <col min="10237" max="10237" width="20.81640625" style="311" customWidth="1"/>
    <col min="10238" max="10239" width="12" style="311" customWidth="1"/>
    <col min="10240" max="10240" width="14.54296875" style="311" customWidth="1"/>
    <col min="10241" max="10241" width="12.453125" style="311" customWidth="1"/>
    <col min="10242" max="10242" width="19.7265625" style="311" customWidth="1"/>
    <col min="10243" max="10243" width="9.1796875" style="311"/>
    <col min="10244" max="10244" width="16.81640625" style="311" customWidth="1"/>
    <col min="10245" max="10245" width="12.54296875" style="311" customWidth="1"/>
    <col min="10246" max="10246" width="11.7265625" style="311" customWidth="1"/>
    <col min="10247" max="10247" width="12.26953125" style="311" customWidth="1"/>
    <col min="10248" max="10491" width="9.1796875" style="311"/>
    <col min="10492" max="10492" width="4.453125" style="311" customWidth="1"/>
    <col min="10493" max="10493" width="20.81640625" style="311" customWidth="1"/>
    <col min="10494" max="10495" width="12" style="311" customWidth="1"/>
    <col min="10496" max="10496" width="14.54296875" style="311" customWidth="1"/>
    <col min="10497" max="10497" width="12.453125" style="311" customWidth="1"/>
    <col min="10498" max="10498" width="19.7265625" style="311" customWidth="1"/>
    <col min="10499" max="10499" width="9.1796875" style="311"/>
    <col min="10500" max="10500" width="16.81640625" style="311" customWidth="1"/>
    <col min="10501" max="10501" width="12.54296875" style="311" customWidth="1"/>
    <col min="10502" max="10502" width="11.7265625" style="311" customWidth="1"/>
    <col min="10503" max="10503" width="12.26953125" style="311" customWidth="1"/>
    <col min="10504" max="10747" width="9.1796875" style="311"/>
    <col min="10748" max="10748" width="4.453125" style="311" customWidth="1"/>
    <col min="10749" max="10749" width="20.81640625" style="311" customWidth="1"/>
    <col min="10750" max="10751" width="12" style="311" customWidth="1"/>
    <col min="10752" max="10752" width="14.54296875" style="311" customWidth="1"/>
    <col min="10753" max="10753" width="12.453125" style="311" customWidth="1"/>
    <col min="10754" max="10754" width="19.7265625" style="311" customWidth="1"/>
    <col min="10755" max="10755" width="9.1796875" style="311"/>
    <col min="10756" max="10756" width="16.81640625" style="311" customWidth="1"/>
    <col min="10757" max="10757" width="12.54296875" style="311" customWidth="1"/>
    <col min="10758" max="10758" width="11.7265625" style="311" customWidth="1"/>
    <col min="10759" max="10759" width="12.26953125" style="311" customWidth="1"/>
    <col min="10760" max="11003" width="9.1796875" style="311"/>
    <col min="11004" max="11004" width="4.453125" style="311" customWidth="1"/>
    <col min="11005" max="11005" width="20.81640625" style="311" customWidth="1"/>
    <col min="11006" max="11007" width="12" style="311" customWidth="1"/>
    <col min="11008" max="11008" width="14.54296875" style="311" customWidth="1"/>
    <col min="11009" max="11009" width="12.453125" style="311" customWidth="1"/>
    <col min="11010" max="11010" width="19.7265625" style="311" customWidth="1"/>
    <col min="11011" max="11011" width="9.1796875" style="311"/>
    <col min="11012" max="11012" width="16.81640625" style="311" customWidth="1"/>
    <col min="11013" max="11013" width="12.54296875" style="311" customWidth="1"/>
    <col min="11014" max="11014" width="11.7265625" style="311" customWidth="1"/>
    <col min="11015" max="11015" width="12.26953125" style="311" customWidth="1"/>
    <col min="11016" max="11259" width="9.1796875" style="311"/>
    <col min="11260" max="11260" width="4.453125" style="311" customWidth="1"/>
    <col min="11261" max="11261" width="20.81640625" style="311" customWidth="1"/>
    <col min="11262" max="11263" width="12" style="311" customWidth="1"/>
    <col min="11264" max="11264" width="14.54296875" style="311" customWidth="1"/>
    <col min="11265" max="11265" width="12.453125" style="311" customWidth="1"/>
    <col min="11266" max="11266" width="19.7265625" style="311" customWidth="1"/>
    <col min="11267" max="11267" width="9.1796875" style="311"/>
    <col min="11268" max="11268" width="16.81640625" style="311" customWidth="1"/>
    <col min="11269" max="11269" width="12.54296875" style="311" customWidth="1"/>
    <col min="11270" max="11270" width="11.7265625" style="311" customWidth="1"/>
    <col min="11271" max="11271" width="12.26953125" style="311" customWidth="1"/>
    <col min="11272" max="11515" width="9.1796875" style="311"/>
    <col min="11516" max="11516" width="4.453125" style="311" customWidth="1"/>
    <col min="11517" max="11517" width="20.81640625" style="311" customWidth="1"/>
    <col min="11518" max="11519" width="12" style="311" customWidth="1"/>
    <col min="11520" max="11520" width="14.54296875" style="311" customWidth="1"/>
    <col min="11521" max="11521" width="12.453125" style="311" customWidth="1"/>
    <col min="11522" max="11522" width="19.7265625" style="311" customWidth="1"/>
    <col min="11523" max="11523" width="9.1796875" style="311"/>
    <col min="11524" max="11524" width="16.81640625" style="311" customWidth="1"/>
    <col min="11525" max="11525" width="12.54296875" style="311" customWidth="1"/>
    <col min="11526" max="11526" width="11.7265625" style="311" customWidth="1"/>
    <col min="11527" max="11527" width="12.26953125" style="311" customWidth="1"/>
    <col min="11528" max="11771" width="9.1796875" style="311"/>
    <col min="11772" max="11772" width="4.453125" style="311" customWidth="1"/>
    <col min="11773" max="11773" width="20.81640625" style="311" customWidth="1"/>
    <col min="11774" max="11775" width="12" style="311" customWidth="1"/>
    <col min="11776" max="11776" width="14.54296875" style="311" customWidth="1"/>
    <col min="11777" max="11777" width="12.453125" style="311" customWidth="1"/>
    <col min="11778" max="11778" width="19.7265625" style="311" customWidth="1"/>
    <col min="11779" max="11779" width="9.1796875" style="311"/>
    <col min="11780" max="11780" width="16.81640625" style="311" customWidth="1"/>
    <col min="11781" max="11781" width="12.54296875" style="311" customWidth="1"/>
    <col min="11782" max="11782" width="11.7265625" style="311" customWidth="1"/>
    <col min="11783" max="11783" width="12.26953125" style="311" customWidth="1"/>
    <col min="11784" max="12027" width="9.1796875" style="311"/>
    <col min="12028" max="12028" width="4.453125" style="311" customWidth="1"/>
    <col min="12029" max="12029" width="20.81640625" style="311" customWidth="1"/>
    <col min="12030" max="12031" width="12" style="311" customWidth="1"/>
    <col min="12032" max="12032" width="14.54296875" style="311" customWidth="1"/>
    <col min="12033" max="12033" width="12.453125" style="311" customWidth="1"/>
    <col min="12034" max="12034" width="19.7265625" style="311" customWidth="1"/>
    <col min="12035" max="12035" width="9.1796875" style="311"/>
    <col min="12036" max="12036" width="16.81640625" style="311" customWidth="1"/>
    <col min="12037" max="12037" width="12.54296875" style="311" customWidth="1"/>
    <col min="12038" max="12038" width="11.7265625" style="311" customWidth="1"/>
    <col min="12039" max="12039" width="12.26953125" style="311" customWidth="1"/>
    <col min="12040" max="12283" width="9.1796875" style="311"/>
    <col min="12284" max="12284" width="4.453125" style="311" customWidth="1"/>
    <col min="12285" max="12285" width="20.81640625" style="311" customWidth="1"/>
    <col min="12286" max="12287" width="12" style="311" customWidth="1"/>
    <col min="12288" max="12288" width="14.54296875" style="311" customWidth="1"/>
    <col min="12289" max="12289" width="12.453125" style="311" customWidth="1"/>
    <col min="12290" max="12290" width="19.7265625" style="311" customWidth="1"/>
    <col min="12291" max="12291" width="9.1796875" style="311"/>
    <col min="12292" max="12292" width="16.81640625" style="311" customWidth="1"/>
    <col min="12293" max="12293" width="12.54296875" style="311" customWidth="1"/>
    <col min="12294" max="12294" width="11.7265625" style="311" customWidth="1"/>
    <col min="12295" max="12295" width="12.26953125" style="311" customWidth="1"/>
    <col min="12296" max="12539" width="9.1796875" style="311"/>
    <col min="12540" max="12540" width="4.453125" style="311" customWidth="1"/>
    <col min="12541" max="12541" width="20.81640625" style="311" customWidth="1"/>
    <col min="12542" max="12543" width="12" style="311" customWidth="1"/>
    <col min="12544" max="12544" width="14.54296875" style="311" customWidth="1"/>
    <col min="12545" max="12545" width="12.453125" style="311" customWidth="1"/>
    <col min="12546" max="12546" width="19.7265625" style="311" customWidth="1"/>
    <col min="12547" max="12547" width="9.1796875" style="311"/>
    <col min="12548" max="12548" width="16.81640625" style="311" customWidth="1"/>
    <col min="12549" max="12549" width="12.54296875" style="311" customWidth="1"/>
    <col min="12550" max="12550" width="11.7265625" style="311" customWidth="1"/>
    <col min="12551" max="12551" width="12.26953125" style="311" customWidth="1"/>
    <col min="12552" max="12795" width="9.1796875" style="311"/>
    <col min="12796" max="12796" width="4.453125" style="311" customWidth="1"/>
    <col min="12797" max="12797" width="20.81640625" style="311" customWidth="1"/>
    <col min="12798" max="12799" width="12" style="311" customWidth="1"/>
    <col min="12800" max="12800" width="14.54296875" style="311" customWidth="1"/>
    <col min="12801" max="12801" width="12.453125" style="311" customWidth="1"/>
    <col min="12802" max="12802" width="19.7265625" style="311" customWidth="1"/>
    <col min="12803" max="12803" width="9.1796875" style="311"/>
    <col min="12804" max="12804" width="16.81640625" style="311" customWidth="1"/>
    <col min="12805" max="12805" width="12.54296875" style="311" customWidth="1"/>
    <col min="12806" max="12806" width="11.7265625" style="311" customWidth="1"/>
    <col min="12807" max="12807" width="12.26953125" style="311" customWidth="1"/>
    <col min="12808" max="13051" width="9.1796875" style="311"/>
    <col min="13052" max="13052" width="4.453125" style="311" customWidth="1"/>
    <col min="13053" max="13053" width="20.81640625" style="311" customWidth="1"/>
    <col min="13054" max="13055" width="12" style="311" customWidth="1"/>
    <col min="13056" max="13056" width="14.54296875" style="311" customWidth="1"/>
    <col min="13057" max="13057" width="12.453125" style="311" customWidth="1"/>
    <col min="13058" max="13058" width="19.7265625" style="311" customWidth="1"/>
    <col min="13059" max="13059" width="9.1796875" style="311"/>
    <col min="13060" max="13060" width="16.81640625" style="311" customWidth="1"/>
    <col min="13061" max="13061" width="12.54296875" style="311" customWidth="1"/>
    <col min="13062" max="13062" width="11.7265625" style="311" customWidth="1"/>
    <col min="13063" max="13063" width="12.26953125" style="311" customWidth="1"/>
    <col min="13064" max="13307" width="9.1796875" style="311"/>
    <col min="13308" max="13308" width="4.453125" style="311" customWidth="1"/>
    <col min="13309" max="13309" width="20.81640625" style="311" customWidth="1"/>
    <col min="13310" max="13311" width="12" style="311" customWidth="1"/>
    <col min="13312" max="13312" width="14.54296875" style="311" customWidth="1"/>
    <col min="13313" max="13313" width="12.453125" style="311" customWidth="1"/>
    <col min="13314" max="13314" width="19.7265625" style="311" customWidth="1"/>
    <col min="13315" max="13315" width="9.1796875" style="311"/>
    <col min="13316" max="13316" width="16.81640625" style="311" customWidth="1"/>
    <col min="13317" max="13317" width="12.54296875" style="311" customWidth="1"/>
    <col min="13318" max="13318" width="11.7265625" style="311" customWidth="1"/>
    <col min="13319" max="13319" width="12.26953125" style="311" customWidth="1"/>
    <col min="13320" max="13563" width="9.1796875" style="311"/>
    <col min="13564" max="13564" width="4.453125" style="311" customWidth="1"/>
    <col min="13565" max="13565" width="20.81640625" style="311" customWidth="1"/>
    <col min="13566" max="13567" width="12" style="311" customWidth="1"/>
    <col min="13568" max="13568" width="14.54296875" style="311" customWidth="1"/>
    <col min="13569" max="13569" width="12.453125" style="311" customWidth="1"/>
    <col min="13570" max="13570" width="19.7265625" style="311" customWidth="1"/>
    <col min="13571" max="13571" width="9.1796875" style="311"/>
    <col min="13572" max="13572" width="16.81640625" style="311" customWidth="1"/>
    <col min="13573" max="13573" width="12.54296875" style="311" customWidth="1"/>
    <col min="13574" max="13574" width="11.7265625" style="311" customWidth="1"/>
    <col min="13575" max="13575" width="12.26953125" style="311" customWidth="1"/>
    <col min="13576" max="13819" width="9.1796875" style="311"/>
    <col min="13820" max="13820" width="4.453125" style="311" customWidth="1"/>
    <col min="13821" max="13821" width="20.81640625" style="311" customWidth="1"/>
    <col min="13822" max="13823" width="12" style="311" customWidth="1"/>
    <col min="13824" max="13824" width="14.54296875" style="311" customWidth="1"/>
    <col min="13825" max="13825" width="12.453125" style="311" customWidth="1"/>
    <col min="13826" max="13826" width="19.7265625" style="311" customWidth="1"/>
    <col min="13827" max="13827" width="9.1796875" style="311"/>
    <col min="13828" max="13828" width="16.81640625" style="311" customWidth="1"/>
    <col min="13829" max="13829" width="12.54296875" style="311" customWidth="1"/>
    <col min="13830" max="13830" width="11.7265625" style="311" customWidth="1"/>
    <col min="13831" max="13831" width="12.26953125" style="311" customWidth="1"/>
    <col min="13832" max="14075" width="9.1796875" style="311"/>
    <col min="14076" max="14076" width="4.453125" style="311" customWidth="1"/>
    <col min="14077" max="14077" width="20.81640625" style="311" customWidth="1"/>
    <col min="14078" max="14079" width="12" style="311" customWidth="1"/>
    <col min="14080" max="14080" width="14.54296875" style="311" customWidth="1"/>
    <col min="14081" max="14081" width="12.453125" style="311" customWidth="1"/>
    <col min="14082" max="14082" width="19.7265625" style="311" customWidth="1"/>
    <col min="14083" max="14083" width="9.1796875" style="311"/>
    <col min="14084" max="14084" width="16.81640625" style="311" customWidth="1"/>
    <col min="14085" max="14085" width="12.54296875" style="311" customWidth="1"/>
    <col min="14086" max="14086" width="11.7265625" style="311" customWidth="1"/>
    <col min="14087" max="14087" width="12.26953125" style="311" customWidth="1"/>
    <col min="14088" max="14331" width="9.1796875" style="311"/>
    <col min="14332" max="14332" width="4.453125" style="311" customWidth="1"/>
    <col min="14333" max="14333" width="20.81640625" style="311" customWidth="1"/>
    <col min="14334" max="14335" width="12" style="311" customWidth="1"/>
    <col min="14336" max="14336" width="14.54296875" style="311" customWidth="1"/>
    <col min="14337" max="14337" width="12.453125" style="311" customWidth="1"/>
    <col min="14338" max="14338" width="19.7265625" style="311" customWidth="1"/>
    <col min="14339" max="14339" width="9.1796875" style="311"/>
    <col min="14340" max="14340" width="16.81640625" style="311" customWidth="1"/>
    <col min="14341" max="14341" width="12.54296875" style="311" customWidth="1"/>
    <col min="14342" max="14342" width="11.7265625" style="311" customWidth="1"/>
    <col min="14343" max="14343" width="12.26953125" style="311" customWidth="1"/>
    <col min="14344" max="14587" width="9.1796875" style="311"/>
    <col min="14588" max="14588" width="4.453125" style="311" customWidth="1"/>
    <col min="14589" max="14589" width="20.81640625" style="311" customWidth="1"/>
    <col min="14590" max="14591" width="12" style="311" customWidth="1"/>
    <col min="14592" max="14592" width="14.54296875" style="311" customWidth="1"/>
    <col min="14593" max="14593" width="12.453125" style="311" customWidth="1"/>
    <col min="14594" max="14594" width="19.7265625" style="311" customWidth="1"/>
    <col min="14595" max="14595" width="9.1796875" style="311"/>
    <col min="14596" max="14596" width="16.81640625" style="311" customWidth="1"/>
    <col min="14597" max="14597" width="12.54296875" style="311" customWidth="1"/>
    <col min="14598" max="14598" width="11.7265625" style="311" customWidth="1"/>
    <col min="14599" max="14599" width="12.26953125" style="311" customWidth="1"/>
    <col min="14600" max="14843" width="9.1796875" style="311"/>
    <col min="14844" max="14844" width="4.453125" style="311" customWidth="1"/>
    <col min="14845" max="14845" width="20.81640625" style="311" customWidth="1"/>
    <col min="14846" max="14847" width="12" style="311" customWidth="1"/>
    <col min="14848" max="14848" width="14.54296875" style="311" customWidth="1"/>
    <col min="14849" max="14849" width="12.453125" style="311" customWidth="1"/>
    <col min="14850" max="14850" width="19.7265625" style="311" customWidth="1"/>
    <col min="14851" max="14851" width="9.1796875" style="311"/>
    <col min="14852" max="14852" width="16.81640625" style="311" customWidth="1"/>
    <col min="14853" max="14853" width="12.54296875" style="311" customWidth="1"/>
    <col min="14854" max="14854" width="11.7265625" style="311" customWidth="1"/>
    <col min="14855" max="14855" width="12.26953125" style="311" customWidth="1"/>
    <col min="14856" max="15099" width="9.1796875" style="311"/>
    <col min="15100" max="15100" width="4.453125" style="311" customWidth="1"/>
    <col min="15101" max="15101" width="20.81640625" style="311" customWidth="1"/>
    <col min="15102" max="15103" width="12" style="311" customWidth="1"/>
    <col min="15104" max="15104" width="14.54296875" style="311" customWidth="1"/>
    <col min="15105" max="15105" width="12.453125" style="311" customWidth="1"/>
    <col min="15106" max="15106" width="19.7265625" style="311" customWidth="1"/>
    <col min="15107" max="15107" width="9.1796875" style="311"/>
    <col min="15108" max="15108" width="16.81640625" style="311" customWidth="1"/>
    <col min="15109" max="15109" width="12.54296875" style="311" customWidth="1"/>
    <col min="15110" max="15110" width="11.7265625" style="311" customWidth="1"/>
    <col min="15111" max="15111" width="12.26953125" style="311" customWidth="1"/>
    <col min="15112" max="15355" width="9.1796875" style="311"/>
    <col min="15356" max="15356" width="4.453125" style="311" customWidth="1"/>
    <col min="15357" max="15357" width="20.81640625" style="311" customWidth="1"/>
    <col min="15358" max="15359" width="12" style="311" customWidth="1"/>
    <col min="15360" max="15360" width="14.54296875" style="311" customWidth="1"/>
    <col min="15361" max="15361" width="12.453125" style="311" customWidth="1"/>
    <col min="15362" max="15362" width="19.7265625" style="311" customWidth="1"/>
    <col min="15363" max="15363" width="9.1796875" style="311"/>
    <col min="15364" max="15364" width="16.81640625" style="311" customWidth="1"/>
    <col min="15365" max="15365" width="12.54296875" style="311" customWidth="1"/>
    <col min="15366" max="15366" width="11.7265625" style="311" customWidth="1"/>
    <col min="15367" max="15367" width="12.26953125" style="311" customWidth="1"/>
    <col min="15368" max="15611" width="9.1796875" style="311"/>
    <col min="15612" max="15612" width="4.453125" style="311" customWidth="1"/>
    <col min="15613" max="15613" width="20.81640625" style="311" customWidth="1"/>
    <col min="15614" max="15615" width="12" style="311" customWidth="1"/>
    <col min="15616" max="15616" width="14.54296875" style="311" customWidth="1"/>
    <col min="15617" max="15617" width="12.453125" style="311" customWidth="1"/>
    <col min="15618" max="15618" width="19.7265625" style="311" customWidth="1"/>
    <col min="15619" max="15619" width="9.1796875" style="311"/>
    <col min="15620" max="15620" width="16.81640625" style="311" customWidth="1"/>
    <col min="15621" max="15621" width="12.54296875" style="311" customWidth="1"/>
    <col min="15622" max="15622" width="11.7265625" style="311" customWidth="1"/>
    <col min="15623" max="15623" width="12.26953125" style="311" customWidth="1"/>
    <col min="15624" max="15867" width="9.1796875" style="311"/>
    <col min="15868" max="15868" width="4.453125" style="311" customWidth="1"/>
    <col min="15869" max="15869" width="20.81640625" style="311" customWidth="1"/>
    <col min="15870" max="15871" width="12" style="311" customWidth="1"/>
    <col min="15872" max="15872" width="14.54296875" style="311" customWidth="1"/>
    <col min="15873" max="15873" width="12.453125" style="311" customWidth="1"/>
    <col min="15874" max="15874" width="19.7265625" style="311" customWidth="1"/>
    <col min="15875" max="15875" width="9.1796875" style="311"/>
    <col min="15876" max="15876" width="16.81640625" style="311" customWidth="1"/>
    <col min="15877" max="15877" width="12.54296875" style="311" customWidth="1"/>
    <col min="15878" max="15878" width="11.7265625" style="311" customWidth="1"/>
    <col min="15879" max="15879" width="12.26953125" style="311" customWidth="1"/>
    <col min="15880" max="16123" width="9.1796875" style="311"/>
    <col min="16124" max="16124" width="4.453125" style="311" customWidth="1"/>
    <col min="16125" max="16125" width="20.81640625" style="311" customWidth="1"/>
    <col min="16126" max="16127" width="12" style="311" customWidth="1"/>
    <col min="16128" max="16128" width="14.54296875" style="311" customWidth="1"/>
    <col min="16129" max="16129" width="12.453125" style="311" customWidth="1"/>
    <col min="16130" max="16130" width="19.7265625" style="311" customWidth="1"/>
    <col min="16131" max="16131" width="9.1796875" style="311"/>
    <col min="16132" max="16132" width="16.81640625" style="311" customWidth="1"/>
    <col min="16133" max="16133" width="12.54296875" style="311" customWidth="1"/>
    <col min="16134" max="16134" width="11.7265625" style="311" customWidth="1"/>
    <col min="16135" max="16135" width="12.26953125" style="311" customWidth="1"/>
    <col min="16136" max="16384" width="9.1796875" style="311"/>
  </cols>
  <sheetData>
    <row r="1" spans="1:20" ht="15.5">
      <c r="A1" s="310" t="s">
        <v>194</v>
      </c>
    </row>
    <row r="2" spans="1:20" ht="26.25" customHeight="1">
      <c r="A2" s="312" t="s">
        <v>195</v>
      </c>
    </row>
    <row r="5" spans="1:20" ht="38.25" customHeight="1" thickBot="1">
      <c r="A5" s="897" t="s">
        <v>362</v>
      </c>
      <c r="B5" s="897"/>
      <c r="C5" s="897"/>
      <c r="D5" s="897"/>
      <c r="E5" s="897"/>
      <c r="F5" s="897"/>
      <c r="H5" s="313" t="s">
        <v>209</v>
      </c>
      <c r="K5"/>
      <c r="L5"/>
      <c r="M5"/>
      <c r="N5"/>
      <c r="O5"/>
      <c r="P5"/>
    </row>
    <row r="6" spans="1:20" ht="15.75" customHeight="1" thickBot="1">
      <c r="A6" s="898" t="s">
        <v>97</v>
      </c>
      <c r="B6" s="900" t="s">
        <v>361</v>
      </c>
      <c r="C6" s="901"/>
      <c r="D6" s="902"/>
      <c r="E6" s="903" t="s">
        <v>363</v>
      </c>
      <c r="F6" s="905" t="s">
        <v>364</v>
      </c>
      <c r="K6"/>
      <c r="L6"/>
      <c r="M6"/>
      <c r="N6"/>
      <c r="O6"/>
      <c r="P6"/>
    </row>
    <row r="7" spans="1:20" ht="21" customHeight="1" thickBot="1">
      <c r="A7" s="899"/>
      <c r="B7" s="530" t="s">
        <v>198</v>
      </c>
      <c r="C7" s="531" t="s">
        <v>199</v>
      </c>
      <c r="D7" s="314" t="s">
        <v>200</v>
      </c>
      <c r="E7" s="904"/>
      <c r="F7" s="906"/>
      <c r="K7"/>
      <c r="L7"/>
      <c r="M7"/>
      <c r="N7"/>
      <c r="O7"/>
      <c r="P7"/>
    </row>
    <row r="8" spans="1:20" ht="17.25" customHeight="1" thickBot="1">
      <c r="A8" s="315" t="s">
        <v>98</v>
      </c>
      <c r="B8" s="320">
        <v>12034.236000000001</v>
      </c>
      <c r="C8" s="329">
        <v>6598.8909999999996</v>
      </c>
      <c r="D8" s="318">
        <f t="shared" ref="D8:D13" si="0">(C8/B8)*100</f>
        <v>54.834316029700588</v>
      </c>
      <c r="E8" s="317">
        <v>13363.523999999999</v>
      </c>
      <c r="F8" s="318">
        <f t="shared" ref="F8:F13" si="1">((B8-E8)/E8)*100</f>
        <v>-9.9471366983738623</v>
      </c>
      <c r="H8" s="319" t="s">
        <v>99</v>
      </c>
      <c r="J8"/>
      <c r="K8"/>
      <c r="L8"/>
      <c r="M8"/>
      <c r="N8"/>
      <c r="O8"/>
      <c r="P8"/>
    </row>
    <row r="9" spans="1:20" ht="18" customHeight="1" thickBot="1">
      <c r="A9" s="315" t="s">
        <v>100</v>
      </c>
      <c r="B9" s="320">
        <v>51648</v>
      </c>
      <c r="C9" s="329">
        <v>14399</v>
      </c>
      <c r="D9" s="318">
        <f t="shared" si="0"/>
        <v>27.879104708798017</v>
      </c>
      <c r="E9" s="321">
        <v>44363</v>
      </c>
      <c r="F9" s="318">
        <f t="shared" si="1"/>
        <v>16.421342109415505</v>
      </c>
      <c r="H9" s="322">
        <f>B9-E9</f>
        <v>7285</v>
      </c>
      <c r="J9"/>
      <c r="K9"/>
      <c r="L9"/>
      <c r="M9"/>
      <c r="N9"/>
      <c r="O9"/>
      <c r="P9"/>
      <c r="Q9" s="303"/>
      <c r="R9" s="303"/>
      <c r="S9" s="303"/>
      <c r="T9" s="303"/>
    </row>
    <row r="10" spans="1:20" ht="15" customHeight="1" thickBot="1">
      <c r="A10" s="323" t="s">
        <v>196</v>
      </c>
      <c r="B10" s="320">
        <v>26190</v>
      </c>
      <c r="C10" s="329">
        <v>0</v>
      </c>
      <c r="D10" s="325">
        <f t="shared" si="0"/>
        <v>0</v>
      </c>
      <c r="E10" s="324">
        <v>14465</v>
      </c>
      <c r="F10" s="325">
        <f t="shared" si="1"/>
        <v>81.057725544417565</v>
      </c>
      <c r="J10"/>
      <c r="K10"/>
      <c r="L10"/>
      <c r="M10"/>
      <c r="N10"/>
      <c r="O10"/>
      <c r="P10"/>
      <c r="Q10" s="303"/>
      <c r="R10" s="303"/>
      <c r="S10" s="303"/>
      <c r="T10" s="303"/>
    </row>
    <row r="11" spans="1:20" ht="17.25" customHeight="1" thickBot="1">
      <c r="A11" s="315" t="s">
        <v>101</v>
      </c>
      <c r="B11" s="320">
        <v>294183.962</v>
      </c>
      <c r="C11" s="326">
        <v>56206.828999999998</v>
      </c>
      <c r="D11" s="318">
        <f t="shared" si="0"/>
        <v>19.106014011735962</v>
      </c>
      <c r="E11" s="326">
        <v>256407.24600000001</v>
      </c>
      <c r="F11" s="318">
        <f t="shared" si="1"/>
        <v>14.733092215342458</v>
      </c>
      <c r="J11"/>
      <c r="K11"/>
      <c r="L11"/>
      <c r="M11"/>
      <c r="N11"/>
      <c r="O11"/>
      <c r="P11"/>
      <c r="Q11" s="303"/>
      <c r="R11" s="303"/>
      <c r="S11" s="303"/>
      <c r="T11" s="303"/>
    </row>
    <row r="12" spans="1:20" ht="15" customHeight="1" thickBot="1">
      <c r="A12" s="328" t="s">
        <v>102</v>
      </c>
      <c r="B12" s="320">
        <v>105159.747</v>
      </c>
      <c r="C12" s="329">
        <v>16528.895</v>
      </c>
      <c r="D12" s="318">
        <f t="shared" si="0"/>
        <v>15.717891561682817</v>
      </c>
      <c r="E12" s="329">
        <v>107854.86599999999</v>
      </c>
      <c r="F12" s="318">
        <f t="shared" si="1"/>
        <v>-2.4988385781314602</v>
      </c>
      <c r="J12"/>
      <c r="K12"/>
      <c r="L12"/>
      <c r="M12"/>
      <c r="N12"/>
      <c r="O12"/>
      <c r="P12"/>
      <c r="Q12" s="303"/>
      <c r="R12" s="303"/>
      <c r="S12" s="303"/>
      <c r="T12" s="303"/>
    </row>
    <row r="13" spans="1:20" ht="15" customHeight="1" thickBot="1">
      <c r="A13" s="328" t="s">
        <v>103</v>
      </c>
      <c r="B13" s="320">
        <f>B11+B12</f>
        <v>399343.70900000003</v>
      </c>
      <c r="C13" s="329">
        <f>C11+C12</f>
        <v>72735.724000000002</v>
      </c>
      <c r="D13" s="330">
        <f t="shared" si="0"/>
        <v>18.213814906997822</v>
      </c>
      <c r="E13" s="329">
        <f>E11+E12</f>
        <v>364262.11200000002</v>
      </c>
      <c r="F13" s="330">
        <f t="shared" si="1"/>
        <v>9.6308663032184931</v>
      </c>
      <c r="K13"/>
      <c r="L13"/>
      <c r="M13"/>
      <c r="N13"/>
      <c r="O13"/>
      <c r="P13" s="303"/>
      <c r="Q13" s="303"/>
      <c r="R13" s="303"/>
      <c r="S13" s="303"/>
      <c r="T13" s="303"/>
    </row>
    <row r="14" spans="1:20">
      <c r="E14" s="331"/>
      <c r="K14"/>
      <c r="L14"/>
      <c r="M14"/>
      <c r="N14"/>
      <c r="O14"/>
      <c r="P14" s="303"/>
      <c r="Q14" s="303"/>
      <c r="R14" s="303"/>
      <c r="S14" s="303"/>
      <c r="T14" s="303"/>
    </row>
    <row r="15" spans="1:20">
      <c r="K15"/>
      <c r="L15"/>
      <c r="M15"/>
      <c r="N15"/>
      <c r="O15"/>
      <c r="P15" s="303"/>
      <c r="Q15" s="303"/>
      <c r="R15" s="303"/>
      <c r="S15" s="303"/>
      <c r="T15" s="303"/>
    </row>
    <row r="16" spans="1:20" ht="15.5">
      <c r="A16" s="332" t="s">
        <v>197</v>
      </c>
      <c r="K16"/>
      <c r="L16"/>
      <c r="M16"/>
      <c r="N16"/>
      <c r="O16"/>
      <c r="P16" s="303"/>
      <c r="Q16" s="303"/>
      <c r="R16" s="303"/>
      <c r="S16" s="303"/>
      <c r="T16" s="303"/>
    </row>
    <row r="17" spans="1:20">
      <c r="I17"/>
      <c r="J17"/>
      <c r="K17"/>
      <c r="L17"/>
      <c r="M17"/>
      <c r="N17"/>
      <c r="O17" s="303"/>
      <c r="P17" s="303"/>
      <c r="Q17" s="303"/>
      <c r="R17" s="303"/>
      <c r="S17" s="303"/>
      <c r="T17" s="303"/>
    </row>
    <row r="18" spans="1:20" ht="33" customHeight="1" thickBot="1">
      <c r="A18" s="897" t="s">
        <v>365</v>
      </c>
      <c r="B18" s="897"/>
      <c r="C18" s="897"/>
      <c r="D18" s="897"/>
      <c r="E18" s="897"/>
      <c r="F18" s="897"/>
      <c r="I18"/>
      <c r="J18"/>
      <c r="K18"/>
      <c r="L18"/>
      <c r="M18"/>
      <c r="N18"/>
      <c r="O18" s="303"/>
      <c r="P18" s="303"/>
      <c r="Q18" s="303"/>
      <c r="R18" s="303"/>
      <c r="S18" s="303"/>
      <c r="T18" s="303"/>
    </row>
    <row r="19" spans="1:20" ht="16.5" customHeight="1" thickBot="1">
      <c r="A19" s="907" t="s">
        <v>332</v>
      </c>
      <c r="B19" s="900" t="s">
        <v>366</v>
      </c>
      <c r="C19" s="901"/>
      <c r="D19" s="902"/>
      <c r="E19" s="903" t="s">
        <v>363</v>
      </c>
      <c r="F19" s="905" t="s">
        <v>367</v>
      </c>
      <c r="I19"/>
      <c r="J19"/>
      <c r="K19"/>
      <c r="L19"/>
      <c r="M19"/>
      <c r="N19"/>
      <c r="O19" s="303"/>
      <c r="P19" s="303"/>
      <c r="Q19" s="303"/>
      <c r="R19" s="303"/>
      <c r="S19" s="303"/>
      <c r="T19" s="303"/>
    </row>
    <row r="20" spans="1:20" ht="21" customHeight="1" thickBot="1">
      <c r="A20" s="908"/>
      <c r="B20" s="333" t="s">
        <v>198</v>
      </c>
      <c r="C20" s="333" t="s">
        <v>253</v>
      </c>
      <c r="D20" s="333" t="s">
        <v>254</v>
      </c>
      <c r="E20" s="909"/>
      <c r="F20" s="910"/>
      <c r="I20"/>
      <c r="J20"/>
      <c r="K20"/>
      <c r="L20"/>
      <c r="M20"/>
      <c r="N20"/>
      <c r="O20" s="303"/>
      <c r="P20" s="303"/>
      <c r="Q20" s="303"/>
      <c r="R20" s="303"/>
      <c r="S20" s="303"/>
      <c r="T20" s="303"/>
    </row>
    <row r="21" spans="1:20" ht="15" thickBot="1">
      <c r="A21" s="334" t="s">
        <v>98</v>
      </c>
      <c r="B21" s="320">
        <v>63083.614999999998</v>
      </c>
      <c r="C21" s="335">
        <v>0</v>
      </c>
      <c r="D21" s="336">
        <f t="shared" ref="D21:D26" si="2">(C21/B21)*100</f>
        <v>0</v>
      </c>
      <c r="E21" s="329">
        <v>71107.375</v>
      </c>
      <c r="F21" s="336">
        <f t="shared" ref="F21:F26" si="3">((B21-E21)/E21)*100</f>
        <v>-11.284005351062392</v>
      </c>
      <c r="H21" s="319" t="s">
        <v>105</v>
      </c>
      <c r="K21"/>
      <c r="L21"/>
      <c r="M21"/>
      <c r="N21"/>
      <c r="O21" s="303"/>
      <c r="P21" s="303"/>
      <c r="Q21" s="303"/>
      <c r="R21" s="303"/>
      <c r="S21" s="303"/>
      <c r="T21" s="303"/>
    </row>
    <row r="22" spans="1:20" ht="15" thickBot="1">
      <c r="A22" s="334" t="s">
        <v>100</v>
      </c>
      <c r="B22" s="320">
        <v>253057</v>
      </c>
      <c r="C22" s="335">
        <v>0</v>
      </c>
      <c r="D22" s="318">
        <f t="shared" si="2"/>
        <v>0</v>
      </c>
      <c r="E22" s="329">
        <v>266857</v>
      </c>
      <c r="F22" s="318">
        <f t="shared" si="3"/>
        <v>-5.171308978216798</v>
      </c>
      <c r="H22" s="322">
        <f>B22-E22</f>
        <v>-13800</v>
      </c>
      <c r="K22" s="303"/>
      <c r="L22" s="303"/>
      <c r="M22" s="303"/>
      <c r="O22" s="303"/>
      <c r="P22" s="303"/>
      <c r="Q22" s="303"/>
      <c r="R22" s="303"/>
      <c r="S22" s="303"/>
      <c r="T22" s="303"/>
    </row>
    <row r="23" spans="1:20" ht="15" thickBot="1">
      <c r="A23" s="337" t="s">
        <v>196</v>
      </c>
      <c r="B23" s="320">
        <v>80484</v>
      </c>
      <c r="C23" s="338">
        <v>0</v>
      </c>
      <c r="D23" s="318">
        <f t="shared" si="2"/>
        <v>0</v>
      </c>
      <c r="E23" s="324">
        <v>83071</v>
      </c>
      <c r="F23" s="318">
        <f t="shared" si="3"/>
        <v>-3.1142035126578467</v>
      </c>
      <c r="N23" s="303"/>
      <c r="O23" s="303"/>
      <c r="P23" s="303"/>
      <c r="Q23" s="303"/>
      <c r="R23" s="303"/>
      <c r="S23" s="303"/>
      <c r="T23" s="303"/>
    </row>
    <row r="24" spans="1:20" ht="15" thickBot="1">
      <c r="A24" s="334" t="s">
        <v>101</v>
      </c>
      <c r="B24" s="320">
        <v>20246.332999999999</v>
      </c>
      <c r="C24" s="339">
        <v>431.64800000000002</v>
      </c>
      <c r="D24" s="325">
        <f t="shared" si="2"/>
        <v>2.1319811345590338</v>
      </c>
      <c r="E24" s="329">
        <v>14964.701999999999</v>
      </c>
      <c r="F24" s="325">
        <f t="shared" si="3"/>
        <v>35.293927002355275</v>
      </c>
      <c r="N24" s="303"/>
      <c r="O24" s="303"/>
      <c r="P24" s="303"/>
      <c r="Q24" s="303"/>
      <c r="R24" s="303"/>
      <c r="S24" s="303"/>
      <c r="T24" s="303"/>
    </row>
    <row r="25" spans="1:20" ht="15" thickBot="1">
      <c r="A25" s="334" t="s">
        <v>102</v>
      </c>
      <c r="B25" s="320">
        <v>6689.1639999999998</v>
      </c>
      <c r="C25" s="339">
        <v>337.91199999999998</v>
      </c>
      <c r="D25" s="318">
        <f t="shared" si="2"/>
        <v>5.0516327600878075</v>
      </c>
      <c r="E25" s="329">
        <v>10667.078</v>
      </c>
      <c r="F25" s="318">
        <f t="shared" si="3"/>
        <v>-37.291505696311582</v>
      </c>
      <c r="N25" s="303"/>
      <c r="O25" s="303"/>
      <c r="P25" s="303"/>
      <c r="Q25" s="303"/>
      <c r="R25" s="303"/>
      <c r="S25" s="303"/>
      <c r="T25" s="303"/>
    </row>
    <row r="26" spans="1:20" ht="15" thickBot="1">
      <c r="A26" s="334" t="s">
        <v>103</v>
      </c>
      <c r="B26" s="320">
        <f>B24+B25</f>
        <v>26935.496999999999</v>
      </c>
      <c r="C26" s="329">
        <f>C24+C25</f>
        <v>769.56</v>
      </c>
      <c r="D26" s="330">
        <f t="shared" si="2"/>
        <v>2.8570477091994997</v>
      </c>
      <c r="E26" s="329">
        <f>E24+E25</f>
        <v>25631.78</v>
      </c>
      <c r="F26" s="330">
        <f t="shared" si="3"/>
        <v>5.0863303289900301</v>
      </c>
      <c r="N26" s="303"/>
      <c r="O26" s="303"/>
      <c r="P26" s="303"/>
      <c r="Q26" s="303"/>
      <c r="R26" s="303"/>
      <c r="S26" s="303"/>
      <c r="T26" s="303"/>
    </row>
    <row r="27" spans="1:20">
      <c r="A27" s="340" t="s">
        <v>256</v>
      </c>
      <c r="B27" s="341"/>
      <c r="C27" s="342"/>
      <c r="D27" s="342"/>
      <c r="E27" s="342"/>
      <c r="F27" s="343"/>
      <c r="H27" s="303"/>
      <c r="I27" s="303"/>
      <c r="J27" s="303"/>
      <c r="K27" s="303"/>
      <c r="L27" s="303"/>
      <c r="M27" s="303"/>
      <c r="N27" s="303"/>
      <c r="O27" s="303"/>
      <c r="P27" s="303"/>
      <c r="Q27" s="303"/>
      <c r="R27" s="303"/>
      <c r="S27" s="303"/>
      <c r="T27" s="303"/>
    </row>
    <row r="28" spans="1:20">
      <c r="A28" s="344"/>
      <c r="B28" s="345"/>
      <c r="C28" s="331"/>
      <c r="E28" s="303"/>
      <c r="F28" s="303"/>
      <c r="G28" s="303"/>
      <c r="H28" s="303"/>
      <c r="I28" s="303"/>
      <c r="J28" s="303"/>
      <c r="K28" s="303"/>
      <c r="L28" s="303"/>
      <c r="M28" s="303"/>
      <c r="N28" s="303"/>
      <c r="O28" s="303"/>
      <c r="P28" s="303"/>
      <c r="Q28" s="303"/>
      <c r="R28" s="303"/>
      <c r="S28" s="303"/>
      <c r="T28" s="303"/>
    </row>
    <row r="29" spans="1:20">
      <c r="A29" s="344"/>
      <c r="B29" s="346"/>
      <c r="E29" s="303"/>
      <c r="F29" s="303"/>
      <c r="G29" s="303"/>
      <c r="H29" s="303"/>
      <c r="I29" s="303"/>
      <c r="J29" s="303"/>
      <c r="K29" s="303"/>
      <c r="L29" s="303"/>
      <c r="M29" s="303"/>
      <c r="N29" s="303"/>
      <c r="O29" s="303"/>
      <c r="P29" s="303"/>
      <c r="Q29" s="303"/>
      <c r="R29" s="303"/>
      <c r="S29" s="303"/>
      <c r="T29" s="303"/>
    </row>
    <row r="30" spans="1:20">
      <c r="A30" s="341"/>
      <c r="C30" s="896"/>
      <c r="D30" s="896"/>
      <c r="E30" s="303"/>
      <c r="F30" s="303"/>
      <c r="G30" s="303"/>
      <c r="H30" s="303"/>
      <c r="I30" s="303"/>
      <c r="J30" s="303"/>
      <c r="K30" s="303"/>
      <c r="L30" s="303"/>
      <c r="M30" s="303"/>
      <c r="N30" s="303"/>
      <c r="O30" s="303"/>
      <c r="P30" s="303"/>
      <c r="Q30" s="303"/>
      <c r="R30" s="303"/>
      <c r="S30" s="303"/>
      <c r="T30" s="303"/>
    </row>
    <row r="31" spans="1:20">
      <c r="E31" s="303"/>
      <c r="F31" s="303"/>
      <c r="G31" s="303"/>
      <c r="H31" s="303"/>
      <c r="I31" s="303"/>
      <c r="J31" s="303"/>
      <c r="K31" s="303"/>
      <c r="L31" s="303"/>
      <c r="M31" s="303"/>
      <c r="N31" s="303"/>
      <c r="O31" s="303"/>
      <c r="P31" s="303"/>
      <c r="Q31" s="303"/>
      <c r="R31" s="303"/>
      <c r="S31" s="303"/>
      <c r="T31" s="303"/>
    </row>
    <row r="32" spans="1:20" ht="15.5">
      <c r="A32" s="347"/>
      <c r="C32" s="348"/>
      <c r="D32" s="303"/>
      <c r="E32" s="303"/>
      <c r="F32" s="303"/>
      <c r="G32" s="303"/>
      <c r="H32" s="303"/>
      <c r="I32" s="303"/>
      <c r="J32" s="303"/>
      <c r="K32" s="303"/>
      <c r="L32" s="303"/>
      <c r="M32" s="303"/>
      <c r="N32" s="303"/>
      <c r="O32" s="303"/>
      <c r="P32" s="303"/>
      <c r="Q32" s="303"/>
      <c r="R32" s="303"/>
      <c r="S32" s="303"/>
      <c r="T32" s="303"/>
    </row>
    <row r="33" spans="1:20">
      <c r="B33" s="349"/>
      <c r="D33" s="303"/>
      <c r="E33" s="303"/>
      <c r="F33" s="303"/>
      <c r="G33" s="303"/>
      <c r="H33" s="303"/>
      <c r="I33" s="303"/>
      <c r="J33" s="303"/>
      <c r="K33" s="303"/>
      <c r="L33" s="303"/>
      <c r="M33" s="303"/>
      <c r="N33" s="303"/>
      <c r="O33" s="303"/>
      <c r="P33" s="303"/>
      <c r="Q33" s="303"/>
      <c r="R33" s="303"/>
      <c r="S33" s="303"/>
      <c r="T33" s="303"/>
    </row>
    <row r="34" spans="1:20">
      <c r="A34" s="350"/>
      <c r="B34" s="349"/>
      <c r="D34" s="303"/>
      <c r="E34" s="303"/>
      <c r="F34" s="303"/>
      <c r="G34" s="303"/>
      <c r="H34" s="303"/>
      <c r="I34" s="303"/>
      <c r="J34" s="303"/>
      <c r="K34" s="303"/>
      <c r="L34" s="303"/>
      <c r="M34" s="303"/>
      <c r="N34" s="303"/>
      <c r="O34" s="303"/>
      <c r="P34" s="303"/>
      <c r="Q34" s="303"/>
      <c r="R34" s="303"/>
      <c r="S34" s="303"/>
      <c r="T34" s="303"/>
    </row>
    <row r="35" spans="1:20">
      <c r="A35" s="350"/>
      <c r="D35" s="303"/>
      <c r="E35" s="303"/>
      <c r="H35" s="303"/>
      <c r="I35" s="303"/>
      <c r="J35" s="303"/>
      <c r="K35" s="303"/>
      <c r="L35" s="303"/>
      <c r="M35" s="303"/>
      <c r="N35" s="303"/>
      <c r="O35" s="303"/>
      <c r="P35" s="303"/>
      <c r="Q35" s="303"/>
      <c r="R35" s="303"/>
      <c r="S35" s="303"/>
      <c r="T35" s="303"/>
    </row>
    <row r="36" spans="1:20">
      <c r="A36" s="344"/>
      <c r="B36" s="351"/>
      <c r="C36" s="351"/>
      <c r="D36" s="303"/>
      <c r="E36" s="303"/>
      <c r="F36" s="343"/>
      <c r="H36" s="303"/>
      <c r="I36" s="303"/>
      <c r="J36" s="303"/>
      <c r="K36" s="303"/>
      <c r="L36" s="303"/>
      <c r="M36" s="303"/>
      <c r="N36" s="303"/>
      <c r="O36" s="303"/>
      <c r="P36" s="303"/>
      <c r="Q36" s="303"/>
      <c r="R36" s="303"/>
    </row>
    <row r="37" spans="1:20">
      <c r="A37" s="344"/>
      <c r="B37" s="351"/>
      <c r="C37" s="351"/>
      <c r="D37" s="303"/>
      <c r="E37" s="303"/>
      <c r="F37" s="343"/>
      <c r="H37" s="303"/>
      <c r="I37" s="303"/>
      <c r="J37" s="303"/>
      <c r="K37" s="303"/>
      <c r="L37" s="303"/>
      <c r="M37" s="303"/>
      <c r="N37" s="303"/>
      <c r="O37" s="303"/>
      <c r="P37" s="303"/>
      <c r="Q37" s="303"/>
      <c r="R37" s="303"/>
    </row>
    <row r="38" spans="1:20">
      <c r="A38" s="341"/>
      <c r="B38" s="342"/>
      <c r="C38" s="342"/>
      <c r="D38" s="303"/>
      <c r="E38" s="303"/>
      <c r="F38" s="343"/>
      <c r="H38" s="303"/>
      <c r="I38" s="303"/>
      <c r="J38" s="303"/>
      <c r="K38" s="303"/>
      <c r="L38" s="303"/>
      <c r="M38" s="303"/>
      <c r="N38" s="303"/>
      <c r="O38" s="303"/>
      <c r="P38" s="303"/>
      <c r="Q38" s="303"/>
      <c r="R38" s="303"/>
    </row>
    <row r="39" spans="1:20">
      <c r="A39" s="345"/>
      <c r="D39" s="303"/>
      <c r="E39" s="303"/>
      <c r="H39" s="303"/>
      <c r="I39" s="303"/>
      <c r="J39" s="303"/>
      <c r="K39" s="303"/>
      <c r="L39" s="303"/>
      <c r="M39" s="303"/>
      <c r="N39" s="303"/>
      <c r="O39" s="303"/>
      <c r="P39" s="303"/>
      <c r="Q39" s="303"/>
      <c r="R39" s="303"/>
    </row>
    <row r="40" spans="1:20">
      <c r="A40" s="346"/>
      <c r="D40" s="303"/>
      <c r="E40" s="303"/>
    </row>
    <row r="41" spans="1:20">
      <c r="B41" s="896"/>
      <c r="C41" s="896"/>
    </row>
    <row r="43" spans="1:20">
      <c r="B43" s="348"/>
    </row>
    <row r="44" spans="1:20">
      <c r="A44" s="349"/>
    </row>
    <row r="45" spans="1:20">
      <c r="A45" s="349"/>
      <c r="D45" s="348"/>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36"/>
  <sheetViews>
    <sheetView showGridLines="0" zoomScale="85" zoomScaleNormal="85" workbookViewId="0">
      <selection sqref="A1:XFD1048576"/>
    </sheetView>
  </sheetViews>
  <sheetFormatPr defaultRowHeight="13"/>
  <cols>
    <col min="1" max="1" width="21.7265625" style="311" customWidth="1"/>
    <col min="2" max="2" width="11.1796875" style="311" customWidth="1"/>
    <col min="3" max="3" width="12.1796875" style="311" customWidth="1"/>
    <col min="4" max="4" width="8.81640625" style="311" bestFit="1" customWidth="1"/>
    <col min="5" max="5" width="7.453125" style="311" customWidth="1"/>
    <col min="6" max="6" width="12.26953125" style="311" customWidth="1"/>
    <col min="7" max="7" width="10.54296875" style="311" customWidth="1"/>
    <col min="8" max="8" width="10.7265625" style="327" customWidth="1"/>
    <col min="9" max="9" width="8.81640625" style="311" bestFit="1" customWidth="1"/>
    <col min="10" max="10" width="2.81640625" style="311" customWidth="1"/>
    <col min="11" max="11" width="22.81640625" style="311" customWidth="1"/>
    <col min="12" max="12" width="12.1796875" style="311" customWidth="1"/>
    <col min="13" max="13" width="11.7265625" style="311" customWidth="1"/>
    <col min="14" max="14" width="8.81640625" style="311" bestFit="1" customWidth="1"/>
    <col min="15" max="15" width="4.453125" style="311" customWidth="1"/>
    <col min="16" max="16" width="31.1796875" style="311" customWidth="1"/>
    <col min="17" max="17" width="14" style="311" customWidth="1"/>
    <col min="18" max="18" width="15" style="311" customWidth="1"/>
    <col min="19" max="19" width="8.81640625" style="311" bestFit="1" customWidth="1"/>
    <col min="20" max="252" width="9.1796875" style="311"/>
    <col min="253" max="253" width="5" style="311" customWidth="1"/>
    <col min="254" max="254" width="17.7265625" style="311" customWidth="1"/>
    <col min="255" max="255" width="13.81640625" style="311" customWidth="1"/>
    <col min="256" max="256" width="13.1796875" style="311" customWidth="1"/>
    <col min="257" max="257" width="12.26953125" style="311" customWidth="1"/>
    <col min="258" max="258" width="3" style="311" customWidth="1"/>
    <col min="259" max="259" width="20.26953125" style="311" customWidth="1"/>
    <col min="260" max="260" width="12.54296875" style="311" customWidth="1"/>
    <col min="261" max="261" width="11.7265625" style="311" customWidth="1"/>
    <col min="262" max="262" width="9.1796875" style="311"/>
    <col min="263" max="263" width="2.81640625" style="311" customWidth="1"/>
    <col min="264" max="264" width="18.54296875" style="311" customWidth="1"/>
    <col min="265" max="265" width="14.453125" style="311" customWidth="1"/>
    <col min="266" max="266" width="13.7265625" style="311" customWidth="1"/>
    <col min="267" max="267" width="10.1796875" style="311" customWidth="1"/>
    <col min="268" max="268" width="4.453125" style="311" customWidth="1"/>
    <col min="269" max="269" width="24" style="311" customWidth="1"/>
    <col min="270" max="270" width="13.1796875" style="311" customWidth="1"/>
    <col min="271" max="271" width="13" style="311" customWidth="1"/>
    <col min="272" max="272" width="10.453125" style="311" customWidth="1"/>
    <col min="273" max="508" width="9.1796875" style="311"/>
    <col min="509" max="509" width="5" style="311" customWidth="1"/>
    <col min="510" max="510" width="17.7265625" style="311" customWidth="1"/>
    <col min="511" max="511" width="13.81640625" style="311" customWidth="1"/>
    <col min="512" max="512" width="13.1796875" style="311" customWidth="1"/>
    <col min="513" max="513" width="12.26953125" style="311" customWidth="1"/>
    <col min="514" max="514" width="3" style="311" customWidth="1"/>
    <col min="515" max="515" width="20.26953125" style="311" customWidth="1"/>
    <col min="516" max="516" width="12.54296875" style="311" customWidth="1"/>
    <col min="517" max="517" width="11.7265625" style="311" customWidth="1"/>
    <col min="518" max="518" width="9.1796875" style="311"/>
    <col min="519" max="519" width="2.81640625" style="311" customWidth="1"/>
    <col min="520" max="520" width="18.54296875" style="311" customWidth="1"/>
    <col min="521" max="521" width="14.453125" style="311" customWidth="1"/>
    <col min="522" max="522" width="13.7265625" style="311" customWidth="1"/>
    <col min="523" max="523" width="10.1796875" style="311" customWidth="1"/>
    <col min="524" max="524" width="4.453125" style="311" customWidth="1"/>
    <col min="525" max="525" width="24" style="311" customWidth="1"/>
    <col min="526" max="526" width="13.1796875" style="311" customWidth="1"/>
    <col min="527" max="527" width="13" style="311" customWidth="1"/>
    <col min="528" max="528" width="10.453125" style="311" customWidth="1"/>
    <col min="529" max="764" width="9.1796875" style="311"/>
    <col min="765" max="765" width="5" style="311" customWidth="1"/>
    <col min="766" max="766" width="17.7265625" style="311" customWidth="1"/>
    <col min="767" max="767" width="13.81640625" style="311" customWidth="1"/>
    <col min="768" max="768" width="13.1796875" style="311" customWidth="1"/>
    <col min="769" max="769" width="12.26953125" style="311" customWidth="1"/>
    <col min="770" max="770" width="3" style="311" customWidth="1"/>
    <col min="771" max="771" width="20.26953125" style="311" customWidth="1"/>
    <col min="772" max="772" width="12.54296875" style="311" customWidth="1"/>
    <col min="773" max="773" width="11.7265625" style="311" customWidth="1"/>
    <col min="774" max="774" width="9.1796875" style="311"/>
    <col min="775" max="775" width="2.81640625" style="311" customWidth="1"/>
    <col min="776" max="776" width="18.54296875" style="311" customWidth="1"/>
    <col min="777" max="777" width="14.453125" style="311" customWidth="1"/>
    <col min="778" max="778" width="13.7265625" style="311" customWidth="1"/>
    <col min="779" max="779" width="10.1796875" style="311" customWidth="1"/>
    <col min="780" max="780" width="4.453125" style="311" customWidth="1"/>
    <col min="781" max="781" width="24" style="311" customWidth="1"/>
    <col min="782" max="782" width="13.1796875" style="311" customWidth="1"/>
    <col min="783" max="783" width="13" style="311" customWidth="1"/>
    <col min="784" max="784" width="10.453125" style="311" customWidth="1"/>
    <col min="785" max="1020" width="9.1796875" style="311"/>
    <col min="1021" max="1021" width="5" style="311" customWidth="1"/>
    <col min="1022" max="1022" width="17.7265625" style="311" customWidth="1"/>
    <col min="1023" max="1023" width="13.81640625" style="311" customWidth="1"/>
    <col min="1024" max="1024" width="13.1796875" style="311" customWidth="1"/>
    <col min="1025" max="1025" width="12.26953125" style="311" customWidth="1"/>
    <col min="1026" max="1026" width="3" style="311" customWidth="1"/>
    <col min="1027" max="1027" width="20.26953125" style="311" customWidth="1"/>
    <col min="1028" max="1028" width="12.54296875" style="311" customWidth="1"/>
    <col min="1029" max="1029" width="11.7265625" style="311" customWidth="1"/>
    <col min="1030" max="1030" width="9.1796875" style="311"/>
    <col min="1031" max="1031" width="2.81640625" style="311" customWidth="1"/>
    <col min="1032" max="1032" width="18.54296875" style="311" customWidth="1"/>
    <col min="1033" max="1033" width="14.453125" style="311" customWidth="1"/>
    <col min="1034" max="1034" width="13.7265625" style="311" customWidth="1"/>
    <col min="1035" max="1035" width="10.1796875" style="311" customWidth="1"/>
    <col min="1036" max="1036" width="4.453125" style="311" customWidth="1"/>
    <col min="1037" max="1037" width="24" style="311" customWidth="1"/>
    <col min="1038" max="1038" width="13.1796875" style="311" customWidth="1"/>
    <col min="1039" max="1039" width="13" style="311" customWidth="1"/>
    <col min="1040" max="1040" width="10.453125" style="311" customWidth="1"/>
    <col min="1041" max="1276" width="9.1796875" style="311"/>
    <col min="1277" max="1277" width="5" style="311" customWidth="1"/>
    <col min="1278" max="1278" width="17.7265625" style="311" customWidth="1"/>
    <col min="1279" max="1279" width="13.81640625" style="311" customWidth="1"/>
    <col min="1280" max="1280" width="13.1796875" style="311" customWidth="1"/>
    <col min="1281" max="1281" width="12.26953125" style="311" customWidth="1"/>
    <col min="1282" max="1282" width="3" style="311" customWidth="1"/>
    <col min="1283" max="1283" width="20.26953125" style="311" customWidth="1"/>
    <col min="1284" max="1284" width="12.54296875" style="311" customWidth="1"/>
    <col min="1285" max="1285" width="11.7265625" style="311" customWidth="1"/>
    <col min="1286" max="1286" width="9.1796875" style="311"/>
    <col min="1287" max="1287" width="2.81640625" style="311" customWidth="1"/>
    <col min="1288" max="1288" width="18.54296875" style="311" customWidth="1"/>
    <col min="1289" max="1289" width="14.453125" style="311" customWidth="1"/>
    <col min="1290" max="1290" width="13.7265625" style="311" customWidth="1"/>
    <col min="1291" max="1291" width="10.1796875" style="311" customWidth="1"/>
    <col min="1292" max="1292" width="4.453125" style="311" customWidth="1"/>
    <col min="1293" max="1293" width="24" style="311" customWidth="1"/>
    <col min="1294" max="1294" width="13.1796875" style="311" customWidth="1"/>
    <col min="1295" max="1295" width="13" style="311" customWidth="1"/>
    <col min="1296" max="1296" width="10.453125" style="311" customWidth="1"/>
    <col min="1297" max="1532" width="9.1796875" style="311"/>
    <col min="1533" max="1533" width="5" style="311" customWidth="1"/>
    <col min="1534" max="1534" width="17.7265625" style="311" customWidth="1"/>
    <col min="1535" max="1535" width="13.81640625" style="311" customWidth="1"/>
    <col min="1536" max="1536" width="13.1796875" style="311" customWidth="1"/>
    <col min="1537" max="1537" width="12.26953125" style="311" customWidth="1"/>
    <col min="1538" max="1538" width="3" style="311" customWidth="1"/>
    <col min="1539" max="1539" width="20.26953125" style="311" customWidth="1"/>
    <col min="1540" max="1540" width="12.54296875" style="311" customWidth="1"/>
    <col min="1541" max="1541" width="11.7265625" style="311" customWidth="1"/>
    <col min="1542" max="1542" width="9.1796875" style="311"/>
    <col min="1543" max="1543" width="2.81640625" style="311" customWidth="1"/>
    <col min="1544" max="1544" width="18.54296875" style="311" customWidth="1"/>
    <col min="1545" max="1545" width="14.453125" style="311" customWidth="1"/>
    <col min="1546" max="1546" width="13.7265625" style="311" customWidth="1"/>
    <col min="1547" max="1547" width="10.1796875" style="311" customWidth="1"/>
    <col min="1548" max="1548" width="4.453125" style="311" customWidth="1"/>
    <col min="1549" max="1549" width="24" style="311" customWidth="1"/>
    <col min="1550" max="1550" width="13.1796875" style="311" customWidth="1"/>
    <col min="1551" max="1551" width="13" style="311" customWidth="1"/>
    <col min="1552" max="1552" width="10.453125" style="311" customWidth="1"/>
    <col min="1553" max="1788" width="9.1796875" style="311"/>
    <col min="1789" max="1789" width="5" style="311" customWidth="1"/>
    <col min="1790" max="1790" width="17.7265625" style="311" customWidth="1"/>
    <col min="1791" max="1791" width="13.81640625" style="311" customWidth="1"/>
    <col min="1792" max="1792" width="13.1796875" style="311" customWidth="1"/>
    <col min="1793" max="1793" width="12.26953125" style="311" customWidth="1"/>
    <col min="1794" max="1794" width="3" style="311" customWidth="1"/>
    <col min="1795" max="1795" width="20.26953125" style="311" customWidth="1"/>
    <col min="1796" max="1796" width="12.54296875" style="311" customWidth="1"/>
    <col min="1797" max="1797" width="11.7265625" style="311" customWidth="1"/>
    <col min="1798" max="1798" width="9.1796875" style="311"/>
    <col min="1799" max="1799" width="2.81640625" style="311" customWidth="1"/>
    <col min="1800" max="1800" width="18.54296875" style="311" customWidth="1"/>
    <col min="1801" max="1801" width="14.453125" style="311" customWidth="1"/>
    <col min="1802" max="1802" width="13.7265625" style="311" customWidth="1"/>
    <col min="1803" max="1803" width="10.1796875" style="311" customWidth="1"/>
    <col min="1804" max="1804" width="4.453125" style="311" customWidth="1"/>
    <col min="1805" max="1805" width="24" style="311" customWidth="1"/>
    <col min="1806" max="1806" width="13.1796875" style="311" customWidth="1"/>
    <col min="1807" max="1807" width="13" style="311" customWidth="1"/>
    <col min="1808" max="1808" width="10.453125" style="311" customWidth="1"/>
    <col min="1809" max="2044" width="9.1796875" style="311"/>
    <col min="2045" max="2045" width="5" style="311" customWidth="1"/>
    <col min="2046" max="2046" width="17.7265625" style="311" customWidth="1"/>
    <col min="2047" max="2047" width="13.81640625" style="311" customWidth="1"/>
    <col min="2048" max="2048" width="13.1796875" style="311" customWidth="1"/>
    <col min="2049" max="2049" width="12.26953125" style="311" customWidth="1"/>
    <col min="2050" max="2050" width="3" style="311" customWidth="1"/>
    <col min="2051" max="2051" width="20.26953125" style="311" customWidth="1"/>
    <col min="2052" max="2052" width="12.54296875" style="311" customWidth="1"/>
    <col min="2053" max="2053" width="11.7265625" style="311" customWidth="1"/>
    <col min="2054" max="2054" width="9.1796875" style="311"/>
    <col min="2055" max="2055" width="2.81640625" style="311" customWidth="1"/>
    <col min="2056" max="2056" width="18.54296875" style="311" customWidth="1"/>
    <col min="2057" max="2057" width="14.453125" style="311" customWidth="1"/>
    <col min="2058" max="2058" width="13.7265625" style="311" customWidth="1"/>
    <col min="2059" max="2059" width="10.1796875" style="311" customWidth="1"/>
    <col min="2060" max="2060" width="4.453125" style="311" customWidth="1"/>
    <col min="2061" max="2061" width="24" style="311" customWidth="1"/>
    <col min="2062" max="2062" width="13.1796875" style="311" customWidth="1"/>
    <col min="2063" max="2063" width="13" style="311" customWidth="1"/>
    <col min="2064" max="2064" width="10.453125" style="311" customWidth="1"/>
    <col min="2065" max="2300" width="9.1796875" style="311"/>
    <col min="2301" max="2301" width="5" style="311" customWidth="1"/>
    <col min="2302" max="2302" width="17.7265625" style="311" customWidth="1"/>
    <col min="2303" max="2303" width="13.81640625" style="311" customWidth="1"/>
    <col min="2304" max="2304" width="13.1796875" style="311" customWidth="1"/>
    <col min="2305" max="2305" width="12.26953125" style="311" customWidth="1"/>
    <col min="2306" max="2306" width="3" style="311" customWidth="1"/>
    <col min="2307" max="2307" width="20.26953125" style="311" customWidth="1"/>
    <col min="2308" max="2308" width="12.54296875" style="311" customWidth="1"/>
    <col min="2309" max="2309" width="11.7265625" style="311" customWidth="1"/>
    <col min="2310" max="2310" width="9.1796875" style="311"/>
    <col min="2311" max="2311" width="2.81640625" style="311" customWidth="1"/>
    <col min="2312" max="2312" width="18.54296875" style="311" customWidth="1"/>
    <col min="2313" max="2313" width="14.453125" style="311" customWidth="1"/>
    <col min="2314" max="2314" width="13.7265625" style="311" customWidth="1"/>
    <col min="2315" max="2315" width="10.1796875" style="311" customWidth="1"/>
    <col min="2316" max="2316" width="4.453125" style="311" customWidth="1"/>
    <col min="2317" max="2317" width="24" style="311" customWidth="1"/>
    <col min="2318" max="2318" width="13.1796875" style="311" customWidth="1"/>
    <col min="2319" max="2319" width="13" style="311" customWidth="1"/>
    <col min="2320" max="2320" width="10.453125" style="311" customWidth="1"/>
    <col min="2321" max="2556" width="9.1796875" style="311"/>
    <col min="2557" max="2557" width="5" style="311" customWidth="1"/>
    <col min="2558" max="2558" width="17.7265625" style="311" customWidth="1"/>
    <col min="2559" max="2559" width="13.81640625" style="311" customWidth="1"/>
    <col min="2560" max="2560" width="13.1796875" style="311" customWidth="1"/>
    <col min="2561" max="2561" width="12.26953125" style="311" customWidth="1"/>
    <col min="2562" max="2562" width="3" style="311" customWidth="1"/>
    <col min="2563" max="2563" width="20.26953125" style="311" customWidth="1"/>
    <col min="2564" max="2564" width="12.54296875" style="311" customWidth="1"/>
    <col min="2565" max="2565" width="11.7265625" style="311" customWidth="1"/>
    <col min="2566" max="2566" width="9.1796875" style="311"/>
    <col min="2567" max="2567" width="2.81640625" style="311" customWidth="1"/>
    <col min="2568" max="2568" width="18.54296875" style="311" customWidth="1"/>
    <col min="2569" max="2569" width="14.453125" style="311" customWidth="1"/>
    <col min="2570" max="2570" width="13.7265625" style="311" customWidth="1"/>
    <col min="2571" max="2571" width="10.1796875" style="311" customWidth="1"/>
    <col min="2572" max="2572" width="4.453125" style="311" customWidth="1"/>
    <col min="2573" max="2573" width="24" style="311" customWidth="1"/>
    <col min="2574" max="2574" width="13.1796875" style="311" customWidth="1"/>
    <col min="2575" max="2575" width="13" style="311" customWidth="1"/>
    <col min="2576" max="2576" width="10.453125" style="311" customWidth="1"/>
    <col min="2577" max="2812" width="9.1796875" style="311"/>
    <col min="2813" max="2813" width="5" style="311" customWidth="1"/>
    <col min="2814" max="2814" width="17.7265625" style="311" customWidth="1"/>
    <col min="2815" max="2815" width="13.81640625" style="311" customWidth="1"/>
    <col min="2816" max="2816" width="13.1796875" style="311" customWidth="1"/>
    <col min="2817" max="2817" width="12.26953125" style="311" customWidth="1"/>
    <col min="2818" max="2818" width="3" style="311" customWidth="1"/>
    <col min="2819" max="2819" width="20.26953125" style="311" customWidth="1"/>
    <col min="2820" max="2820" width="12.54296875" style="311" customWidth="1"/>
    <col min="2821" max="2821" width="11.7265625" style="311" customWidth="1"/>
    <col min="2822" max="2822" width="9.1796875" style="311"/>
    <col min="2823" max="2823" width="2.81640625" style="311" customWidth="1"/>
    <col min="2824" max="2824" width="18.54296875" style="311" customWidth="1"/>
    <col min="2825" max="2825" width="14.453125" style="311" customWidth="1"/>
    <col min="2826" max="2826" width="13.7265625" style="311" customWidth="1"/>
    <col min="2827" max="2827" width="10.1796875" style="311" customWidth="1"/>
    <col min="2828" max="2828" width="4.453125" style="311" customWidth="1"/>
    <col min="2829" max="2829" width="24" style="311" customWidth="1"/>
    <col min="2830" max="2830" width="13.1796875" style="311" customWidth="1"/>
    <col min="2831" max="2831" width="13" style="311" customWidth="1"/>
    <col min="2832" max="2832" width="10.453125" style="311" customWidth="1"/>
    <col min="2833" max="3068" width="9.1796875" style="311"/>
    <col min="3069" max="3069" width="5" style="311" customWidth="1"/>
    <col min="3070" max="3070" width="17.7265625" style="311" customWidth="1"/>
    <col min="3071" max="3071" width="13.81640625" style="311" customWidth="1"/>
    <col min="3072" max="3072" width="13.1796875" style="311" customWidth="1"/>
    <col min="3073" max="3073" width="12.26953125" style="311" customWidth="1"/>
    <col min="3074" max="3074" width="3" style="311" customWidth="1"/>
    <col min="3075" max="3075" width="20.26953125" style="311" customWidth="1"/>
    <col min="3076" max="3076" width="12.54296875" style="311" customWidth="1"/>
    <col min="3077" max="3077" width="11.7265625" style="311" customWidth="1"/>
    <col min="3078" max="3078" width="9.1796875" style="311"/>
    <col min="3079" max="3079" width="2.81640625" style="311" customWidth="1"/>
    <col min="3080" max="3080" width="18.54296875" style="311" customWidth="1"/>
    <col min="3081" max="3081" width="14.453125" style="311" customWidth="1"/>
    <col min="3082" max="3082" width="13.7265625" style="311" customWidth="1"/>
    <col min="3083" max="3083" width="10.1796875" style="311" customWidth="1"/>
    <col min="3084" max="3084" width="4.453125" style="311" customWidth="1"/>
    <col min="3085" max="3085" width="24" style="311" customWidth="1"/>
    <col min="3086" max="3086" width="13.1796875" style="311" customWidth="1"/>
    <col min="3087" max="3087" width="13" style="311" customWidth="1"/>
    <col min="3088" max="3088" width="10.453125" style="311" customWidth="1"/>
    <col min="3089" max="3324" width="9.1796875" style="311"/>
    <col min="3325" max="3325" width="5" style="311" customWidth="1"/>
    <col min="3326" max="3326" width="17.7265625" style="311" customWidth="1"/>
    <col min="3327" max="3327" width="13.81640625" style="311" customWidth="1"/>
    <col min="3328" max="3328" width="13.1796875" style="311" customWidth="1"/>
    <col min="3329" max="3329" width="12.26953125" style="311" customWidth="1"/>
    <col min="3330" max="3330" width="3" style="311" customWidth="1"/>
    <col min="3331" max="3331" width="20.26953125" style="311" customWidth="1"/>
    <col min="3332" max="3332" width="12.54296875" style="311" customWidth="1"/>
    <col min="3333" max="3333" width="11.7265625" style="311" customWidth="1"/>
    <col min="3334" max="3334" width="9.1796875" style="311"/>
    <col min="3335" max="3335" width="2.81640625" style="311" customWidth="1"/>
    <col min="3336" max="3336" width="18.54296875" style="311" customWidth="1"/>
    <col min="3337" max="3337" width="14.453125" style="311" customWidth="1"/>
    <col min="3338" max="3338" width="13.7265625" style="311" customWidth="1"/>
    <col min="3339" max="3339" width="10.1796875" style="311" customWidth="1"/>
    <col min="3340" max="3340" width="4.453125" style="311" customWidth="1"/>
    <col min="3341" max="3341" width="24" style="311" customWidth="1"/>
    <col min="3342" max="3342" width="13.1796875" style="311" customWidth="1"/>
    <col min="3343" max="3343" width="13" style="311" customWidth="1"/>
    <col min="3344" max="3344" width="10.453125" style="311" customWidth="1"/>
    <col min="3345" max="3580" width="9.1796875" style="311"/>
    <col min="3581" max="3581" width="5" style="311" customWidth="1"/>
    <col min="3582" max="3582" width="17.7265625" style="311" customWidth="1"/>
    <col min="3583" max="3583" width="13.81640625" style="311" customWidth="1"/>
    <col min="3584" max="3584" width="13.1796875" style="311" customWidth="1"/>
    <col min="3585" max="3585" width="12.26953125" style="311" customWidth="1"/>
    <col min="3586" max="3586" width="3" style="311" customWidth="1"/>
    <col min="3587" max="3587" width="20.26953125" style="311" customWidth="1"/>
    <col min="3588" max="3588" width="12.54296875" style="311" customWidth="1"/>
    <col min="3589" max="3589" width="11.7265625" style="311" customWidth="1"/>
    <col min="3590" max="3590" width="9.1796875" style="311"/>
    <col min="3591" max="3591" width="2.81640625" style="311" customWidth="1"/>
    <col min="3592" max="3592" width="18.54296875" style="311" customWidth="1"/>
    <col min="3593" max="3593" width="14.453125" style="311" customWidth="1"/>
    <col min="3594" max="3594" width="13.7265625" style="311" customWidth="1"/>
    <col min="3595" max="3595" width="10.1796875" style="311" customWidth="1"/>
    <col min="3596" max="3596" width="4.453125" style="311" customWidth="1"/>
    <col min="3597" max="3597" width="24" style="311" customWidth="1"/>
    <col min="3598" max="3598" width="13.1796875" style="311" customWidth="1"/>
    <col min="3599" max="3599" width="13" style="311" customWidth="1"/>
    <col min="3600" max="3600" width="10.453125" style="311" customWidth="1"/>
    <col min="3601" max="3836" width="9.1796875" style="311"/>
    <col min="3837" max="3837" width="5" style="311" customWidth="1"/>
    <col min="3838" max="3838" width="17.7265625" style="311" customWidth="1"/>
    <col min="3839" max="3839" width="13.81640625" style="311" customWidth="1"/>
    <col min="3840" max="3840" width="13.1796875" style="311" customWidth="1"/>
    <col min="3841" max="3841" width="12.26953125" style="311" customWidth="1"/>
    <col min="3842" max="3842" width="3" style="311" customWidth="1"/>
    <col min="3843" max="3843" width="20.26953125" style="311" customWidth="1"/>
    <col min="3844" max="3844" width="12.54296875" style="311" customWidth="1"/>
    <col min="3845" max="3845" width="11.7265625" style="311" customWidth="1"/>
    <col min="3846" max="3846" width="9.1796875" style="311"/>
    <col min="3847" max="3847" width="2.81640625" style="311" customWidth="1"/>
    <col min="3848" max="3848" width="18.54296875" style="311" customWidth="1"/>
    <col min="3849" max="3849" width="14.453125" style="311" customWidth="1"/>
    <col min="3850" max="3850" width="13.7265625" style="311" customWidth="1"/>
    <col min="3851" max="3851" width="10.1796875" style="311" customWidth="1"/>
    <col min="3852" max="3852" width="4.453125" style="311" customWidth="1"/>
    <col min="3853" max="3853" width="24" style="311" customWidth="1"/>
    <col min="3854" max="3854" width="13.1796875" style="311" customWidth="1"/>
    <col min="3855" max="3855" width="13" style="311" customWidth="1"/>
    <col min="3856" max="3856" width="10.453125" style="311" customWidth="1"/>
    <col min="3857" max="4092" width="9.1796875" style="311"/>
    <col min="4093" max="4093" width="5" style="311" customWidth="1"/>
    <col min="4094" max="4094" width="17.7265625" style="311" customWidth="1"/>
    <col min="4095" max="4095" width="13.81640625" style="311" customWidth="1"/>
    <col min="4096" max="4096" width="13.1796875" style="311" customWidth="1"/>
    <col min="4097" max="4097" width="12.26953125" style="311" customWidth="1"/>
    <col min="4098" max="4098" width="3" style="311" customWidth="1"/>
    <col min="4099" max="4099" width="20.26953125" style="311" customWidth="1"/>
    <col min="4100" max="4100" width="12.54296875" style="311" customWidth="1"/>
    <col min="4101" max="4101" width="11.7265625" style="311" customWidth="1"/>
    <col min="4102" max="4102" width="9.1796875" style="311"/>
    <col min="4103" max="4103" width="2.81640625" style="311" customWidth="1"/>
    <col min="4104" max="4104" width="18.54296875" style="311" customWidth="1"/>
    <col min="4105" max="4105" width="14.453125" style="311" customWidth="1"/>
    <col min="4106" max="4106" width="13.7265625" style="311" customWidth="1"/>
    <col min="4107" max="4107" width="10.1796875" style="311" customWidth="1"/>
    <col min="4108" max="4108" width="4.453125" style="311" customWidth="1"/>
    <col min="4109" max="4109" width="24" style="311" customWidth="1"/>
    <col min="4110" max="4110" width="13.1796875" style="311" customWidth="1"/>
    <col min="4111" max="4111" width="13" style="311" customWidth="1"/>
    <col min="4112" max="4112" width="10.453125" style="311" customWidth="1"/>
    <col min="4113" max="4348" width="9.1796875" style="311"/>
    <col min="4349" max="4349" width="5" style="311" customWidth="1"/>
    <col min="4350" max="4350" width="17.7265625" style="311" customWidth="1"/>
    <col min="4351" max="4351" width="13.81640625" style="311" customWidth="1"/>
    <col min="4352" max="4352" width="13.1796875" style="311" customWidth="1"/>
    <col min="4353" max="4353" width="12.26953125" style="311" customWidth="1"/>
    <col min="4354" max="4354" width="3" style="311" customWidth="1"/>
    <col min="4355" max="4355" width="20.26953125" style="311" customWidth="1"/>
    <col min="4356" max="4356" width="12.54296875" style="311" customWidth="1"/>
    <col min="4357" max="4357" width="11.7265625" style="311" customWidth="1"/>
    <col min="4358" max="4358" width="9.1796875" style="311"/>
    <col min="4359" max="4359" width="2.81640625" style="311" customWidth="1"/>
    <col min="4360" max="4360" width="18.54296875" style="311" customWidth="1"/>
    <col min="4361" max="4361" width="14.453125" style="311" customWidth="1"/>
    <col min="4362" max="4362" width="13.7265625" style="311" customWidth="1"/>
    <col min="4363" max="4363" width="10.1796875" style="311" customWidth="1"/>
    <col min="4364" max="4364" width="4.453125" style="311" customWidth="1"/>
    <col min="4365" max="4365" width="24" style="311" customWidth="1"/>
    <col min="4366" max="4366" width="13.1796875" style="311" customWidth="1"/>
    <col min="4367" max="4367" width="13" style="311" customWidth="1"/>
    <col min="4368" max="4368" width="10.453125" style="311" customWidth="1"/>
    <col min="4369" max="4604" width="9.1796875" style="311"/>
    <col min="4605" max="4605" width="5" style="311" customWidth="1"/>
    <col min="4606" max="4606" width="17.7265625" style="311" customWidth="1"/>
    <col min="4607" max="4607" width="13.81640625" style="311" customWidth="1"/>
    <col min="4608" max="4608" width="13.1796875" style="311" customWidth="1"/>
    <col min="4609" max="4609" width="12.26953125" style="311" customWidth="1"/>
    <col min="4610" max="4610" width="3" style="311" customWidth="1"/>
    <col min="4611" max="4611" width="20.26953125" style="311" customWidth="1"/>
    <col min="4612" max="4612" width="12.54296875" style="311" customWidth="1"/>
    <col min="4613" max="4613" width="11.7265625" style="311" customWidth="1"/>
    <col min="4614" max="4614" width="9.1796875" style="311"/>
    <col min="4615" max="4615" width="2.81640625" style="311" customWidth="1"/>
    <col min="4616" max="4616" width="18.54296875" style="311" customWidth="1"/>
    <col min="4617" max="4617" width="14.453125" style="311" customWidth="1"/>
    <col min="4618" max="4618" width="13.7265625" style="311" customWidth="1"/>
    <col min="4619" max="4619" width="10.1796875" style="311" customWidth="1"/>
    <col min="4620" max="4620" width="4.453125" style="311" customWidth="1"/>
    <col min="4621" max="4621" width="24" style="311" customWidth="1"/>
    <col min="4622" max="4622" width="13.1796875" style="311" customWidth="1"/>
    <col min="4623" max="4623" width="13" style="311" customWidth="1"/>
    <col min="4624" max="4624" width="10.453125" style="311" customWidth="1"/>
    <col min="4625" max="4860" width="9.1796875" style="311"/>
    <col min="4861" max="4861" width="5" style="311" customWidth="1"/>
    <col min="4862" max="4862" width="17.7265625" style="311" customWidth="1"/>
    <col min="4863" max="4863" width="13.81640625" style="311" customWidth="1"/>
    <col min="4864" max="4864" width="13.1796875" style="311" customWidth="1"/>
    <col min="4865" max="4865" width="12.26953125" style="311" customWidth="1"/>
    <col min="4866" max="4866" width="3" style="311" customWidth="1"/>
    <col min="4867" max="4867" width="20.26953125" style="311" customWidth="1"/>
    <col min="4868" max="4868" width="12.54296875" style="311" customWidth="1"/>
    <col min="4869" max="4869" width="11.7265625" style="311" customWidth="1"/>
    <col min="4870" max="4870" width="9.1796875" style="311"/>
    <col min="4871" max="4871" width="2.81640625" style="311" customWidth="1"/>
    <col min="4872" max="4872" width="18.54296875" style="311" customWidth="1"/>
    <col min="4873" max="4873" width="14.453125" style="311" customWidth="1"/>
    <col min="4874" max="4874" width="13.7265625" style="311" customWidth="1"/>
    <col min="4875" max="4875" width="10.1796875" style="311" customWidth="1"/>
    <col min="4876" max="4876" width="4.453125" style="311" customWidth="1"/>
    <col min="4877" max="4877" width="24" style="311" customWidth="1"/>
    <col min="4878" max="4878" width="13.1796875" style="311" customWidth="1"/>
    <col min="4879" max="4879" width="13" style="311" customWidth="1"/>
    <col min="4880" max="4880" width="10.453125" style="311" customWidth="1"/>
    <col min="4881" max="5116" width="9.1796875" style="311"/>
    <col min="5117" max="5117" width="5" style="311" customWidth="1"/>
    <col min="5118" max="5118" width="17.7265625" style="311" customWidth="1"/>
    <col min="5119" max="5119" width="13.81640625" style="311" customWidth="1"/>
    <col min="5120" max="5120" width="13.1796875" style="311" customWidth="1"/>
    <col min="5121" max="5121" width="12.26953125" style="311" customWidth="1"/>
    <col min="5122" max="5122" width="3" style="311" customWidth="1"/>
    <col min="5123" max="5123" width="20.26953125" style="311" customWidth="1"/>
    <col min="5124" max="5124" width="12.54296875" style="311" customWidth="1"/>
    <col min="5125" max="5125" width="11.7265625" style="311" customWidth="1"/>
    <col min="5126" max="5126" width="9.1796875" style="311"/>
    <col min="5127" max="5127" width="2.81640625" style="311" customWidth="1"/>
    <col min="5128" max="5128" width="18.54296875" style="311" customWidth="1"/>
    <col min="5129" max="5129" width="14.453125" style="311" customWidth="1"/>
    <col min="5130" max="5130" width="13.7265625" style="311" customWidth="1"/>
    <col min="5131" max="5131" width="10.1796875" style="311" customWidth="1"/>
    <col min="5132" max="5132" width="4.453125" style="311" customWidth="1"/>
    <col min="5133" max="5133" width="24" style="311" customWidth="1"/>
    <col min="5134" max="5134" width="13.1796875" style="311" customWidth="1"/>
    <col min="5135" max="5135" width="13" style="311" customWidth="1"/>
    <col min="5136" max="5136" width="10.453125" style="311" customWidth="1"/>
    <col min="5137" max="5372" width="9.1796875" style="311"/>
    <col min="5373" max="5373" width="5" style="311" customWidth="1"/>
    <col min="5374" max="5374" width="17.7265625" style="311" customWidth="1"/>
    <col min="5375" max="5375" width="13.81640625" style="311" customWidth="1"/>
    <col min="5376" max="5376" width="13.1796875" style="311" customWidth="1"/>
    <col min="5377" max="5377" width="12.26953125" style="311" customWidth="1"/>
    <col min="5378" max="5378" width="3" style="311" customWidth="1"/>
    <col min="5379" max="5379" width="20.26953125" style="311" customWidth="1"/>
    <col min="5380" max="5380" width="12.54296875" style="311" customWidth="1"/>
    <col min="5381" max="5381" width="11.7265625" style="311" customWidth="1"/>
    <col min="5382" max="5382" width="9.1796875" style="311"/>
    <col min="5383" max="5383" width="2.81640625" style="311" customWidth="1"/>
    <col min="5384" max="5384" width="18.54296875" style="311" customWidth="1"/>
    <col min="5385" max="5385" width="14.453125" style="311" customWidth="1"/>
    <col min="5386" max="5386" width="13.7265625" style="311" customWidth="1"/>
    <col min="5387" max="5387" width="10.1796875" style="311" customWidth="1"/>
    <col min="5388" max="5388" width="4.453125" style="311" customWidth="1"/>
    <col min="5389" max="5389" width="24" style="311" customWidth="1"/>
    <col min="5390" max="5390" width="13.1796875" style="311" customWidth="1"/>
    <col min="5391" max="5391" width="13" style="311" customWidth="1"/>
    <col min="5392" max="5392" width="10.453125" style="311" customWidth="1"/>
    <col min="5393" max="5628" width="9.1796875" style="311"/>
    <col min="5629" max="5629" width="5" style="311" customWidth="1"/>
    <col min="5630" max="5630" width="17.7265625" style="311" customWidth="1"/>
    <col min="5631" max="5631" width="13.81640625" style="311" customWidth="1"/>
    <col min="5632" max="5632" width="13.1796875" style="311" customWidth="1"/>
    <col min="5633" max="5633" width="12.26953125" style="311" customWidth="1"/>
    <col min="5634" max="5634" width="3" style="311" customWidth="1"/>
    <col min="5635" max="5635" width="20.26953125" style="311" customWidth="1"/>
    <col min="5636" max="5636" width="12.54296875" style="311" customWidth="1"/>
    <col min="5637" max="5637" width="11.7265625" style="311" customWidth="1"/>
    <col min="5638" max="5638" width="9.1796875" style="311"/>
    <col min="5639" max="5639" width="2.81640625" style="311" customWidth="1"/>
    <col min="5640" max="5640" width="18.54296875" style="311" customWidth="1"/>
    <col min="5641" max="5641" width="14.453125" style="311" customWidth="1"/>
    <col min="5642" max="5642" width="13.7265625" style="311" customWidth="1"/>
    <col min="5643" max="5643" width="10.1796875" style="311" customWidth="1"/>
    <col min="5644" max="5644" width="4.453125" style="311" customWidth="1"/>
    <col min="5645" max="5645" width="24" style="311" customWidth="1"/>
    <col min="5646" max="5646" width="13.1796875" style="311" customWidth="1"/>
    <col min="5647" max="5647" width="13" style="311" customWidth="1"/>
    <col min="5648" max="5648" width="10.453125" style="311" customWidth="1"/>
    <col min="5649" max="5884" width="9.1796875" style="311"/>
    <col min="5885" max="5885" width="5" style="311" customWidth="1"/>
    <col min="5886" max="5886" width="17.7265625" style="311" customWidth="1"/>
    <col min="5887" max="5887" width="13.81640625" style="311" customWidth="1"/>
    <col min="5888" max="5888" width="13.1796875" style="311" customWidth="1"/>
    <col min="5889" max="5889" width="12.26953125" style="311" customWidth="1"/>
    <col min="5890" max="5890" width="3" style="311" customWidth="1"/>
    <col min="5891" max="5891" width="20.26953125" style="311" customWidth="1"/>
    <col min="5892" max="5892" width="12.54296875" style="311" customWidth="1"/>
    <col min="5893" max="5893" width="11.7265625" style="311" customWidth="1"/>
    <col min="5894" max="5894" width="9.1796875" style="311"/>
    <col min="5895" max="5895" width="2.81640625" style="311" customWidth="1"/>
    <col min="5896" max="5896" width="18.54296875" style="311" customWidth="1"/>
    <col min="5897" max="5897" width="14.453125" style="311" customWidth="1"/>
    <col min="5898" max="5898" width="13.7265625" style="311" customWidth="1"/>
    <col min="5899" max="5899" width="10.1796875" style="311" customWidth="1"/>
    <col min="5900" max="5900" width="4.453125" style="311" customWidth="1"/>
    <col min="5901" max="5901" width="24" style="311" customWidth="1"/>
    <col min="5902" max="5902" width="13.1796875" style="311" customWidth="1"/>
    <col min="5903" max="5903" width="13" style="311" customWidth="1"/>
    <col min="5904" max="5904" width="10.453125" style="311" customWidth="1"/>
    <col min="5905" max="6140" width="9.1796875" style="311"/>
    <col min="6141" max="6141" width="5" style="311" customWidth="1"/>
    <col min="6142" max="6142" width="17.7265625" style="311" customWidth="1"/>
    <col min="6143" max="6143" width="13.81640625" style="311" customWidth="1"/>
    <col min="6144" max="6144" width="13.1796875" style="311" customWidth="1"/>
    <col min="6145" max="6145" width="12.26953125" style="311" customWidth="1"/>
    <col min="6146" max="6146" width="3" style="311" customWidth="1"/>
    <col min="6147" max="6147" width="20.26953125" style="311" customWidth="1"/>
    <col min="6148" max="6148" width="12.54296875" style="311" customWidth="1"/>
    <col min="6149" max="6149" width="11.7265625" style="311" customWidth="1"/>
    <col min="6150" max="6150" width="9.1796875" style="311"/>
    <col min="6151" max="6151" width="2.81640625" style="311" customWidth="1"/>
    <col min="6152" max="6152" width="18.54296875" style="311" customWidth="1"/>
    <col min="6153" max="6153" width="14.453125" style="311" customWidth="1"/>
    <col min="6154" max="6154" width="13.7265625" style="311" customWidth="1"/>
    <col min="6155" max="6155" width="10.1796875" style="311" customWidth="1"/>
    <col min="6156" max="6156" width="4.453125" style="311" customWidth="1"/>
    <col min="6157" max="6157" width="24" style="311" customWidth="1"/>
    <col min="6158" max="6158" width="13.1796875" style="311" customWidth="1"/>
    <col min="6159" max="6159" width="13" style="311" customWidth="1"/>
    <col min="6160" max="6160" width="10.453125" style="311" customWidth="1"/>
    <col min="6161" max="6396" width="9.1796875" style="311"/>
    <col min="6397" max="6397" width="5" style="311" customWidth="1"/>
    <col min="6398" max="6398" width="17.7265625" style="311" customWidth="1"/>
    <col min="6399" max="6399" width="13.81640625" style="311" customWidth="1"/>
    <col min="6400" max="6400" width="13.1796875" style="311" customWidth="1"/>
    <col min="6401" max="6401" width="12.26953125" style="311" customWidth="1"/>
    <col min="6402" max="6402" width="3" style="311" customWidth="1"/>
    <col min="6403" max="6403" width="20.26953125" style="311" customWidth="1"/>
    <col min="6404" max="6404" width="12.54296875" style="311" customWidth="1"/>
    <col min="6405" max="6405" width="11.7265625" style="311" customWidth="1"/>
    <col min="6406" max="6406" width="9.1796875" style="311"/>
    <col min="6407" max="6407" width="2.81640625" style="311" customWidth="1"/>
    <col min="6408" max="6408" width="18.54296875" style="311" customWidth="1"/>
    <col min="6409" max="6409" width="14.453125" style="311" customWidth="1"/>
    <col min="6410" max="6410" width="13.7265625" style="311" customWidth="1"/>
    <col min="6411" max="6411" width="10.1796875" style="311" customWidth="1"/>
    <col min="6412" max="6412" width="4.453125" style="311" customWidth="1"/>
    <col min="6413" max="6413" width="24" style="311" customWidth="1"/>
    <col min="6414" max="6414" width="13.1796875" style="311" customWidth="1"/>
    <col min="6415" max="6415" width="13" style="311" customWidth="1"/>
    <col min="6416" max="6416" width="10.453125" style="311" customWidth="1"/>
    <col min="6417" max="6652" width="9.1796875" style="311"/>
    <col min="6653" max="6653" width="5" style="311" customWidth="1"/>
    <col min="6654" max="6654" width="17.7265625" style="311" customWidth="1"/>
    <col min="6655" max="6655" width="13.81640625" style="311" customWidth="1"/>
    <col min="6656" max="6656" width="13.1796875" style="311" customWidth="1"/>
    <col min="6657" max="6657" width="12.26953125" style="311" customWidth="1"/>
    <col min="6658" max="6658" width="3" style="311" customWidth="1"/>
    <col min="6659" max="6659" width="20.26953125" style="311" customWidth="1"/>
    <col min="6660" max="6660" width="12.54296875" style="311" customWidth="1"/>
    <col min="6661" max="6661" width="11.7265625" style="311" customWidth="1"/>
    <col min="6662" max="6662" width="9.1796875" style="311"/>
    <col min="6663" max="6663" width="2.81640625" style="311" customWidth="1"/>
    <col min="6664" max="6664" width="18.54296875" style="311" customWidth="1"/>
    <col min="6665" max="6665" width="14.453125" style="311" customWidth="1"/>
    <col min="6666" max="6666" width="13.7265625" style="311" customWidth="1"/>
    <col min="6667" max="6667" width="10.1796875" style="311" customWidth="1"/>
    <col min="6668" max="6668" width="4.453125" style="311" customWidth="1"/>
    <col min="6669" max="6669" width="24" style="311" customWidth="1"/>
    <col min="6670" max="6670" width="13.1796875" style="311" customWidth="1"/>
    <col min="6671" max="6671" width="13" style="311" customWidth="1"/>
    <col min="6672" max="6672" width="10.453125" style="311" customWidth="1"/>
    <col min="6673" max="6908" width="9.1796875" style="311"/>
    <col min="6909" max="6909" width="5" style="311" customWidth="1"/>
    <col min="6910" max="6910" width="17.7265625" style="311" customWidth="1"/>
    <col min="6911" max="6911" width="13.81640625" style="311" customWidth="1"/>
    <col min="6912" max="6912" width="13.1796875" style="311" customWidth="1"/>
    <col min="6913" max="6913" width="12.26953125" style="311" customWidth="1"/>
    <col min="6914" max="6914" width="3" style="311" customWidth="1"/>
    <col min="6915" max="6915" width="20.26953125" style="311" customWidth="1"/>
    <col min="6916" max="6916" width="12.54296875" style="311" customWidth="1"/>
    <col min="6917" max="6917" width="11.7265625" style="311" customWidth="1"/>
    <col min="6918" max="6918" width="9.1796875" style="311"/>
    <col min="6919" max="6919" width="2.81640625" style="311" customWidth="1"/>
    <col min="6920" max="6920" width="18.54296875" style="311" customWidth="1"/>
    <col min="6921" max="6921" width="14.453125" style="311" customWidth="1"/>
    <col min="6922" max="6922" width="13.7265625" style="311" customWidth="1"/>
    <col min="6923" max="6923" width="10.1796875" style="311" customWidth="1"/>
    <col min="6924" max="6924" width="4.453125" style="311" customWidth="1"/>
    <col min="6925" max="6925" width="24" style="311" customWidth="1"/>
    <col min="6926" max="6926" width="13.1796875" style="311" customWidth="1"/>
    <col min="6927" max="6927" width="13" style="311" customWidth="1"/>
    <col min="6928" max="6928" width="10.453125" style="311" customWidth="1"/>
    <col min="6929" max="7164" width="9.1796875" style="311"/>
    <col min="7165" max="7165" width="5" style="311" customWidth="1"/>
    <col min="7166" max="7166" width="17.7265625" style="311" customWidth="1"/>
    <col min="7167" max="7167" width="13.81640625" style="311" customWidth="1"/>
    <col min="7168" max="7168" width="13.1796875" style="311" customWidth="1"/>
    <col min="7169" max="7169" width="12.26953125" style="311" customWidth="1"/>
    <col min="7170" max="7170" width="3" style="311" customWidth="1"/>
    <col min="7171" max="7171" width="20.26953125" style="311" customWidth="1"/>
    <col min="7172" max="7172" width="12.54296875" style="311" customWidth="1"/>
    <col min="7173" max="7173" width="11.7265625" style="311" customWidth="1"/>
    <col min="7174" max="7174" width="9.1796875" style="311"/>
    <col min="7175" max="7175" width="2.81640625" style="311" customWidth="1"/>
    <col min="7176" max="7176" width="18.54296875" style="311" customWidth="1"/>
    <col min="7177" max="7177" width="14.453125" style="311" customWidth="1"/>
    <col min="7178" max="7178" width="13.7265625" style="311" customWidth="1"/>
    <col min="7179" max="7179" width="10.1796875" style="311" customWidth="1"/>
    <col min="7180" max="7180" width="4.453125" style="311" customWidth="1"/>
    <col min="7181" max="7181" width="24" style="311" customWidth="1"/>
    <col min="7182" max="7182" width="13.1796875" style="311" customWidth="1"/>
    <col min="7183" max="7183" width="13" style="311" customWidth="1"/>
    <col min="7184" max="7184" width="10.453125" style="311" customWidth="1"/>
    <col min="7185" max="7420" width="9.1796875" style="311"/>
    <col min="7421" max="7421" width="5" style="311" customWidth="1"/>
    <col min="7422" max="7422" width="17.7265625" style="311" customWidth="1"/>
    <col min="7423" max="7423" width="13.81640625" style="311" customWidth="1"/>
    <col min="7424" max="7424" width="13.1796875" style="311" customWidth="1"/>
    <col min="7425" max="7425" width="12.26953125" style="311" customWidth="1"/>
    <col min="7426" max="7426" width="3" style="311" customWidth="1"/>
    <col min="7427" max="7427" width="20.26953125" style="311" customWidth="1"/>
    <col min="7428" max="7428" width="12.54296875" style="311" customWidth="1"/>
    <col min="7429" max="7429" width="11.7265625" style="311" customWidth="1"/>
    <col min="7430" max="7430" width="9.1796875" style="311"/>
    <col min="7431" max="7431" width="2.81640625" style="311" customWidth="1"/>
    <col min="7432" max="7432" width="18.54296875" style="311" customWidth="1"/>
    <col min="7433" max="7433" width="14.453125" style="311" customWidth="1"/>
    <col min="7434" max="7434" width="13.7265625" style="311" customWidth="1"/>
    <col min="7435" max="7435" width="10.1796875" style="311" customWidth="1"/>
    <col min="7436" max="7436" width="4.453125" style="311" customWidth="1"/>
    <col min="7437" max="7437" width="24" style="311" customWidth="1"/>
    <col min="7438" max="7438" width="13.1796875" style="311" customWidth="1"/>
    <col min="7439" max="7439" width="13" style="311" customWidth="1"/>
    <col min="7440" max="7440" width="10.453125" style="311" customWidth="1"/>
    <col min="7441" max="7676" width="9.1796875" style="311"/>
    <col min="7677" max="7677" width="5" style="311" customWidth="1"/>
    <col min="7678" max="7678" width="17.7265625" style="311" customWidth="1"/>
    <col min="7679" max="7679" width="13.81640625" style="311" customWidth="1"/>
    <col min="7680" max="7680" width="13.1796875" style="311" customWidth="1"/>
    <col min="7681" max="7681" width="12.26953125" style="311" customWidth="1"/>
    <col min="7682" max="7682" width="3" style="311" customWidth="1"/>
    <col min="7683" max="7683" width="20.26953125" style="311" customWidth="1"/>
    <col min="7684" max="7684" width="12.54296875" style="311" customWidth="1"/>
    <col min="7685" max="7685" width="11.7265625" style="311" customWidth="1"/>
    <col min="7686" max="7686" width="9.1796875" style="311"/>
    <col min="7687" max="7687" width="2.81640625" style="311" customWidth="1"/>
    <col min="7688" max="7688" width="18.54296875" style="311" customWidth="1"/>
    <col min="7689" max="7689" width="14.453125" style="311" customWidth="1"/>
    <col min="7690" max="7690" width="13.7265625" style="311" customWidth="1"/>
    <col min="7691" max="7691" width="10.1796875" style="311" customWidth="1"/>
    <col min="7692" max="7692" width="4.453125" style="311" customWidth="1"/>
    <col min="7693" max="7693" width="24" style="311" customWidth="1"/>
    <col min="7694" max="7694" width="13.1796875" style="311" customWidth="1"/>
    <col min="7695" max="7695" width="13" style="311" customWidth="1"/>
    <col min="7696" max="7696" width="10.453125" style="311" customWidth="1"/>
    <col min="7697" max="7932" width="9.1796875" style="311"/>
    <col min="7933" max="7933" width="5" style="311" customWidth="1"/>
    <col min="7934" max="7934" width="17.7265625" style="311" customWidth="1"/>
    <col min="7935" max="7935" width="13.81640625" style="311" customWidth="1"/>
    <col min="7936" max="7936" width="13.1796875" style="311" customWidth="1"/>
    <col min="7937" max="7937" width="12.26953125" style="311" customWidth="1"/>
    <col min="7938" max="7938" width="3" style="311" customWidth="1"/>
    <col min="7939" max="7939" width="20.26953125" style="311" customWidth="1"/>
    <col min="7940" max="7940" width="12.54296875" style="311" customWidth="1"/>
    <col min="7941" max="7941" width="11.7265625" style="311" customWidth="1"/>
    <col min="7942" max="7942" width="9.1796875" style="311"/>
    <col min="7943" max="7943" width="2.81640625" style="311" customWidth="1"/>
    <col min="7944" max="7944" width="18.54296875" style="311" customWidth="1"/>
    <col min="7945" max="7945" width="14.453125" style="311" customWidth="1"/>
    <col min="7946" max="7946" width="13.7265625" style="311" customWidth="1"/>
    <col min="7947" max="7947" width="10.1796875" style="311" customWidth="1"/>
    <col min="7948" max="7948" width="4.453125" style="311" customWidth="1"/>
    <col min="7949" max="7949" width="24" style="311" customWidth="1"/>
    <col min="7950" max="7950" width="13.1796875" style="311" customWidth="1"/>
    <col min="7951" max="7951" width="13" style="311" customWidth="1"/>
    <col min="7952" max="7952" width="10.453125" style="311" customWidth="1"/>
    <col min="7953" max="8188" width="9.1796875" style="311"/>
    <col min="8189" max="8189" width="5" style="311" customWidth="1"/>
    <col min="8190" max="8190" width="17.7265625" style="311" customWidth="1"/>
    <col min="8191" max="8191" width="13.81640625" style="311" customWidth="1"/>
    <col min="8192" max="8192" width="13.1796875" style="311" customWidth="1"/>
    <col min="8193" max="8193" width="12.26953125" style="311" customWidth="1"/>
    <col min="8194" max="8194" width="3" style="311" customWidth="1"/>
    <col min="8195" max="8195" width="20.26953125" style="311" customWidth="1"/>
    <col min="8196" max="8196" width="12.54296875" style="311" customWidth="1"/>
    <col min="8197" max="8197" width="11.7265625" style="311" customWidth="1"/>
    <col min="8198" max="8198" width="9.1796875" style="311"/>
    <col min="8199" max="8199" width="2.81640625" style="311" customWidth="1"/>
    <col min="8200" max="8200" width="18.54296875" style="311" customWidth="1"/>
    <col min="8201" max="8201" width="14.453125" style="311" customWidth="1"/>
    <col min="8202" max="8202" width="13.7265625" style="311" customWidth="1"/>
    <col min="8203" max="8203" width="10.1796875" style="311" customWidth="1"/>
    <col min="8204" max="8204" width="4.453125" style="311" customWidth="1"/>
    <col min="8205" max="8205" width="24" style="311" customWidth="1"/>
    <col min="8206" max="8206" width="13.1796875" style="311" customWidth="1"/>
    <col min="8207" max="8207" width="13" style="311" customWidth="1"/>
    <col min="8208" max="8208" width="10.453125" style="311" customWidth="1"/>
    <col min="8209" max="8444" width="9.1796875" style="311"/>
    <col min="8445" max="8445" width="5" style="311" customWidth="1"/>
    <col min="8446" max="8446" width="17.7265625" style="311" customWidth="1"/>
    <col min="8447" max="8447" width="13.81640625" style="311" customWidth="1"/>
    <col min="8448" max="8448" width="13.1796875" style="311" customWidth="1"/>
    <col min="8449" max="8449" width="12.26953125" style="311" customWidth="1"/>
    <col min="8450" max="8450" width="3" style="311" customWidth="1"/>
    <col min="8451" max="8451" width="20.26953125" style="311" customWidth="1"/>
    <col min="8452" max="8452" width="12.54296875" style="311" customWidth="1"/>
    <col min="8453" max="8453" width="11.7265625" style="311" customWidth="1"/>
    <col min="8454" max="8454" width="9.1796875" style="311"/>
    <col min="8455" max="8455" width="2.81640625" style="311" customWidth="1"/>
    <col min="8456" max="8456" width="18.54296875" style="311" customWidth="1"/>
    <col min="8457" max="8457" width="14.453125" style="311" customWidth="1"/>
    <col min="8458" max="8458" width="13.7265625" style="311" customWidth="1"/>
    <col min="8459" max="8459" width="10.1796875" style="311" customWidth="1"/>
    <col min="8460" max="8460" width="4.453125" style="311" customWidth="1"/>
    <col min="8461" max="8461" width="24" style="311" customWidth="1"/>
    <col min="8462" max="8462" width="13.1796875" style="311" customWidth="1"/>
    <col min="8463" max="8463" width="13" style="311" customWidth="1"/>
    <col min="8464" max="8464" width="10.453125" style="311" customWidth="1"/>
    <col min="8465" max="8700" width="9.1796875" style="311"/>
    <col min="8701" max="8701" width="5" style="311" customWidth="1"/>
    <col min="8702" max="8702" width="17.7265625" style="311" customWidth="1"/>
    <col min="8703" max="8703" width="13.81640625" style="311" customWidth="1"/>
    <col min="8704" max="8704" width="13.1796875" style="311" customWidth="1"/>
    <col min="8705" max="8705" width="12.26953125" style="311" customWidth="1"/>
    <col min="8706" max="8706" width="3" style="311" customWidth="1"/>
    <col min="8707" max="8707" width="20.26953125" style="311" customWidth="1"/>
    <col min="8708" max="8708" width="12.54296875" style="311" customWidth="1"/>
    <col min="8709" max="8709" width="11.7265625" style="311" customWidth="1"/>
    <col min="8710" max="8710" width="9.1796875" style="311"/>
    <col min="8711" max="8711" width="2.81640625" style="311" customWidth="1"/>
    <col min="8712" max="8712" width="18.54296875" style="311" customWidth="1"/>
    <col min="8713" max="8713" width="14.453125" style="311" customWidth="1"/>
    <col min="8714" max="8714" width="13.7265625" style="311" customWidth="1"/>
    <col min="8715" max="8715" width="10.1796875" style="311" customWidth="1"/>
    <col min="8716" max="8716" width="4.453125" style="311" customWidth="1"/>
    <col min="8717" max="8717" width="24" style="311" customWidth="1"/>
    <col min="8718" max="8718" width="13.1796875" style="311" customWidth="1"/>
    <col min="8719" max="8719" width="13" style="311" customWidth="1"/>
    <col min="8720" max="8720" width="10.453125" style="311" customWidth="1"/>
    <col min="8721" max="8956" width="9.1796875" style="311"/>
    <col min="8957" max="8957" width="5" style="311" customWidth="1"/>
    <col min="8958" max="8958" width="17.7265625" style="311" customWidth="1"/>
    <col min="8959" max="8959" width="13.81640625" style="311" customWidth="1"/>
    <col min="8960" max="8960" width="13.1796875" style="311" customWidth="1"/>
    <col min="8961" max="8961" width="12.26953125" style="311" customWidth="1"/>
    <col min="8962" max="8962" width="3" style="311" customWidth="1"/>
    <col min="8963" max="8963" width="20.26953125" style="311" customWidth="1"/>
    <col min="8964" max="8964" width="12.54296875" style="311" customWidth="1"/>
    <col min="8965" max="8965" width="11.7265625" style="311" customWidth="1"/>
    <col min="8966" max="8966" width="9.1796875" style="311"/>
    <col min="8967" max="8967" width="2.81640625" style="311" customWidth="1"/>
    <col min="8968" max="8968" width="18.54296875" style="311" customWidth="1"/>
    <col min="8969" max="8969" width="14.453125" style="311" customWidth="1"/>
    <col min="8970" max="8970" width="13.7265625" style="311" customWidth="1"/>
    <col min="8971" max="8971" width="10.1796875" style="311" customWidth="1"/>
    <col min="8972" max="8972" width="4.453125" style="311" customWidth="1"/>
    <col min="8973" max="8973" width="24" style="311" customWidth="1"/>
    <col min="8974" max="8974" width="13.1796875" style="311" customWidth="1"/>
    <col min="8975" max="8975" width="13" style="311" customWidth="1"/>
    <col min="8976" max="8976" width="10.453125" style="311" customWidth="1"/>
    <col min="8977" max="9212" width="9.1796875" style="311"/>
    <col min="9213" max="9213" width="5" style="311" customWidth="1"/>
    <col min="9214" max="9214" width="17.7265625" style="311" customWidth="1"/>
    <col min="9215" max="9215" width="13.81640625" style="311" customWidth="1"/>
    <col min="9216" max="9216" width="13.1796875" style="311" customWidth="1"/>
    <col min="9217" max="9217" width="12.26953125" style="311" customWidth="1"/>
    <col min="9218" max="9218" width="3" style="311" customWidth="1"/>
    <col min="9219" max="9219" width="20.26953125" style="311" customWidth="1"/>
    <col min="9220" max="9220" width="12.54296875" style="311" customWidth="1"/>
    <col min="9221" max="9221" width="11.7265625" style="311" customWidth="1"/>
    <col min="9222" max="9222" width="9.1796875" style="311"/>
    <col min="9223" max="9223" width="2.81640625" style="311" customWidth="1"/>
    <col min="9224" max="9224" width="18.54296875" style="311" customWidth="1"/>
    <col min="9225" max="9225" width="14.453125" style="311" customWidth="1"/>
    <col min="9226" max="9226" width="13.7265625" style="311" customWidth="1"/>
    <col min="9227" max="9227" width="10.1796875" style="311" customWidth="1"/>
    <col min="9228" max="9228" width="4.453125" style="311" customWidth="1"/>
    <col min="9229" max="9229" width="24" style="311" customWidth="1"/>
    <col min="9230" max="9230" width="13.1796875" style="311" customWidth="1"/>
    <col min="9231" max="9231" width="13" style="311" customWidth="1"/>
    <col min="9232" max="9232" width="10.453125" style="311" customWidth="1"/>
    <col min="9233" max="9468" width="9.1796875" style="311"/>
    <col min="9469" max="9469" width="5" style="311" customWidth="1"/>
    <col min="9470" max="9470" width="17.7265625" style="311" customWidth="1"/>
    <col min="9471" max="9471" width="13.81640625" style="311" customWidth="1"/>
    <col min="9472" max="9472" width="13.1796875" style="311" customWidth="1"/>
    <col min="9473" max="9473" width="12.26953125" style="311" customWidth="1"/>
    <col min="9474" max="9474" width="3" style="311" customWidth="1"/>
    <col min="9475" max="9475" width="20.26953125" style="311" customWidth="1"/>
    <col min="9476" max="9476" width="12.54296875" style="311" customWidth="1"/>
    <col min="9477" max="9477" width="11.7265625" style="311" customWidth="1"/>
    <col min="9478" max="9478" width="9.1796875" style="311"/>
    <col min="9479" max="9479" width="2.81640625" style="311" customWidth="1"/>
    <col min="9480" max="9480" width="18.54296875" style="311" customWidth="1"/>
    <col min="9481" max="9481" width="14.453125" style="311" customWidth="1"/>
    <col min="9482" max="9482" width="13.7265625" style="311" customWidth="1"/>
    <col min="9483" max="9483" width="10.1796875" style="311" customWidth="1"/>
    <col min="9484" max="9484" width="4.453125" style="311" customWidth="1"/>
    <col min="9485" max="9485" width="24" style="311" customWidth="1"/>
    <col min="9486" max="9486" width="13.1796875" style="311" customWidth="1"/>
    <col min="9487" max="9487" width="13" style="311" customWidth="1"/>
    <col min="9488" max="9488" width="10.453125" style="311" customWidth="1"/>
    <col min="9489" max="9724" width="9.1796875" style="311"/>
    <col min="9725" max="9725" width="5" style="311" customWidth="1"/>
    <col min="9726" max="9726" width="17.7265625" style="311" customWidth="1"/>
    <col min="9727" max="9727" width="13.81640625" style="311" customWidth="1"/>
    <col min="9728" max="9728" width="13.1796875" style="311" customWidth="1"/>
    <col min="9729" max="9729" width="12.26953125" style="311" customWidth="1"/>
    <col min="9730" max="9730" width="3" style="311" customWidth="1"/>
    <col min="9731" max="9731" width="20.26953125" style="311" customWidth="1"/>
    <col min="9732" max="9732" width="12.54296875" style="311" customWidth="1"/>
    <col min="9733" max="9733" width="11.7265625" style="311" customWidth="1"/>
    <col min="9734" max="9734" width="9.1796875" style="311"/>
    <col min="9735" max="9735" width="2.81640625" style="311" customWidth="1"/>
    <col min="9736" max="9736" width="18.54296875" style="311" customWidth="1"/>
    <col min="9737" max="9737" width="14.453125" style="311" customWidth="1"/>
    <col min="9738" max="9738" width="13.7265625" style="311" customWidth="1"/>
    <col min="9739" max="9739" width="10.1796875" style="311" customWidth="1"/>
    <col min="9740" max="9740" width="4.453125" style="311" customWidth="1"/>
    <col min="9741" max="9741" width="24" style="311" customWidth="1"/>
    <col min="9742" max="9742" width="13.1796875" style="311" customWidth="1"/>
    <col min="9743" max="9743" width="13" style="311" customWidth="1"/>
    <col min="9744" max="9744" width="10.453125" style="311" customWidth="1"/>
    <col min="9745" max="9980" width="9.1796875" style="311"/>
    <col min="9981" max="9981" width="5" style="311" customWidth="1"/>
    <col min="9982" max="9982" width="17.7265625" style="311" customWidth="1"/>
    <col min="9983" max="9983" width="13.81640625" style="311" customWidth="1"/>
    <col min="9984" max="9984" width="13.1796875" style="311" customWidth="1"/>
    <col min="9985" max="9985" width="12.26953125" style="311" customWidth="1"/>
    <col min="9986" max="9986" width="3" style="311" customWidth="1"/>
    <col min="9987" max="9987" width="20.26953125" style="311" customWidth="1"/>
    <col min="9988" max="9988" width="12.54296875" style="311" customWidth="1"/>
    <col min="9989" max="9989" width="11.7265625" style="311" customWidth="1"/>
    <col min="9990" max="9990" width="9.1796875" style="311"/>
    <col min="9991" max="9991" width="2.81640625" style="311" customWidth="1"/>
    <col min="9992" max="9992" width="18.54296875" style="311" customWidth="1"/>
    <col min="9993" max="9993" width="14.453125" style="311" customWidth="1"/>
    <col min="9994" max="9994" width="13.7265625" style="311" customWidth="1"/>
    <col min="9995" max="9995" width="10.1796875" style="311" customWidth="1"/>
    <col min="9996" max="9996" width="4.453125" style="311" customWidth="1"/>
    <col min="9997" max="9997" width="24" style="311" customWidth="1"/>
    <col min="9998" max="9998" width="13.1796875" style="311" customWidth="1"/>
    <col min="9999" max="9999" width="13" style="311" customWidth="1"/>
    <col min="10000" max="10000" width="10.453125" style="311" customWidth="1"/>
    <col min="10001" max="10236" width="9.1796875" style="311"/>
    <col min="10237" max="10237" width="5" style="311" customWidth="1"/>
    <col min="10238" max="10238" width="17.7265625" style="311" customWidth="1"/>
    <col min="10239" max="10239" width="13.81640625" style="311" customWidth="1"/>
    <col min="10240" max="10240" width="13.1796875" style="311" customWidth="1"/>
    <col min="10241" max="10241" width="12.26953125" style="311" customWidth="1"/>
    <col min="10242" max="10242" width="3" style="311" customWidth="1"/>
    <col min="10243" max="10243" width="20.26953125" style="311" customWidth="1"/>
    <col min="10244" max="10244" width="12.54296875" style="311" customWidth="1"/>
    <col min="10245" max="10245" width="11.7265625" style="311" customWidth="1"/>
    <col min="10246" max="10246" width="9.1796875" style="311"/>
    <col min="10247" max="10247" width="2.81640625" style="311" customWidth="1"/>
    <col min="10248" max="10248" width="18.54296875" style="311" customWidth="1"/>
    <col min="10249" max="10249" width="14.453125" style="311" customWidth="1"/>
    <col min="10250" max="10250" width="13.7265625" style="311" customWidth="1"/>
    <col min="10251" max="10251" width="10.1796875" style="311" customWidth="1"/>
    <col min="10252" max="10252" width="4.453125" style="311" customWidth="1"/>
    <col min="10253" max="10253" width="24" style="311" customWidth="1"/>
    <col min="10254" max="10254" width="13.1796875" style="311" customWidth="1"/>
    <col min="10255" max="10255" width="13" style="311" customWidth="1"/>
    <col min="10256" max="10256" width="10.453125" style="311" customWidth="1"/>
    <col min="10257" max="10492" width="9.1796875" style="311"/>
    <col min="10493" max="10493" width="5" style="311" customWidth="1"/>
    <col min="10494" max="10494" width="17.7265625" style="311" customWidth="1"/>
    <col min="10495" max="10495" width="13.81640625" style="311" customWidth="1"/>
    <col min="10496" max="10496" width="13.1796875" style="311" customWidth="1"/>
    <col min="10497" max="10497" width="12.26953125" style="311" customWidth="1"/>
    <col min="10498" max="10498" width="3" style="311" customWidth="1"/>
    <col min="10499" max="10499" width="20.26953125" style="311" customWidth="1"/>
    <col min="10500" max="10500" width="12.54296875" style="311" customWidth="1"/>
    <col min="10501" max="10501" width="11.7265625" style="311" customWidth="1"/>
    <col min="10502" max="10502" width="9.1796875" style="311"/>
    <col min="10503" max="10503" width="2.81640625" style="311" customWidth="1"/>
    <col min="10504" max="10504" width="18.54296875" style="311" customWidth="1"/>
    <col min="10505" max="10505" width="14.453125" style="311" customWidth="1"/>
    <col min="10506" max="10506" width="13.7265625" style="311" customWidth="1"/>
    <col min="10507" max="10507" width="10.1796875" style="311" customWidth="1"/>
    <col min="10508" max="10508" width="4.453125" style="311" customWidth="1"/>
    <col min="10509" max="10509" width="24" style="311" customWidth="1"/>
    <col min="10510" max="10510" width="13.1796875" style="311" customWidth="1"/>
    <col min="10511" max="10511" width="13" style="311" customWidth="1"/>
    <col min="10512" max="10512" width="10.453125" style="311" customWidth="1"/>
    <col min="10513" max="10748" width="9.1796875" style="311"/>
    <col min="10749" max="10749" width="5" style="311" customWidth="1"/>
    <col min="10750" max="10750" width="17.7265625" style="311" customWidth="1"/>
    <col min="10751" max="10751" width="13.81640625" style="311" customWidth="1"/>
    <col min="10752" max="10752" width="13.1796875" style="311" customWidth="1"/>
    <col min="10753" max="10753" width="12.26953125" style="311" customWidth="1"/>
    <col min="10754" max="10754" width="3" style="311" customWidth="1"/>
    <col min="10755" max="10755" width="20.26953125" style="311" customWidth="1"/>
    <col min="10756" max="10756" width="12.54296875" style="311" customWidth="1"/>
    <col min="10757" max="10757" width="11.7265625" style="311" customWidth="1"/>
    <col min="10758" max="10758" width="9.1796875" style="311"/>
    <col min="10759" max="10759" width="2.81640625" style="311" customWidth="1"/>
    <col min="10760" max="10760" width="18.54296875" style="311" customWidth="1"/>
    <col min="10761" max="10761" width="14.453125" style="311" customWidth="1"/>
    <col min="10762" max="10762" width="13.7265625" style="311" customWidth="1"/>
    <col min="10763" max="10763" width="10.1796875" style="311" customWidth="1"/>
    <col min="10764" max="10764" width="4.453125" style="311" customWidth="1"/>
    <col min="10765" max="10765" width="24" style="311" customWidth="1"/>
    <col min="10766" max="10766" width="13.1796875" style="311" customWidth="1"/>
    <col min="10767" max="10767" width="13" style="311" customWidth="1"/>
    <col min="10768" max="10768" width="10.453125" style="311" customWidth="1"/>
    <col min="10769" max="11004" width="9.1796875" style="311"/>
    <col min="11005" max="11005" width="5" style="311" customWidth="1"/>
    <col min="11006" max="11006" width="17.7265625" style="311" customWidth="1"/>
    <col min="11007" max="11007" width="13.81640625" style="311" customWidth="1"/>
    <col min="11008" max="11008" width="13.1796875" style="311" customWidth="1"/>
    <col min="11009" max="11009" width="12.26953125" style="311" customWidth="1"/>
    <col min="11010" max="11010" width="3" style="311" customWidth="1"/>
    <col min="11011" max="11011" width="20.26953125" style="311" customWidth="1"/>
    <col min="11012" max="11012" width="12.54296875" style="311" customWidth="1"/>
    <col min="11013" max="11013" width="11.7265625" style="311" customWidth="1"/>
    <col min="11014" max="11014" width="9.1796875" style="311"/>
    <col min="11015" max="11015" width="2.81640625" style="311" customWidth="1"/>
    <col min="11016" max="11016" width="18.54296875" style="311" customWidth="1"/>
    <col min="11017" max="11017" width="14.453125" style="311" customWidth="1"/>
    <col min="11018" max="11018" width="13.7265625" style="311" customWidth="1"/>
    <col min="11019" max="11019" width="10.1796875" style="311" customWidth="1"/>
    <col min="11020" max="11020" width="4.453125" style="311" customWidth="1"/>
    <col min="11021" max="11021" width="24" style="311" customWidth="1"/>
    <col min="11022" max="11022" width="13.1796875" style="311" customWidth="1"/>
    <col min="11023" max="11023" width="13" style="311" customWidth="1"/>
    <col min="11024" max="11024" width="10.453125" style="311" customWidth="1"/>
    <col min="11025" max="11260" width="9.1796875" style="311"/>
    <col min="11261" max="11261" width="5" style="311" customWidth="1"/>
    <col min="11262" max="11262" width="17.7265625" style="311" customWidth="1"/>
    <col min="11263" max="11263" width="13.81640625" style="311" customWidth="1"/>
    <col min="11264" max="11264" width="13.1796875" style="311" customWidth="1"/>
    <col min="11265" max="11265" width="12.26953125" style="311" customWidth="1"/>
    <col min="11266" max="11266" width="3" style="311" customWidth="1"/>
    <col min="11267" max="11267" width="20.26953125" style="311" customWidth="1"/>
    <col min="11268" max="11268" width="12.54296875" style="311" customWidth="1"/>
    <col min="11269" max="11269" width="11.7265625" style="311" customWidth="1"/>
    <col min="11270" max="11270" width="9.1796875" style="311"/>
    <col min="11271" max="11271" width="2.81640625" style="311" customWidth="1"/>
    <col min="11272" max="11272" width="18.54296875" style="311" customWidth="1"/>
    <col min="11273" max="11273" width="14.453125" style="311" customWidth="1"/>
    <col min="11274" max="11274" width="13.7265625" style="311" customWidth="1"/>
    <col min="11275" max="11275" width="10.1796875" style="311" customWidth="1"/>
    <col min="11276" max="11276" width="4.453125" style="311" customWidth="1"/>
    <col min="11277" max="11277" width="24" style="311" customWidth="1"/>
    <col min="11278" max="11278" width="13.1796875" style="311" customWidth="1"/>
    <col min="11279" max="11279" width="13" style="311" customWidth="1"/>
    <col min="11280" max="11280" width="10.453125" style="311" customWidth="1"/>
    <col min="11281" max="11516" width="9.1796875" style="311"/>
    <col min="11517" max="11517" width="5" style="311" customWidth="1"/>
    <col min="11518" max="11518" width="17.7265625" style="311" customWidth="1"/>
    <col min="11519" max="11519" width="13.81640625" style="311" customWidth="1"/>
    <col min="11520" max="11520" width="13.1796875" style="311" customWidth="1"/>
    <col min="11521" max="11521" width="12.26953125" style="311" customWidth="1"/>
    <col min="11522" max="11522" width="3" style="311" customWidth="1"/>
    <col min="11523" max="11523" width="20.26953125" style="311" customWidth="1"/>
    <col min="11524" max="11524" width="12.54296875" style="311" customWidth="1"/>
    <col min="11525" max="11525" width="11.7265625" style="311" customWidth="1"/>
    <col min="11526" max="11526" width="9.1796875" style="311"/>
    <col min="11527" max="11527" width="2.81640625" style="311" customWidth="1"/>
    <col min="11528" max="11528" width="18.54296875" style="311" customWidth="1"/>
    <col min="11529" max="11529" width="14.453125" style="311" customWidth="1"/>
    <col min="11530" max="11530" width="13.7265625" style="311" customWidth="1"/>
    <col min="11531" max="11531" width="10.1796875" style="311" customWidth="1"/>
    <col min="11532" max="11532" width="4.453125" style="311" customWidth="1"/>
    <col min="11533" max="11533" width="24" style="311" customWidth="1"/>
    <col min="11534" max="11534" width="13.1796875" style="311" customWidth="1"/>
    <col min="11535" max="11535" width="13" style="311" customWidth="1"/>
    <col min="11536" max="11536" width="10.453125" style="311" customWidth="1"/>
    <col min="11537" max="11772" width="9.1796875" style="311"/>
    <col min="11773" max="11773" width="5" style="311" customWidth="1"/>
    <col min="11774" max="11774" width="17.7265625" style="311" customWidth="1"/>
    <col min="11775" max="11775" width="13.81640625" style="311" customWidth="1"/>
    <col min="11776" max="11776" width="13.1796875" style="311" customWidth="1"/>
    <col min="11777" max="11777" width="12.26953125" style="311" customWidth="1"/>
    <col min="11778" max="11778" width="3" style="311" customWidth="1"/>
    <col min="11779" max="11779" width="20.26953125" style="311" customWidth="1"/>
    <col min="11780" max="11780" width="12.54296875" style="311" customWidth="1"/>
    <col min="11781" max="11781" width="11.7265625" style="311" customWidth="1"/>
    <col min="11782" max="11782" width="9.1796875" style="311"/>
    <col min="11783" max="11783" width="2.81640625" style="311" customWidth="1"/>
    <col min="11784" max="11784" width="18.54296875" style="311" customWidth="1"/>
    <col min="11785" max="11785" width="14.453125" style="311" customWidth="1"/>
    <col min="11786" max="11786" width="13.7265625" style="311" customWidth="1"/>
    <col min="11787" max="11787" width="10.1796875" style="311" customWidth="1"/>
    <col min="11788" max="11788" width="4.453125" style="311" customWidth="1"/>
    <col min="11789" max="11789" width="24" style="311" customWidth="1"/>
    <col min="11790" max="11790" width="13.1796875" style="311" customWidth="1"/>
    <col min="11791" max="11791" width="13" style="311" customWidth="1"/>
    <col min="11792" max="11792" width="10.453125" style="311" customWidth="1"/>
    <col min="11793" max="12028" width="9.1796875" style="311"/>
    <col min="12029" max="12029" width="5" style="311" customWidth="1"/>
    <col min="12030" max="12030" width="17.7265625" style="311" customWidth="1"/>
    <col min="12031" max="12031" width="13.81640625" style="311" customWidth="1"/>
    <col min="12032" max="12032" width="13.1796875" style="311" customWidth="1"/>
    <col min="12033" max="12033" width="12.26953125" style="311" customWidth="1"/>
    <col min="12034" max="12034" width="3" style="311" customWidth="1"/>
    <col min="12035" max="12035" width="20.26953125" style="311" customWidth="1"/>
    <col min="12036" max="12036" width="12.54296875" style="311" customWidth="1"/>
    <col min="12037" max="12037" width="11.7265625" style="311" customWidth="1"/>
    <col min="12038" max="12038" width="9.1796875" style="311"/>
    <col min="12039" max="12039" width="2.81640625" style="311" customWidth="1"/>
    <col min="12040" max="12040" width="18.54296875" style="311" customWidth="1"/>
    <col min="12041" max="12041" width="14.453125" style="311" customWidth="1"/>
    <col min="12042" max="12042" width="13.7265625" style="311" customWidth="1"/>
    <col min="12043" max="12043" width="10.1796875" style="311" customWidth="1"/>
    <col min="12044" max="12044" width="4.453125" style="311" customWidth="1"/>
    <col min="12045" max="12045" width="24" style="311" customWidth="1"/>
    <col min="12046" max="12046" width="13.1796875" style="311" customWidth="1"/>
    <col min="12047" max="12047" width="13" style="311" customWidth="1"/>
    <col min="12048" max="12048" width="10.453125" style="311" customWidth="1"/>
    <col min="12049" max="12284" width="9.1796875" style="311"/>
    <col min="12285" max="12285" width="5" style="311" customWidth="1"/>
    <col min="12286" max="12286" width="17.7265625" style="311" customWidth="1"/>
    <col min="12287" max="12287" width="13.81640625" style="311" customWidth="1"/>
    <col min="12288" max="12288" width="13.1796875" style="311" customWidth="1"/>
    <col min="12289" max="12289" width="12.26953125" style="311" customWidth="1"/>
    <col min="12290" max="12290" width="3" style="311" customWidth="1"/>
    <col min="12291" max="12291" width="20.26953125" style="311" customWidth="1"/>
    <col min="12292" max="12292" width="12.54296875" style="311" customWidth="1"/>
    <col min="12293" max="12293" width="11.7265625" style="311" customWidth="1"/>
    <col min="12294" max="12294" width="9.1796875" style="311"/>
    <col min="12295" max="12295" width="2.81640625" style="311" customWidth="1"/>
    <col min="12296" max="12296" width="18.54296875" style="311" customWidth="1"/>
    <col min="12297" max="12297" width="14.453125" style="311" customWidth="1"/>
    <col min="12298" max="12298" width="13.7265625" style="311" customWidth="1"/>
    <col min="12299" max="12299" width="10.1796875" style="311" customWidth="1"/>
    <col min="12300" max="12300" width="4.453125" style="311" customWidth="1"/>
    <col min="12301" max="12301" width="24" style="311" customWidth="1"/>
    <col min="12302" max="12302" width="13.1796875" style="311" customWidth="1"/>
    <col min="12303" max="12303" width="13" style="311" customWidth="1"/>
    <col min="12304" max="12304" width="10.453125" style="311" customWidth="1"/>
    <col min="12305" max="12540" width="9.1796875" style="311"/>
    <col min="12541" max="12541" width="5" style="311" customWidth="1"/>
    <col min="12542" max="12542" width="17.7265625" style="311" customWidth="1"/>
    <col min="12543" max="12543" width="13.81640625" style="311" customWidth="1"/>
    <col min="12544" max="12544" width="13.1796875" style="311" customWidth="1"/>
    <col min="12545" max="12545" width="12.26953125" style="311" customWidth="1"/>
    <col min="12546" max="12546" width="3" style="311" customWidth="1"/>
    <col min="12547" max="12547" width="20.26953125" style="311" customWidth="1"/>
    <col min="12548" max="12548" width="12.54296875" style="311" customWidth="1"/>
    <col min="12549" max="12549" width="11.7265625" style="311" customWidth="1"/>
    <col min="12550" max="12550" width="9.1796875" style="311"/>
    <col min="12551" max="12551" width="2.81640625" style="311" customWidth="1"/>
    <col min="12552" max="12552" width="18.54296875" style="311" customWidth="1"/>
    <col min="12553" max="12553" width="14.453125" style="311" customWidth="1"/>
    <col min="12554" max="12554" width="13.7265625" style="311" customWidth="1"/>
    <col min="12555" max="12555" width="10.1796875" style="311" customWidth="1"/>
    <col min="12556" max="12556" width="4.453125" style="311" customWidth="1"/>
    <col min="12557" max="12557" width="24" style="311" customWidth="1"/>
    <col min="12558" max="12558" width="13.1796875" style="311" customWidth="1"/>
    <col min="12559" max="12559" width="13" style="311" customWidth="1"/>
    <col min="12560" max="12560" width="10.453125" style="311" customWidth="1"/>
    <col min="12561" max="12796" width="9.1796875" style="311"/>
    <col min="12797" max="12797" width="5" style="311" customWidth="1"/>
    <col min="12798" max="12798" width="17.7265625" style="311" customWidth="1"/>
    <col min="12799" max="12799" width="13.81640625" style="311" customWidth="1"/>
    <col min="12800" max="12800" width="13.1796875" style="311" customWidth="1"/>
    <col min="12801" max="12801" width="12.26953125" style="311" customWidth="1"/>
    <col min="12802" max="12802" width="3" style="311" customWidth="1"/>
    <col min="12803" max="12803" width="20.26953125" style="311" customWidth="1"/>
    <col min="12804" max="12804" width="12.54296875" style="311" customWidth="1"/>
    <col min="12805" max="12805" width="11.7265625" style="311" customWidth="1"/>
    <col min="12806" max="12806" width="9.1796875" style="311"/>
    <col min="12807" max="12807" width="2.81640625" style="311" customWidth="1"/>
    <col min="12808" max="12808" width="18.54296875" style="311" customWidth="1"/>
    <col min="12809" max="12809" width="14.453125" style="311" customWidth="1"/>
    <col min="12810" max="12810" width="13.7265625" style="311" customWidth="1"/>
    <col min="12811" max="12811" width="10.1796875" style="311" customWidth="1"/>
    <col min="12812" max="12812" width="4.453125" style="311" customWidth="1"/>
    <col min="12813" max="12813" width="24" style="311" customWidth="1"/>
    <col min="12814" max="12814" width="13.1796875" style="311" customWidth="1"/>
    <col min="12815" max="12815" width="13" style="311" customWidth="1"/>
    <col min="12816" max="12816" width="10.453125" style="311" customWidth="1"/>
    <col min="12817" max="13052" width="9.1796875" style="311"/>
    <col min="13053" max="13053" width="5" style="311" customWidth="1"/>
    <col min="13054" max="13054" width="17.7265625" style="311" customWidth="1"/>
    <col min="13055" max="13055" width="13.81640625" style="311" customWidth="1"/>
    <col min="13056" max="13056" width="13.1796875" style="311" customWidth="1"/>
    <col min="13057" max="13057" width="12.26953125" style="311" customWidth="1"/>
    <col min="13058" max="13058" width="3" style="311" customWidth="1"/>
    <col min="13059" max="13059" width="20.26953125" style="311" customWidth="1"/>
    <col min="13060" max="13060" width="12.54296875" style="311" customWidth="1"/>
    <col min="13061" max="13061" width="11.7265625" style="311" customWidth="1"/>
    <col min="13062" max="13062" width="9.1796875" style="311"/>
    <col min="13063" max="13063" width="2.81640625" style="311" customWidth="1"/>
    <col min="13064" max="13064" width="18.54296875" style="311" customWidth="1"/>
    <col min="13065" max="13065" width="14.453125" style="311" customWidth="1"/>
    <col min="13066" max="13066" width="13.7265625" style="311" customWidth="1"/>
    <col min="13067" max="13067" width="10.1796875" style="311" customWidth="1"/>
    <col min="13068" max="13068" width="4.453125" style="311" customWidth="1"/>
    <col min="13069" max="13069" width="24" style="311" customWidth="1"/>
    <col min="13070" max="13070" width="13.1796875" style="311" customWidth="1"/>
    <col min="13071" max="13071" width="13" style="311" customWidth="1"/>
    <col min="13072" max="13072" width="10.453125" style="311" customWidth="1"/>
    <col min="13073" max="13308" width="9.1796875" style="311"/>
    <col min="13309" max="13309" width="5" style="311" customWidth="1"/>
    <col min="13310" max="13310" width="17.7265625" style="311" customWidth="1"/>
    <col min="13311" max="13311" width="13.81640625" style="311" customWidth="1"/>
    <col min="13312" max="13312" width="13.1796875" style="311" customWidth="1"/>
    <col min="13313" max="13313" width="12.26953125" style="311" customWidth="1"/>
    <col min="13314" max="13314" width="3" style="311" customWidth="1"/>
    <col min="13315" max="13315" width="20.26953125" style="311" customWidth="1"/>
    <col min="13316" max="13316" width="12.54296875" style="311" customWidth="1"/>
    <col min="13317" max="13317" width="11.7265625" style="311" customWidth="1"/>
    <col min="13318" max="13318" width="9.1796875" style="311"/>
    <col min="13319" max="13319" width="2.81640625" style="311" customWidth="1"/>
    <col min="13320" max="13320" width="18.54296875" style="311" customWidth="1"/>
    <col min="13321" max="13321" width="14.453125" style="311" customWidth="1"/>
    <col min="13322" max="13322" width="13.7265625" style="311" customWidth="1"/>
    <col min="13323" max="13323" width="10.1796875" style="311" customWidth="1"/>
    <col min="13324" max="13324" width="4.453125" style="311" customWidth="1"/>
    <col min="13325" max="13325" width="24" style="311" customWidth="1"/>
    <col min="13326" max="13326" width="13.1796875" style="311" customWidth="1"/>
    <col min="13327" max="13327" width="13" style="311" customWidth="1"/>
    <col min="13328" max="13328" width="10.453125" style="311" customWidth="1"/>
    <col min="13329" max="13564" width="9.1796875" style="311"/>
    <col min="13565" max="13565" width="5" style="311" customWidth="1"/>
    <col min="13566" max="13566" width="17.7265625" style="311" customWidth="1"/>
    <col min="13567" max="13567" width="13.81640625" style="311" customWidth="1"/>
    <col min="13568" max="13568" width="13.1796875" style="311" customWidth="1"/>
    <col min="13569" max="13569" width="12.26953125" style="311" customWidth="1"/>
    <col min="13570" max="13570" width="3" style="311" customWidth="1"/>
    <col min="13571" max="13571" width="20.26953125" style="311" customWidth="1"/>
    <col min="13572" max="13572" width="12.54296875" style="311" customWidth="1"/>
    <col min="13573" max="13573" width="11.7265625" style="311" customWidth="1"/>
    <col min="13574" max="13574" width="9.1796875" style="311"/>
    <col min="13575" max="13575" width="2.81640625" style="311" customWidth="1"/>
    <col min="13576" max="13576" width="18.54296875" style="311" customWidth="1"/>
    <col min="13577" max="13577" width="14.453125" style="311" customWidth="1"/>
    <col min="13578" max="13578" width="13.7265625" style="311" customWidth="1"/>
    <col min="13579" max="13579" width="10.1796875" style="311" customWidth="1"/>
    <col min="13580" max="13580" width="4.453125" style="311" customWidth="1"/>
    <col min="13581" max="13581" width="24" style="311" customWidth="1"/>
    <col min="13582" max="13582" width="13.1796875" style="311" customWidth="1"/>
    <col min="13583" max="13583" width="13" style="311" customWidth="1"/>
    <col min="13584" max="13584" width="10.453125" style="311" customWidth="1"/>
    <col min="13585" max="13820" width="9.1796875" style="311"/>
    <col min="13821" max="13821" width="5" style="311" customWidth="1"/>
    <col min="13822" max="13822" width="17.7265625" style="311" customWidth="1"/>
    <col min="13823" max="13823" width="13.81640625" style="311" customWidth="1"/>
    <col min="13824" max="13824" width="13.1796875" style="311" customWidth="1"/>
    <col min="13825" max="13825" width="12.26953125" style="311" customWidth="1"/>
    <col min="13826" max="13826" width="3" style="311" customWidth="1"/>
    <col min="13827" max="13827" width="20.26953125" style="311" customWidth="1"/>
    <col min="13828" max="13828" width="12.54296875" style="311" customWidth="1"/>
    <col min="13829" max="13829" width="11.7265625" style="311" customWidth="1"/>
    <col min="13830" max="13830" width="9.1796875" style="311"/>
    <col min="13831" max="13831" width="2.81640625" style="311" customWidth="1"/>
    <col min="13832" max="13832" width="18.54296875" style="311" customWidth="1"/>
    <col min="13833" max="13833" width="14.453125" style="311" customWidth="1"/>
    <col min="13834" max="13834" width="13.7265625" style="311" customWidth="1"/>
    <col min="13835" max="13835" width="10.1796875" style="311" customWidth="1"/>
    <col min="13836" max="13836" width="4.453125" style="311" customWidth="1"/>
    <col min="13837" max="13837" width="24" style="311" customWidth="1"/>
    <col min="13838" max="13838" width="13.1796875" style="311" customWidth="1"/>
    <col min="13839" max="13839" width="13" style="311" customWidth="1"/>
    <col min="13840" max="13840" width="10.453125" style="311" customWidth="1"/>
    <col min="13841" max="14076" width="9.1796875" style="311"/>
    <col min="14077" max="14077" width="5" style="311" customWidth="1"/>
    <col min="14078" max="14078" width="17.7265625" style="311" customWidth="1"/>
    <col min="14079" max="14079" width="13.81640625" style="311" customWidth="1"/>
    <col min="14080" max="14080" width="13.1796875" style="311" customWidth="1"/>
    <col min="14081" max="14081" width="12.26953125" style="311" customWidth="1"/>
    <col min="14082" max="14082" width="3" style="311" customWidth="1"/>
    <col min="14083" max="14083" width="20.26953125" style="311" customWidth="1"/>
    <col min="14084" max="14084" width="12.54296875" style="311" customWidth="1"/>
    <col min="14085" max="14085" width="11.7265625" style="311" customWidth="1"/>
    <col min="14086" max="14086" width="9.1796875" style="311"/>
    <col min="14087" max="14087" width="2.81640625" style="311" customWidth="1"/>
    <col min="14088" max="14088" width="18.54296875" style="311" customWidth="1"/>
    <col min="14089" max="14089" width="14.453125" style="311" customWidth="1"/>
    <col min="14090" max="14090" width="13.7265625" style="311" customWidth="1"/>
    <col min="14091" max="14091" width="10.1796875" style="311" customWidth="1"/>
    <col min="14092" max="14092" width="4.453125" style="311" customWidth="1"/>
    <col min="14093" max="14093" width="24" style="311" customWidth="1"/>
    <col min="14094" max="14094" width="13.1796875" style="311" customWidth="1"/>
    <col min="14095" max="14095" width="13" style="311" customWidth="1"/>
    <col min="14096" max="14096" width="10.453125" style="311" customWidth="1"/>
    <col min="14097" max="14332" width="9.1796875" style="311"/>
    <col min="14333" max="14333" width="5" style="311" customWidth="1"/>
    <col min="14334" max="14334" width="17.7265625" style="311" customWidth="1"/>
    <col min="14335" max="14335" width="13.81640625" style="311" customWidth="1"/>
    <col min="14336" max="14336" width="13.1796875" style="311" customWidth="1"/>
    <col min="14337" max="14337" width="12.26953125" style="311" customWidth="1"/>
    <col min="14338" max="14338" width="3" style="311" customWidth="1"/>
    <col min="14339" max="14339" width="20.26953125" style="311" customWidth="1"/>
    <col min="14340" max="14340" width="12.54296875" style="311" customWidth="1"/>
    <col min="14341" max="14341" width="11.7265625" style="311" customWidth="1"/>
    <col min="14342" max="14342" width="9.1796875" style="311"/>
    <col min="14343" max="14343" width="2.81640625" style="311" customWidth="1"/>
    <col min="14344" max="14344" width="18.54296875" style="311" customWidth="1"/>
    <col min="14345" max="14345" width="14.453125" style="311" customWidth="1"/>
    <col min="14346" max="14346" width="13.7265625" style="311" customWidth="1"/>
    <col min="14347" max="14347" width="10.1796875" style="311" customWidth="1"/>
    <col min="14348" max="14348" width="4.453125" style="311" customWidth="1"/>
    <col min="14349" max="14349" width="24" style="311" customWidth="1"/>
    <col min="14350" max="14350" width="13.1796875" style="311" customWidth="1"/>
    <col min="14351" max="14351" width="13" style="311" customWidth="1"/>
    <col min="14352" max="14352" width="10.453125" style="311" customWidth="1"/>
    <col min="14353" max="14588" width="9.1796875" style="311"/>
    <col min="14589" max="14589" width="5" style="311" customWidth="1"/>
    <col min="14590" max="14590" width="17.7265625" style="311" customWidth="1"/>
    <col min="14591" max="14591" width="13.81640625" style="311" customWidth="1"/>
    <col min="14592" max="14592" width="13.1796875" style="311" customWidth="1"/>
    <col min="14593" max="14593" width="12.26953125" style="311" customWidth="1"/>
    <col min="14594" max="14594" width="3" style="311" customWidth="1"/>
    <col min="14595" max="14595" width="20.26953125" style="311" customWidth="1"/>
    <col min="14596" max="14596" width="12.54296875" style="311" customWidth="1"/>
    <col min="14597" max="14597" width="11.7265625" style="311" customWidth="1"/>
    <col min="14598" max="14598" width="9.1796875" style="311"/>
    <col min="14599" max="14599" width="2.81640625" style="311" customWidth="1"/>
    <col min="14600" max="14600" width="18.54296875" style="311" customWidth="1"/>
    <col min="14601" max="14601" width="14.453125" style="311" customWidth="1"/>
    <col min="14602" max="14602" width="13.7265625" style="311" customWidth="1"/>
    <col min="14603" max="14603" width="10.1796875" style="311" customWidth="1"/>
    <col min="14604" max="14604" width="4.453125" style="311" customWidth="1"/>
    <col min="14605" max="14605" width="24" style="311" customWidth="1"/>
    <col min="14606" max="14606" width="13.1796875" style="311" customWidth="1"/>
    <col min="14607" max="14607" width="13" style="311" customWidth="1"/>
    <col min="14608" max="14608" width="10.453125" style="311" customWidth="1"/>
    <col min="14609" max="14844" width="9.1796875" style="311"/>
    <col min="14845" max="14845" width="5" style="311" customWidth="1"/>
    <col min="14846" max="14846" width="17.7265625" style="311" customWidth="1"/>
    <col min="14847" max="14847" width="13.81640625" style="311" customWidth="1"/>
    <col min="14848" max="14848" width="13.1796875" style="311" customWidth="1"/>
    <col min="14849" max="14849" width="12.26953125" style="311" customWidth="1"/>
    <col min="14850" max="14850" width="3" style="311" customWidth="1"/>
    <col min="14851" max="14851" width="20.26953125" style="311" customWidth="1"/>
    <col min="14852" max="14852" width="12.54296875" style="311" customWidth="1"/>
    <col min="14853" max="14853" width="11.7265625" style="311" customWidth="1"/>
    <col min="14854" max="14854" width="9.1796875" style="311"/>
    <col min="14855" max="14855" width="2.81640625" style="311" customWidth="1"/>
    <col min="14856" max="14856" width="18.54296875" style="311" customWidth="1"/>
    <col min="14857" max="14857" width="14.453125" style="311" customWidth="1"/>
    <col min="14858" max="14858" width="13.7265625" style="311" customWidth="1"/>
    <col min="14859" max="14859" width="10.1796875" style="311" customWidth="1"/>
    <col min="14860" max="14860" width="4.453125" style="311" customWidth="1"/>
    <col min="14861" max="14861" width="24" style="311" customWidth="1"/>
    <col min="14862" max="14862" width="13.1796875" style="311" customWidth="1"/>
    <col min="14863" max="14863" width="13" style="311" customWidth="1"/>
    <col min="14864" max="14864" width="10.453125" style="311" customWidth="1"/>
    <col min="14865" max="15100" width="9.1796875" style="311"/>
    <col min="15101" max="15101" width="5" style="311" customWidth="1"/>
    <col min="15102" max="15102" width="17.7265625" style="311" customWidth="1"/>
    <col min="15103" max="15103" width="13.81640625" style="311" customWidth="1"/>
    <col min="15104" max="15104" width="13.1796875" style="311" customWidth="1"/>
    <col min="15105" max="15105" width="12.26953125" style="311" customWidth="1"/>
    <col min="15106" max="15106" width="3" style="311" customWidth="1"/>
    <col min="15107" max="15107" width="20.26953125" style="311" customWidth="1"/>
    <col min="15108" max="15108" width="12.54296875" style="311" customWidth="1"/>
    <col min="15109" max="15109" width="11.7265625" style="311" customWidth="1"/>
    <col min="15110" max="15110" width="9.1796875" style="311"/>
    <col min="15111" max="15111" width="2.81640625" style="311" customWidth="1"/>
    <col min="15112" max="15112" width="18.54296875" style="311" customWidth="1"/>
    <col min="15113" max="15113" width="14.453125" style="311" customWidth="1"/>
    <col min="15114" max="15114" width="13.7265625" style="311" customWidth="1"/>
    <col min="15115" max="15115" width="10.1796875" style="311" customWidth="1"/>
    <col min="15116" max="15116" width="4.453125" style="311" customWidth="1"/>
    <col min="15117" max="15117" width="24" style="311" customWidth="1"/>
    <col min="15118" max="15118" width="13.1796875" style="311" customWidth="1"/>
    <col min="15119" max="15119" width="13" style="311" customWidth="1"/>
    <col min="15120" max="15120" width="10.453125" style="311" customWidth="1"/>
    <col min="15121" max="15356" width="9.1796875" style="311"/>
    <col min="15357" max="15357" width="5" style="311" customWidth="1"/>
    <col min="15358" max="15358" width="17.7265625" style="311" customWidth="1"/>
    <col min="15359" max="15359" width="13.81640625" style="311" customWidth="1"/>
    <col min="15360" max="15360" width="13.1796875" style="311" customWidth="1"/>
    <col min="15361" max="15361" width="12.26953125" style="311" customWidth="1"/>
    <col min="15362" max="15362" width="3" style="311" customWidth="1"/>
    <col min="15363" max="15363" width="20.26953125" style="311" customWidth="1"/>
    <col min="15364" max="15364" width="12.54296875" style="311" customWidth="1"/>
    <col min="15365" max="15365" width="11.7265625" style="311" customWidth="1"/>
    <col min="15366" max="15366" width="9.1796875" style="311"/>
    <col min="15367" max="15367" width="2.81640625" style="311" customWidth="1"/>
    <col min="15368" max="15368" width="18.54296875" style="311" customWidth="1"/>
    <col min="15369" max="15369" width="14.453125" style="311" customWidth="1"/>
    <col min="15370" max="15370" width="13.7265625" style="311" customWidth="1"/>
    <col min="15371" max="15371" width="10.1796875" style="311" customWidth="1"/>
    <col min="15372" max="15372" width="4.453125" style="311" customWidth="1"/>
    <col min="15373" max="15373" width="24" style="311" customWidth="1"/>
    <col min="15374" max="15374" width="13.1796875" style="311" customWidth="1"/>
    <col min="15375" max="15375" width="13" style="311" customWidth="1"/>
    <col min="15376" max="15376" width="10.453125" style="311" customWidth="1"/>
    <col min="15377" max="15612" width="9.1796875" style="311"/>
    <col min="15613" max="15613" width="5" style="311" customWidth="1"/>
    <col min="15614" max="15614" width="17.7265625" style="311" customWidth="1"/>
    <col min="15615" max="15615" width="13.81640625" style="311" customWidth="1"/>
    <col min="15616" max="15616" width="13.1796875" style="311" customWidth="1"/>
    <col min="15617" max="15617" width="12.26953125" style="311" customWidth="1"/>
    <col min="15618" max="15618" width="3" style="311" customWidth="1"/>
    <col min="15619" max="15619" width="20.26953125" style="311" customWidth="1"/>
    <col min="15620" max="15620" width="12.54296875" style="311" customWidth="1"/>
    <col min="15621" max="15621" width="11.7265625" style="311" customWidth="1"/>
    <col min="15622" max="15622" width="9.1796875" style="311"/>
    <col min="15623" max="15623" width="2.81640625" style="311" customWidth="1"/>
    <col min="15624" max="15624" width="18.54296875" style="311" customWidth="1"/>
    <col min="15625" max="15625" width="14.453125" style="311" customWidth="1"/>
    <col min="15626" max="15626" width="13.7265625" style="311" customWidth="1"/>
    <col min="15627" max="15627" width="10.1796875" style="311" customWidth="1"/>
    <col min="15628" max="15628" width="4.453125" style="311" customWidth="1"/>
    <col min="15629" max="15629" width="24" style="311" customWidth="1"/>
    <col min="15630" max="15630" width="13.1796875" style="311" customWidth="1"/>
    <col min="15631" max="15631" width="13" style="311" customWidth="1"/>
    <col min="15632" max="15632" width="10.453125" style="311" customWidth="1"/>
    <col min="15633" max="15868" width="9.1796875" style="311"/>
    <col min="15869" max="15869" width="5" style="311" customWidth="1"/>
    <col min="15870" max="15870" width="17.7265625" style="311" customWidth="1"/>
    <col min="15871" max="15871" width="13.81640625" style="311" customWidth="1"/>
    <col min="15872" max="15872" width="13.1796875" style="311" customWidth="1"/>
    <col min="15873" max="15873" width="12.26953125" style="311" customWidth="1"/>
    <col min="15874" max="15874" width="3" style="311" customWidth="1"/>
    <col min="15875" max="15875" width="20.26953125" style="311" customWidth="1"/>
    <col min="15876" max="15876" width="12.54296875" style="311" customWidth="1"/>
    <col min="15877" max="15877" width="11.7265625" style="311" customWidth="1"/>
    <col min="15878" max="15878" width="9.1796875" style="311"/>
    <col min="15879" max="15879" width="2.81640625" style="311" customWidth="1"/>
    <col min="15880" max="15880" width="18.54296875" style="311" customWidth="1"/>
    <col min="15881" max="15881" width="14.453125" style="311" customWidth="1"/>
    <col min="15882" max="15882" width="13.7265625" style="311" customWidth="1"/>
    <col min="15883" max="15883" width="10.1796875" style="311" customWidth="1"/>
    <col min="15884" max="15884" width="4.453125" style="311" customWidth="1"/>
    <col min="15885" max="15885" width="24" style="311" customWidth="1"/>
    <col min="15886" max="15886" width="13.1796875" style="311" customWidth="1"/>
    <col min="15887" max="15887" width="13" style="311" customWidth="1"/>
    <col min="15888" max="15888" width="10.453125" style="311" customWidth="1"/>
    <col min="15889" max="16124" width="9.1796875" style="311"/>
    <col min="16125" max="16125" width="5" style="311" customWidth="1"/>
    <col min="16126" max="16126" width="17.7265625" style="311" customWidth="1"/>
    <col min="16127" max="16127" width="13.81640625" style="311" customWidth="1"/>
    <col min="16128" max="16128" width="13.1796875" style="311" customWidth="1"/>
    <col min="16129" max="16129" width="12.26953125" style="311" customWidth="1"/>
    <col min="16130" max="16130" width="3" style="311" customWidth="1"/>
    <col min="16131" max="16131" width="20.26953125" style="311" customWidth="1"/>
    <col min="16132" max="16132" width="12.54296875" style="311" customWidth="1"/>
    <col min="16133" max="16133" width="11.7265625" style="311" customWidth="1"/>
    <col min="16134" max="16134" width="9.1796875" style="311"/>
    <col min="16135" max="16135" width="2.81640625" style="311" customWidth="1"/>
    <col min="16136" max="16136" width="18.54296875" style="311" customWidth="1"/>
    <col min="16137" max="16137" width="14.453125" style="311" customWidth="1"/>
    <col min="16138" max="16138" width="13.7265625" style="311" customWidth="1"/>
    <col min="16139" max="16139" width="10.1796875" style="311" customWidth="1"/>
    <col min="16140" max="16140" width="4.453125" style="311" customWidth="1"/>
    <col min="16141" max="16141" width="24" style="311" customWidth="1"/>
    <col min="16142" max="16142" width="13.1796875" style="311" customWidth="1"/>
    <col min="16143" max="16143" width="13" style="311" customWidth="1"/>
    <col min="16144" max="16144" width="10.453125" style="311" customWidth="1"/>
    <col min="16145" max="16384" width="9.1796875" style="311"/>
  </cols>
  <sheetData>
    <row r="1" spans="1:27" ht="18.75" customHeight="1">
      <c r="A1" s="423" t="s">
        <v>194</v>
      </c>
      <c r="B1" s="424"/>
      <c r="C1" s="424"/>
      <c r="D1" s="424"/>
      <c r="E1" s="424"/>
      <c r="F1" s="424"/>
      <c r="G1" s="424"/>
      <c r="H1" s="424"/>
      <c r="I1" s="424"/>
      <c r="J1" s="424"/>
      <c r="K1" s="424"/>
      <c r="L1" s="424"/>
      <c r="M1" s="424"/>
      <c r="N1" s="424"/>
      <c r="O1" s="424"/>
      <c r="P1" s="424"/>
      <c r="Q1" s="424"/>
      <c r="R1" s="424"/>
      <c r="S1" s="424"/>
      <c r="T1" s="424"/>
      <c r="U1" s="424"/>
      <c r="V1" s="424"/>
      <c r="W1" s="424"/>
      <c r="X1" s="424"/>
      <c r="Y1" s="424"/>
      <c r="Z1" s="424"/>
      <c r="AA1" s="424"/>
    </row>
    <row r="2" spans="1:27" ht="28.5" customHeight="1">
      <c r="A2" s="911" t="s">
        <v>360</v>
      </c>
      <c r="B2" s="911"/>
      <c r="C2" s="911"/>
      <c r="D2" s="911"/>
      <c r="E2" s="911"/>
      <c r="F2" s="911"/>
      <c r="G2" s="911"/>
      <c r="H2" s="911"/>
      <c r="I2" s="911"/>
      <c r="J2" s="911"/>
      <c r="K2" s="911"/>
      <c r="L2" s="911"/>
      <c r="M2" s="911"/>
      <c r="N2" s="911"/>
      <c r="O2" s="911"/>
      <c r="P2" s="911"/>
      <c r="Q2" s="911"/>
      <c r="R2" s="911"/>
      <c r="S2" s="911"/>
      <c r="T2" s="911"/>
      <c r="U2" s="911"/>
      <c r="V2" s="911"/>
      <c r="W2" s="911"/>
      <c r="X2" s="911"/>
      <c r="Y2" s="911"/>
      <c r="Z2" s="911"/>
      <c r="AA2" s="911"/>
    </row>
    <row r="3" spans="1:27" ht="15.75" customHeight="1">
      <c r="A3" s="912" t="s">
        <v>358</v>
      </c>
      <c r="B3" s="912"/>
      <c r="C3" s="912"/>
      <c r="D3" s="912"/>
      <c r="E3" s="912"/>
      <c r="F3" s="912"/>
      <c r="G3" s="912"/>
      <c r="H3" s="381"/>
      <c r="I3" s="381"/>
      <c r="J3" s="381"/>
      <c r="K3" s="381"/>
      <c r="L3" s="381"/>
      <c r="M3" s="381"/>
      <c r="N3" s="381"/>
      <c r="O3" s="381"/>
      <c r="P3" s="381"/>
      <c r="Q3" s="381"/>
      <c r="R3" s="381"/>
      <c r="S3" s="381"/>
      <c r="T3" s="381"/>
      <c r="U3" s="381"/>
      <c r="V3" s="381"/>
      <c r="W3" s="381"/>
      <c r="X3" s="381"/>
      <c r="Y3" s="381"/>
      <c r="Z3" s="381"/>
      <c r="AA3" s="381"/>
    </row>
    <row r="4" spans="1:27" ht="6" customHeight="1">
      <c r="H4" s="311"/>
    </row>
    <row r="5" spans="1:27" ht="37.5" customHeight="1" thickBot="1">
      <c r="A5" s="525" t="s">
        <v>106</v>
      </c>
      <c r="B5" s="913" t="s">
        <v>107</v>
      </c>
      <c r="C5" s="913"/>
      <c r="D5" s="310"/>
      <c r="E5" s="310"/>
      <c r="F5" s="525" t="s">
        <v>108</v>
      </c>
      <c r="G5" s="526" t="s">
        <v>109</v>
      </c>
      <c r="H5" s="527"/>
      <c r="I5" s="310"/>
      <c r="J5" s="310"/>
      <c r="K5" s="525" t="s">
        <v>110</v>
      </c>
      <c r="L5" s="528" t="s">
        <v>111</v>
      </c>
      <c r="M5" s="310"/>
      <c r="N5" s="529"/>
      <c r="O5" s="272"/>
      <c r="P5" s="525" t="s">
        <v>112</v>
      </c>
      <c r="Q5" s="528" t="s">
        <v>113</v>
      </c>
      <c r="R5" s="310"/>
    </row>
    <row r="6" spans="1:27" ht="53.25" customHeight="1" thickBot="1">
      <c r="A6" s="665" t="s">
        <v>114</v>
      </c>
      <c r="B6" s="417" t="s">
        <v>115</v>
      </c>
      <c r="C6" s="418" t="s">
        <v>116</v>
      </c>
      <c r="D6" s="419" t="s">
        <v>117</v>
      </c>
      <c r="E6" s="420"/>
      <c r="F6" s="665" t="s">
        <v>114</v>
      </c>
      <c r="G6" s="417" t="s">
        <v>115</v>
      </c>
      <c r="H6" s="421" t="s">
        <v>116</v>
      </c>
      <c r="I6" s="419" t="s">
        <v>117</v>
      </c>
      <c r="J6" s="420"/>
      <c r="K6" s="413" t="s">
        <v>114</v>
      </c>
      <c r="L6" s="414" t="s">
        <v>115</v>
      </c>
      <c r="M6" s="415" t="s">
        <v>118</v>
      </c>
      <c r="N6" s="416" t="s">
        <v>117</v>
      </c>
      <c r="O6"/>
      <c r="P6" s="413" t="s">
        <v>114</v>
      </c>
      <c r="Q6" s="414" t="s">
        <v>339</v>
      </c>
      <c r="R6" s="415" t="s">
        <v>118</v>
      </c>
      <c r="S6" s="416" t="s">
        <v>117</v>
      </c>
    </row>
    <row r="7" spans="1:27" ht="15.5">
      <c r="A7" s="373" t="s">
        <v>257</v>
      </c>
      <c r="B7" s="374">
        <v>18175.168000000001</v>
      </c>
      <c r="C7" s="374">
        <v>8027</v>
      </c>
      <c r="D7" s="375">
        <v>4.6605922679758089</v>
      </c>
      <c r="E7" s="420"/>
      <c r="F7" s="373" t="s">
        <v>119</v>
      </c>
      <c r="G7" s="374">
        <v>4385.3180000000002</v>
      </c>
      <c r="H7" s="374">
        <v>25170</v>
      </c>
      <c r="I7" s="375">
        <v>2.9135421718765571</v>
      </c>
      <c r="J7" s="420"/>
      <c r="K7" s="370" t="s">
        <v>119</v>
      </c>
      <c r="L7" s="371">
        <v>405087.03200000001</v>
      </c>
      <c r="M7" s="371">
        <v>71840.839000000007</v>
      </c>
      <c r="N7" s="372">
        <v>5.6386734570290855</v>
      </c>
      <c r="O7"/>
      <c r="P7" s="370" t="s">
        <v>120</v>
      </c>
      <c r="Q7" s="371">
        <v>104774.065</v>
      </c>
      <c r="R7" s="371">
        <v>19886.243999999999</v>
      </c>
      <c r="S7" s="372">
        <v>5.2686703934639443</v>
      </c>
    </row>
    <row r="8" spans="1:27" ht="15.5">
      <c r="A8" s="370" t="s">
        <v>262</v>
      </c>
      <c r="B8" s="371">
        <v>6774.82</v>
      </c>
      <c r="C8" s="371">
        <v>2790</v>
      </c>
      <c r="D8" s="372">
        <v>5.3661218027163198</v>
      </c>
      <c r="E8" s="420"/>
      <c r="F8" s="370" t="s">
        <v>121</v>
      </c>
      <c r="G8" s="371">
        <v>141.66900000000001</v>
      </c>
      <c r="H8" s="371">
        <v>386</v>
      </c>
      <c r="I8" s="372">
        <v>5.0371200000000007</v>
      </c>
      <c r="J8" s="420"/>
      <c r="K8" s="370" t="s">
        <v>122</v>
      </c>
      <c r="L8" s="371">
        <v>277291.33799999999</v>
      </c>
      <c r="M8" s="371">
        <v>51316.449000000001</v>
      </c>
      <c r="N8" s="372">
        <v>5.4035566256737679</v>
      </c>
      <c r="O8"/>
      <c r="P8" s="370" t="s">
        <v>121</v>
      </c>
      <c r="Q8" s="371">
        <v>69000.453999999998</v>
      </c>
      <c r="R8" s="371">
        <v>13912.302</v>
      </c>
      <c r="S8" s="372">
        <v>4.9596719507670262</v>
      </c>
    </row>
    <row r="9" spans="1:27" ht="16" thickBot="1">
      <c r="A9" s="370" t="s">
        <v>119</v>
      </c>
      <c r="B9" s="371">
        <v>6009.6610000000001</v>
      </c>
      <c r="C9" s="371">
        <v>28108</v>
      </c>
      <c r="D9" s="372">
        <v>3.2186037220083508</v>
      </c>
      <c r="E9" s="420"/>
      <c r="F9" s="387" t="s">
        <v>140</v>
      </c>
      <c r="G9" s="388">
        <v>73.305000000000007</v>
      </c>
      <c r="H9" s="388">
        <v>564</v>
      </c>
      <c r="I9" s="389">
        <v>1.919984284965951</v>
      </c>
      <c r="J9" s="420"/>
      <c r="K9" s="370" t="s">
        <v>342</v>
      </c>
      <c r="L9" s="371">
        <v>175077.432</v>
      </c>
      <c r="M9" s="371">
        <v>32565.807000000001</v>
      </c>
      <c r="N9" s="372">
        <v>5.37611219031053</v>
      </c>
      <c r="O9"/>
      <c r="P9" s="370" t="s">
        <v>122</v>
      </c>
      <c r="Q9" s="371">
        <v>65473.237000000001</v>
      </c>
      <c r="R9" s="371">
        <v>12996.342000000001</v>
      </c>
      <c r="S9" s="372">
        <v>5.0378204113126603</v>
      </c>
    </row>
    <row r="10" spans="1:27" ht="16" thickBot="1">
      <c r="A10" s="370" t="s">
        <v>129</v>
      </c>
      <c r="B10" s="371">
        <v>3941.991</v>
      </c>
      <c r="C10" s="371">
        <v>2110</v>
      </c>
      <c r="D10" s="372">
        <v>3.4198722620138251</v>
      </c>
      <c r="E10" s="420"/>
      <c r="F10" s="376" t="s">
        <v>201</v>
      </c>
      <c r="G10" s="377">
        <v>4604.8760000000002</v>
      </c>
      <c r="H10" s="377">
        <v>26190</v>
      </c>
      <c r="I10" s="378">
        <v>2.9260437615766115</v>
      </c>
      <c r="J10" s="420"/>
      <c r="K10" s="370" t="s">
        <v>258</v>
      </c>
      <c r="L10" s="371">
        <v>128809.19899999999</v>
      </c>
      <c r="M10" s="371">
        <v>28894.735000000001</v>
      </c>
      <c r="N10" s="372">
        <v>4.4578778452198984</v>
      </c>
      <c r="O10"/>
      <c r="P10" s="370" t="s">
        <v>123</v>
      </c>
      <c r="Q10" s="371">
        <v>33529.642999999996</v>
      </c>
      <c r="R10" s="371">
        <v>5602.2759999999998</v>
      </c>
      <c r="S10" s="372">
        <v>5.9850037734663548</v>
      </c>
    </row>
    <row r="11" spans="1:27" ht="15.5">
      <c r="A11" s="370" t="s">
        <v>132</v>
      </c>
      <c r="B11" s="371">
        <v>3103.17</v>
      </c>
      <c r="C11" s="371">
        <v>1729</v>
      </c>
      <c r="D11" s="372">
        <v>3.3401035881274059</v>
      </c>
      <c r="E11" s="420"/>
      <c r="F11"/>
      <c r="G11"/>
      <c r="H11"/>
      <c r="I11"/>
      <c r="J11" s="420"/>
      <c r="K11" s="370" t="s">
        <v>121</v>
      </c>
      <c r="L11" s="371">
        <v>114764.037</v>
      </c>
      <c r="M11" s="371">
        <v>18640.561000000002</v>
      </c>
      <c r="N11" s="372">
        <v>6.1566836427294218</v>
      </c>
      <c r="O11"/>
      <c r="P11" s="370" t="s">
        <v>119</v>
      </c>
      <c r="Q11" s="371">
        <v>32970.788999999997</v>
      </c>
      <c r="R11" s="371">
        <v>6759.3209999999999</v>
      </c>
      <c r="S11" s="372">
        <v>4.8778255981628922</v>
      </c>
    </row>
    <row r="12" spans="1:27" ht="15.5">
      <c r="A12" s="370" t="s">
        <v>127</v>
      </c>
      <c r="B12" s="371">
        <v>2347.087</v>
      </c>
      <c r="C12" s="371">
        <v>2517</v>
      </c>
      <c r="D12" s="372">
        <v>3.4128476518820858</v>
      </c>
      <c r="E12" s="420"/>
      <c r="F12"/>
      <c r="G12"/>
      <c r="H12"/>
      <c r="I12"/>
      <c r="J12" s="420"/>
      <c r="K12" s="370" t="s">
        <v>128</v>
      </c>
      <c r="L12" s="371">
        <v>88991.562999999995</v>
      </c>
      <c r="M12" s="371">
        <v>13136.887000000001</v>
      </c>
      <c r="N12" s="372">
        <v>6.7741743534826773</v>
      </c>
      <c r="O12"/>
      <c r="P12" s="370" t="s">
        <v>258</v>
      </c>
      <c r="Q12" s="371">
        <v>32774.567999999999</v>
      </c>
      <c r="R12" s="371">
        <v>6999.6629999999996</v>
      </c>
      <c r="S12" s="372">
        <v>4.6823065624730793</v>
      </c>
    </row>
    <row r="13" spans="1:27" ht="15.5">
      <c r="A13" s="370" t="s">
        <v>335</v>
      </c>
      <c r="B13" s="371">
        <v>2195.9</v>
      </c>
      <c r="C13" s="371">
        <v>730</v>
      </c>
      <c r="D13" s="372">
        <v>5.9822377203258235</v>
      </c>
      <c r="E13" s="420"/>
      <c r="F13"/>
      <c r="G13"/>
      <c r="H13"/>
      <c r="I13"/>
      <c r="J13" s="420"/>
      <c r="K13" s="370" t="s">
        <v>126</v>
      </c>
      <c r="L13" s="371">
        <v>59613.584000000003</v>
      </c>
      <c r="M13" s="371">
        <v>7044.3530000000001</v>
      </c>
      <c r="N13" s="372">
        <v>8.462606005122117</v>
      </c>
      <c r="O13"/>
      <c r="P13" s="370" t="s">
        <v>126</v>
      </c>
      <c r="Q13" s="371">
        <v>31744.625</v>
      </c>
      <c r="R13" s="371">
        <v>4145.1509999999998</v>
      </c>
      <c r="S13" s="372">
        <v>7.6582553928674733</v>
      </c>
    </row>
    <row r="14" spans="1:27" ht="15.5">
      <c r="A14" s="370" t="s">
        <v>122</v>
      </c>
      <c r="B14" s="371">
        <v>1939.5650000000001</v>
      </c>
      <c r="C14" s="371">
        <v>1225</v>
      </c>
      <c r="D14" s="372">
        <v>3.4195433709449929</v>
      </c>
      <c r="E14" s="420"/>
      <c r="F14"/>
      <c r="G14"/>
      <c r="H14"/>
      <c r="I14"/>
      <c r="J14" s="420"/>
      <c r="K14" s="370" t="s">
        <v>129</v>
      </c>
      <c r="L14" s="371">
        <v>58144.281999999999</v>
      </c>
      <c r="M14" s="371">
        <v>9984.8739999999998</v>
      </c>
      <c r="N14" s="372">
        <v>5.8232364274201158</v>
      </c>
      <c r="O14"/>
      <c r="P14" s="370" t="s">
        <v>128</v>
      </c>
      <c r="Q14" s="371">
        <v>26758.028999999999</v>
      </c>
      <c r="R14" s="371">
        <v>5596.0969999999998</v>
      </c>
      <c r="S14" s="372">
        <v>4.7815520352845917</v>
      </c>
    </row>
    <row r="15" spans="1:27" ht="15.5">
      <c r="A15" s="370" t="s">
        <v>308</v>
      </c>
      <c r="B15" s="371">
        <v>1684.9</v>
      </c>
      <c r="C15" s="371">
        <v>697</v>
      </c>
      <c r="D15" s="372">
        <v>5.9780024835905623</v>
      </c>
      <c r="E15" s="379"/>
      <c r="J15" s="420"/>
      <c r="K15" s="370" t="s">
        <v>124</v>
      </c>
      <c r="L15" s="371">
        <v>53680.665000000001</v>
      </c>
      <c r="M15" s="371">
        <v>9656.9580000000005</v>
      </c>
      <c r="N15" s="372">
        <v>5.5587551483603841</v>
      </c>
      <c r="O15"/>
      <c r="P15" s="370" t="s">
        <v>216</v>
      </c>
      <c r="Q15" s="371">
        <v>15999.563</v>
      </c>
      <c r="R15" s="371">
        <v>3019.3359999999998</v>
      </c>
      <c r="S15" s="372">
        <v>5.2990336285858879</v>
      </c>
    </row>
    <row r="16" spans="1:27" ht="15.5">
      <c r="A16" s="370" t="s">
        <v>247</v>
      </c>
      <c r="B16" s="371">
        <v>1085.693</v>
      </c>
      <c r="C16" s="371">
        <v>471</v>
      </c>
      <c r="D16" s="372">
        <v>4.4742247223424201</v>
      </c>
      <c r="E16" s="420"/>
      <c r="J16" s="420"/>
      <c r="K16" s="370" t="s">
        <v>120</v>
      </c>
      <c r="L16" s="371">
        <v>52281.065999999999</v>
      </c>
      <c r="M16" s="371">
        <v>7666.5129999999999</v>
      </c>
      <c r="N16" s="372">
        <v>6.8194061628800471</v>
      </c>
      <c r="O16"/>
      <c r="P16" s="370" t="s">
        <v>129</v>
      </c>
      <c r="Q16" s="371">
        <v>15957.567999999999</v>
      </c>
      <c r="R16" s="371">
        <v>3054.181</v>
      </c>
      <c r="S16" s="372">
        <v>5.2248272122706538</v>
      </c>
    </row>
    <row r="17" spans="1:19" ht="15.5">
      <c r="A17" s="370" t="s">
        <v>334</v>
      </c>
      <c r="B17" s="371">
        <v>932.96</v>
      </c>
      <c r="C17" s="371">
        <v>350</v>
      </c>
      <c r="D17" s="372">
        <v>4.7994979088107748</v>
      </c>
      <c r="E17" s="420"/>
      <c r="F17" s="420"/>
      <c r="G17" s="420"/>
      <c r="H17" s="422"/>
      <c r="I17" s="420"/>
      <c r="J17" s="420"/>
      <c r="K17" s="370" t="s">
        <v>227</v>
      </c>
      <c r="L17" s="371">
        <v>43042.942999999999</v>
      </c>
      <c r="M17" s="371">
        <v>5602.9080000000004</v>
      </c>
      <c r="N17" s="372">
        <v>7.6822505384703792</v>
      </c>
      <c r="O17"/>
      <c r="P17" s="370" t="s">
        <v>135</v>
      </c>
      <c r="Q17" s="371">
        <v>12955.002</v>
      </c>
      <c r="R17" s="371">
        <v>3099.6909999999998</v>
      </c>
      <c r="S17" s="372">
        <v>4.179449499966287</v>
      </c>
    </row>
    <row r="18" spans="1:19" ht="15.5">
      <c r="A18" s="370" t="s">
        <v>125</v>
      </c>
      <c r="B18" s="371">
        <v>585.17700000000002</v>
      </c>
      <c r="C18" s="371">
        <v>1001</v>
      </c>
      <c r="D18" s="372">
        <v>3.0846357804403635</v>
      </c>
      <c r="E18" s="420"/>
      <c r="F18" s="420"/>
      <c r="G18" s="420"/>
      <c r="H18" s="422"/>
      <c r="I18" s="420"/>
      <c r="J18" s="420"/>
      <c r="K18" s="370" t="s">
        <v>136</v>
      </c>
      <c r="L18" s="371">
        <v>35791.934999999998</v>
      </c>
      <c r="M18" s="371">
        <v>6991.643</v>
      </c>
      <c r="N18" s="372">
        <v>5.1192452188991915</v>
      </c>
      <c r="O18"/>
      <c r="P18" s="370" t="s">
        <v>226</v>
      </c>
      <c r="Q18" s="371">
        <v>11632.966</v>
      </c>
      <c r="R18" s="371">
        <v>2141.8510000000001</v>
      </c>
      <c r="S18" s="372">
        <v>5.4312676278602012</v>
      </c>
    </row>
    <row r="19" spans="1:19" ht="15.5">
      <c r="A19" s="370" t="s">
        <v>261</v>
      </c>
      <c r="B19" s="371">
        <v>411.65199999999999</v>
      </c>
      <c r="C19" s="371">
        <v>216</v>
      </c>
      <c r="D19" s="372">
        <v>4.0652972545921386</v>
      </c>
      <c r="E19" s="190"/>
      <c r="F19" s="420"/>
      <c r="G19" s="420"/>
      <c r="H19" s="422"/>
      <c r="I19" s="420"/>
      <c r="J19" s="420"/>
      <c r="K19" s="370" t="s">
        <v>127</v>
      </c>
      <c r="L19" s="371">
        <v>30044.028999999999</v>
      </c>
      <c r="M19" s="371">
        <v>6313.2619999999997</v>
      </c>
      <c r="N19" s="372">
        <v>4.7588756810663018</v>
      </c>
      <c r="O19"/>
      <c r="P19" s="370" t="s">
        <v>137</v>
      </c>
      <c r="Q19" s="371">
        <v>7891.223</v>
      </c>
      <c r="R19" s="371">
        <v>1824.6189999999999</v>
      </c>
      <c r="S19" s="372">
        <v>4.3248606969454997</v>
      </c>
    </row>
    <row r="20" spans="1:19" ht="15.5">
      <c r="A20" s="370" t="s">
        <v>121</v>
      </c>
      <c r="B20" s="371">
        <v>310.01900000000001</v>
      </c>
      <c r="C20" s="371">
        <v>512</v>
      </c>
      <c r="D20" s="372">
        <v>4.3490075050852219</v>
      </c>
      <c r="E20" s="190"/>
      <c r="F20" s="420"/>
      <c r="G20" s="420"/>
      <c r="H20" s="422"/>
      <c r="I20" s="420"/>
      <c r="J20" s="420"/>
      <c r="K20" s="370" t="s">
        <v>134</v>
      </c>
      <c r="L20" s="371">
        <v>22007.429</v>
      </c>
      <c r="M20" s="371">
        <v>3762.0129999999999</v>
      </c>
      <c r="N20" s="372">
        <v>5.8499077488567961</v>
      </c>
      <c r="O20"/>
      <c r="P20" s="370" t="s">
        <v>133</v>
      </c>
      <c r="Q20" s="371">
        <v>6808.1369999999997</v>
      </c>
      <c r="R20" s="371">
        <v>1387.386</v>
      </c>
      <c r="S20" s="372">
        <v>4.9071685889867709</v>
      </c>
    </row>
    <row r="21" spans="1:19" ht="15.5">
      <c r="A21" s="370" t="s">
        <v>135</v>
      </c>
      <c r="B21" s="371">
        <v>235.98</v>
      </c>
      <c r="C21" s="371">
        <v>193</v>
      </c>
      <c r="D21" s="372">
        <v>3.9186316838259714</v>
      </c>
      <c r="E21" s="190"/>
      <c r="F21" s="420"/>
      <c r="G21" s="420"/>
      <c r="H21" s="422"/>
      <c r="I21" s="420"/>
      <c r="J21" s="420"/>
      <c r="K21" s="370" t="s">
        <v>226</v>
      </c>
      <c r="L21" s="371">
        <v>20440.502</v>
      </c>
      <c r="M21" s="371">
        <v>3519.326</v>
      </c>
      <c r="N21" s="372">
        <v>5.8080729094150412</v>
      </c>
      <c r="O21"/>
      <c r="P21" s="370" t="s">
        <v>227</v>
      </c>
      <c r="Q21" s="371">
        <v>6295.5829999999996</v>
      </c>
      <c r="R21" s="371">
        <v>940.21299999999997</v>
      </c>
      <c r="S21" s="372">
        <v>6.6959114583610306</v>
      </c>
    </row>
    <row r="22" spans="1:19" ht="15.5">
      <c r="A22" s="370" t="s">
        <v>228</v>
      </c>
      <c r="B22" s="371">
        <v>188.619</v>
      </c>
      <c r="C22" s="371">
        <v>203</v>
      </c>
      <c r="D22" s="372">
        <v>3.8202863913474978</v>
      </c>
      <c r="E22" s="190"/>
      <c r="F22" s="420"/>
      <c r="G22" s="420"/>
      <c r="H22" s="420"/>
      <c r="I22" s="420"/>
      <c r="J22" s="420"/>
      <c r="K22" s="370" t="s">
        <v>133</v>
      </c>
      <c r="L22" s="371">
        <v>17490.197</v>
      </c>
      <c r="M22" s="371">
        <v>2442.8490000000002</v>
      </c>
      <c r="N22" s="372">
        <v>7.1597536319273107</v>
      </c>
      <c r="O22"/>
      <c r="P22" s="370" t="s">
        <v>139</v>
      </c>
      <c r="Q22" s="371">
        <v>5616.2579999999998</v>
      </c>
      <c r="R22" s="371">
        <v>1655.9960000000001</v>
      </c>
      <c r="S22" s="372">
        <v>3.3914683368800405</v>
      </c>
    </row>
    <row r="23" spans="1:19" ht="15.5">
      <c r="A23" s="370" t="s">
        <v>326</v>
      </c>
      <c r="B23" s="371">
        <v>184.78</v>
      </c>
      <c r="C23" s="371">
        <v>66</v>
      </c>
      <c r="D23" s="372">
        <v>5.3652729384436704</v>
      </c>
      <c r="E23" s="190"/>
      <c r="F23" s="420"/>
      <c r="G23" s="420"/>
      <c r="H23" s="420"/>
      <c r="I23" s="420"/>
      <c r="J23" s="420"/>
      <c r="K23" s="370" t="s">
        <v>228</v>
      </c>
      <c r="L23" s="371">
        <v>17388.812999999998</v>
      </c>
      <c r="M23" s="371">
        <v>3130.029</v>
      </c>
      <c r="N23" s="372">
        <v>5.5554798374072565</v>
      </c>
      <c r="O23"/>
      <c r="P23" s="370" t="s">
        <v>124</v>
      </c>
      <c r="Q23" s="371">
        <v>5283.2950000000001</v>
      </c>
      <c r="R23" s="371">
        <v>1513.9649999999999</v>
      </c>
      <c r="S23" s="372">
        <v>3.4897074899353688</v>
      </c>
    </row>
    <row r="24" spans="1:19" ht="15.5">
      <c r="A24" s="370" t="s">
        <v>140</v>
      </c>
      <c r="B24" s="371">
        <v>73.305000000000007</v>
      </c>
      <c r="C24" s="371">
        <v>564</v>
      </c>
      <c r="D24" s="372">
        <v>1.919984284965951</v>
      </c>
      <c r="E24" s="190"/>
      <c r="F24" s="420"/>
      <c r="G24" s="420"/>
      <c r="H24" s="420"/>
      <c r="I24" s="420"/>
      <c r="J24" s="420"/>
      <c r="K24" s="370" t="s">
        <v>123</v>
      </c>
      <c r="L24" s="371">
        <v>16863.162</v>
      </c>
      <c r="M24" s="371">
        <v>2762.4059999999999</v>
      </c>
      <c r="N24" s="372">
        <v>6.104519755604354</v>
      </c>
      <c r="O24"/>
      <c r="P24" s="370" t="s">
        <v>132</v>
      </c>
      <c r="Q24" s="371">
        <v>4721.5680000000002</v>
      </c>
      <c r="R24" s="371">
        <v>1048.471</v>
      </c>
      <c r="S24" s="372">
        <v>4.503289075234318</v>
      </c>
    </row>
    <row r="25" spans="1:19" ht="16" thickBot="1">
      <c r="A25" s="370" t="s">
        <v>131</v>
      </c>
      <c r="B25" s="371">
        <v>65.715000000000003</v>
      </c>
      <c r="C25" s="371">
        <v>32</v>
      </c>
      <c r="D25" s="372">
        <v>3.37</v>
      </c>
      <c r="E25" s="190"/>
      <c r="F25" s="420"/>
      <c r="G25" s="420"/>
      <c r="H25" s="420"/>
      <c r="I25" s="420"/>
      <c r="J25" s="420"/>
      <c r="K25" s="370" t="s">
        <v>125</v>
      </c>
      <c r="L25" s="371">
        <v>11688.145</v>
      </c>
      <c r="M25" s="371">
        <v>3044.7890000000002</v>
      </c>
      <c r="N25" s="372">
        <v>3.8387372655379401</v>
      </c>
      <c r="O25"/>
      <c r="P25" s="370" t="s">
        <v>138</v>
      </c>
      <c r="Q25" s="371">
        <v>4236.799</v>
      </c>
      <c r="R25" s="371">
        <v>895.98099999999999</v>
      </c>
      <c r="S25" s="372">
        <v>4.7286705856485796</v>
      </c>
    </row>
    <row r="26" spans="1:19" ht="16" thickBot="1">
      <c r="A26" s="376" t="s">
        <v>201</v>
      </c>
      <c r="B26" s="377">
        <v>50291.334000000003</v>
      </c>
      <c r="C26" s="377">
        <v>51648</v>
      </c>
      <c r="D26" s="378">
        <v>4.1790217509445551</v>
      </c>
      <c r="E26" s="190"/>
      <c r="F26" s="420"/>
      <c r="G26" s="420"/>
      <c r="H26" s="420"/>
      <c r="I26" s="420"/>
      <c r="J26" s="420"/>
      <c r="K26" s="370" t="s">
        <v>137</v>
      </c>
      <c r="L26" s="371">
        <v>7521.4679999999998</v>
      </c>
      <c r="M26" s="371">
        <v>1760.884</v>
      </c>
      <c r="N26" s="372">
        <v>4.2714159478988964</v>
      </c>
      <c r="O26"/>
      <c r="P26" s="370" t="s">
        <v>140</v>
      </c>
      <c r="Q26" s="371">
        <v>4078.0920000000001</v>
      </c>
      <c r="R26" s="371">
        <v>1106.4349999999999</v>
      </c>
      <c r="S26" s="372">
        <v>3.6857944660102042</v>
      </c>
    </row>
    <row r="27" spans="1:19" ht="15.5">
      <c r="A27"/>
      <c r="B27"/>
      <c r="C27"/>
      <c r="D27"/>
      <c r="E27" s="190"/>
      <c r="F27" s="420"/>
      <c r="G27" s="420"/>
      <c r="H27" s="420"/>
      <c r="I27" s="420"/>
      <c r="J27" s="420"/>
      <c r="K27" s="370" t="s">
        <v>140</v>
      </c>
      <c r="L27" s="371">
        <v>5880.7560000000003</v>
      </c>
      <c r="M27" s="371">
        <v>1406.2940000000001</v>
      </c>
      <c r="N27" s="372">
        <v>4.1817400913322533</v>
      </c>
      <c r="O27"/>
      <c r="P27" s="370" t="s">
        <v>272</v>
      </c>
      <c r="Q27" s="371">
        <v>3630.5520000000001</v>
      </c>
      <c r="R27" s="371">
        <v>638.02</v>
      </c>
      <c r="S27" s="372">
        <v>5.6903419955487289</v>
      </c>
    </row>
    <row r="28" spans="1:19" ht="16" thickBot="1">
      <c r="A28"/>
      <c r="B28"/>
      <c r="C28"/>
      <c r="D28"/>
      <c r="E28" s="190"/>
      <c r="F28" s="420"/>
      <c r="G28" s="420"/>
      <c r="H28" s="420"/>
      <c r="I28" s="420"/>
      <c r="J28" s="420"/>
      <c r="K28" s="370" t="s">
        <v>132</v>
      </c>
      <c r="L28" s="371">
        <v>5073.4080000000004</v>
      </c>
      <c r="M28" s="371">
        <v>809.73500000000001</v>
      </c>
      <c r="N28" s="372">
        <v>6.265516496137626</v>
      </c>
      <c r="O28"/>
      <c r="P28" s="370" t="s">
        <v>136</v>
      </c>
      <c r="Q28" s="371">
        <v>3469.8319999999999</v>
      </c>
      <c r="R28" s="371">
        <v>769.03800000000001</v>
      </c>
      <c r="S28" s="372">
        <v>4.5119122852186759</v>
      </c>
    </row>
    <row r="29" spans="1:19" ht="16" thickBot="1">
      <c r="A29"/>
      <c r="B29"/>
      <c r="C29"/>
      <c r="D29"/>
      <c r="E29" s="190"/>
      <c r="F29" s="420"/>
      <c r="G29" s="420"/>
      <c r="H29" s="420"/>
      <c r="I29" s="420"/>
      <c r="J29" s="420"/>
      <c r="K29" s="376" t="s">
        <v>201</v>
      </c>
      <c r="L29" s="377">
        <v>1659948.6810000001</v>
      </c>
      <c r="M29" s="377">
        <v>294183.962</v>
      </c>
      <c r="N29" s="378">
        <v>5.6425532843969251</v>
      </c>
      <c r="O29"/>
      <c r="P29" s="370" t="s">
        <v>134</v>
      </c>
      <c r="Q29" s="371">
        <v>3394.9389999999999</v>
      </c>
      <c r="R29" s="371">
        <v>647.84</v>
      </c>
      <c r="S29" s="372">
        <v>5.2403973203260064</v>
      </c>
    </row>
    <row r="30" spans="1:19" ht="16" thickBot="1">
      <c r="E30" s="190"/>
      <c r="F30" s="272"/>
      <c r="G30" s="272"/>
      <c r="H30" s="272"/>
      <c r="I30" s="272"/>
      <c r="J30" s="272"/>
      <c r="K30"/>
      <c r="L30"/>
      <c r="M30"/>
      <c r="N30"/>
      <c r="O30"/>
      <c r="P30" s="376" t="s">
        <v>201</v>
      </c>
      <c r="Q30" s="377">
        <v>532367.22600000002</v>
      </c>
      <c r="R30" s="377">
        <v>105159.747</v>
      </c>
      <c r="S30" s="378">
        <v>5.062462027414349</v>
      </c>
    </row>
    <row r="31" spans="1:19" ht="15.5">
      <c r="A31" s="190"/>
      <c r="B31" s="190"/>
      <c r="C31" s="190"/>
      <c r="D31" s="190"/>
      <c r="E31" s="190"/>
      <c r="F31" s="272"/>
      <c r="G31" s="272"/>
      <c r="H31" s="272"/>
      <c r="I31" s="272"/>
      <c r="J31" s="272"/>
      <c r="K31"/>
      <c r="L31"/>
      <c r="M31"/>
      <c r="N31"/>
      <c r="O31" s="272"/>
      <c r="P31"/>
      <c r="Q31"/>
      <c r="R31"/>
      <c r="S31"/>
    </row>
    <row r="32" spans="1:19" ht="15.5">
      <c r="A32" s="272"/>
      <c r="B32" s="272"/>
      <c r="C32" s="272"/>
      <c r="D32" s="272"/>
      <c r="E32" s="272"/>
      <c r="F32" s="272"/>
      <c r="G32" s="272"/>
      <c r="H32" s="272"/>
      <c r="I32" s="272"/>
      <c r="J32" s="272"/>
      <c r="O32" s="272"/>
      <c r="P32"/>
      <c r="Q32"/>
      <c r="R32"/>
      <c r="S32"/>
    </row>
    <row r="33" spans="1:19">
      <c r="A33" s="380"/>
      <c r="B33" s="380"/>
      <c r="C33" s="303"/>
      <c r="D33" s="303"/>
      <c r="E33" s="303"/>
      <c r="F33" s="303"/>
      <c r="G33" s="303"/>
      <c r="H33" s="303"/>
      <c r="I33" s="303"/>
      <c r="J33" s="303"/>
      <c r="K33"/>
      <c r="L33"/>
      <c r="M33"/>
      <c r="N33"/>
      <c r="O33" s="303"/>
      <c r="P33"/>
      <c r="Q33"/>
      <c r="R33"/>
      <c r="S33"/>
    </row>
    <row r="34" spans="1:19">
      <c r="A34" s="340"/>
      <c r="C34" s="303"/>
      <c r="D34" s="303"/>
      <c r="E34" s="303"/>
      <c r="F34" s="303"/>
      <c r="G34" s="303"/>
      <c r="H34" s="303"/>
      <c r="I34" s="303"/>
      <c r="J34"/>
      <c r="K34"/>
      <c r="L34"/>
      <c r="M34"/>
      <c r="N34"/>
      <c r="O34" s="303"/>
      <c r="P34"/>
      <c r="Q34"/>
      <c r="R34"/>
      <c r="S34"/>
    </row>
    <row r="35" spans="1:19">
      <c r="A35" s="303"/>
      <c r="B35" s="303"/>
      <c r="C35" s="303"/>
      <c r="D35" s="303"/>
      <c r="E35" s="303"/>
      <c r="F35" s="303"/>
      <c r="G35" s="303"/>
      <c r="H35" s="303"/>
      <c r="I35" s="303"/>
      <c r="J35"/>
      <c r="K35"/>
      <c r="L35"/>
      <c r="M35"/>
      <c r="N35"/>
      <c r="O35" s="303"/>
      <c r="P35"/>
      <c r="Q35"/>
      <c r="R35"/>
      <c r="S35"/>
    </row>
    <row r="36" spans="1:19" ht="15.75" customHeight="1">
      <c r="A36"/>
      <c r="B36"/>
      <c r="C36"/>
      <c r="D36"/>
      <c r="E36"/>
      <c r="F36"/>
      <c r="G36"/>
      <c r="H36"/>
      <c r="I36"/>
      <c r="J36"/>
      <c r="K36"/>
      <c r="L36"/>
      <c r="M36"/>
      <c r="N36"/>
      <c r="O36" s="303"/>
      <c r="P36"/>
      <c r="Q36"/>
      <c r="R36"/>
      <c r="S36"/>
    </row>
    <row r="37" spans="1:19" ht="17.25" customHeight="1">
      <c r="A37" s="1" t="s">
        <v>256</v>
      </c>
      <c r="B37" s="1"/>
      <c r="C37"/>
      <c r="D37"/>
      <c r="E37"/>
      <c r="F37"/>
      <c r="G37"/>
      <c r="H37"/>
      <c r="I37"/>
      <c r="J37"/>
      <c r="K37"/>
      <c r="L37"/>
      <c r="M37"/>
      <c r="N37"/>
      <c r="O37" s="303"/>
      <c r="P37"/>
      <c r="Q37"/>
      <c r="R37"/>
      <c r="S37"/>
    </row>
    <row r="38" spans="1:19">
      <c r="A38"/>
      <c r="B38"/>
      <c r="C38"/>
      <c r="D38"/>
      <c r="E38"/>
      <c r="F38"/>
      <c r="G38"/>
      <c r="H38"/>
      <c r="I38"/>
      <c r="J38"/>
      <c r="K38"/>
      <c r="L38"/>
      <c r="M38"/>
      <c r="N38"/>
      <c r="O38" s="303"/>
      <c r="P38"/>
      <c r="Q38"/>
      <c r="R38"/>
      <c r="S38"/>
    </row>
    <row r="39" spans="1:19">
      <c r="A39"/>
      <c r="B39"/>
      <c r="C39"/>
      <c r="D39"/>
      <c r="E39"/>
      <c r="F39"/>
      <c r="G39"/>
      <c r="H39"/>
      <c r="I39"/>
      <c r="J39"/>
      <c r="K39"/>
      <c r="L39"/>
      <c r="M39"/>
      <c r="N39"/>
      <c r="O39" s="303"/>
      <c r="P39"/>
      <c r="Q39"/>
      <c r="R39"/>
      <c r="S39"/>
    </row>
    <row r="40" spans="1:19">
      <c r="A40"/>
      <c r="B40"/>
      <c r="C40"/>
      <c r="D40"/>
      <c r="E40"/>
      <c r="F40"/>
      <c r="G40"/>
      <c r="H40"/>
      <c r="I40"/>
      <c r="J40"/>
      <c r="K40"/>
      <c r="L40"/>
      <c r="M40"/>
      <c r="N40"/>
      <c r="O40" s="303"/>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03"/>
      <c r="R75" s="303"/>
    </row>
    <row r="76" spans="1:19">
      <c r="A76"/>
      <c r="B76"/>
      <c r="C76"/>
      <c r="D76"/>
      <c r="E76"/>
      <c r="F76"/>
      <c r="G76"/>
      <c r="H76"/>
      <c r="I76"/>
      <c r="J76"/>
      <c r="K76"/>
      <c r="L76"/>
      <c r="M76"/>
      <c r="N76"/>
      <c r="O76"/>
      <c r="P76"/>
      <c r="Q76" s="303"/>
      <c r="R76" s="303"/>
    </row>
    <row r="77" spans="1:19">
      <c r="A77"/>
      <c r="B77"/>
      <c r="C77"/>
      <c r="D77"/>
      <c r="E77"/>
      <c r="F77"/>
      <c r="G77"/>
      <c r="H77"/>
      <c r="I77"/>
      <c r="J77"/>
      <c r="K77"/>
      <c r="L77"/>
      <c r="M77"/>
      <c r="N77"/>
      <c r="O77"/>
      <c r="P77"/>
      <c r="Q77" s="303"/>
      <c r="R77" s="303"/>
    </row>
    <row r="78" spans="1:19">
      <c r="A78"/>
      <c r="B78"/>
      <c r="C78"/>
      <c r="D78"/>
      <c r="E78"/>
      <c r="F78"/>
      <c r="G78"/>
      <c r="H78"/>
      <c r="I78"/>
      <c r="J78"/>
      <c r="K78"/>
      <c r="L78"/>
      <c r="M78"/>
      <c r="N78"/>
      <c r="O78"/>
      <c r="P78"/>
      <c r="Q78" s="303"/>
      <c r="R78" s="303"/>
    </row>
    <row r="79" spans="1:19">
      <c r="A79"/>
      <c r="B79"/>
      <c r="C79"/>
      <c r="D79"/>
      <c r="E79"/>
      <c r="F79"/>
      <c r="G79"/>
      <c r="H79"/>
      <c r="I79"/>
      <c r="J79"/>
      <c r="K79"/>
      <c r="L79"/>
      <c r="M79"/>
      <c r="N79"/>
      <c r="O79"/>
      <c r="P79"/>
      <c r="Q79" s="303"/>
      <c r="R79" s="303"/>
    </row>
    <row r="80" spans="1:19">
      <c r="A80"/>
      <c r="B80"/>
      <c r="C80"/>
      <c r="D80"/>
      <c r="E80"/>
      <c r="F80"/>
      <c r="G80"/>
      <c r="H80"/>
      <c r="I80"/>
      <c r="J80"/>
      <c r="K80"/>
      <c r="L80"/>
      <c r="M80"/>
      <c r="N80"/>
      <c r="O80"/>
      <c r="P80"/>
      <c r="Q80" s="303"/>
      <c r="R80" s="303"/>
    </row>
    <row r="81" spans="1:18">
      <c r="A81"/>
      <c r="B81"/>
      <c r="C81"/>
      <c r="D81"/>
      <c r="E81"/>
      <c r="F81"/>
      <c r="G81"/>
      <c r="H81"/>
      <c r="I81"/>
      <c r="J81"/>
      <c r="K81"/>
      <c r="L81"/>
      <c r="M81"/>
      <c r="N81"/>
      <c r="O81"/>
      <c r="P81"/>
      <c r="Q81" s="303"/>
      <c r="R81" s="303"/>
    </row>
    <row r="82" spans="1:18">
      <c r="A82"/>
      <c r="B82"/>
      <c r="C82"/>
      <c r="D82"/>
      <c r="E82"/>
      <c r="F82"/>
      <c r="G82"/>
      <c r="H82"/>
      <c r="I82"/>
      <c r="J82"/>
      <c r="K82"/>
      <c r="L82"/>
      <c r="M82"/>
      <c r="N82"/>
      <c r="O82"/>
      <c r="P82"/>
      <c r="Q82" s="303"/>
      <c r="R82" s="303"/>
    </row>
    <row r="83" spans="1:18" ht="15.5">
      <c r="A83"/>
      <c r="B83"/>
      <c r="C83"/>
      <c r="D83"/>
      <c r="E83"/>
      <c r="F83"/>
      <c r="G83"/>
      <c r="H83"/>
      <c r="I83"/>
      <c r="J83"/>
      <c r="K83"/>
      <c r="L83"/>
      <c r="M83" s="422"/>
      <c r="N83" s="386"/>
      <c r="O83"/>
      <c r="P83"/>
      <c r="Q83" s="303"/>
      <c r="R83" s="303"/>
    </row>
    <row r="84" spans="1:18" ht="15.5">
      <c r="A84"/>
      <c r="B84"/>
      <c r="C84"/>
      <c r="D84"/>
      <c r="E84"/>
      <c r="F84"/>
      <c r="G84"/>
      <c r="H84"/>
      <c r="I84"/>
      <c r="J84"/>
      <c r="K84"/>
      <c r="L84"/>
      <c r="M84" s="422"/>
      <c r="N84" s="386"/>
      <c r="O84"/>
      <c r="P84"/>
      <c r="Q84" s="303"/>
      <c r="R84" s="303"/>
    </row>
    <row r="85" spans="1:18" ht="15.5">
      <c r="A85"/>
      <c r="B85"/>
      <c r="C85"/>
      <c r="D85"/>
      <c r="E85"/>
      <c r="F85"/>
      <c r="G85"/>
      <c r="H85"/>
      <c r="I85"/>
      <c r="J85"/>
      <c r="K85"/>
      <c r="L85"/>
      <c r="M85" s="422"/>
      <c r="N85" s="386"/>
      <c r="O85"/>
      <c r="P85"/>
      <c r="Q85" s="303"/>
      <c r="R85" s="303"/>
    </row>
    <row r="86" spans="1:18" ht="15.5">
      <c r="A86"/>
      <c r="B86"/>
      <c r="C86"/>
      <c r="D86"/>
      <c r="E86"/>
      <c r="F86"/>
      <c r="G86"/>
      <c r="H86"/>
      <c r="I86"/>
      <c r="J86"/>
      <c r="K86"/>
      <c r="L86"/>
      <c r="M86" s="422"/>
      <c r="N86" s="386"/>
      <c r="O86"/>
      <c r="P86"/>
      <c r="Q86" s="303"/>
      <c r="R86" s="303"/>
    </row>
    <row r="87" spans="1:18" ht="15.5">
      <c r="A87"/>
      <c r="B87"/>
      <c r="C87"/>
      <c r="D87"/>
      <c r="E87"/>
      <c r="F87"/>
      <c r="G87"/>
      <c r="H87"/>
      <c r="I87"/>
      <c r="J87"/>
      <c r="K87"/>
      <c r="L87"/>
      <c r="M87" s="422"/>
      <c r="N87" s="386"/>
      <c r="O87"/>
      <c r="P87"/>
      <c r="Q87" s="303"/>
      <c r="R87" s="303"/>
    </row>
    <row r="88" spans="1:18" ht="15.5">
      <c r="A88"/>
      <c r="B88"/>
      <c r="C88"/>
      <c r="D88"/>
      <c r="E88"/>
      <c r="F88"/>
      <c r="G88"/>
      <c r="H88"/>
      <c r="I88"/>
      <c r="J88"/>
      <c r="K88"/>
      <c r="L88"/>
      <c r="M88" s="422"/>
      <c r="N88" s="386"/>
      <c r="O88"/>
      <c r="P88"/>
      <c r="Q88" s="303"/>
      <c r="R88" s="303"/>
    </row>
    <row r="89" spans="1:18" ht="15.5">
      <c r="A89"/>
      <c r="B89"/>
      <c r="C89"/>
      <c r="D89"/>
      <c r="E89"/>
      <c r="F89"/>
      <c r="G89"/>
      <c r="H89"/>
      <c r="I89"/>
      <c r="J89"/>
      <c r="K89"/>
      <c r="L89"/>
      <c r="M89" s="422"/>
      <c r="N89" s="386"/>
      <c r="O89"/>
      <c r="P89"/>
      <c r="Q89" s="303"/>
      <c r="R89" s="303"/>
    </row>
    <row r="90" spans="1:18" ht="15.5">
      <c r="A90"/>
      <c r="B90"/>
      <c r="C90"/>
      <c r="D90"/>
      <c r="E90"/>
      <c r="F90"/>
      <c r="G90"/>
      <c r="H90"/>
      <c r="I90"/>
      <c r="J90"/>
      <c r="K90"/>
      <c r="L90"/>
      <c r="M90" s="422"/>
      <c r="N90" s="386"/>
      <c r="O90"/>
      <c r="P90"/>
      <c r="Q90" s="303"/>
      <c r="R90" s="303"/>
    </row>
    <row r="91" spans="1:18">
      <c r="A91"/>
      <c r="B91"/>
      <c r="C91"/>
      <c r="D91"/>
      <c r="E91"/>
      <c r="F91"/>
      <c r="G91"/>
      <c r="H91"/>
      <c r="I91"/>
      <c r="J91"/>
      <c r="K91"/>
      <c r="L91"/>
      <c r="M91"/>
      <c r="N91"/>
      <c r="O91"/>
      <c r="P91"/>
      <c r="Q91" s="303"/>
      <c r="R91" s="303"/>
    </row>
    <row r="92" spans="1:18">
      <c r="A92"/>
      <c r="B92"/>
      <c r="C92"/>
      <c r="D92"/>
      <c r="E92"/>
      <c r="F92"/>
      <c r="G92"/>
      <c r="H92"/>
      <c r="I92"/>
      <c r="J92"/>
      <c r="K92"/>
      <c r="L92"/>
      <c r="M92"/>
      <c r="N92"/>
      <c r="O92"/>
      <c r="P92"/>
      <c r="Q92" s="303"/>
      <c r="R92" s="303"/>
    </row>
    <row r="93" spans="1:18">
      <c r="A93"/>
      <c r="B93"/>
      <c r="C93"/>
      <c r="D93"/>
      <c r="E93"/>
      <c r="F93"/>
      <c r="G93"/>
      <c r="H93"/>
      <c r="I93"/>
      <c r="J93"/>
      <c r="K93"/>
      <c r="L93"/>
      <c r="M93"/>
      <c r="N93"/>
      <c r="O93"/>
      <c r="P93"/>
      <c r="Q93" s="303"/>
      <c r="R93" s="303"/>
    </row>
    <row r="94" spans="1:18">
      <c r="A94"/>
      <c r="B94"/>
      <c r="C94"/>
      <c r="D94"/>
      <c r="E94"/>
      <c r="F94"/>
      <c r="G94"/>
      <c r="H94"/>
      <c r="I94"/>
      <c r="J94"/>
      <c r="K94"/>
      <c r="L94"/>
      <c r="M94"/>
      <c r="N94"/>
      <c r="O94"/>
      <c r="P94"/>
      <c r="Q94" s="303"/>
      <c r="R94" s="303"/>
    </row>
    <row r="95" spans="1:18">
      <c r="A95"/>
      <c r="B95"/>
      <c r="C95"/>
      <c r="D95"/>
      <c r="E95"/>
      <c r="F95"/>
      <c r="G95"/>
      <c r="H95"/>
      <c r="I95"/>
      <c r="J95"/>
      <c r="K95"/>
      <c r="L95"/>
      <c r="M95"/>
      <c r="N95"/>
      <c r="O95"/>
      <c r="P95"/>
      <c r="Q95" s="303"/>
      <c r="R95" s="303"/>
    </row>
    <row r="96" spans="1:18">
      <c r="A96"/>
      <c r="B96"/>
      <c r="C96"/>
      <c r="D96"/>
      <c r="E96"/>
      <c r="F96"/>
      <c r="G96"/>
      <c r="H96"/>
      <c r="I96"/>
      <c r="J96"/>
      <c r="K96"/>
      <c r="L96"/>
      <c r="M96"/>
      <c r="N96"/>
      <c r="O96"/>
      <c r="P96"/>
      <c r="Q96" s="303"/>
      <c r="R96" s="303"/>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230"/>
  <sheetViews>
    <sheetView showGridLines="0" workbookViewId="0">
      <selection sqref="A1:XFD1048576"/>
    </sheetView>
  </sheetViews>
  <sheetFormatPr defaultRowHeight="13"/>
  <cols>
    <col min="1" max="1" width="16.81640625" style="311" customWidth="1"/>
    <col min="2" max="2" width="12.26953125" style="311" bestFit="1" customWidth="1"/>
    <col min="3" max="3" width="10.1796875" style="311" customWidth="1"/>
    <col min="4" max="4" width="9.1796875" style="311"/>
    <col min="5" max="5" width="9.54296875" style="311" customWidth="1"/>
    <col min="6" max="6" width="16.7265625" style="311" customWidth="1"/>
    <col min="7" max="7" width="11.26953125" style="311" customWidth="1"/>
    <col min="8" max="8" width="10.453125" style="311" customWidth="1"/>
    <col min="9" max="9" width="9.1796875" style="311"/>
    <col min="10" max="10" width="3.54296875" style="311" customWidth="1"/>
    <col min="11" max="11" width="27.26953125" style="311" customWidth="1"/>
    <col min="12" max="12" width="11.7265625" style="311" customWidth="1"/>
    <col min="13" max="13" width="12.26953125" style="311" customWidth="1"/>
    <col min="14" max="14" width="10.453125" style="311" customWidth="1"/>
    <col min="15" max="15" width="3.81640625" style="311" customWidth="1"/>
    <col min="16" max="16" width="22.54296875" style="311" customWidth="1"/>
    <col min="17" max="17" width="11.26953125" style="311" customWidth="1"/>
    <col min="18" max="18" width="10.26953125" style="311" customWidth="1"/>
    <col min="19" max="19" width="10" style="311" customWidth="1"/>
    <col min="20" max="255" width="9.1796875" style="311"/>
    <col min="256" max="256" width="4" style="311" customWidth="1"/>
    <col min="257" max="257" width="15.1796875" style="311" customWidth="1"/>
    <col min="258" max="258" width="13.81640625" style="311" customWidth="1"/>
    <col min="259" max="259" width="10.1796875" style="311" customWidth="1"/>
    <col min="260" max="260" width="9.1796875" style="311"/>
    <col min="261" max="261" width="3.453125" style="311" customWidth="1"/>
    <col min="262" max="262" width="19.54296875" style="311" customWidth="1"/>
    <col min="263" max="263" width="12.26953125" style="311" customWidth="1"/>
    <col min="264" max="264" width="10.453125" style="311" customWidth="1"/>
    <col min="265" max="265" width="9.1796875" style="311"/>
    <col min="266" max="266" width="3.54296875" style="311" customWidth="1"/>
    <col min="267" max="267" width="16.453125" style="311" customWidth="1"/>
    <col min="268" max="268" width="11.7265625" style="311" customWidth="1"/>
    <col min="269" max="269" width="10.1796875" style="311" customWidth="1"/>
    <col min="270" max="270" width="15.81640625" style="311" customWidth="1"/>
    <col min="271" max="271" width="3.81640625" style="311" customWidth="1"/>
    <col min="272" max="272" width="16.453125" style="311" customWidth="1"/>
    <col min="273" max="273" width="11.26953125" style="311" customWidth="1"/>
    <col min="274" max="274" width="10.26953125" style="311" customWidth="1"/>
    <col min="275" max="275" width="10" style="311" customWidth="1"/>
    <col min="276" max="511" width="9.1796875" style="311"/>
    <col min="512" max="512" width="4" style="311" customWidth="1"/>
    <col min="513" max="513" width="15.1796875" style="311" customWidth="1"/>
    <col min="514" max="514" width="13.81640625" style="311" customWidth="1"/>
    <col min="515" max="515" width="10.1796875" style="311" customWidth="1"/>
    <col min="516" max="516" width="9.1796875" style="311"/>
    <col min="517" max="517" width="3.453125" style="311" customWidth="1"/>
    <col min="518" max="518" width="19.54296875" style="311" customWidth="1"/>
    <col min="519" max="519" width="12.26953125" style="311" customWidth="1"/>
    <col min="520" max="520" width="10.453125" style="311" customWidth="1"/>
    <col min="521" max="521" width="9.1796875" style="311"/>
    <col min="522" max="522" width="3.54296875" style="311" customWidth="1"/>
    <col min="523" max="523" width="16.453125" style="311" customWidth="1"/>
    <col min="524" max="524" width="11.7265625" style="311" customWidth="1"/>
    <col min="525" max="525" width="10.1796875" style="311" customWidth="1"/>
    <col min="526" max="526" width="15.81640625" style="311" customWidth="1"/>
    <col min="527" max="527" width="3.81640625" style="311" customWidth="1"/>
    <col min="528" max="528" width="16.453125" style="311" customWidth="1"/>
    <col min="529" max="529" width="11.26953125" style="311" customWidth="1"/>
    <col min="530" max="530" width="10.26953125" style="311" customWidth="1"/>
    <col min="531" max="531" width="10" style="311" customWidth="1"/>
    <col min="532" max="767" width="9.1796875" style="311"/>
    <col min="768" max="768" width="4" style="311" customWidth="1"/>
    <col min="769" max="769" width="15.1796875" style="311" customWidth="1"/>
    <col min="770" max="770" width="13.81640625" style="311" customWidth="1"/>
    <col min="771" max="771" width="10.1796875" style="311" customWidth="1"/>
    <col min="772" max="772" width="9.1796875" style="311"/>
    <col min="773" max="773" width="3.453125" style="311" customWidth="1"/>
    <col min="774" max="774" width="19.54296875" style="311" customWidth="1"/>
    <col min="775" max="775" width="12.26953125" style="311" customWidth="1"/>
    <col min="776" max="776" width="10.453125" style="311" customWidth="1"/>
    <col min="777" max="777" width="9.1796875" style="311"/>
    <col min="778" max="778" width="3.54296875" style="311" customWidth="1"/>
    <col min="779" max="779" width="16.453125" style="311" customWidth="1"/>
    <col min="780" max="780" width="11.7265625" style="311" customWidth="1"/>
    <col min="781" max="781" width="10.1796875" style="311" customWidth="1"/>
    <col min="782" max="782" width="15.81640625" style="311" customWidth="1"/>
    <col min="783" max="783" width="3.81640625" style="311" customWidth="1"/>
    <col min="784" max="784" width="16.453125" style="311" customWidth="1"/>
    <col min="785" max="785" width="11.26953125" style="311" customWidth="1"/>
    <col min="786" max="786" width="10.26953125" style="311" customWidth="1"/>
    <col min="787" max="787" width="10" style="311" customWidth="1"/>
    <col min="788" max="1023" width="9.1796875" style="311"/>
    <col min="1024" max="1024" width="4" style="311" customWidth="1"/>
    <col min="1025" max="1025" width="15.1796875" style="311" customWidth="1"/>
    <col min="1026" max="1026" width="13.81640625" style="311" customWidth="1"/>
    <col min="1027" max="1027" width="10.1796875" style="311" customWidth="1"/>
    <col min="1028" max="1028" width="9.1796875" style="311"/>
    <col min="1029" max="1029" width="3.453125" style="311" customWidth="1"/>
    <col min="1030" max="1030" width="19.54296875" style="311" customWidth="1"/>
    <col min="1031" max="1031" width="12.26953125" style="311" customWidth="1"/>
    <col min="1032" max="1032" width="10.453125" style="311" customWidth="1"/>
    <col min="1033" max="1033" width="9.1796875" style="311"/>
    <col min="1034" max="1034" width="3.54296875" style="311" customWidth="1"/>
    <col min="1035" max="1035" width="16.453125" style="311" customWidth="1"/>
    <col min="1036" max="1036" width="11.7265625" style="311" customWidth="1"/>
    <col min="1037" max="1037" width="10.1796875" style="311" customWidth="1"/>
    <col min="1038" max="1038" width="15.81640625" style="311" customWidth="1"/>
    <col min="1039" max="1039" width="3.81640625" style="311" customWidth="1"/>
    <col min="1040" max="1040" width="16.453125" style="311" customWidth="1"/>
    <col min="1041" max="1041" width="11.26953125" style="311" customWidth="1"/>
    <col min="1042" max="1042" width="10.26953125" style="311" customWidth="1"/>
    <col min="1043" max="1043" width="10" style="311" customWidth="1"/>
    <col min="1044" max="1279" width="9.1796875" style="311"/>
    <col min="1280" max="1280" width="4" style="311" customWidth="1"/>
    <col min="1281" max="1281" width="15.1796875" style="311" customWidth="1"/>
    <col min="1282" max="1282" width="13.81640625" style="311" customWidth="1"/>
    <col min="1283" max="1283" width="10.1796875" style="311" customWidth="1"/>
    <col min="1284" max="1284" width="9.1796875" style="311"/>
    <col min="1285" max="1285" width="3.453125" style="311" customWidth="1"/>
    <col min="1286" max="1286" width="19.54296875" style="311" customWidth="1"/>
    <col min="1287" max="1287" width="12.26953125" style="311" customWidth="1"/>
    <col min="1288" max="1288" width="10.453125" style="311" customWidth="1"/>
    <col min="1289" max="1289" width="9.1796875" style="311"/>
    <col min="1290" max="1290" width="3.54296875" style="311" customWidth="1"/>
    <col min="1291" max="1291" width="16.453125" style="311" customWidth="1"/>
    <col min="1292" max="1292" width="11.7265625" style="311" customWidth="1"/>
    <col min="1293" max="1293" width="10.1796875" style="311" customWidth="1"/>
    <col min="1294" max="1294" width="15.81640625" style="311" customWidth="1"/>
    <col min="1295" max="1295" width="3.81640625" style="311" customWidth="1"/>
    <col min="1296" max="1296" width="16.453125" style="311" customWidth="1"/>
    <col min="1297" max="1297" width="11.26953125" style="311" customWidth="1"/>
    <col min="1298" max="1298" width="10.26953125" style="311" customWidth="1"/>
    <col min="1299" max="1299" width="10" style="311" customWidth="1"/>
    <col min="1300" max="1535" width="9.1796875" style="311"/>
    <col min="1536" max="1536" width="4" style="311" customWidth="1"/>
    <col min="1537" max="1537" width="15.1796875" style="311" customWidth="1"/>
    <col min="1538" max="1538" width="13.81640625" style="311" customWidth="1"/>
    <col min="1539" max="1539" width="10.1796875" style="311" customWidth="1"/>
    <col min="1540" max="1540" width="9.1796875" style="311"/>
    <col min="1541" max="1541" width="3.453125" style="311" customWidth="1"/>
    <col min="1542" max="1542" width="19.54296875" style="311" customWidth="1"/>
    <col min="1543" max="1543" width="12.26953125" style="311" customWidth="1"/>
    <col min="1544" max="1544" width="10.453125" style="311" customWidth="1"/>
    <col min="1545" max="1545" width="9.1796875" style="311"/>
    <col min="1546" max="1546" width="3.54296875" style="311" customWidth="1"/>
    <col min="1547" max="1547" width="16.453125" style="311" customWidth="1"/>
    <col min="1548" max="1548" width="11.7265625" style="311" customWidth="1"/>
    <col min="1549" max="1549" width="10.1796875" style="311" customWidth="1"/>
    <col min="1550" max="1550" width="15.81640625" style="311" customWidth="1"/>
    <col min="1551" max="1551" width="3.81640625" style="311" customWidth="1"/>
    <col min="1552" max="1552" width="16.453125" style="311" customWidth="1"/>
    <col min="1553" max="1553" width="11.26953125" style="311" customWidth="1"/>
    <col min="1554" max="1554" width="10.26953125" style="311" customWidth="1"/>
    <col min="1555" max="1555" width="10" style="311" customWidth="1"/>
    <col min="1556" max="1791" width="9.1796875" style="311"/>
    <col min="1792" max="1792" width="4" style="311" customWidth="1"/>
    <col min="1793" max="1793" width="15.1796875" style="311" customWidth="1"/>
    <col min="1794" max="1794" width="13.81640625" style="311" customWidth="1"/>
    <col min="1795" max="1795" width="10.1796875" style="311" customWidth="1"/>
    <col min="1796" max="1796" width="9.1796875" style="311"/>
    <col min="1797" max="1797" width="3.453125" style="311" customWidth="1"/>
    <col min="1798" max="1798" width="19.54296875" style="311" customWidth="1"/>
    <col min="1799" max="1799" width="12.26953125" style="311" customWidth="1"/>
    <col min="1800" max="1800" width="10.453125" style="311" customWidth="1"/>
    <col min="1801" max="1801" width="9.1796875" style="311"/>
    <col min="1802" max="1802" width="3.54296875" style="311" customWidth="1"/>
    <col min="1803" max="1803" width="16.453125" style="311" customWidth="1"/>
    <col min="1804" max="1804" width="11.7265625" style="311" customWidth="1"/>
    <col min="1805" max="1805" width="10.1796875" style="311" customWidth="1"/>
    <col min="1806" max="1806" width="15.81640625" style="311" customWidth="1"/>
    <col min="1807" max="1807" width="3.81640625" style="311" customWidth="1"/>
    <col min="1808" max="1808" width="16.453125" style="311" customWidth="1"/>
    <col min="1809" max="1809" width="11.26953125" style="311" customWidth="1"/>
    <col min="1810" max="1810" width="10.26953125" style="311" customWidth="1"/>
    <col min="1811" max="1811" width="10" style="311" customWidth="1"/>
    <col min="1812" max="2047" width="9.1796875" style="311"/>
    <col min="2048" max="2048" width="4" style="311" customWidth="1"/>
    <col min="2049" max="2049" width="15.1796875" style="311" customWidth="1"/>
    <col min="2050" max="2050" width="13.81640625" style="311" customWidth="1"/>
    <col min="2051" max="2051" width="10.1796875" style="311" customWidth="1"/>
    <col min="2052" max="2052" width="9.1796875" style="311"/>
    <col min="2053" max="2053" width="3.453125" style="311" customWidth="1"/>
    <col min="2054" max="2054" width="19.54296875" style="311" customWidth="1"/>
    <col min="2055" max="2055" width="12.26953125" style="311" customWidth="1"/>
    <col min="2056" max="2056" width="10.453125" style="311" customWidth="1"/>
    <col min="2057" max="2057" width="9.1796875" style="311"/>
    <col min="2058" max="2058" width="3.54296875" style="311" customWidth="1"/>
    <col min="2059" max="2059" width="16.453125" style="311" customWidth="1"/>
    <col min="2060" max="2060" width="11.7265625" style="311" customWidth="1"/>
    <col min="2061" max="2061" width="10.1796875" style="311" customWidth="1"/>
    <col min="2062" max="2062" width="15.81640625" style="311" customWidth="1"/>
    <col min="2063" max="2063" width="3.81640625" style="311" customWidth="1"/>
    <col min="2064" max="2064" width="16.453125" style="311" customWidth="1"/>
    <col min="2065" max="2065" width="11.26953125" style="311" customWidth="1"/>
    <col min="2066" max="2066" width="10.26953125" style="311" customWidth="1"/>
    <col min="2067" max="2067" width="10" style="311" customWidth="1"/>
    <col min="2068" max="2303" width="9.1796875" style="311"/>
    <col min="2304" max="2304" width="4" style="311" customWidth="1"/>
    <col min="2305" max="2305" width="15.1796875" style="311" customWidth="1"/>
    <col min="2306" max="2306" width="13.81640625" style="311" customWidth="1"/>
    <col min="2307" max="2307" width="10.1796875" style="311" customWidth="1"/>
    <col min="2308" max="2308" width="9.1796875" style="311"/>
    <col min="2309" max="2309" width="3.453125" style="311" customWidth="1"/>
    <col min="2310" max="2310" width="19.54296875" style="311" customWidth="1"/>
    <col min="2311" max="2311" width="12.26953125" style="311" customWidth="1"/>
    <col min="2312" max="2312" width="10.453125" style="311" customWidth="1"/>
    <col min="2313" max="2313" width="9.1796875" style="311"/>
    <col min="2314" max="2314" width="3.54296875" style="311" customWidth="1"/>
    <col min="2315" max="2315" width="16.453125" style="311" customWidth="1"/>
    <col min="2316" max="2316" width="11.7265625" style="311" customWidth="1"/>
    <col min="2317" max="2317" width="10.1796875" style="311" customWidth="1"/>
    <col min="2318" max="2318" width="15.81640625" style="311" customWidth="1"/>
    <col min="2319" max="2319" width="3.81640625" style="311" customWidth="1"/>
    <col min="2320" max="2320" width="16.453125" style="311" customWidth="1"/>
    <col min="2321" max="2321" width="11.26953125" style="311" customWidth="1"/>
    <col min="2322" max="2322" width="10.26953125" style="311" customWidth="1"/>
    <col min="2323" max="2323" width="10" style="311" customWidth="1"/>
    <col min="2324" max="2559" width="9.1796875" style="311"/>
    <col min="2560" max="2560" width="4" style="311" customWidth="1"/>
    <col min="2561" max="2561" width="15.1796875" style="311" customWidth="1"/>
    <col min="2562" max="2562" width="13.81640625" style="311" customWidth="1"/>
    <col min="2563" max="2563" width="10.1796875" style="311" customWidth="1"/>
    <col min="2564" max="2564" width="9.1796875" style="311"/>
    <col min="2565" max="2565" width="3.453125" style="311" customWidth="1"/>
    <col min="2566" max="2566" width="19.54296875" style="311" customWidth="1"/>
    <col min="2567" max="2567" width="12.26953125" style="311" customWidth="1"/>
    <col min="2568" max="2568" width="10.453125" style="311" customWidth="1"/>
    <col min="2569" max="2569" width="9.1796875" style="311"/>
    <col min="2570" max="2570" width="3.54296875" style="311" customWidth="1"/>
    <col min="2571" max="2571" width="16.453125" style="311" customWidth="1"/>
    <col min="2572" max="2572" width="11.7265625" style="311" customWidth="1"/>
    <col min="2573" max="2573" width="10.1796875" style="311" customWidth="1"/>
    <col min="2574" max="2574" width="15.81640625" style="311" customWidth="1"/>
    <col min="2575" max="2575" width="3.81640625" style="311" customWidth="1"/>
    <col min="2576" max="2576" width="16.453125" style="311" customWidth="1"/>
    <col min="2577" max="2577" width="11.26953125" style="311" customWidth="1"/>
    <col min="2578" max="2578" width="10.26953125" style="311" customWidth="1"/>
    <col min="2579" max="2579" width="10" style="311" customWidth="1"/>
    <col min="2580" max="2815" width="9.1796875" style="311"/>
    <col min="2816" max="2816" width="4" style="311" customWidth="1"/>
    <col min="2817" max="2817" width="15.1796875" style="311" customWidth="1"/>
    <col min="2818" max="2818" width="13.81640625" style="311" customWidth="1"/>
    <col min="2819" max="2819" width="10.1796875" style="311" customWidth="1"/>
    <col min="2820" max="2820" width="9.1796875" style="311"/>
    <col min="2821" max="2821" width="3.453125" style="311" customWidth="1"/>
    <col min="2822" max="2822" width="19.54296875" style="311" customWidth="1"/>
    <col min="2823" max="2823" width="12.26953125" style="311" customWidth="1"/>
    <col min="2824" max="2824" width="10.453125" style="311" customWidth="1"/>
    <col min="2825" max="2825" width="9.1796875" style="311"/>
    <col min="2826" max="2826" width="3.54296875" style="311" customWidth="1"/>
    <col min="2827" max="2827" width="16.453125" style="311" customWidth="1"/>
    <col min="2828" max="2828" width="11.7265625" style="311" customWidth="1"/>
    <col min="2829" max="2829" width="10.1796875" style="311" customWidth="1"/>
    <col min="2830" max="2830" width="15.81640625" style="311" customWidth="1"/>
    <col min="2831" max="2831" width="3.81640625" style="311" customWidth="1"/>
    <col min="2832" max="2832" width="16.453125" style="311" customWidth="1"/>
    <col min="2833" max="2833" width="11.26953125" style="311" customWidth="1"/>
    <col min="2834" max="2834" width="10.26953125" style="311" customWidth="1"/>
    <col min="2835" max="2835" width="10" style="311" customWidth="1"/>
    <col min="2836" max="3071" width="9.1796875" style="311"/>
    <col min="3072" max="3072" width="4" style="311" customWidth="1"/>
    <col min="3073" max="3073" width="15.1796875" style="311" customWidth="1"/>
    <col min="3074" max="3074" width="13.81640625" style="311" customWidth="1"/>
    <col min="3075" max="3075" width="10.1796875" style="311" customWidth="1"/>
    <col min="3076" max="3076" width="9.1796875" style="311"/>
    <col min="3077" max="3077" width="3.453125" style="311" customWidth="1"/>
    <col min="3078" max="3078" width="19.54296875" style="311" customWidth="1"/>
    <col min="3079" max="3079" width="12.26953125" style="311" customWidth="1"/>
    <col min="3080" max="3080" width="10.453125" style="311" customWidth="1"/>
    <col min="3081" max="3081" width="9.1796875" style="311"/>
    <col min="3082" max="3082" width="3.54296875" style="311" customWidth="1"/>
    <col min="3083" max="3083" width="16.453125" style="311" customWidth="1"/>
    <col min="3084" max="3084" width="11.7265625" style="311" customWidth="1"/>
    <col min="3085" max="3085" width="10.1796875" style="311" customWidth="1"/>
    <col min="3086" max="3086" width="15.81640625" style="311" customWidth="1"/>
    <col min="3087" max="3087" width="3.81640625" style="311" customWidth="1"/>
    <col min="3088" max="3088" width="16.453125" style="311" customWidth="1"/>
    <col min="3089" max="3089" width="11.26953125" style="311" customWidth="1"/>
    <col min="3090" max="3090" width="10.26953125" style="311" customWidth="1"/>
    <col min="3091" max="3091" width="10" style="311" customWidth="1"/>
    <col min="3092" max="3327" width="9.1796875" style="311"/>
    <col min="3328" max="3328" width="4" style="311" customWidth="1"/>
    <col min="3329" max="3329" width="15.1796875" style="311" customWidth="1"/>
    <col min="3330" max="3330" width="13.81640625" style="311" customWidth="1"/>
    <col min="3331" max="3331" width="10.1796875" style="311" customWidth="1"/>
    <col min="3332" max="3332" width="9.1796875" style="311"/>
    <col min="3333" max="3333" width="3.453125" style="311" customWidth="1"/>
    <col min="3334" max="3334" width="19.54296875" style="311" customWidth="1"/>
    <col min="3335" max="3335" width="12.26953125" style="311" customWidth="1"/>
    <col min="3336" max="3336" width="10.453125" style="311" customWidth="1"/>
    <col min="3337" max="3337" width="9.1796875" style="311"/>
    <col min="3338" max="3338" width="3.54296875" style="311" customWidth="1"/>
    <col min="3339" max="3339" width="16.453125" style="311" customWidth="1"/>
    <col min="3340" max="3340" width="11.7265625" style="311" customWidth="1"/>
    <col min="3341" max="3341" width="10.1796875" style="311" customWidth="1"/>
    <col min="3342" max="3342" width="15.81640625" style="311" customWidth="1"/>
    <col min="3343" max="3343" width="3.81640625" style="311" customWidth="1"/>
    <col min="3344" max="3344" width="16.453125" style="311" customWidth="1"/>
    <col min="3345" max="3345" width="11.26953125" style="311" customWidth="1"/>
    <col min="3346" max="3346" width="10.26953125" style="311" customWidth="1"/>
    <col min="3347" max="3347" width="10" style="311" customWidth="1"/>
    <col min="3348" max="3583" width="9.1796875" style="311"/>
    <col min="3584" max="3584" width="4" style="311" customWidth="1"/>
    <col min="3585" max="3585" width="15.1796875" style="311" customWidth="1"/>
    <col min="3586" max="3586" width="13.81640625" style="311" customWidth="1"/>
    <col min="3587" max="3587" width="10.1796875" style="311" customWidth="1"/>
    <col min="3588" max="3588" width="9.1796875" style="311"/>
    <col min="3589" max="3589" width="3.453125" style="311" customWidth="1"/>
    <col min="3590" max="3590" width="19.54296875" style="311" customWidth="1"/>
    <col min="3591" max="3591" width="12.26953125" style="311" customWidth="1"/>
    <col min="3592" max="3592" width="10.453125" style="311" customWidth="1"/>
    <col min="3593" max="3593" width="9.1796875" style="311"/>
    <col min="3594" max="3594" width="3.54296875" style="311" customWidth="1"/>
    <col min="3595" max="3595" width="16.453125" style="311" customWidth="1"/>
    <col min="3596" max="3596" width="11.7265625" style="311" customWidth="1"/>
    <col min="3597" max="3597" width="10.1796875" style="311" customWidth="1"/>
    <col min="3598" max="3598" width="15.81640625" style="311" customWidth="1"/>
    <col min="3599" max="3599" width="3.81640625" style="311" customWidth="1"/>
    <col min="3600" max="3600" width="16.453125" style="311" customWidth="1"/>
    <col min="3601" max="3601" width="11.26953125" style="311" customWidth="1"/>
    <col min="3602" max="3602" width="10.26953125" style="311" customWidth="1"/>
    <col min="3603" max="3603" width="10" style="311" customWidth="1"/>
    <col min="3604" max="3839" width="9.1796875" style="311"/>
    <col min="3840" max="3840" width="4" style="311" customWidth="1"/>
    <col min="3841" max="3841" width="15.1796875" style="311" customWidth="1"/>
    <col min="3842" max="3842" width="13.81640625" style="311" customWidth="1"/>
    <col min="3843" max="3843" width="10.1796875" style="311" customWidth="1"/>
    <col min="3844" max="3844" width="9.1796875" style="311"/>
    <col min="3845" max="3845" width="3.453125" style="311" customWidth="1"/>
    <col min="3846" max="3846" width="19.54296875" style="311" customWidth="1"/>
    <col min="3847" max="3847" width="12.26953125" style="311" customWidth="1"/>
    <col min="3848" max="3848" width="10.453125" style="311" customWidth="1"/>
    <col min="3849" max="3849" width="9.1796875" style="311"/>
    <col min="3850" max="3850" width="3.54296875" style="311" customWidth="1"/>
    <col min="3851" max="3851" width="16.453125" style="311" customWidth="1"/>
    <col min="3852" max="3852" width="11.7265625" style="311" customWidth="1"/>
    <col min="3853" max="3853" width="10.1796875" style="311" customWidth="1"/>
    <col min="3854" max="3854" width="15.81640625" style="311" customWidth="1"/>
    <col min="3855" max="3855" width="3.81640625" style="311" customWidth="1"/>
    <col min="3856" max="3856" width="16.453125" style="311" customWidth="1"/>
    <col min="3857" max="3857" width="11.26953125" style="311" customWidth="1"/>
    <col min="3858" max="3858" width="10.26953125" style="311" customWidth="1"/>
    <col min="3859" max="3859" width="10" style="311" customWidth="1"/>
    <col min="3860" max="4095" width="9.1796875" style="311"/>
    <col min="4096" max="4096" width="4" style="311" customWidth="1"/>
    <col min="4097" max="4097" width="15.1796875" style="311" customWidth="1"/>
    <col min="4098" max="4098" width="13.81640625" style="311" customWidth="1"/>
    <col min="4099" max="4099" width="10.1796875" style="311" customWidth="1"/>
    <col min="4100" max="4100" width="9.1796875" style="311"/>
    <col min="4101" max="4101" width="3.453125" style="311" customWidth="1"/>
    <col min="4102" max="4102" width="19.54296875" style="311" customWidth="1"/>
    <col min="4103" max="4103" width="12.26953125" style="311" customWidth="1"/>
    <col min="4104" max="4104" width="10.453125" style="311" customWidth="1"/>
    <col min="4105" max="4105" width="9.1796875" style="311"/>
    <col min="4106" max="4106" width="3.54296875" style="311" customWidth="1"/>
    <col min="4107" max="4107" width="16.453125" style="311" customWidth="1"/>
    <col min="4108" max="4108" width="11.7265625" style="311" customWidth="1"/>
    <col min="4109" max="4109" width="10.1796875" style="311" customWidth="1"/>
    <col min="4110" max="4110" width="15.81640625" style="311" customWidth="1"/>
    <col min="4111" max="4111" width="3.81640625" style="311" customWidth="1"/>
    <col min="4112" max="4112" width="16.453125" style="311" customWidth="1"/>
    <col min="4113" max="4113" width="11.26953125" style="311" customWidth="1"/>
    <col min="4114" max="4114" width="10.26953125" style="311" customWidth="1"/>
    <col min="4115" max="4115" width="10" style="311" customWidth="1"/>
    <col min="4116" max="4351" width="9.1796875" style="311"/>
    <col min="4352" max="4352" width="4" style="311" customWidth="1"/>
    <col min="4353" max="4353" width="15.1796875" style="311" customWidth="1"/>
    <col min="4354" max="4354" width="13.81640625" style="311" customWidth="1"/>
    <col min="4355" max="4355" width="10.1796875" style="311" customWidth="1"/>
    <col min="4356" max="4356" width="9.1796875" style="311"/>
    <col min="4357" max="4357" width="3.453125" style="311" customWidth="1"/>
    <col min="4358" max="4358" width="19.54296875" style="311" customWidth="1"/>
    <col min="4359" max="4359" width="12.26953125" style="311" customWidth="1"/>
    <col min="4360" max="4360" width="10.453125" style="311" customWidth="1"/>
    <col min="4361" max="4361" width="9.1796875" style="311"/>
    <col min="4362" max="4362" width="3.54296875" style="311" customWidth="1"/>
    <col min="4363" max="4363" width="16.453125" style="311" customWidth="1"/>
    <col min="4364" max="4364" width="11.7265625" style="311" customWidth="1"/>
    <col min="4365" max="4365" width="10.1796875" style="311" customWidth="1"/>
    <col min="4366" max="4366" width="15.81640625" style="311" customWidth="1"/>
    <col min="4367" max="4367" width="3.81640625" style="311" customWidth="1"/>
    <col min="4368" max="4368" width="16.453125" style="311" customWidth="1"/>
    <col min="4369" max="4369" width="11.26953125" style="311" customWidth="1"/>
    <col min="4370" max="4370" width="10.26953125" style="311" customWidth="1"/>
    <col min="4371" max="4371" width="10" style="311" customWidth="1"/>
    <col min="4372" max="4607" width="9.1796875" style="311"/>
    <col min="4608" max="4608" width="4" style="311" customWidth="1"/>
    <col min="4609" max="4609" width="15.1796875" style="311" customWidth="1"/>
    <col min="4610" max="4610" width="13.81640625" style="311" customWidth="1"/>
    <col min="4611" max="4611" width="10.1796875" style="311" customWidth="1"/>
    <col min="4612" max="4612" width="9.1796875" style="311"/>
    <col min="4613" max="4613" width="3.453125" style="311" customWidth="1"/>
    <col min="4614" max="4614" width="19.54296875" style="311" customWidth="1"/>
    <col min="4615" max="4615" width="12.26953125" style="311" customWidth="1"/>
    <col min="4616" max="4616" width="10.453125" style="311" customWidth="1"/>
    <col min="4617" max="4617" width="9.1796875" style="311"/>
    <col min="4618" max="4618" width="3.54296875" style="311" customWidth="1"/>
    <col min="4619" max="4619" width="16.453125" style="311" customWidth="1"/>
    <col min="4620" max="4620" width="11.7265625" style="311" customWidth="1"/>
    <col min="4621" max="4621" width="10.1796875" style="311" customWidth="1"/>
    <col min="4622" max="4622" width="15.81640625" style="311" customWidth="1"/>
    <col min="4623" max="4623" width="3.81640625" style="311" customWidth="1"/>
    <col min="4624" max="4624" width="16.453125" style="311" customWidth="1"/>
    <col min="4625" max="4625" width="11.26953125" style="311" customWidth="1"/>
    <col min="4626" max="4626" width="10.26953125" style="311" customWidth="1"/>
    <col min="4627" max="4627" width="10" style="311" customWidth="1"/>
    <col min="4628" max="4863" width="9.1796875" style="311"/>
    <col min="4864" max="4864" width="4" style="311" customWidth="1"/>
    <col min="4865" max="4865" width="15.1796875" style="311" customWidth="1"/>
    <col min="4866" max="4866" width="13.81640625" style="311" customWidth="1"/>
    <col min="4867" max="4867" width="10.1796875" style="311" customWidth="1"/>
    <col min="4868" max="4868" width="9.1796875" style="311"/>
    <col min="4869" max="4869" width="3.453125" style="311" customWidth="1"/>
    <col min="4870" max="4870" width="19.54296875" style="311" customWidth="1"/>
    <col min="4871" max="4871" width="12.26953125" style="311" customWidth="1"/>
    <col min="4872" max="4872" width="10.453125" style="311" customWidth="1"/>
    <col min="4873" max="4873" width="9.1796875" style="311"/>
    <col min="4874" max="4874" width="3.54296875" style="311" customWidth="1"/>
    <col min="4875" max="4875" width="16.453125" style="311" customWidth="1"/>
    <col min="4876" max="4876" width="11.7265625" style="311" customWidth="1"/>
    <col min="4877" max="4877" width="10.1796875" style="311" customWidth="1"/>
    <col min="4878" max="4878" width="15.81640625" style="311" customWidth="1"/>
    <col min="4879" max="4879" width="3.81640625" style="311" customWidth="1"/>
    <col min="4880" max="4880" width="16.453125" style="311" customWidth="1"/>
    <col min="4881" max="4881" width="11.26953125" style="311" customWidth="1"/>
    <col min="4882" max="4882" width="10.26953125" style="311" customWidth="1"/>
    <col min="4883" max="4883" width="10" style="311" customWidth="1"/>
    <col min="4884" max="5119" width="9.1796875" style="311"/>
    <col min="5120" max="5120" width="4" style="311" customWidth="1"/>
    <col min="5121" max="5121" width="15.1796875" style="311" customWidth="1"/>
    <col min="5122" max="5122" width="13.81640625" style="311" customWidth="1"/>
    <col min="5123" max="5123" width="10.1796875" style="311" customWidth="1"/>
    <col min="5124" max="5124" width="9.1796875" style="311"/>
    <col min="5125" max="5125" width="3.453125" style="311" customWidth="1"/>
    <col min="5126" max="5126" width="19.54296875" style="311" customWidth="1"/>
    <col min="5127" max="5127" width="12.26953125" style="311" customWidth="1"/>
    <col min="5128" max="5128" width="10.453125" style="311" customWidth="1"/>
    <col min="5129" max="5129" width="9.1796875" style="311"/>
    <col min="5130" max="5130" width="3.54296875" style="311" customWidth="1"/>
    <col min="5131" max="5131" width="16.453125" style="311" customWidth="1"/>
    <col min="5132" max="5132" width="11.7265625" style="311" customWidth="1"/>
    <col min="5133" max="5133" width="10.1796875" style="311" customWidth="1"/>
    <col min="5134" max="5134" width="15.81640625" style="311" customWidth="1"/>
    <col min="5135" max="5135" width="3.81640625" style="311" customWidth="1"/>
    <col min="5136" max="5136" width="16.453125" style="311" customWidth="1"/>
    <col min="5137" max="5137" width="11.26953125" style="311" customWidth="1"/>
    <col min="5138" max="5138" width="10.26953125" style="311" customWidth="1"/>
    <col min="5139" max="5139" width="10" style="311" customWidth="1"/>
    <col min="5140" max="5375" width="9.1796875" style="311"/>
    <col min="5376" max="5376" width="4" style="311" customWidth="1"/>
    <col min="5377" max="5377" width="15.1796875" style="311" customWidth="1"/>
    <col min="5378" max="5378" width="13.81640625" style="311" customWidth="1"/>
    <col min="5379" max="5379" width="10.1796875" style="311" customWidth="1"/>
    <col min="5380" max="5380" width="9.1796875" style="311"/>
    <col min="5381" max="5381" width="3.453125" style="311" customWidth="1"/>
    <col min="5382" max="5382" width="19.54296875" style="311" customWidth="1"/>
    <col min="5383" max="5383" width="12.26953125" style="311" customWidth="1"/>
    <col min="5384" max="5384" width="10.453125" style="311" customWidth="1"/>
    <col min="5385" max="5385" width="9.1796875" style="311"/>
    <col min="5386" max="5386" width="3.54296875" style="311" customWidth="1"/>
    <col min="5387" max="5387" width="16.453125" style="311" customWidth="1"/>
    <col min="5388" max="5388" width="11.7265625" style="311" customWidth="1"/>
    <col min="5389" max="5389" width="10.1796875" style="311" customWidth="1"/>
    <col min="5390" max="5390" width="15.81640625" style="311" customWidth="1"/>
    <col min="5391" max="5391" width="3.81640625" style="311" customWidth="1"/>
    <col min="5392" max="5392" width="16.453125" style="311" customWidth="1"/>
    <col min="5393" max="5393" width="11.26953125" style="311" customWidth="1"/>
    <col min="5394" max="5394" width="10.26953125" style="311" customWidth="1"/>
    <col min="5395" max="5395" width="10" style="311" customWidth="1"/>
    <col min="5396" max="5631" width="9.1796875" style="311"/>
    <col min="5632" max="5632" width="4" style="311" customWidth="1"/>
    <col min="5633" max="5633" width="15.1796875" style="311" customWidth="1"/>
    <col min="5634" max="5634" width="13.81640625" style="311" customWidth="1"/>
    <col min="5635" max="5635" width="10.1796875" style="311" customWidth="1"/>
    <col min="5636" max="5636" width="9.1796875" style="311"/>
    <col min="5637" max="5637" width="3.453125" style="311" customWidth="1"/>
    <col min="5638" max="5638" width="19.54296875" style="311" customWidth="1"/>
    <col min="5639" max="5639" width="12.26953125" style="311" customWidth="1"/>
    <col min="5640" max="5640" width="10.453125" style="311" customWidth="1"/>
    <col min="5641" max="5641" width="9.1796875" style="311"/>
    <col min="5642" max="5642" width="3.54296875" style="311" customWidth="1"/>
    <col min="5643" max="5643" width="16.453125" style="311" customWidth="1"/>
    <col min="5644" max="5644" width="11.7265625" style="311" customWidth="1"/>
    <col min="5645" max="5645" width="10.1796875" style="311" customWidth="1"/>
    <col min="5646" max="5646" width="15.81640625" style="311" customWidth="1"/>
    <col min="5647" max="5647" width="3.81640625" style="311" customWidth="1"/>
    <col min="5648" max="5648" width="16.453125" style="311" customWidth="1"/>
    <col min="5649" max="5649" width="11.26953125" style="311" customWidth="1"/>
    <col min="5650" max="5650" width="10.26953125" style="311" customWidth="1"/>
    <col min="5651" max="5651" width="10" style="311" customWidth="1"/>
    <col min="5652" max="5887" width="9.1796875" style="311"/>
    <col min="5888" max="5888" width="4" style="311" customWidth="1"/>
    <col min="5889" max="5889" width="15.1796875" style="311" customWidth="1"/>
    <col min="5890" max="5890" width="13.81640625" style="311" customWidth="1"/>
    <col min="5891" max="5891" width="10.1796875" style="311" customWidth="1"/>
    <col min="5892" max="5892" width="9.1796875" style="311"/>
    <col min="5893" max="5893" width="3.453125" style="311" customWidth="1"/>
    <col min="5894" max="5894" width="19.54296875" style="311" customWidth="1"/>
    <col min="5895" max="5895" width="12.26953125" style="311" customWidth="1"/>
    <col min="5896" max="5896" width="10.453125" style="311" customWidth="1"/>
    <col min="5897" max="5897" width="9.1796875" style="311"/>
    <col min="5898" max="5898" width="3.54296875" style="311" customWidth="1"/>
    <col min="5899" max="5899" width="16.453125" style="311" customWidth="1"/>
    <col min="5900" max="5900" width="11.7265625" style="311" customWidth="1"/>
    <col min="5901" max="5901" width="10.1796875" style="311" customWidth="1"/>
    <col min="5902" max="5902" width="15.81640625" style="311" customWidth="1"/>
    <col min="5903" max="5903" width="3.81640625" style="311" customWidth="1"/>
    <col min="5904" max="5904" width="16.453125" style="311" customWidth="1"/>
    <col min="5905" max="5905" width="11.26953125" style="311" customWidth="1"/>
    <col min="5906" max="5906" width="10.26953125" style="311" customWidth="1"/>
    <col min="5907" max="5907" width="10" style="311" customWidth="1"/>
    <col min="5908" max="6143" width="9.1796875" style="311"/>
    <col min="6144" max="6144" width="4" style="311" customWidth="1"/>
    <col min="6145" max="6145" width="15.1796875" style="311" customWidth="1"/>
    <col min="6146" max="6146" width="13.81640625" style="311" customWidth="1"/>
    <col min="6147" max="6147" width="10.1796875" style="311" customWidth="1"/>
    <col min="6148" max="6148" width="9.1796875" style="311"/>
    <col min="6149" max="6149" width="3.453125" style="311" customWidth="1"/>
    <col min="6150" max="6150" width="19.54296875" style="311" customWidth="1"/>
    <col min="6151" max="6151" width="12.26953125" style="311" customWidth="1"/>
    <col min="6152" max="6152" width="10.453125" style="311" customWidth="1"/>
    <col min="6153" max="6153" width="9.1796875" style="311"/>
    <col min="6154" max="6154" width="3.54296875" style="311" customWidth="1"/>
    <col min="6155" max="6155" width="16.453125" style="311" customWidth="1"/>
    <col min="6156" max="6156" width="11.7265625" style="311" customWidth="1"/>
    <col min="6157" max="6157" width="10.1796875" style="311" customWidth="1"/>
    <col min="6158" max="6158" width="15.81640625" style="311" customWidth="1"/>
    <col min="6159" max="6159" width="3.81640625" style="311" customWidth="1"/>
    <col min="6160" max="6160" width="16.453125" style="311" customWidth="1"/>
    <col min="6161" max="6161" width="11.26953125" style="311" customWidth="1"/>
    <col min="6162" max="6162" width="10.26953125" style="311" customWidth="1"/>
    <col min="6163" max="6163" width="10" style="311" customWidth="1"/>
    <col min="6164" max="6399" width="9.1796875" style="311"/>
    <col min="6400" max="6400" width="4" style="311" customWidth="1"/>
    <col min="6401" max="6401" width="15.1796875" style="311" customWidth="1"/>
    <col min="6402" max="6402" width="13.81640625" style="311" customWidth="1"/>
    <col min="6403" max="6403" width="10.1796875" style="311" customWidth="1"/>
    <col min="6404" max="6404" width="9.1796875" style="311"/>
    <col min="6405" max="6405" width="3.453125" style="311" customWidth="1"/>
    <col min="6406" max="6406" width="19.54296875" style="311" customWidth="1"/>
    <col min="6407" max="6407" width="12.26953125" style="311" customWidth="1"/>
    <col min="6408" max="6408" width="10.453125" style="311" customWidth="1"/>
    <col min="6409" max="6409" width="9.1796875" style="311"/>
    <col min="6410" max="6410" width="3.54296875" style="311" customWidth="1"/>
    <col min="6411" max="6411" width="16.453125" style="311" customWidth="1"/>
    <col min="6412" max="6412" width="11.7265625" style="311" customWidth="1"/>
    <col min="6413" max="6413" width="10.1796875" style="311" customWidth="1"/>
    <col min="6414" max="6414" width="15.81640625" style="311" customWidth="1"/>
    <col min="6415" max="6415" width="3.81640625" style="311" customWidth="1"/>
    <col min="6416" max="6416" width="16.453125" style="311" customWidth="1"/>
    <col min="6417" max="6417" width="11.26953125" style="311" customWidth="1"/>
    <col min="6418" max="6418" width="10.26953125" style="311" customWidth="1"/>
    <col min="6419" max="6419" width="10" style="311" customWidth="1"/>
    <col min="6420" max="6655" width="9.1796875" style="311"/>
    <col min="6656" max="6656" width="4" style="311" customWidth="1"/>
    <col min="6657" max="6657" width="15.1796875" style="311" customWidth="1"/>
    <col min="6658" max="6658" width="13.81640625" style="311" customWidth="1"/>
    <col min="6659" max="6659" width="10.1796875" style="311" customWidth="1"/>
    <col min="6660" max="6660" width="9.1796875" style="311"/>
    <col min="6661" max="6661" width="3.453125" style="311" customWidth="1"/>
    <col min="6662" max="6662" width="19.54296875" style="311" customWidth="1"/>
    <col min="6663" max="6663" width="12.26953125" style="311" customWidth="1"/>
    <col min="6664" max="6664" width="10.453125" style="311" customWidth="1"/>
    <col min="6665" max="6665" width="9.1796875" style="311"/>
    <col min="6666" max="6666" width="3.54296875" style="311" customWidth="1"/>
    <col min="6667" max="6667" width="16.453125" style="311" customWidth="1"/>
    <col min="6668" max="6668" width="11.7265625" style="311" customWidth="1"/>
    <col min="6669" max="6669" width="10.1796875" style="311" customWidth="1"/>
    <col min="6670" max="6670" width="15.81640625" style="311" customWidth="1"/>
    <col min="6671" max="6671" width="3.81640625" style="311" customWidth="1"/>
    <col min="6672" max="6672" width="16.453125" style="311" customWidth="1"/>
    <col min="6673" max="6673" width="11.26953125" style="311" customWidth="1"/>
    <col min="6674" max="6674" width="10.26953125" style="311" customWidth="1"/>
    <col min="6675" max="6675" width="10" style="311" customWidth="1"/>
    <col min="6676" max="6911" width="9.1796875" style="311"/>
    <col min="6912" max="6912" width="4" style="311" customWidth="1"/>
    <col min="6913" max="6913" width="15.1796875" style="311" customWidth="1"/>
    <col min="6914" max="6914" width="13.81640625" style="311" customWidth="1"/>
    <col min="6915" max="6915" width="10.1796875" style="311" customWidth="1"/>
    <col min="6916" max="6916" width="9.1796875" style="311"/>
    <col min="6917" max="6917" width="3.453125" style="311" customWidth="1"/>
    <col min="6918" max="6918" width="19.54296875" style="311" customWidth="1"/>
    <col min="6919" max="6919" width="12.26953125" style="311" customWidth="1"/>
    <col min="6920" max="6920" width="10.453125" style="311" customWidth="1"/>
    <col min="6921" max="6921" width="9.1796875" style="311"/>
    <col min="6922" max="6922" width="3.54296875" style="311" customWidth="1"/>
    <col min="6923" max="6923" width="16.453125" style="311" customWidth="1"/>
    <col min="6924" max="6924" width="11.7265625" style="311" customWidth="1"/>
    <col min="6925" max="6925" width="10.1796875" style="311" customWidth="1"/>
    <col min="6926" max="6926" width="15.81640625" style="311" customWidth="1"/>
    <col min="6927" max="6927" width="3.81640625" style="311" customWidth="1"/>
    <col min="6928" max="6928" width="16.453125" style="311" customWidth="1"/>
    <col min="6929" max="6929" width="11.26953125" style="311" customWidth="1"/>
    <col min="6930" max="6930" width="10.26953125" style="311" customWidth="1"/>
    <col min="6931" max="6931" width="10" style="311" customWidth="1"/>
    <col min="6932" max="7167" width="9.1796875" style="311"/>
    <col min="7168" max="7168" width="4" style="311" customWidth="1"/>
    <col min="7169" max="7169" width="15.1796875" style="311" customWidth="1"/>
    <col min="7170" max="7170" width="13.81640625" style="311" customWidth="1"/>
    <col min="7171" max="7171" width="10.1796875" style="311" customWidth="1"/>
    <col min="7172" max="7172" width="9.1796875" style="311"/>
    <col min="7173" max="7173" width="3.453125" style="311" customWidth="1"/>
    <col min="7174" max="7174" width="19.54296875" style="311" customWidth="1"/>
    <col min="7175" max="7175" width="12.26953125" style="311" customWidth="1"/>
    <col min="7176" max="7176" width="10.453125" style="311" customWidth="1"/>
    <col min="7177" max="7177" width="9.1796875" style="311"/>
    <col min="7178" max="7178" width="3.54296875" style="311" customWidth="1"/>
    <col min="7179" max="7179" width="16.453125" style="311" customWidth="1"/>
    <col min="7180" max="7180" width="11.7265625" style="311" customWidth="1"/>
    <col min="7181" max="7181" width="10.1796875" style="311" customWidth="1"/>
    <col min="7182" max="7182" width="15.81640625" style="311" customWidth="1"/>
    <col min="7183" max="7183" width="3.81640625" style="311" customWidth="1"/>
    <col min="7184" max="7184" width="16.453125" style="311" customWidth="1"/>
    <col min="7185" max="7185" width="11.26953125" style="311" customWidth="1"/>
    <col min="7186" max="7186" width="10.26953125" style="311" customWidth="1"/>
    <col min="7187" max="7187" width="10" style="311" customWidth="1"/>
    <col min="7188" max="7423" width="9.1796875" style="311"/>
    <col min="7424" max="7424" width="4" style="311" customWidth="1"/>
    <col min="7425" max="7425" width="15.1796875" style="311" customWidth="1"/>
    <col min="7426" max="7426" width="13.81640625" style="311" customWidth="1"/>
    <col min="7427" max="7427" width="10.1796875" style="311" customWidth="1"/>
    <col min="7428" max="7428" width="9.1796875" style="311"/>
    <col min="7429" max="7429" width="3.453125" style="311" customWidth="1"/>
    <col min="7430" max="7430" width="19.54296875" style="311" customWidth="1"/>
    <col min="7431" max="7431" width="12.26953125" style="311" customWidth="1"/>
    <col min="7432" max="7432" width="10.453125" style="311" customWidth="1"/>
    <col min="7433" max="7433" width="9.1796875" style="311"/>
    <col min="7434" max="7434" width="3.54296875" style="311" customWidth="1"/>
    <col min="7435" max="7435" width="16.453125" style="311" customWidth="1"/>
    <col min="7436" max="7436" width="11.7265625" style="311" customWidth="1"/>
    <col min="7437" max="7437" width="10.1796875" style="311" customWidth="1"/>
    <col min="7438" max="7438" width="15.81640625" style="311" customWidth="1"/>
    <col min="7439" max="7439" width="3.81640625" style="311" customWidth="1"/>
    <col min="7440" max="7440" width="16.453125" style="311" customWidth="1"/>
    <col min="7441" max="7441" width="11.26953125" style="311" customWidth="1"/>
    <col min="7442" max="7442" width="10.26953125" style="311" customWidth="1"/>
    <col min="7443" max="7443" width="10" style="311" customWidth="1"/>
    <col min="7444" max="7679" width="9.1796875" style="311"/>
    <col min="7680" max="7680" width="4" style="311" customWidth="1"/>
    <col min="7681" max="7681" width="15.1796875" style="311" customWidth="1"/>
    <col min="7682" max="7682" width="13.81640625" style="311" customWidth="1"/>
    <col min="7683" max="7683" width="10.1796875" style="311" customWidth="1"/>
    <col min="7684" max="7684" width="9.1796875" style="311"/>
    <col min="7685" max="7685" width="3.453125" style="311" customWidth="1"/>
    <col min="7686" max="7686" width="19.54296875" style="311" customWidth="1"/>
    <col min="7687" max="7687" width="12.26953125" style="311" customWidth="1"/>
    <col min="7688" max="7688" width="10.453125" style="311" customWidth="1"/>
    <col min="7689" max="7689" width="9.1796875" style="311"/>
    <col min="7690" max="7690" width="3.54296875" style="311" customWidth="1"/>
    <col min="7691" max="7691" width="16.453125" style="311" customWidth="1"/>
    <col min="7692" max="7692" width="11.7265625" style="311" customWidth="1"/>
    <col min="7693" max="7693" width="10.1796875" style="311" customWidth="1"/>
    <col min="7694" max="7694" width="15.81640625" style="311" customWidth="1"/>
    <col min="7695" max="7695" width="3.81640625" style="311" customWidth="1"/>
    <col min="7696" max="7696" width="16.453125" style="311" customWidth="1"/>
    <col min="7697" max="7697" width="11.26953125" style="311" customWidth="1"/>
    <col min="7698" max="7698" width="10.26953125" style="311" customWidth="1"/>
    <col min="7699" max="7699" width="10" style="311" customWidth="1"/>
    <col min="7700" max="7935" width="9.1796875" style="311"/>
    <col min="7936" max="7936" width="4" style="311" customWidth="1"/>
    <col min="7937" max="7937" width="15.1796875" style="311" customWidth="1"/>
    <col min="7938" max="7938" width="13.81640625" style="311" customWidth="1"/>
    <col min="7939" max="7939" width="10.1796875" style="311" customWidth="1"/>
    <col min="7940" max="7940" width="9.1796875" style="311"/>
    <col min="7941" max="7941" width="3.453125" style="311" customWidth="1"/>
    <col min="7942" max="7942" width="19.54296875" style="311" customWidth="1"/>
    <col min="7943" max="7943" width="12.26953125" style="311" customWidth="1"/>
    <col min="7944" max="7944" width="10.453125" style="311" customWidth="1"/>
    <col min="7945" max="7945" width="9.1796875" style="311"/>
    <col min="7946" max="7946" width="3.54296875" style="311" customWidth="1"/>
    <col min="7947" max="7947" width="16.453125" style="311" customWidth="1"/>
    <col min="7948" max="7948" width="11.7265625" style="311" customWidth="1"/>
    <col min="7949" max="7949" width="10.1796875" style="311" customWidth="1"/>
    <col min="7950" max="7950" width="15.81640625" style="311" customWidth="1"/>
    <col min="7951" max="7951" width="3.81640625" style="311" customWidth="1"/>
    <col min="7952" max="7952" width="16.453125" style="311" customWidth="1"/>
    <col min="7953" max="7953" width="11.26953125" style="311" customWidth="1"/>
    <col min="7954" max="7954" width="10.26953125" style="311" customWidth="1"/>
    <col min="7955" max="7955" width="10" style="311" customWidth="1"/>
    <col min="7956" max="8191" width="9.1796875" style="311"/>
    <col min="8192" max="8192" width="4" style="311" customWidth="1"/>
    <col min="8193" max="8193" width="15.1796875" style="311" customWidth="1"/>
    <col min="8194" max="8194" width="13.81640625" style="311" customWidth="1"/>
    <col min="8195" max="8195" width="10.1796875" style="311" customWidth="1"/>
    <col min="8196" max="8196" width="9.1796875" style="311"/>
    <col min="8197" max="8197" width="3.453125" style="311" customWidth="1"/>
    <col min="8198" max="8198" width="19.54296875" style="311" customWidth="1"/>
    <col min="8199" max="8199" width="12.26953125" style="311" customWidth="1"/>
    <col min="8200" max="8200" width="10.453125" style="311" customWidth="1"/>
    <col min="8201" max="8201" width="9.1796875" style="311"/>
    <col min="8202" max="8202" width="3.54296875" style="311" customWidth="1"/>
    <col min="8203" max="8203" width="16.453125" style="311" customWidth="1"/>
    <col min="8204" max="8204" width="11.7265625" style="311" customWidth="1"/>
    <col min="8205" max="8205" width="10.1796875" style="311" customWidth="1"/>
    <col min="8206" max="8206" width="15.81640625" style="311" customWidth="1"/>
    <col min="8207" max="8207" width="3.81640625" style="311" customWidth="1"/>
    <col min="8208" max="8208" width="16.453125" style="311" customWidth="1"/>
    <col min="8209" max="8209" width="11.26953125" style="311" customWidth="1"/>
    <col min="8210" max="8210" width="10.26953125" style="311" customWidth="1"/>
    <col min="8211" max="8211" width="10" style="311" customWidth="1"/>
    <col min="8212" max="8447" width="9.1796875" style="311"/>
    <col min="8448" max="8448" width="4" style="311" customWidth="1"/>
    <col min="8449" max="8449" width="15.1796875" style="311" customWidth="1"/>
    <col min="8450" max="8450" width="13.81640625" style="311" customWidth="1"/>
    <col min="8451" max="8451" width="10.1796875" style="311" customWidth="1"/>
    <col min="8452" max="8452" width="9.1796875" style="311"/>
    <col min="8453" max="8453" width="3.453125" style="311" customWidth="1"/>
    <col min="8454" max="8454" width="19.54296875" style="311" customWidth="1"/>
    <col min="8455" max="8455" width="12.26953125" style="311" customWidth="1"/>
    <col min="8456" max="8456" width="10.453125" style="311" customWidth="1"/>
    <col min="8457" max="8457" width="9.1796875" style="311"/>
    <col min="8458" max="8458" width="3.54296875" style="311" customWidth="1"/>
    <col min="8459" max="8459" width="16.453125" style="311" customWidth="1"/>
    <col min="8460" max="8460" width="11.7265625" style="311" customWidth="1"/>
    <col min="8461" max="8461" width="10.1796875" style="311" customWidth="1"/>
    <col min="8462" max="8462" width="15.81640625" style="311" customWidth="1"/>
    <col min="8463" max="8463" width="3.81640625" style="311" customWidth="1"/>
    <col min="8464" max="8464" width="16.453125" style="311" customWidth="1"/>
    <col min="8465" max="8465" width="11.26953125" style="311" customWidth="1"/>
    <col min="8466" max="8466" width="10.26953125" style="311" customWidth="1"/>
    <col min="8467" max="8467" width="10" style="311" customWidth="1"/>
    <col min="8468" max="8703" width="9.1796875" style="311"/>
    <col min="8704" max="8704" width="4" style="311" customWidth="1"/>
    <col min="8705" max="8705" width="15.1796875" style="311" customWidth="1"/>
    <col min="8706" max="8706" width="13.81640625" style="311" customWidth="1"/>
    <col min="8707" max="8707" width="10.1796875" style="311" customWidth="1"/>
    <col min="8708" max="8708" width="9.1796875" style="311"/>
    <col min="8709" max="8709" width="3.453125" style="311" customWidth="1"/>
    <col min="8710" max="8710" width="19.54296875" style="311" customWidth="1"/>
    <col min="8711" max="8711" width="12.26953125" style="311" customWidth="1"/>
    <col min="8712" max="8712" width="10.453125" style="311" customWidth="1"/>
    <col min="8713" max="8713" width="9.1796875" style="311"/>
    <col min="8714" max="8714" width="3.54296875" style="311" customWidth="1"/>
    <col min="8715" max="8715" width="16.453125" style="311" customWidth="1"/>
    <col min="8716" max="8716" width="11.7265625" style="311" customWidth="1"/>
    <col min="8717" max="8717" width="10.1796875" style="311" customWidth="1"/>
    <col min="8718" max="8718" width="15.81640625" style="311" customWidth="1"/>
    <col min="8719" max="8719" width="3.81640625" style="311" customWidth="1"/>
    <col min="8720" max="8720" width="16.453125" style="311" customWidth="1"/>
    <col min="8721" max="8721" width="11.26953125" style="311" customWidth="1"/>
    <col min="8722" max="8722" width="10.26953125" style="311" customWidth="1"/>
    <col min="8723" max="8723" width="10" style="311" customWidth="1"/>
    <col min="8724" max="8959" width="9.1796875" style="311"/>
    <col min="8960" max="8960" width="4" style="311" customWidth="1"/>
    <col min="8961" max="8961" width="15.1796875" style="311" customWidth="1"/>
    <col min="8962" max="8962" width="13.81640625" style="311" customWidth="1"/>
    <col min="8963" max="8963" width="10.1796875" style="311" customWidth="1"/>
    <col min="8964" max="8964" width="9.1796875" style="311"/>
    <col min="8965" max="8965" width="3.453125" style="311" customWidth="1"/>
    <col min="8966" max="8966" width="19.54296875" style="311" customWidth="1"/>
    <col min="8967" max="8967" width="12.26953125" style="311" customWidth="1"/>
    <col min="8968" max="8968" width="10.453125" style="311" customWidth="1"/>
    <col min="8969" max="8969" width="9.1796875" style="311"/>
    <col min="8970" max="8970" width="3.54296875" style="311" customWidth="1"/>
    <col min="8971" max="8971" width="16.453125" style="311" customWidth="1"/>
    <col min="8972" max="8972" width="11.7265625" style="311" customWidth="1"/>
    <col min="8973" max="8973" width="10.1796875" style="311" customWidth="1"/>
    <col min="8974" max="8974" width="15.81640625" style="311" customWidth="1"/>
    <col min="8975" max="8975" width="3.81640625" style="311" customWidth="1"/>
    <col min="8976" max="8976" width="16.453125" style="311" customWidth="1"/>
    <col min="8977" max="8977" width="11.26953125" style="311" customWidth="1"/>
    <col min="8978" max="8978" width="10.26953125" style="311" customWidth="1"/>
    <col min="8979" max="8979" width="10" style="311" customWidth="1"/>
    <col min="8980" max="9215" width="9.1796875" style="311"/>
    <col min="9216" max="9216" width="4" style="311" customWidth="1"/>
    <col min="9217" max="9217" width="15.1796875" style="311" customWidth="1"/>
    <col min="9218" max="9218" width="13.81640625" style="311" customWidth="1"/>
    <col min="9219" max="9219" width="10.1796875" style="311" customWidth="1"/>
    <col min="9220" max="9220" width="9.1796875" style="311"/>
    <col min="9221" max="9221" width="3.453125" style="311" customWidth="1"/>
    <col min="9222" max="9222" width="19.54296875" style="311" customWidth="1"/>
    <col min="9223" max="9223" width="12.26953125" style="311" customWidth="1"/>
    <col min="9224" max="9224" width="10.453125" style="311" customWidth="1"/>
    <col min="9225" max="9225" width="9.1796875" style="311"/>
    <col min="9226" max="9226" width="3.54296875" style="311" customWidth="1"/>
    <col min="9227" max="9227" width="16.453125" style="311" customWidth="1"/>
    <col min="9228" max="9228" width="11.7265625" style="311" customWidth="1"/>
    <col min="9229" max="9229" width="10.1796875" style="311" customWidth="1"/>
    <col min="9230" max="9230" width="15.81640625" style="311" customWidth="1"/>
    <col min="9231" max="9231" width="3.81640625" style="311" customWidth="1"/>
    <col min="9232" max="9232" width="16.453125" style="311" customWidth="1"/>
    <col min="9233" max="9233" width="11.26953125" style="311" customWidth="1"/>
    <col min="9234" max="9234" width="10.26953125" style="311" customWidth="1"/>
    <col min="9235" max="9235" width="10" style="311" customWidth="1"/>
    <col min="9236" max="9471" width="9.1796875" style="311"/>
    <col min="9472" max="9472" width="4" style="311" customWidth="1"/>
    <col min="9473" max="9473" width="15.1796875" style="311" customWidth="1"/>
    <col min="9474" max="9474" width="13.81640625" style="311" customWidth="1"/>
    <col min="9475" max="9475" width="10.1796875" style="311" customWidth="1"/>
    <col min="9476" max="9476" width="9.1796875" style="311"/>
    <col min="9477" max="9477" width="3.453125" style="311" customWidth="1"/>
    <col min="9478" max="9478" width="19.54296875" style="311" customWidth="1"/>
    <col min="9479" max="9479" width="12.26953125" style="311" customWidth="1"/>
    <col min="9480" max="9480" width="10.453125" style="311" customWidth="1"/>
    <col min="9481" max="9481" width="9.1796875" style="311"/>
    <col min="9482" max="9482" width="3.54296875" style="311" customWidth="1"/>
    <col min="9483" max="9483" width="16.453125" style="311" customWidth="1"/>
    <col min="9484" max="9484" width="11.7265625" style="311" customWidth="1"/>
    <col min="9485" max="9485" width="10.1796875" style="311" customWidth="1"/>
    <col min="9486" max="9486" width="15.81640625" style="311" customWidth="1"/>
    <col min="9487" max="9487" width="3.81640625" style="311" customWidth="1"/>
    <col min="9488" max="9488" width="16.453125" style="311" customWidth="1"/>
    <col min="9489" max="9489" width="11.26953125" style="311" customWidth="1"/>
    <col min="9490" max="9490" width="10.26953125" style="311" customWidth="1"/>
    <col min="9491" max="9491" width="10" style="311" customWidth="1"/>
    <col min="9492" max="9727" width="9.1796875" style="311"/>
    <col min="9728" max="9728" width="4" style="311" customWidth="1"/>
    <col min="9729" max="9729" width="15.1796875" style="311" customWidth="1"/>
    <col min="9730" max="9730" width="13.81640625" style="311" customWidth="1"/>
    <col min="9731" max="9731" width="10.1796875" style="311" customWidth="1"/>
    <col min="9732" max="9732" width="9.1796875" style="311"/>
    <col min="9733" max="9733" width="3.453125" style="311" customWidth="1"/>
    <col min="9734" max="9734" width="19.54296875" style="311" customWidth="1"/>
    <col min="9735" max="9735" width="12.26953125" style="311" customWidth="1"/>
    <col min="9736" max="9736" width="10.453125" style="311" customWidth="1"/>
    <col min="9737" max="9737" width="9.1796875" style="311"/>
    <col min="9738" max="9738" width="3.54296875" style="311" customWidth="1"/>
    <col min="9739" max="9739" width="16.453125" style="311" customWidth="1"/>
    <col min="9740" max="9740" width="11.7265625" style="311" customWidth="1"/>
    <col min="9741" max="9741" width="10.1796875" style="311" customWidth="1"/>
    <col min="9742" max="9742" width="15.81640625" style="311" customWidth="1"/>
    <col min="9743" max="9743" width="3.81640625" style="311" customWidth="1"/>
    <col min="9744" max="9744" width="16.453125" style="311" customWidth="1"/>
    <col min="9745" max="9745" width="11.26953125" style="311" customWidth="1"/>
    <col min="9746" max="9746" width="10.26953125" style="311" customWidth="1"/>
    <col min="9747" max="9747" width="10" style="311" customWidth="1"/>
    <col min="9748" max="9983" width="9.1796875" style="311"/>
    <col min="9984" max="9984" width="4" style="311" customWidth="1"/>
    <col min="9985" max="9985" width="15.1796875" style="311" customWidth="1"/>
    <col min="9986" max="9986" width="13.81640625" style="311" customWidth="1"/>
    <col min="9987" max="9987" width="10.1796875" style="311" customWidth="1"/>
    <col min="9988" max="9988" width="9.1796875" style="311"/>
    <col min="9989" max="9989" width="3.453125" style="311" customWidth="1"/>
    <col min="9990" max="9990" width="19.54296875" style="311" customWidth="1"/>
    <col min="9991" max="9991" width="12.26953125" style="311" customWidth="1"/>
    <col min="9992" max="9992" width="10.453125" style="311" customWidth="1"/>
    <col min="9993" max="9993" width="9.1796875" style="311"/>
    <col min="9994" max="9994" width="3.54296875" style="311" customWidth="1"/>
    <col min="9995" max="9995" width="16.453125" style="311" customWidth="1"/>
    <col min="9996" max="9996" width="11.7265625" style="311" customWidth="1"/>
    <col min="9997" max="9997" width="10.1796875" style="311" customWidth="1"/>
    <col min="9998" max="9998" width="15.81640625" style="311" customWidth="1"/>
    <col min="9999" max="9999" width="3.81640625" style="311" customWidth="1"/>
    <col min="10000" max="10000" width="16.453125" style="311" customWidth="1"/>
    <col min="10001" max="10001" width="11.26953125" style="311" customWidth="1"/>
    <col min="10002" max="10002" width="10.26953125" style="311" customWidth="1"/>
    <col min="10003" max="10003" width="10" style="311" customWidth="1"/>
    <col min="10004" max="10239" width="9.1796875" style="311"/>
    <col min="10240" max="10240" width="4" style="311" customWidth="1"/>
    <col min="10241" max="10241" width="15.1796875" style="311" customWidth="1"/>
    <col min="10242" max="10242" width="13.81640625" style="311" customWidth="1"/>
    <col min="10243" max="10243" width="10.1796875" style="311" customWidth="1"/>
    <col min="10244" max="10244" width="9.1796875" style="311"/>
    <col min="10245" max="10245" width="3.453125" style="311" customWidth="1"/>
    <col min="10246" max="10246" width="19.54296875" style="311" customWidth="1"/>
    <col min="10247" max="10247" width="12.26953125" style="311" customWidth="1"/>
    <col min="10248" max="10248" width="10.453125" style="311" customWidth="1"/>
    <col min="10249" max="10249" width="9.1796875" style="311"/>
    <col min="10250" max="10250" width="3.54296875" style="311" customWidth="1"/>
    <col min="10251" max="10251" width="16.453125" style="311" customWidth="1"/>
    <col min="10252" max="10252" width="11.7265625" style="311" customWidth="1"/>
    <col min="10253" max="10253" width="10.1796875" style="311" customWidth="1"/>
    <col min="10254" max="10254" width="15.81640625" style="311" customWidth="1"/>
    <col min="10255" max="10255" width="3.81640625" style="311" customWidth="1"/>
    <col min="10256" max="10256" width="16.453125" style="311" customWidth="1"/>
    <col min="10257" max="10257" width="11.26953125" style="311" customWidth="1"/>
    <col min="10258" max="10258" width="10.26953125" style="311" customWidth="1"/>
    <col min="10259" max="10259" width="10" style="311" customWidth="1"/>
    <col min="10260" max="10495" width="9.1796875" style="311"/>
    <col min="10496" max="10496" width="4" style="311" customWidth="1"/>
    <col min="10497" max="10497" width="15.1796875" style="311" customWidth="1"/>
    <col min="10498" max="10498" width="13.81640625" style="311" customWidth="1"/>
    <col min="10499" max="10499" width="10.1796875" style="311" customWidth="1"/>
    <col min="10500" max="10500" width="9.1796875" style="311"/>
    <col min="10501" max="10501" width="3.453125" style="311" customWidth="1"/>
    <col min="10502" max="10502" width="19.54296875" style="311" customWidth="1"/>
    <col min="10503" max="10503" width="12.26953125" style="311" customWidth="1"/>
    <col min="10504" max="10504" width="10.453125" style="311" customWidth="1"/>
    <col min="10505" max="10505" width="9.1796875" style="311"/>
    <col min="10506" max="10506" width="3.54296875" style="311" customWidth="1"/>
    <col min="10507" max="10507" width="16.453125" style="311" customWidth="1"/>
    <col min="10508" max="10508" width="11.7265625" style="311" customWidth="1"/>
    <col min="10509" max="10509" width="10.1796875" style="311" customWidth="1"/>
    <col min="10510" max="10510" width="15.81640625" style="311" customWidth="1"/>
    <col min="10511" max="10511" width="3.81640625" style="311" customWidth="1"/>
    <col min="10512" max="10512" width="16.453125" style="311" customWidth="1"/>
    <col min="10513" max="10513" width="11.26953125" style="311" customWidth="1"/>
    <col min="10514" max="10514" width="10.26953125" style="311" customWidth="1"/>
    <col min="10515" max="10515" width="10" style="311" customWidth="1"/>
    <col min="10516" max="10751" width="9.1796875" style="311"/>
    <col min="10752" max="10752" width="4" style="311" customWidth="1"/>
    <col min="10753" max="10753" width="15.1796875" style="311" customWidth="1"/>
    <col min="10754" max="10754" width="13.81640625" style="311" customWidth="1"/>
    <col min="10755" max="10755" width="10.1796875" style="311" customWidth="1"/>
    <col min="10756" max="10756" width="9.1796875" style="311"/>
    <col min="10757" max="10757" width="3.453125" style="311" customWidth="1"/>
    <col min="10758" max="10758" width="19.54296875" style="311" customWidth="1"/>
    <col min="10759" max="10759" width="12.26953125" style="311" customWidth="1"/>
    <col min="10760" max="10760" width="10.453125" style="311" customWidth="1"/>
    <col min="10761" max="10761" width="9.1796875" style="311"/>
    <col min="10762" max="10762" width="3.54296875" style="311" customWidth="1"/>
    <col min="10763" max="10763" width="16.453125" style="311" customWidth="1"/>
    <col min="10764" max="10764" width="11.7265625" style="311" customWidth="1"/>
    <col min="10765" max="10765" width="10.1796875" style="311" customWidth="1"/>
    <col min="10766" max="10766" width="15.81640625" style="311" customWidth="1"/>
    <col min="10767" max="10767" width="3.81640625" style="311" customWidth="1"/>
    <col min="10768" max="10768" width="16.453125" style="311" customWidth="1"/>
    <col min="10769" max="10769" width="11.26953125" style="311" customWidth="1"/>
    <col min="10770" max="10770" width="10.26953125" style="311" customWidth="1"/>
    <col min="10771" max="10771" width="10" style="311" customWidth="1"/>
    <col min="10772" max="11007" width="9.1796875" style="311"/>
    <col min="11008" max="11008" width="4" style="311" customWidth="1"/>
    <col min="11009" max="11009" width="15.1796875" style="311" customWidth="1"/>
    <col min="11010" max="11010" width="13.81640625" style="311" customWidth="1"/>
    <col min="11011" max="11011" width="10.1796875" style="311" customWidth="1"/>
    <col min="11012" max="11012" width="9.1796875" style="311"/>
    <col min="11013" max="11013" width="3.453125" style="311" customWidth="1"/>
    <col min="11014" max="11014" width="19.54296875" style="311" customWidth="1"/>
    <col min="11015" max="11015" width="12.26953125" style="311" customWidth="1"/>
    <col min="11016" max="11016" width="10.453125" style="311" customWidth="1"/>
    <col min="11017" max="11017" width="9.1796875" style="311"/>
    <col min="11018" max="11018" width="3.54296875" style="311" customWidth="1"/>
    <col min="11019" max="11019" width="16.453125" style="311" customWidth="1"/>
    <col min="11020" max="11020" width="11.7265625" style="311" customWidth="1"/>
    <col min="11021" max="11021" width="10.1796875" style="311" customWidth="1"/>
    <col min="11022" max="11022" width="15.81640625" style="311" customWidth="1"/>
    <col min="11023" max="11023" width="3.81640625" style="311" customWidth="1"/>
    <col min="11024" max="11024" width="16.453125" style="311" customWidth="1"/>
    <col min="11025" max="11025" width="11.26953125" style="311" customWidth="1"/>
    <col min="11026" max="11026" width="10.26953125" style="311" customWidth="1"/>
    <col min="11027" max="11027" width="10" style="311" customWidth="1"/>
    <col min="11028" max="11263" width="9.1796875" style="311"/>
    <col min="11264" max="11264" width="4" style="311" customWidth="1"/>
    <col min="11265" max="11265" width="15.1796875" style="311" customWidth="1"/>
    <col min="11266" max="11266" width="13.81640625" style="311" customWidth="1"/>
    <col min="11267" max="11267" width="10.1796875" style="311" customWidth="1"/>
    <col min="11268" max="11268" width="9.1796875" style="311"/>
    <col min="11269" max="11269" width="3.453125" style="311" customWidth="1"/>
    <col min="11270" max="11270" width="19.54296875" style="311" customWidth="1"/>
    <col min="11271" max="11271" width="12.26953125" style="311" customWidth="1"/>
    <col min="11272" max="11272" width="10.453125" style="311" customWidth="1"/>
    <col min="11273" max="11273" width="9.1796875" style="311"/>
    <col min="11274" max="11274" width="3.54296875" style="311" customWidth="1"/>
    <col min="11275" max="11275" width="16.453125" style="311" customWidth="1"/>
    <col min="11276" max="11276" width="11.7265625" style="311" customWidth="1"/>
    <col min="11277" max="11277" width="10.1796875" style="311" customWidth="1"/>
    <col min="11278" max="11278" width="15.81640625" style="311" customWidth="1"/>
    <col min="11279" max="11279" width="3.81640625" style="311" customWidth="1"/>
    <col min="11280" max="11280" width="16.453125" style="311" customWidth="1"/>
    <col min="11281" max="11281" width="11.26953125" style="311" customWidth="1"/>
    <col min="11282" max="11282" width="10.26953125" style="311" customWidth="1"/>
    <col min="11283" max="11283" width="10" style="311" customWidth="1"/>
    <col min="11284" max="11519" width="9.1796875" style="311"/>
    <col min="11520" max="11520" width="4" style="311" customWidth="1"/>
    <col min="11521" max="11521" width="15.1796875" style="311" customWidth="1"/>
    <col min="11522" max="11522" width="13.81640625" style="311" customWidth="1"/>
    <col min="11523" max="11523" width="10.1796875" style="311" customWidth="1"/>
    <col min="11524" max="11524" width="9.1796875" style="311"/>
    <col min="11525" max="11525" width="3.453125" style="311" customWidth="1"/>
    <col min="11526" max="11526" width="19.54296875" style="311" customWidth="1"/>
    <col min="11527" max="11527" width="12.26953125" style="311" customWidth="1"/>
    <col min="11528" max="11528" width="10.453125" style="311" customWidth="1"/>
    <col min="11529" max="11529" width="9.1796875" style="311"/>
    <col min="11530" max="11530" width="3.54296875" style="311" customWidth="1"/>
    <col min="11531" max="11531" width="16.453125" style="311" customWidth="1"/>
    <col min="11532" max="11532" width="11.7265625" style="311" customWidth="1"/>
    <col min="11533" max="11533" width="10.1796875" style="311" customWidth="1"/>
    <col min="11534" max="11534" width="15.81640625" style="311" customWidth="1"/>
    <col min="11535" max="11535" width="3.81640625" style="311" customWidth="1"/>
    <col min="11536" max="11536" width="16.453125" style="311" customWidth="1"/>
    <col min="11537" max="11537" width="11.26953125" style="311" customWidth="1"/>
    <col min="11538" max="11538" width="10.26953125" style="311" customWidth="1"/>
    <col min="11539" max="11539" width="10" style="311" customWidth="1"/>
    <col min="11540" max="11775" width="9.1796875" style="311"/>
    <col min="11776" max="11776" width="4" style="311" customWidth="1"/>
    <col min="11777" max="11777" width="15.1796875" style="311" customWidth="1"/>
    <col min="11778" max="11778" width="13.81640625" style="311" customWidth="1"/>
    <col min="11779" max="11779" width="10.1796875" style="311" customWidth="1"/>
    <col min="11780" max="11780" width="9.1796875" style="311"/>
    <col min="11781" max="11781" width="3.453125" style="311" customWidth="1"/>
    <col min="11782" max="11782" width="19.54296875" style="311" customWidth="1"/>
    <col min="11783" max="11783" width="12.26953125" style="311" customWidth="1"/>
    <col min="11784" max="11784" width="10.453125" style="311" customWidth="1"/>
    <col min="11785" max="11785" width="9.1796875" style="311"/>
    <col min="11786" max="11786" width="3.54296875" style="311" customWidth="1"/>
    <col min="11787" max="11787" width="16.453125" style="311" customWidth="1"/>
    <col min="11788" max="11788" width="11.7265625" style="311" customWidth="1"/>
    <col min="11789" max="11789" width="10.1796875" style="311" customWidth="1"/>
    <col min="11790" max="11790" width="15.81640625" style="311" customWidth="1"/>
    <col min="11791" max="11791" width="3.81640625" style="311" customWidth="1"/>
    <col min="11792" max="11792" width="16.453125" style="311" customWidth="1"/>
    <col min="11793" max="11793" width="11.26953125" style="311" customWidth="1"/>
    <col min="11794" max="11794" width="10.26953125" style="311" customWidth="1"/>
    <col min="11795" max="11795" width="10" style="311" customWidth="1"/>
    <col min="11796" max="12031" width="9.1796875" style="311"/>
    <col min="12032" max="12032" width="4" style="311" customWidth="1"/>
    <col min="12033" max="12033" width="15.1796875" style="311" customWidth="1"/>
    <col min="12034" max="12034" width="13.81640625" style="311" customWidth="1"/>
    <col min="12035" max="12035" width="10.1796875" style="311" customWidth="1"/>
    <col min="12036" max="12036" width="9.1796875" style="311"/>
    <col min="12037" max="12037" width="3.453125" style="311" customWidth="1"/>
    <col min="12038" max="12038" width="19.54296875" style="311" customWidth="1"/>
    <col min="12039" max="12039" width="12.26953125" style="311" customWidth="1"/>
    <col min="12040" max="12040" width="10.453125" style="311" customWidth="1"/>
    <col min="12041" max="12041" width="9.1796875" style="311"/>
    <col min="12042" max="12042" width="3.54296875" style="311" customWidth="1"/>
    <col min="12043" max="12043" width="16.453125" style="311" customWidth="1"/>
    <col min="12044" max="12044" width="11.7265625" style="311" customWidth="1"/>
    <col min="12045" max="12045" width="10.1796875" style="311" customWidth="1"/>
    <col min="12046" max="12046" width="15.81640625" style="311" customWidth="1"/>
    <col min="12047" max="12047" width="3.81640625" style="311" customWidth="1"/>
    <col min="12048" max="12048" width="16.453125" style="311" customWidth="1"/>
    <col min="12049" max="12049" width="11.26953125" style="311" customWidth="1"/>
    <col min="12050" max="12050" width="10.26953125" style="311" customWidth="1"/>
    <col min="12051" max="12051" width="10" style="311" customWidth="1"/>
    <col min="12052" max="12287" width="9.1796875" style="311"/>
    <col min="12288" max="12288" width="4" style="311" customWidth="1"/>
    <col min="12289" max="12289" width="15.1796875" style="311" customWidth="1"/>
    <col min="12290" max="12290" width="13.81640625" style="311" customWidth="1"/>
    <col min="12291" max="12291" width="10.1796875" style="311" customWidth="1"/>
    <col min="12292" max="12292" width="9.1796875" style="311"/>
    <col min="12293" max="12293" width="3.453125" style="311" customWidth="1"/>
    <col min="12294" max="12294" width="19.54296875" style="311" customWidth="1"/>
    <col min="12295" max="12295" width="12.26953125" style="311" customWidth="1"/>
    <col min="12296" max="12296" width="10.453125" style="311" customWidth="1"/>
    <col min="12297" max="12297" width="9.1796875" style="311"/>
    <col min="12298" max="12298" width="3.54296875" style="311" customWidth="1"/>
    <col min="12299" max="12299" width="16.453125" style="311" customWidth="1"/>
    <col min="12300" max="12300" width="11.7265625" style="311" customWidth="1"/>
    <col min="12301" max="12301" width="10.1796875" style="311" customWidth="1"/>
    <col min="12302" max="12302" width="15.81640625" style="311" customWidth="1"/>
    <col min="12303" max="12303" width="3.81640625" style="311" customWidth="1"/>
    <col min="12304" max="12304" width="16.453125" style="311" customWidth="1"/>
    <col min="12305" max="12305" width="11.26953125" style="311" customWidth="1"/>
    <col min="12306" max="12306" width="10.26953125" style="311" customWidth="1"/>
    <col min="12307" max="12307" width="10" style="311" customWidth="1"/>
    <col min="12308" max="12543" width="9.1796875" style="311"/>
    <col min="12544" max="12544" width="4" style="311" customWidth="1"/>
    <col min="12545" max="12545" width="15.1796875" style="311" customWidth="1"/>
    <col min="12546" max="12546" width="13.81640625" style="311" customWidth="1"/>
    <col min="12547" max="12547" width="10.1796875" style="311" customWidth="1"/>
    <col min="12548" max="12548" width="9.1796875" style="311"/>
    <col min="12549" max="12549" width="3.453125" style="311" customWidth="1"/>
    <col min="12550" max="12550" width="19.54296875" style="311" customWidth="1"/>
    <col min="12551" max="12551" width="12.26953125" style="311" customWidth="1"/>
    <col min="12552" max="12552" width="10.453125" style="311" customWidth="1"/>
    <col min="12553" max="12553" width="9.1796875" style="311"/>
    <col min="12554" max="12554" width="3.54296875" style="311" customWidth="1"/>
    <col min="12555" max="12555" width="16.453125" style="311" customWidth="1"/>
    <col min="12556" max="12556" width="11.7265625" style="311" customWidth="1"/>
    <col min="12557" max="12557" width="10.1796875" style="311" customWidth="1"/>
    <col min="12558" max="12558" width="15.81640625" style="311" customWidth="1"/>
    <col min="12559" max="12559" width="3.81640625" style="311" customWidth="1"/>
    <col min="12560" max="12560" width="16.453125" style="311" customWidth="1"/>
    <col min="12561" max="12561" width="11.26953125" style="311" customWidth="1"/>
    <col min="12562" max="12562" width="10.26953125" style="311" customWidth="1"/>
    <col min="12563" max="12563" width="10" style="311" customWidth="1"/>
    <col min="12564" max="12799" width="9.1796875" style="311"/>
    <col min="12800" max="12800" width="4" style="311" customWidth="1"/>
    <col min="12801" max="12801" width="15.1796875" style="311" customWidth="1"/>
    <col min="12802" max="12802" width="13.81640625" style="311" customWidth="1"/>
    <col min="12803" max="12803" width="10.1796875" style="311" customWidth="1"/>
    <col min="12804" max="12804" width="9.1796875" style="311"/>
    <col min="12805" max="12805" width="3.453125" style="311" customWidth="1"/>
    <col min="12806" max="12806" width="19.54296875" style="311" customWidth="1"/>
    <col min="12807" max="12807" width="12.26953125" style="311" customWidth="1"/>
    <col min="12808" max="12808" width="10.453125" style="311" customWidth="1"/>
    <col min="12809" max="12809" width="9.1796875" style="311"/>
    <col min="12810" max="12810" width="3.54296875" style="311" customWidth="1"/>
    <col min="12811" max="12811" width="16.453125" style="311" customWidth="1"/>
    <col min="12812" max="12812" width="11.7265625" style="311" customWidth="1"/>
    <col min="12813" max="12813" width="10.1796875" style="311" customWidth="1"/>
    <col min="12814" max="12814" width="15.81640625" style="311" customWidth="1"/>
    <col min="12815" max="12815" width="3.81640625" style="311" customWidth="1"/>
    <col min="12816" max="12816" width="16.453125" style="311" customWidth="1"/>
    <col min="12817" max="12817" width="11.26953125" style="311" customWidth="1"/>
    <col min="12818" max="12818" width="10.26953125" style="311" customWidth="1"/>
    <col min="12819" max="12819" width="10" style="311" customWidth="1"/>
    <col min="12820" max="13055" width="9.1796875" style="311"/>
    <col min="13056" max="13056" width="4" style="311" customWidth="1"/>
    <col min="13057" max="13057" width="15.1796875" style="311" customWidth="1"/>
    <col min="13058" max="13058" width="13.81640625" style="311" customWidth="1"/>
    <col min="13059" max="13059" width="10.1796875" style="311" customWidth="1"/>
    <col min="13060" max="13060" width="9.1796875" style="311"/>
    <col min="13061" max="13061" width="3.453125" style="311" customWidth="1"/>
    <col min="13062" max="13062" width="19.54296875" style="311" customWidth="1"/>
    <col min="13063" max="13063" width="12.26953125" style="311" customWidth="1"/>
    <col min="13064" max="13064" width="10.453125" style="311" customWidth="1"/>
    <col min="13065" max="13065" width="9.1796875" style="311"/>
    <col min="13066" max="13066" width="3.54296875" style="311" customWidth="1"/>
    <col min="13067" max="13067" width="16.453125" style="311" customWidth="1"/>
    <col min="13068" max="13068" width="11.7265625" style="311" customWidth="1"/>
    <col min="13069" max="13069" width="10.1796875" style="311" customWidth="1"/>
    <col min="13070" max="13070" width="15.81640625" style="311" customWidth="1"/>
    <col min="13071" max="13071" width="3.81640625" style="311" customWidth="1"/>
    <col min="13072" max="13072" width="16.453125" style="311" customWidth="1"/>
    <col min="13073" max="13073" width="11.26953125" style="311" customWidth="1"/>
    <col min="13074" max="13074" width="10.26953125" style="311" customWidth="1"/>
    <col min="13075" max="13075" width="10" style="311" customWidth="1"/>
    <col min="13076" max="13311" width="9.1796875" style="311"/>
    <col min="13312" max="13312" width="4" style="311" customWidth="1"/>
    <col min="13313" max="13313" width="15.1796875" style="311" customWidth="1"/>
    <col min="13314" max="13314" width="13.81640625" style="311" customWidth="1"/>
    <col min="13315" max="13315" width="10.1796875" style="311" customWidth="1"/>
    <col min="13316" max="13316" width="9.1796875" style="311"/>
    <col min="13317" max="13317" width="3.453125" style="311" customWidth="1"/>
    <col min="13318" max="13318" width="19.54296875" style="311" customWidth="1"/>
    <col min="13319" max="13319" width="12.26953125" style="311" customWidth="1"/>
    <col min="13320" max="13320" width="10.453125" style="311" customWidth="1"/>
    <col min="13321" max="13321" width="9.1796875" style="311"/>
    <col min="13322" max="13322" width="3.54296875" style="311" customWidth="1"/>
    <col min="13323" max="13323" width="16.453125" style="311" customWidth="1"/>
    <col min="13324" max="13324" width="11.7265625" style="311" customWidth="1"/>
    <col min="13325" max="13325" width="10.1796875" style="311" customWidth="1"/>
    <col min="13326" max="13326" width="15.81640625" style="311" customWidth="1"/>
    <col min="13327" max="13327" width="3.81640625" style="311" customWidth="1"/>
    <col min="13328" max="13328" width="16.453125" style="311" customWidth="1"/>
    <col min="13329" max="13329" width="11.26953125" style="311" customWidth="1"/>
    <col min="13330" max="13330" width="10.26953125" style="311" customWidth="1"/>
    <col min="13331" max="13331" width="10" style="311" customWidth="1"/>
    <col min="13332" max="13567" width="9.1796875" style="311"/>
    <col min="13568" max="13568" width="4" style="311" customWidth="1"/>
    <col min="13569" max="13569" width="15.1796875" style="311" customWidth="1"/>
    <col min="13570" max="13570" width="13.81640625" style="311" customWidth="1"/>
    <col min="13571" max="13571" width="10.1796875" style="311" customWidth="1"/>
    <col min="13572" max="13572" width="9.1796875" style="311"/>
    <col min="13573" max="13573" width="3.453125" style="311" customWidth="1"/>
    <col min="13574" max="13574" width="19.54296875" style="311" customWidth="1"/>
    <col min="13575" max="13575" width="12.26953125" style="311" customWidth="1"/>
    <col min="13576" max="13576" width="10.453125" style="311" customWidth="1"/>
    <col min="13577" max="13577" width="9.1796875" style="311"/>
    <col min="13578" max="13578" width="3.54296875" style="311" customWidth="1"/>
    <col min="13579" max="13579" width="16.453125" style="311" customWidth="1"/>
    <col min="13580" max="13580" width="11.7265625" style="311" customWidth="1"/>
    <col min="13581" max="13581" width="10.1796875" style="311" customWidth="1"/>
    <col min="13582" max="13582" width="15.81640625" style="311" customWidth="1"/>
    <col min="13583" max="13583" width="3.81640625" style="311" customWidth="1"/>
    <col min="13584" max="13584" width="16.453125" style="311" customWidth="1"/>
    <col min="13585" max="13585" width="11.26953125" style="311" customWidth="1"/>
    <col min="13586" max="13586" width="10.26953125" style="311" customWidth="1"/>
    <col min="13587" max="13587" width="10" style="311" customWidth="1"/>
    <col min="13588" max="13823" width="9.1796875" style="311"/>
    <col min="13824" max="13824" width="4" style="311" customWidth="1"/>
    <col min="13825" max="13825" width="15.1796875" style="311" customWidth="1"/>
    <col min="13826" max="13826" width="13.81640625" style="311" customWidth="1"/>
    <col min="13827" max="13827" width="10.1796875" style="311" customWidth="1"/>
    <col min="13828" max="13828" width="9.1796875" style="311"/>
    <col min="13829" max="13829" width="3.453125" style="311" customWidth="1"/>
    <col min="13830" max="13830" width="19.54296875" style="311" customWidth="1"/>
    <col min="13831" max="13831" width="12.26953125" style="311" customWidth="1"/>
    <col min="13832" max="13832" width="10.453125" style="311" customWidth="1"/>
    <col min="13833" max="13833" width="9.1796875" style="311"/>
    <col min="13834" max="13834" width="3.54296875" style="311" customWidth="1"/>
    <col min="13835" max="13835" width="16.453125" style="311" customWidth="1"/>
    <col min="13836" max="13836" width="11.7265625" style="311" customWidth="1"/>
    <col min="13837" max="13837" width="10.1796875" style="311" customWidth="1"/>
    <col min="13838" max="13838" width="15.81640625" style="311" customWidth="1"/>
    <col min="13839" max="13839" width="3.81640625" style="311" customWidth="1"/>
    <col min="13840" max="13840" width="16.453125" style="311" customWidth="1"/>
    <col min="13841" max="13841" width="11.26953125" style="311" customWidth="1"/>
    <col min="13842" max="13842" width="10.26953125" style="311" customWidth="1"/>
    <col min="13843" max="13843" width="10" style="311" customWidth="1"/>
    <col min="13844" max="14079" width="9.1796875" style="311"/>
    <col min="14080" max="14080" width="4" style="311" customWidth="1"/>
    <col min="14081" max="14081" width="15.1796875" style="311" customWidth="1"/>
    <col min="14082" max="14082" width="13.81640625" style="311" customWidth="1"/>
    <col min="14083" max="14083" width="10.1796875" style="311" customWidth="1"/>
    <col min="14084" max="14084" width="9.1796875" style="311"/>
    <col min="14085" max="14085" width="3.453125" style="311" customWidth="1"/>
    <col min="14086" max="14086" width="19.54296875" style="311" customWidth="1"/>
    <col min="14087" max="14087" width="12.26953125" style="311" customWidth="1"/>
    <col min="14088" max="14088" width="10.453125" style="311" customWidth="1"/>
    <col min="14089" max="14089" width="9.1796875" style="311"/>
    <col min="14090" max="14090" width="3.54296875" style="311" customWidth="1"/>
    <col min="14091" max="14091" width="16.453125" style="311" customWidth="1"/>
    <col min="14092" max="14092" width="11.7265625" style="311" customWidth="1"/>
    <col min="14093" max="14093" width="10.1796875" style="311" customWidth="1"/>
    <col min="14094" max="14094" width="15.81640625" style="311" customWidth="1"/>
    <col min="14095" max="14095" width="3.81640625" style="311" customWidth="1"/>
    <col min="14096" max="14096" width="16.453125" style="311" customWidth="1"/>
    <col min="14097" max="14097" width="11.26953125" style="311" customWidth="1"/>
    <col min="14098" max="14098" width="10.26953125" style="311" customWidth="1"/>
    <col min="14099" max="14099" width="10" style="311" customWidth="1"/>
    <col min="14100" max="14335" width="9.1796875" style="311"/>
    <col min="14336" max="14336" width="4" style="311" customWidth="1"/>
    <col min="14337" max="14337" width="15.1796875" style="311" customWidth="1"/>
    <col min="14338" max="14338" width="13.81640625" style="311" customWidth="1"/>
    <col min="14339" max="14339" width="10.1796875" style="311" customWidth="1"/>
    <col min="14340" max="14340" width="9.1796875" style="311"/>
    <col min="14341" max="14341" width="3.453125" style="311" customWidth="1"/>
    <col min="14342" max="14342" width="19.54296875" style="311" customWidth="1"/>
    <col min="14343" max="14343" width="12.26953125" style="311" customWidth="1"/>
    <col min="14344" max="14344" width="10.453125" style="311" customWidth="1"/>
    <col min="14345" max="14345" width="9.1796875" style="311"/>
    <col min="14346" max="14346" width="3.54296875" style="311" customWidth="1"/>
    <col min="14347" max="14347" width="16.453125" style="311" customWidth="1"/>
    <col min="14348" max="14348" width="11.7265625" style="311" customWidth="1"/>
    <col min="14349" max="14349" width="10.1796875" style="311" customWidth="1"/>
    <col min="14350" max="14350" width="15.81640625" style="311" customWidth="1"/>
    <col min="14351" max="14351" width="3.81640625" style="311" customWidth="1"/>
    <col min="14352" max="14352" width="16.453125" style="311" customWidth="1"/>
    <col min="14353" max="14353" width="11.26953125" style="311" customWidth="1"/>
    <col min="14354" max="14354" width="10.26953125" style="311" customWidth="1"/>
    <col min="14355" max="14355" width="10" style="311" customWidth="1"/>
    <col min="14356" max="14591" width="9.1796875" style="311"/>
    <col min="14592" max="14592" width="4" style="311" customWidth="1"/>
    <col min="14593" max="14593" width="15.1796875" style="311" customWidth="1"/>
    <col min="14594" max="14594" width="13.81640625" style="311" customWidth="1"/>
    <col min="14595" max="14595" width="10.1796875" style="311" customWidth="1"/>
    <col min="14596" max="14596" width="9.1796875" style="311"/>
    <col min="14597" max="14597" width="3.453125" style="311" customWidth="1"/>
    <col min="14598" max="14598" width="19.54296875" style="311" customWidth="1"/>
    <col min="14599" max="14599" width="12.26953125" style="311" customWidth="1"/>
    <col min="14600" max="14600" width="10.453125" style="311" customWidth="1"/>
    <col min="14601" max="14601" width="9.1796875" style="311"/>
    <col min="14602" max="14602" width="3.54296875" style="311" customWidth="1"/>
    <col min="14603" max="14603" width="16.453125" style="311" customWidth="1"/>
    <col min="14604" max="14604" width="11.7265625" style="311" customWidth="1"/>
    <col min="14605" max="14605" width="10.1796875" style="311" customWidth="1"/>
    <col min="14606" max="14606" width="15.81640625" style="311" customWidth="1"/>
    <col min="14607" max="14607" width="3.81640625" style="311" customWidth="1"/>
    <col min="14608" max="14608" width="16.453125" style="311" customWidth="1"/>
    <col min="14609" max="14609" width="11.26953125" style="311" customWidth="1"/>
    <col min="14610" max="14610" width="10.26953125" style="311" customWidth="1"/>
    <col min="14611" max="14611" width="10" style="311" customWidth="1"/>
    <col min="14612" max="14847" width="9.1796875" style="311"/>
    <col min="14848" max="14848" width="4" style="311" customWidth="1"/>
    <col min="14849" max="14849" width="15.1796875" style="311" customWidth="1"/>
    <col min="14850" max="14850" width="13.81640625" style="311" customWidth="1"/>
    <col min="14851" max="14851" width="10.1796875" style="311" customWidth="1"/>
    <col min="14852" max="14852" width="9.1796875" style="311"/>
    <col min="14853" max="14853" width="3.453125" style="311" customWidth="1"/>
    <col min="14854" max="14854" width="19.54296875" style="311" customWidth="1"/>
    <col min="14855" max="14855" width="12.26953125" style="311" customWidth="1"/>
    <col min="14856" max="14856" width="10.453125" style="311" customWidth="1"/>
    <col min="14857" max="14857" width="9.1796875" style="311"/>
    <col min="14858" max="14858" width="3.54296875" style="311" customWidth="1"/>
    <col min="14859" max="14859" width="16.453125" style="311" customWidth="1"/>
    <col min="14860" max="14860" width="11.7265625" style="311" customWidth="1"/>
    <col min="14861" max="14861" width="10.1796875" style="311" customWidth="1"/>
    <col min="14862" max="14862" width="15.81640625" style="311" customWidth="1"/>
    <col min="14863" max="14863" width="3.81640625" style="311" customWidth="1"/>
    <col min="14864" max="14864" width="16.453125" style="311" customWidth="1"/>
    <col min="14865" max="14865" width="11.26953125" style="311" customWidth="1"/>
    <col min="14866" max="14866" width="10.26953125" style="311" customWidth="1"/>
    <col min="14867" max="14867" width="10" style="311" customWidth="1"/>
    <col min="14868" max="15103" width="9.1796875" style="311"/>
    <col min="15104" max="15104" width="4" style="311" customWidth="1"/>
    <col min="15105" max="15105" width="15.1796875" style="311" customWidth="1"/>
    <col min="15106" max="15106" width="13.81640625" style="311" customWidth="1"/>
    <col min="15107" max="15107" width="10.1796875" style="311" customWidth="1"/>
    <col min="15108" max="15108" width="9.1796875" style="311"/>
    <col min="15109" max="15109" width="3.453125" style="311" customWidth="1"/>
    <col min="15110" max="15110" width="19.54296875" style="311" customWidth="1"/>
    <col min="15111" max="15111" width="12.26953125" style="311" customWidth="1"/>
    <col min="15112" max="15112" width="10.453125" style="311" customWidth="1"/>
    <col min="15113" max="15113" width="9.1796875" style="311"/>
    <col min="15114" max="15114" width="3.54296875" style="311" customWidth="1"/>
    <col min="15115" max="15115" width="16.453125" style="311" customWidth="1"/>
    <col min="15116" max="15116" width="11.7265625" style="311" customWidth="1"/>
    <col min="15117" max="15117" width="10.1796875" style="311" customWidth="1"/>
    <col min="15118" max="15118" width="15.81640625" style="311" customWidth="1"/>
    <col min="15119" max="15119" width="3.81640625" style="311" customWidth="1"/>
    <col min="15120" max="15120" width="16.453125" style="311" customWidth="1"/>
    <col min="15121" max="15121" width="11.26953125" style="311" customWidth="1"/>
    <col min="15122" max="15122" width="10.26953125" style="311" customWidth="1"/>
    <col min="15123" max="15123" width="10" style="311" customWidth="1"/>
    <col min="15124" max="15359" width="9.1796875" style="311"/>
    <col min="15360" max="15360" width="4" style="311" customWidth="1"/>
    <col min="15361" max="15361" width="15.1796875" style="311" customWidth="1"/>
    <col min="15362" max="15362" width="13.81640625" style="311" customWidth="1"/>
    <col min="15363" max="15363" width="10.1796875" style="311" customWidth="1"/>
    <col min="15364" max="15364" width="9.1796875" style="311"/>
    <col min="15365" max="15365" width="3.453125" style="311" customWidth="1"/>
    <col min="15366" max="15366" width="19.54296875" style="311" customWidth="1"/>
    <col min="15367" max="15367" width="12.26953125" style="311" customWidth="1"/>
    <col min="15368" max="15368" width="10.453125" style="311" customWidth="1"/>
    <col min="15369" max="15369" width="9.1796875" style="311"/>
    <col min="15370" max="15370" width="3.54296875" style="311" customWidth="1"/>
    <col min="15371" max="15371" width="16.453125" style="311" customWidth="1"/>
    <col min="15372" max="15372" width="11.7265625" style="311" customWidth="1"/>
    <col min="15373" max="15373" width="10.1796875" style="311" customWidth="1"/>
    <col min="15374" max="15374" width="15.81640625" style="311" customWidth="1"/>
    <col min="15375" max="15375" width="3.81640625" style="311" customWidth="1"/>
    <col min="15376" max="15376" width="16.453125" style="311" customWidth="1"/>
    <col min="15377" max="15377" width="11.26953125" style="311" customWidth="1"/>
    <col min="15378" max="15378" width="10.26953125" style="311" customWidth="1"/>
    <col min="15379" max="15379" width="10" style="311" customWidth="1"/>
    <col min="15380" max="15615" width="9.1796875" style="311"/>
    <col min="15616" max="15616" width="4" style="311" customWidth="1"/>
    <col min="15617" max="15617" width="15.1796875" style="311" customWidth="1"/>
    <col min="15618" max="15618" width="13.81640625" style="311" customWidth="1"/>
    <col min="15619" max="15619" width="10.1796875" style="311" customWidth="1"/>
    <col min="15620" max="15620" width="9.1796875" style="311"/>
    <col min="15621" max="15621" width="3.453125" style="311" customWidth="1"/>
    <col min="15622" max="15622" width="19.54296875" style="311" customWidth="1"/>
    <col min="15623" max="15623" width="12.26953125" style="311" customWidth="1"/>
    <col min="15624" max="15624" width="10.453125" style="311" customWidth="1"/>
    <col min="15625" max="15625" width="9.1796875" style="311"/>
    <col min="15626" max="15626" width="3.54296875" style="311" customWidth="1"/>
    <col min="15627" max="15627" width="16.453125" style="311" customWidth="1"/>
    <col min="15628" max="15628" width="11.7265625" style="311" customWidth="1"/>
    <col min="15629" max="15629" width="10.1796875" style="311" customWidth="1"/>
    <col min="15630" max="15630" width="15.81640625" style="311" customWidth="1"/>
    <col min="15631" max="15631" width="3.81640625" style="311" customWidth="1"/>
    <col min="15632" max="15632" width="16.453125" style="311" customWidth="1"/>
    <col min="15633" max="15633" width="11.26953125" style="311" customWidth="1"/>
    <col min="15634" max="15634" width="10.26953125" style="311" customWidth="1"/>
    <col min="15635" max="15635" width="10" style="311" customWidth="1"/>
    <col min="15636" max="15871" width="9.1796875" style="311"/>
    <col min="15872" max="15872" width="4" style="311" customWidth="1"/>
    <col min="15873" max="15873" width="15.1796875" style="311" customWidth="1"/>
    <col min="15874" max="15874" width="13.81640625" style="311" customWidth="1"/>
    <col min="15875" max="15875" width="10.1796875" style="311" customWidth="1"/>
    <col min="15876" max="15876" width="9.1796875" style="311"/>
    <col min="15877" max="15877" width="3.453125" style="311" customWidth="1"/>
    <col min="15878" max="15878" width="19.54296875" style="311" customWidth="1"/>
    <col min="15879" max="15879" width="12.26953125" style="311" customWidth="1"/>
    <col min="15880" max="15880" width="10.453125" style="311" customWidth="1"/>
    <col min="15881" max="15881" width="9.1796875" style="311"/>
    <col min="15882" max="15882" width="3.54296875" style="311" customWidth="1"/>
    <col min="15883" max="15883" width="16.453125" style="311" customWidth="1"/>
    <col min="15884" max="15884" width="11.7265625" style="311" customWidth="1"/>
    <col min="15885" max="15885" width="10.1796875" style="311" customWidth="1"/>
    <col min="15886" max="15886" width="15.81640625" style="311" customWidth="1"/>
    <col min="15887" max="15887" width="3.81640625" style="311" customWidth="1"/>
    <col min="15888" max="15888" width="16.453125" style="311" customWidth="1"/>
    <col min="15889" max="15889" width="11.26953125" style="311" customWidth="1"/>
    <col min="15890" max="15890" width="10.26953125" style="311" customWidth="1"/>
    <col min="15891" max="15891" width="10" style="311" customWidth="1"/>
    <col min="15892" max="16127" width="9.1796875" style="311"/>
    <col min="16128" max="16128" width="4" style="311" customWidth="1"/>
    <col min="16129" max="16129" width="15.1796875" style="311" customWidth="1"/>
    <col min="16130" max="16130" width="13.81640625" style="311" customWidth="1"/>
    <col min="16131" max="16131" width="10.1796875" style="311" customWidth="1"/>
    <col min="16132" max="16132" width="9.1796875" style="311"/>
    <col min="16133" max="16133" width="3.453125" style="311" customWidth="1"/>
    <col min="16134" max="16134" width="19.54296875" style="311" customWidth="1"/>
    <col min="16135" max="16135" width="12.26953125" style="311" customWidth="1"/>
    <col min="16136" max="16136" width="10.453125" style="311" customWidth="1"/>
    <col min="16137" max="16137" width="9.1796875" style="311"/>
    <col min="16138" max="16138" width="3.54296875" style="311" customWidth="1"/>
    <col min="16139" max="16139" width="16.453125" style="311" customWidth="1"/>
    <col min="16140" max="16140" width="11.7265625" style="311" customWidth="1"/>
    <col min="16141" max="16141" width="10.1796875" style="311" customWidth="1"/>
    <col min="16142" max="16142" width="15.81640625" style="311" customWidth="1"/>
    <col min="16143" max="16143" width="3.81640625" style="311" customWidth="1"/>
    <col min="16144" max="16144" width="16.453125" style="311" customWidth="1"/>
    <col min="16145" max="16145" width="11.26953125" style="311" customWidth="1"/>
    <col min="16146" max="16146" width="10.26953125" style="311" customWidth="1"/>
    <col min="16147" max="16147" width="10" style="311" customWidth="1"/>
    <col min="16148" max="16384" width="9.1796875" style="311"/>
  </cols>
  <sheetData>
    <row r="1" spans="1:27" ht="18.5">
      <c r="A1" s="352" t="s">
        <v>194</v>
      </c>
    </row>
    <row r="2" spans="1:27" ht="18" customHeight="1">
      <c r="A2" s="911" t="s">
        <v>357</v>
      </c>
      <c r="B2" s="911"/>
      <c r="C2" s="911"/>
      <c r="D2" s="911"/>
      <c r="E2" s="911"/>
      <c r="F2" s="911"/>
      <c r="G2" s="911"/>
      <c r="H2" s="911"/>
      <c r="I2" s="911"/>
      <c r="J2" s="911"/>
      <c r="K2" s="911"/>
      <c r="L2" s="911"/>
      <c r="M2" s="911"/>
      <c r="N2" s="911"/>
      <c r="O2" s="911"/>
      <c r="P2" s="911"/>
      <c r="Q2" s="911"/>
      <c r="R2" s="911"/>
      <c r="S2" s="911"/>
      <c r="T2" s="911"/>
      <c r="U2" s="911"/>
      <c r="V2" s="911"/>
      <c r="W2" s="911"/>
      <c r="X2" s="911"/>
      <c r="Y2" s="911"/>
      <c r="Z2" s="911"/>
      <c r="AA2" s="911"/>
    </row>
    <row r="3" spans="1:27" ht="18" customHeight="1">
      <c r="A3" s="912" t="s">
        <v>358</v>
      </c>
      <c r="B3" s="912"/>
      <c r="C3" s="912"/>
      <c r="D3" s="912"/>
      <c r="E3" s="912"/>
      <c r="F3" s="912"/>
      <c r="G3" s="912"/>
      <c r="H3" s="381"/>
      <c r="I3" s="381"/>
      <c r="J3" s="381"/>
      <c r="K3" s="381"/>
      <c r="L3" s="381"/>
      <c r="M3" s="381"/>
      <c r="N3" s="381"/>
      <c r="O3" s="381"/>
      <c r="P3" s="381"/>
      <c r="Q3" s="381"/>
      <c r="R3" s="381"/>
      <c r="S3" s="381"/>
      <c r="T3" s="381"/>
      <c r="U3" s="381"/>
      <c r="V3" s="381"/>
      <c r="W3" s="381"/>
      <c r="X3" s="381"/>
      <c r="Y3" s="381"/>
      <c r="Z3" s="381"/>
      <c r="AA3" s="381"/>
    </row>
    <row r="5" spans="1:27" s="382" customFormat="1" ht="14.5">
      <c r="A5" s="355" t="s">
        <v>106</v>
      </c>
      <c r="B5" s="355" t="s">
        <v>107</v>
      </c>
      <c r="C5" s="356"/>
      <c r="D5" s="356"/>
      <c r="E5" s="356"/>
      <c r="F5" s="355" t="s">
        <v>108</v>
      </c>
      <c r="G5" s="357" t="s">
        <v>109</v>
      </c>
      <c r="H5" s="356"/>
      <c r="I5" s="356"/>
      <c r="J5" s="356"/>
      <c r="K5" s="355" t="s">
        <v>110</v>
      </c>
      <c r="L5" s="359" t="s">
        <v>111</v>
      </c>
      <c r="M5" s="356"/>
      <c r="N5" s="360"/>
      <c r="O5" s="356"/>
      <c r="P5" s="355" t="s">
        <v>112</v>
      </c>
      <c r="Q5" s="359" t="s">
        <v>113</v>
      </c>
      <c r="R5" s="356"/>
      <c r="S5" s="356"/>
    </row>
    <row r="6" spans="1:27" ht="4.5" customHeight="1" thickBot="1"/>
    <row r="7" spans="1:27" ht="29.5" thickBot="1">
      <c r="A7" s="361" t="s">
        <v>114</v>
      </c>
      <c r="B7" s="362" t="s">
        <v>115</v>
      </c>
      <c r="C7" s="363" t="s">
        <v>116</v>
      </c>
      <c r="D7" s="383" t="s">
        <v>117</v>
      </c>
      <c r="E7" s="384"/>
      <c r="F7" s="361" t="s">
        <v>114</v>
      </c>
      <c r="G7" s="362" t="s">
        <v>115</v>
      </c>
      <c r="H7" s="363" t="s">
        <v>116</v>
      </c>
      <c r="I7" s="383" t="s">
        <v>117</v>
      </c>
      <c r="K7" s="361" t="s">
        <v>114</v>
      </c>
      <c r="L7" s="362" t="s">
        <v>115</v>
      </c>
      <c r="M7" s="363" t="s">
        <v>118</v>
      </c>
      <c r="N7" s="383" t="s">
        <v>117</v>
      </c>
      <c r="P7" s="361" t="s">
        <v>114</v>
      </c>
      <c r="Q7" s="362" t="s">
        <v>115</v>
      </c>
      <c r="R7" s="363" t="s">
        <v>118</v>
      </c>
      <c r="S7" s="383" t="s">
        <v>117</v>
      </c>
    </row>
    <row r="8" spans="1:27" ht="15.5">
      <c r="A8" s="370" t="s">
        <v>134</v>
      </c>
      <c r="B8" s="371">
        <v>39531.292000000001</v>
      </c>
      <c r="C8" s="371">
        <v>46458</v>
      </c>
      <c r="D8" s="372">
        <v>2.7217210684413025</v>
      </c>
      <c r="E8" s="385"/>
      <c r="F8" s="370" t="s">
        <v>258</v>
      </c>
      <c r="G8" s="371">
        <v>4815.1509999999998</v>
      </c>
      <c r="H8" s="371">
        <v>11745</v>
      </c>
      <c r="I8" s="372">
        <v>5.2301645576494868</v>
      </c>
      <c r="K8" s="373" t="s">
        <v>122</v>
      </c>
      <c r="L8" s="374">
        <v>29379.493999999999</v>
      </c>
      <c r="M8" s="374">
        <v>7252.7190000000001</v>
      </c>
      <c r="N8" s="375">
        <v>4.0508248010160051</v>
      </c>
      <c r="P8" s="373" t="s">
        <v>258</v>
      </c>
      <c r="Q8" s="374">
        <v>7435.3270000000002</v>
      </c>
      <c r="R8" s="374">
        <v>1382.354</v>
      </c>
      <c r="S8" s="375">
        <v>5.3787430716010514</v>
      </c>
    </row>
    <row r="9" spans="1:27" ht="15.5">
      <c r="A9" s="370" t="s">
        <v>124</v>
      </c>
      <c r="B9" s="371">
        <v>26237.298999999999</v>
      </c>
      <c r="C9" s="371">
        <v>19405</v>
      </c>
      <c r="D9" s="372">
        <v>2.9399760698961623</v>
      </c>
      <c r="E9" s="386"/>
      <c r="F9" s="370" t="s">
        <v>137</v>
      </c>
      <c r="G9" s="371">
        <v>4200.5649999999996</v>
      </c>
      <c r="H9" s="371">
        <v>22043</v>
      </c>
      <c r="I9" s="372">
        <v>2.5591308167464053</v>
      </c>
      <c r="K9" s="370" t="s">
        <v>139</v>
      </c>
      <c r="L9" s="371">
        <v>8413.4570000000003</v>
      </c>
      <c r="M9" s="371">
        <v>1280.829</v>
      </c>
      <c r="N9" s="372">
        <v>6.5687589834396318</v>
      </c>
      <c r="P9" s="370" t="s">
        <v>136</v>
      </c>
      <c r="Q9" s="371">
        <v>6849.1989999999996</v>
      </c>
      <c r="R9" s="371">
        <v>1420.127</v>
      </c>
      <c r="S9" s="372">
        <v>4.8229482292780856</v>
      </c>
    </row>
    <row r="10" spans="1:27" ht="15.5">
      <c r="A10" s="370" t="s">
        <v>141</v>
      </c>
      <c r="B10" s="371">
        <v>21429.517</v>
      </c>
      <c r="C10" s="371">
        <v>35921</v>
      </c>
      <c r="D10" s="372">
        <v>2.3587543735076526</v>
      </c>
      <c r="E10" s="385"/>
      <c r="F10" s="370" t="s">
        <v>119</v>
      </c>
      <c r="G10" s="371">
        <v>2854.1640000000002</v>
      </c>
      <c r="H10" s="371">
        <v>13066</v>
      </c>
      <c r="I10" s="372">
        <v>3.2075637514427031</v>
      </c>
      <c r="K10" s="370" t="s">
        <v>124</v>
      </c>
      <c r="L10" s="371">
        <v>5762.4539999999997</v>
      </c>
      <c r="M10" s="371">
        <v>1019.918</v>
      </c>
      <c r="N10" s="372">
        <v>5.6499189150500335</v>
      </c>
      <c r="P10" s="370" t="s">
        <v>124</v>
      </c>
      <c r="Q10" s="371">
        <v>4826.1360000000004</v>
      </c>
      <c r="R10" s="371">
        <v>966.14200000000005</v>
      </c>
      <c r="S10" s="372">
        <v>4.9952657062833419</v>
      </c>
    </row>
    <row r="11" spans="1:27" ht="15.5">
      <c r="A11" s="370" t="s">
        <v>137</v>
      </c>
      <c r="B11" s="371">
        <v>21249.753000000001</v>
      </c>
      <c r="C11" s="371">
        <v>42810</v>
      </c>
      <c r="D11" s="372">
        <v>2.2412292035243291</v>
      </c>
      <c r="E11" s="386"/>
      <c r="F11" s="370" t="s">
        <v>134</v>
      </c>
      <c r="G11" s="371">
        <v>1945.973</v>
      </c>
      <c r="H11" s="371">
        <v>8164</v>
      </c>
      <c r="I11" s="372">
        <v>3.2503470035760995</v>
      </c>
      <c r="K11" s="370" t="s">
        <v>226</v>
      </c>
      <c r="L11" s="371">
        <v>5662.4030000000002</v>
      </c>
      <c r="M11" s="371">
        <v>2154.855</v>
      </c>
      <c r="N11" s="372">
        <v>2.6277420058426206</v>
      </c>
      <c r="P11" s="370" t="s">
        <v>121</v>
      </c>
      <c r="Q11" s="371">
        <v>3111.7040000000002</v>
      </c>
      <c r="R11" s="371">
        <v>538.23699999999997</v>
      </c>
      <c r="S11" s="372">
        <v>5.7812896549289636</v>
      </c>
    </row>
    <row r="12" spans="1:27" ht="15.5">
      <c r="A12" s="370" t="s">
        <v>138</v>
      </c>
      <c r="B12" s="371">
        <v>17398.508999999998</v>
      </c>
      <c r="C12" s="371">
        <v>28634</v>
      </c>
      <c r="D12" s="372">
        <v>2.7231962483035304</v>
      </c>
      <c r="E12" s="386"/>
      <c r="F12" s="370" t="s">
        <v>138</v>
      </c>
      <c r="G12" s="371">
        <v>1882.462</v>
      </c>
      <c r="H12" s="371">
        <v>13418</v>
      </c>
      <c r="I12" s="372">
        <v>2.4795957749206052</v>
      </c>
      <c r="K12" s="370" t="s">
        <v>141</v>
      </c>
      <c r="L12" s="371">
        <v>5645.1229999999996</v>
      </c>
      <c r="M12" s="371">
        <v>1537.204</v>
      </c>
      <c r="N12" s="372">
        <v>3.672331713942977</v>
      </c>
      <c r="P12" s="370" t="s">
        <v>122</v>
      </c>
      <c r="Q12" s="371">
        <v>2518.3850000000002</v>
      </c>
      <c r="R12" s="371">
        <v>659.91300000000001</v>
      </c>
      <c r="S12" s="372">
        <v>3.8162378980259524</v>
      </c>
    </row>
    <row r="13" spans="1:27" ht="16" thickBot="1">
      <c r="A13" s="370" t="s">
        <v>258</v>
      </c>
      <c r="B13" s="371">
        <v>15597.558000000001</v>
      </c>
      <c r="C13" s="371">
        <v>31510</v>
      </c>
      <c r="D13" s="372">
        <v>4.3353417075971254</v>
      </c>
      <c r="E13" s="386"/>
      <c r="F13" s="370" t="s">
        <v>141</v>
      </c>
      <c r="G13" s="371">
        <v>1022.072</v>
      </c>
      <c r="H13" s="371">
        <v>9537</v>
      </c>
      <c r="I13" s="372">
        <v>1.8297519625482244</v>
      </c>
      <c r="K13" s="370" t="s">
        <v>136</v>
      </c>
      <c r="L13" s="371">
        <v>5343.0820000000003</v>
      </c>
      <c r="M13" s="371">
        <v>727.45899999999995</v>
      </c>
      <c r="N13" s="372">
        <v>7.3448565486164865</v>
      </c>
      <c r="P13" s="370" t="s">
        <v>119</v>
      </c>
      <c r="Q13" s="371">
        <v>1712.143</v>
      </c>
      <c r="R13" s="371">
        <v>494.37</v>
      </c>
      <c r="S13" s="372">
        <v>3.4632825616441125</v>
      </c>
    </row>
    <row r="14" spans="1:27" ht="16" thickBot="1">
      <c r="A14" s="370" t="s">
        <v>132</v>
      </c>
      <c r="B14" s="371">
        <v>10828.075000000001</v>
      </c>
      <c r="C14" s="371">
        <v>8894</v>
      </c>
      <c r="D14" s="372">
        <v>2.3907357643688787</v>
      </c>
      <c r="E14" s="386"/>
      <c r="F14" s="376" t="s">
        <v>201</v>
      </c>
      <c r="G14" s="377">
        <v>17411.982</v>
      </c>
      <c r="H14" s="377">
        <v>80484</v>
      </c>
      <c r="I14" s="378">
        <v>3.1487424276482008</v>
      </c>
      <c r="K14" s="370" t="s">
        <v>258</v>
      </c>
      <c r="L14" s="371">
        <v>4418.6210000000001</v>
      </c>
      <c r="M14" s="371">
        <v>539.59299999999996</v>
      </c>
      <c r="N14" s="372">
        <v>8.1888034129427183</v>
      </c>
      <c r="P14" s="370" t="s">
        <v>139</v>
      </c>
      <c r="Q14" s="371">
        <v>1415.8689999999999</v>
      </c>
      <c r="R14" s="371">
        <v>290.89</v>
      </c>
      <c r="S14" s="372">
        <v>4.8673691085977513</v>
      </c>
    </row>
    <row r="15" spans="1:27" ht="15.5">
      <c r="A15" s="370" t="s">
        <v>122</v>
      </c>
      <c r="B15" s="371">
        <v>6660.5069999999996</v>
      </c>
      <c r="C15" s="371">
        <v>6843</v>
      </c>
      <c r="D15" s="372">
        <v>3.2597148994337042</v>
      </c>
      <c r="E15" s="386"/>
      <c r="F15"/>
      <c r="G15"/>
      <c r="H15"/>
      <c r="I15"/>
      <c r="K15" s="370" t="s">
        <v>137</v>
      </c>
      <c r="L15" s="371">
        <v>4100.84</v>
      </c>
      <c r="M15" s="371">
        <v>1003.689</v>
      </c>
      <c r="N15" s="372">
        <v>4.0857676033113846</v>
      </c>
      <c r="P15" s="370" t="s">
        <v>343</v>
      </c>
      <c r="Q15" s="371">
        <v>964.87900000000002</v>
      </c>
      <c r="R15" s="371">
        <v>129.245</v>
      </c>
      <c r="S15" s="372">
        <v>7.4655035011025568</v>
      </c>
      <c r="U15" s="303"/>
      <c r="V15" s="303"/>
      <c r="W15" s="303"/>
      <c r="X15" s="303"/>
    </row>
    <row r="16" spans="1:27" ht="15.5">
      <c r="A16" s="370" t="s">
        <v>119</v>
      </c>
      <c r="B16" s="371">
        <v>5485.5749999999998</v>
      </c>
      <c r="C16" s="371">
        <v>19789</v>
      </c>
      <c r="D16" s="372">
        <v>3.3595999769721567</v>
      </c>
      <c r="E16" s="386"/>
      <c r="F16"/>
      <c r="G16"/>
      <c r="H16"/>
      <c r="I16"/>
      <c r="K16" s="370" t="s">
        <v>119</v>
      </c>
      <c r="L16" s="371">
        <v>4020.2840000000001</v>
      </c>
      <c r="M16" s="371">
        <v>1194.5940000000001</v>
      </c>
      <c r="N16" s="372">
        <v>3.3653977836821549</v>
      </c>
      <c r="P16" s="370" t="s">
        <v>133</v>
      </c>
      <c r="Q16" s="371">
        <v>903.97199999999998</v>
      </c>
      <c r="R16" s="371">
        <v>291.99200000000002</v>
      </c>
      <c r="S16" s="372">
        <v>3.0958793391599766</v>
      </c>
      <c r="U16" s="303"/>
      <c r="V16" s="303"/>
      <c r="W16" s="303"/>
      <c r="X16" s="303"/>
    </row>
    <row r="17" spans="1:24" ht="15.5">
      <c r="A17" s="370" t="s">
        <v>133</v>
      </c>
      <c r="B17" s="371">
        <v>3928.7530000000002</v>
      </c>
      <c r="C17" s="371">
        <v>2284</v>
      </c>
      <c r="D17" s="372">
        <v>3.5302258084806222</v>
      </c>
      <c r="E17" s="385"/>
      <c r="F17"/>
      <c r="G17"/>
      <c r="H17"/>
      <c r="I17"/>
      <c r="K17" s="370" t="s">
        <v>121</v>
      </c>
      <c r="L17" s="371">
        <v>3047.9079999999999</v>
      </c>
      <c r="M17" s="371">
        <v>776.65</v>
      </c>
      <c r="N17" s="372">
        <v>3.9244292795982747</v>
      </c>
      <c r="P17" s="370" t="s">
        <v>128</v>
      </c>
      <c r="Q17" s="371">
        <v>623.18700000000001</v>
      </c>
      <c r="R17" s="371">
        <v>203.53899999999999</v>
      </c>
      <c r="S17" s="372">
        <v>3.0617572062356602</v>
      </c>
      <c r="U17" s="303"/>
      <c r="V17" s="303"/>
      <c r="W17" s="303"/>
      <c r="X17" s="303"/>
    </row>
    <row r="18" spans="1:24" ht="16" thickBot="1">
      <c r="A18" s="370" t="s">
        <v>120</v>
      </c>
      <c r="B18" s="371">
        <v>2970.2829999999999</v>
      </c>
      <c r="C18" s="371">
        <v>2897</v>
      </c>
      <c r="D18" s="372">
        <v>3.6536733755003334</v>
      </c>
      <c r="E18" s="390"/>
      <c r="K18" s="370" t="s">
        <v>133</v>
      </c>
      <c r="L18" s="371">
        <v>2374.8049999999998</v>
      </c>
      <c r="M18" s="371">
        <v>742.97799999999995</v>
      </c>
      <c r="N18" s="372">
        <v>3.1963328658452874</v>
      </c>
      <c r="P18" s="370" t="s">
        <v>137</v>
      </c>
      <c r="Q18" s="371">
        <v>467.68900000000002</v>
      </c>
      <c r="R18" s="371">
        <v>97.55</v>
      </c>
      <c r="S18" s="372">
        <v>4.7943516145566383</v>
      </c>
      <c r="U18" s="303"/>
      <c r="V18" s="303"/>
      <c r="W18" s="303"/>
      <c r="X18" s="303"/>
    </row>
    <row r="19" spans="1:24" ht="16" thickBot="1">
      <c r="A19" s="370" t="s">
        <v>139</v>
      </c>
      <c r="B19" s="371">
        <v>1679.143</v>
      </c>
      <c r="C19" s="371">
        <v>4175</v>
      </c>
      <c r="D19" s="372">
        <v>3.5650216027430708</v>
      </c>
      <c r="E19" s="391"/>
      <c r="K19" s="370" t="s">
        <v>127</v>
      </c>
      <c r="L19" s="371">
        <v>1687.26</v>
      </c>
      <c r="M19" s="371">
        <v>480.04</v>
      </c>
      <c r="N19" s="372">
        <v>3.5148320973252227</v>
      </c>
      <c r="P19" s="376" t="s">
        <v>201</v>
      </c>
      <c r="Q19" s="377">
        <v>31732.207999999999</v>
      </c>
      <c r="R19" s="377">
        <v>6689.1639999999998</v>
      </c>
      <c r="S19" s="378">
        <v>4.7438226959303131</v>
      </c>
      <c r="U19" s="303"/>
      <c r="V19" s="303"/>
      <c r="W19" s="303"/>
      <c r="X19" s="303"/>
    </row>
    <row r="20" spans="1:24" ht="15" customHeight="1" thickBot="1">
      <c r="A20" s="376" t="s">
        <v>201</v>
      </c>
      <c r="B20" s="377">
        <v>174373.03700000001</v>
      </c>
      <c r="C20" s="377">
        <v>253057</v>
      </c>
      <c r="D20" s="378">
        <v>2.7641573330887903</v>
      </c>
      <c r="E20" s="391"/>
      <c r="F20" s="303"/>
      <c r="G20" s="303"/>
      <c r="H20" s="303"/>
      <c r="K20" s="370" t="s">
        <v>128</v>
      </c>
      <c r="L20" s="371">
        <v>1686.2819999999999</v>
      </c>
      <c r="M20" s="371">
        <v>328.22800000000001</v>
      </c>
      <c r="N20" s="372">
        <v>5.1375324469576027</v>
      </c>
      <c r="P20"/>
      <c r="Q20"/>
      <c r="R20"/>
      <c r="S20"/>
      <c r="U20" s="303"/>
      <c r="V20" s="303"/>
      <c r="W20" s="303"/>
      <c r="X20" s="303"/>
    </row>
    <row r="21" spans="1:24" ht="15.5">
      <c r="F21" s="303"/>
      <c r="G21" s="303"/>
      <c r="H21" s="303"/>
      <c r="K21" s="370" t="s">
        <v>333</v>
      </c>
      <c r="L21" s="371">
        <v>1326.1980000000001</v>
      </c>
      <c r="M21" s="371">
        <v>41.671999999999997</v>
      </c>
      <c r="N21" s="372">
        <v>31.824678441159538</v>
      </c>
      <c r="P21"/>
      <c r="Q21"/>
      <c r="R21"/>
      <c r="S21"/>
    </row>
    <row r="22" spans="1:24" ht="15.5">
      <c r="A22"/>
      <c r="B22"/>
      <c r="C22"/>
      <c r="D22"/>
      <c r="E22" s="303"/>
      <c r="F22" s="303"/>
      <c r="G22" s="303"/>
      <c r="H22" s="303"/>
      <c r="I22" s="303"/>
      <c r="J22" s="303"/>
      <c r="K22" s="370" t="s">
        <v>134</v>
      </c>
      <c r="L22" s="371">
        <v>1245.232</v>
      </c>
      <c r="M22" s="371">
        <v>337.52800000000002</v>
      </c>
      <c r="N22" s="372">
        <v>3.6892702235073829</v>
      </c>
    </row>
    <row r="23" spans="1:24" ht="16" thickBot="1">
      <c r="A23"/>
      <c r="B23"/>
      <c r="C23"/>
      <c r="D23"/>
      <c r="E23" s="303"/>
      <c r="F23" s="303"/>
      <c r="G23" s="303"/>
      <c r="H23" s="303"/>
      <c r="I23" s="303"/>
      <c r="J23" s="303"/>
      <c r="K23" s="370" t="s">
        <v>140</v>
      </c>
      <c r="L23" s="371">
        <v>1087.67</v>
      </c>
      <c r="M23" s="371">
        <v>329.03100000000001</v>
      </c>
      <c r="N23" s="372">
        <v>3.3056763648410028</v>
      </c>
      <c r="P23"/>
      <c r="Q23"/>
      <c r="R23"/>
      <c r="S23"/>
    </row>
    <row r="24" spans="1:24" ht="16" thickBot="1">
      <c r="A24"/>
      <c r="B24"/>
      <c r="C24"/>
      <c r="D24"/>
      <c r="E24" s="303"/>
      <c r="F24" s="303"/>
      <c r="G24" s="303"/>
      <c r="H24" s="303"/>
      <c r="I24" s="303"/>
      <c r="J24" s="303"/>
      <c r="K24" s="376" t="s">
        <v>201</v>
      </c>
      <c r="L24" s="377">
        <v>89409.024999999994</v>
      </c>
      <c r="M24" s="377">
        <v>20246.332999999999</v>
      </c>
      <c r="N24" s="378">
        <v>4.4160601823549976</v>
      </c>
      <c r="O24"/>
      <c r="P24"/>
      <c r="Q24"/>
      <c r="R24"/>
      <c r="S24"/>
      <c r="T24"/>
    </row>
    <row r="25" spans="1:24">
      <c r="A25"/>
      <c r="B25"/>
      <c r="C25"/>
      <c r="D25"/>
      <c r="E25"/>
      <c r="F25"/>
      <c r="G25"/>
      <c r="H25" s="303"/>
      <c r="I25" s="303"/>
      <c r="J25" s="303"/>
      <c r="K25"/>
      <c r="L25"/>
      <c r="M25"/>
      <c r="N25"/>
      <c r="O25"/>
      <c r="P25"/>
      <c r="Q25"/>
      <c r="R25"/>
      <c r="S25"/>
      <c r="T25"/>
    </row>
    <row r="26" spans="1:24">
      <c r="E26"/>
      <c r="F26"/>
      <c r="G26"/>
      <c r="H26"/>
      <c r="I26"/>
      <c r="J26" s="303"/>
      <c r="K26"/>
      <c r="L26"/>
      <c r="M26"/>
      <c r="N26"/>
      <c r="O26"/>
      <c r="P26"/>
      <c r="Q26"/>
      <c r="R26"/>
      <c r="S26"/>
      <c r="T26"/>
    </row>
    <row r="27" spans="1:24">
      <c r="D27"/>
      <c r="E27"/>
      <c r="F27"/>
      <c r="G27"/>
      <c r="H27"/>
      <c r="I27"/>
      <c r="J27" s="303"/>
      <c r="O27"/>
      <c r="P27"/>
      <c r="Q27"/>
      <c r="R27"/>
      <c r="S27"/>
      <c r="T27"/>
    </row>
    <row r="28" spans="1:24">
      <c r="A28"/>
      <c r="B28"/>
      <c r="C28"/>
      <c r="D28"/>
      <c r="E28"/>
      <c r="F28"/>
      <c r="G28"/>
      <c r="H28"/>
      <c r="I28"/>
      <c r="J28" s="303"/>
      <c r="K28"/>
      <c r="L28"/>
      <c r="M28"/>
      <c r="N28"/>
      <c r="O28"/>
      <c r="P28"/>
      <c r="Q28"/>
      <c r="R28"/>
      <c r="S28"/>
      <c r="T28"/>
    </row>
    <row r="29" spans="1:24">
      <c r="A29"/>
      <c r="B29"/>
      <c r="C29"/>
      <c r="D29"/>
      <c r="E29"/>
      <c r="F29"/>
      <c r="G29"/>
      <c r="H29"/>
      <c r="I29"/>
      <c r="J29" s="303"/>
      <c r="K29"/>
      <c r="L29"/>
      <c r="M29"/>
      <c r="N29"/>
      <c r="O29"/>
      <c r="P29"/>
      <c r="Q29"/>
      <c r="R29"/>
      <c r="S29"/>
      <c r="T29"/>
    </row>
    <row r="30" spans="1:24">
      <c r="A30"/>
      <c r="B30"/>
      <c r="C30"/>
      <c r="D30"/>
      <c r="E30"/>
      <c r="F30"/>
      <c r="G30"/>
      <c r="H30"/>
      <c r="I30"/>
      <c r="J30"/>
      <c r="K30"/>
      <c r="L30"/>
      <c r="M30"/>
      <c r="N30"/>
      <c r="O30"/>
      <c r="P30"/>
      <c r="Q30"/>
      <c r="R30"/>
      <c r="S30"/>
    </row>
    <row r="31" spans="1:24">
      <c r="A31" s="1" t="s">
        <v>256</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03"/>
      <c r="B152" s="303"/>
      <c r="C152" s="303"/>
      <c r="D152" s="303"/>
      <c r="E152" s="303"/>
      <c r="F152" s="303"/>
      <c r="G152" s="303"/>
      <c r="H152" s="303"/>
      <c r="I152" s="303"/>
      <c r="J152" s="303"/>
      <c r="K152" s="303"/>
    </row>
    <row r="153" spans="1:12">
      <c r="A153" s="303"/>
      <c r="B153" s="303"/>
      <c r="C153" s="303"/>
      <c r="D153" s="303"/>
      <c r="E153" s="303"/>
      <c r="F153" s="303"/>
      <c r="G153" s="303"/>
      <c r="H153" s="303"/>
      <c r="I153" s="303"/>
      <c r="J153" s="303"/>
      <c r="K153" s="303"/>
    </row>
    <row r="154" spans="1:12">
      <c r="A154" s="303"/>
      <c r="B154" s="303"/>
      <c r="C154" s="303"/>
      <c r="D154" s="303"/>
      <c r="E154" s="303"/>
      <c r="F154" s="303"/>
      <c r="G154" s="303"/>
      <c r="H154" s="303"/>
      <c r="I154" s="303"/>
      <c r="J154" s="303"/>
      <c r="K154" s="303"/>
    </row>
    <row r="155" spans="1:12">
      <c r="A155" s="303"/>
      <c r="B155" s="303"/>
      <c r="C155" s="303"/>
      <c r="D155" s="303"/>
      <c r="E155" s="303"/>
      <c r="F155" s="303"/>
      <c r="G155" s="303"/>
      <c r="H155" s="303"/>
      <c r="I155" s="303"/>
      <c r="J155" s="303"/>
      <c r="K155" s="303"/>
    </row>
    <row r="156" spans="1:12">
      <c r="A156" s="303"/>
      <c r="B156" s="303"/>
      <c r="C156" s="303"/>
      <c r="D156" s="303"/>
      <c r="E156" s="303"/>
      <c r="F156" s="303"/>
      <c r="G156" s="303"/>
      <c r="H156" s="303"/>
      <c r="I156" s="303"/>
      <c r="J156" s="303"/>
      <c r="K156" s="303"/>
    </row>
    <row r="157" spans="1:12">
      <c r="A157" s="303"/>
      <c r="B157" s="303"/>
      <c r="C157" s="303"/>
      <c r="D157" s="303"/>
      <c r="E157" s="303"/>
      <c r="F157" s="303"/>
      <c r="G157" s="303"/>
      <c r="H157" s="303"/>
      <c r="I157" s="303"/>
      <c r="J157" s="303"/>
      <c r="K157" s="303"/>
    </row>
    <row r="158" spans="1:12">
      <c r="A158" s="303"/>
      <c r="B158" s="303"/>
      <c r="C158" s="303"/>
      <c r="D158" s="303"/>
      <c r="E158" s="303"/>
      <c r="F158" s="303"/>
      <c r="G158" s="303"/>
      <c r="H158" s="303"/>
      <c r="I158" s="303"/>
      <c r="J158" s="303"/>
      <c r="K158" s="303"/>
    </row>
    <row r="159" spans="1:12">
      <c r="A159" s="303"/>
      <c r="B159" s="303"/>
      <c r="C159" s="303"/>
      <c r="D159" s="303"/>
      <c r="E159" s="303"/>
      <c r="F159" s="303"/>
      <c r="G159" s="303"/>
      <c r="H159" s="303"/>
      <c r="I159" s="303"/>
      <c r="J159" s="303"/>
      <c r="K159" s="303"/>
    </row>
    <row r="160" spans="1:12">
      <c r="A160" s="303"/>
      <c r="B160" s="303"/>
      <c r="C160" s="303"/>
      <c r="D160" s="303"/>
      <c r="E160" s="303"/>
      <c r="F160" s="303"/>
      <c r="G160" s="303"/>
      <c r="H160" s="303"/>
      <c r="I160" s="303"/>
      <c r="J160" s="303"/>
      <c r="K160" s="303"/>
    </row>
    <row r="161" spans="1:11">
      <c r="A161" s="303"/>
      <c r="B161" s="303"/>
      <c r="C161" s="303"/>
      <c r="D161" s="303"/>
      <c r="E161" s="303"/>
      <c r="F161" s="303"/>
      <c r="G161" s="303"/>
      <c r="H161" s="303"/>
      <c r="I161" s="303"/>
      <c r="J161" s="303"/>
      <c r="K161" s="303"/>
    </row>
    <row r="162" spans="1:11">
      <c r="A162" s="303"/>
      <c r="B162" s="303"/>
      <c r="C162" s="303"/>
      <c r="D162" s="303"/>
      <c r="E162" s="303"/>
      <c r="F162" s="303"/>
      <c r="G162" s="303"/>
      <c r="H162" s="303"/>
      <c r="I162" s="303"/>
      <c r="J162" s="303"/>
      <c r="K162" s="303"/>
    </row>
    <row r="163" spans="1:11">
      <c r="A163" s="303"/>
      <c r="B163" s="303"/>
      <c r="C163" s="303"/>
      <c r="D163" s="303"/>
      <c r="E163" s="303"/>
      <c r="F163" s="303"/>
      <c r="G163" s="303"/>
      <c r="H163" s="303"/>
      <c r="I163" s="303"/>
      <c r="J163" s="303"/>
      <c r="K163" s="303"/>
    </row>
    <row r="164" spans="1:11">
      <c r="A164" s="303"/>
      <c r="B164" s="303"/>
      <c r="C164" s="303"/>
      <c r="D164" s="303"/>
      <c r="E164" s="303"/>
      <c r="F164" s="303"/>
      <c r="G164" s="303"/>
      <c r="H164" s="303"/>
      <c r="I164" s="303"/>
      <c r="J164" s="303"/>
      <c r="K164" s="303"/>
    </row>
    <row r="165" spans="1:11">
      <c r="A165" s="303"/>
      <c r="B165" s="303"/>
      <c r="C165" s="303"/>
      <c r="D165" s="303"/>
      <c r="E165" s="303"/>
      <c r="F165" s="303"/>
      <c r="G165" s="303"/>
      <c r="H165" s="303"/>
      <c r="I165" s="303"/>
      <c r="J165" s="303"/>
      <c r="K165" s="303"/>
    </row>
    <row r="166" spans="1:11">
      <c r="A166" s="303"/>
      <c r="B166" s="303"/>
      <c r="C166" s="303"/>
      <c r="D166" s="303"/>
      <c r="E166" s="303"/>
      <c r="F166" s="303"/>
      <c r="G166" s="303"/>
      <c r="H166" s="303"/>
      <c r="I166" s="303"/>
      <c r="J166" s="303"/>
      <c r="K166" s="303"/>
    </row>
    <row r="167" spans="1:11">
      <c r="A167" s="303"/>
      <c r="B167" s="303"/>
      <c r="C167" s="303"/>
      <c r="D167" s="303"/>
      <c r="E167" s="303"/>
      <c r="F167" s="303"/>
      <c r="G167" s="303"/>
      <c r="H167" s="303"/>
      <c r="I167" s="303"/>
      <c r="J167" s="303"/>
      <c r="K167" s="303"/>
    </row>
    <row r="168" spans="1:11">
      <c r="A168" s="303"/>
      <c r="B168" s="303"/>
      <c r="C168" s="303"/>
      <c r="D168" s="303"/>
      <c r="E168" s="303"/>
      <c r="F168" s="303"/>
      <c r="G168" s="303"/>
      <c r="H168" s="303"/>
      <c r="I168" s="303"/>
      <c r="J168" s="303"/>
      <c r="K168" s="303"/>
    </row>
    <row r="169" spans="1:11">
      <c r="A169" s="303"/>
      <c r="B169" s="303"/>
      <c r="C169" s="303"/>
      <c r="D169" s="303"/>
      <c r="E169" s="303"/>
      <c r="F169" s="303"/>
      <c r="G169" s="303"/>
      <c r="H169" s="303"/>
      <c r="I169" s="303"/>
      <c r="J169" s="303"/>
      <c r="K169" s="303"/>
    </row>
    <row r="170" spans="1:11">
      <c r="A170" s="303"/>
      <c r="B170" s="303"/>
      <c r="C170" s="303"/>
      <c r="D170" s="303"/>
      <c r="E170" s="303"/>
      <c r="F170" s="303"/>
      <c r="G170" s="303"/>
      <c r="H170" s="303"/>
      <c r="I170" s="303"/>
      <c r="J170" s="303"/>
      <c r="K170" s="303"/>
    </row>
    <row r="171" spans="1:11">
      <c r="A171" s="303"/>
      <c r="B171" s="303"/>
      <c r="C171" s="303"/>
      <c r="D171" s="303"/>
      <c r="E171" s="303"/>
      <c r="F171" s="303"/>
      <c r="G171" s="303"/>
      <c r="H171" s="303"/>
      <c r="I171" s="303"/>
      <c r="J171" s="303"/>
      <c r="K171" s="303"/>
    </row>
    <row r="172" spans="1:11">
      <c r="A172" s="303"/>
      <c r="B172" s="303"/>
      <c r="C172" s="303"/>
      <c r="D172" s="303"/>
      <c r="E172" s="303"/>
      <c r="F172" s="303"/>
      <c r="G172" s="303"/>
      <c r="H172" s="303"/>
      <c r="I172" s="303"/>
      <c r="J172" s="303"/>
      <c r="K172" s="303"/>
    </row>
    <row r="173" spans="1:11">
      <c r="A173" s="303"/>
      <c r="B173" s="303"/>
      <c r="C173" s="303"/>
      <c r="D173" s="303"/>
      <c r="E173" s="303"/>
      <c r="F173" s="303"/>
      <c r="G173" s="303"/>
      <c r="H173" s="303"/>
      <c r="I173" s="303"/>
      <c r="J173" s="303"/>
      <c r="K173" s="303"/>
    </row>
    <row r="174" spans="1:11">
      <c r="A174" s="303"/>
      <c r="B174" s="303"/>
      <c r="C174" s="303"/>
      <c r="D174" s="303"/>
      <c r="E174" s="303"/>
      <c r="F174" s="303"/>
      <c r="G174" s="303"/>
      <c r="H174" s="303"/>
      <c r="I174" s="303"/>
      <c r="J174" s="303"/>
      <c r="K174" s="303"/>
    </row>
    <row r="175" spans="1:11">
      <c r="A175" s="303"/>
      <c r="B175" s="303"/>
      <c r="C175" s="303"/>
      <c r="D175" s="303"/>
      <c r="E175" s="303"/>
      <c r="F175" s="303"/>
      <c r="G175" s="303"/>
      <c r="H175" s="303"/>
      <c r="I175" s="303"/>
      <c r="J175" s="303"/>
      <c r="K175" s="303"/>
    </row>
    <row r="176" spans="1:11">
      <c r="A176" s="303"/>
      <c r="B176" s="303"/>
      <c r="C176" s="303"/>
      <c r="D176" s="303"/>
      <c r="E176" s="303"/>
      <c r="F176" s="303"/>
      <c r="G176" s="303"/>
      <c r="H176" s="303"/>
      <c r="I176" s="303"/>
      <c r="J176" s="303"/>
      <c r="K176" s="303"/>
    </row>
    <row r="177" spans="1:11">
      <c r="A177" s="303"/>
      <c r="B177" s="303"/>
      <c r="C177" s="303"/>
      <c r="D177" s="303"/>
      <c r="E177" s="303"/>
      <c r="F177" s="303"/>
      <c r="G177" s="303"/>
      <c r="H177" s="303"/>
      <c r="I177" s="303"/>
      <c r="J177" s="303"/>
      <c r="K177" s="303"/>
    </row>
    <row r="178" spans="1:11">
      <c r="A178" s="303"/>
      <c r="B178" s="303"/>
      <c r="C178" s="303"/>
      <c r="D178" s="303"/>
      <c r="E178" s="303"/>
      <c r="F178" s="303"/>
      <c r="G178" s="303"/>
      <c r="H178" s="303"/>
      <c r="I178" s="303"/>
      <c r="J178" s="303"/>
      <c r="K178" s="303"/>
    </row>
    <row r="179" spans="1:11">
      <c r="A179" s="303"/>
      <c r="B179" s="303"/>
      <c r="C179" s="303"/>
      <c r="D179" s="303"/>
      <c r="E179" s="303"/>
      <c r="F179" s="303"/>
      <c r="G179" s="303"/>
      <c r="H179" s="303"/>
      <c r="I179" s="303"/>
      <c r="J179" s="303"/>
      <c r="K179" s="303"/>
    </row>
    <row r="180" spans="1:11">
      <c r="A180" s="303"/>
      <c r="B180" s="303"/>
      <c r="C180" s="303"/>
      <c r="D180" s="303"/>
      <c r="E180" s="303"/>
      <c r="F180" s="303"/>
      <c r="G180" s="303"/>
      <c r="H180" s="303"/>
      <c r="I180" s="303"/>
      <c r="J180" s="303"/>
      <c r="K180" s="303"/>
    </row>
    <row r="181" spans="1:11">
      <c r="A181" s="303"/>
      <c r="B181" s="303"/>
      <c r="C181" s="303"/>
      <c r="D181" s="303"/>
      <c r="E181" s="303"/>
      <c r="F181" s="303"/>
      <c r="G181" s="303"/>
      <c r="H181" s="303"/>
      <c r="I181" s="303"/>
      <c r="J181" s="303"/>
      <c r="K181" s="303"/>
    </row>
    <row r="182" spans="1:11">
      <c r="A182" s="303"/>
      <c r="B182" s="303"/>
      <c r="C182" s="303"/>
      <c r="D182" s="303"/>
      <c r="E182" s="303"/>
      <c r="F182" s="303"/>
      <c r="G182" s="303"/>
      <c r="H182" s="303"/>
      <c r="I182" s="303"/>
      <c r="J182" s="303"/>
      <c r="K182" s="303"/>
    </row>
    <row r="183" spans="1:11">
      <c r="A183" s="303"/>
      <c r="B183" s="303"/>
      <c r="C183" s="303"/>
      <c r="D183" s="303"/>
      <c r="E183" s="303"/>
      <c r="F183" s="303"/>
      <c r="G183" s="303"/>
      <c r="H183" s="303"/>
      <c r="I183" s="303"/>
      <c r="J183" s="303"/>
      <c r="K183" s="303"/>
    </row>
    <row r="184" spans="1:11">
      <c r="A184" s="303"/>
      <c r="B184" s="303"/>
      <c r="C184" s="303"/>
      <c r="D184" s="303"/>
      <c r="E184" s="303"/>
      <c r="F184" s="303"/>
      <c r="G184" s="303"/>
      <c r="H184" s="303"/>
      <c r="I184" s="303"/>
      <c r="J184" s="303"/>
      <c r="K184" s="303"/>
    </row>
    <row r="185" spans="1:11">
      <c r="A185" s="303"/>
      <c r="B185" s="303"/>
      <c r="C185" s="303"/>
      <c r="D185" s="303"/>
      <c r="E185" s="303"/>
      <c r="F185" s="303"/>
      <c r="G185" s="303"/>
      <c r="H185" s="303"/>
      <c r="I185" s="303"/>
      <c r="J185" s="303"/>
      <c r="K185" s="303"/>
    </row>
    <row r="186" spans="1:11">
      <c r="A186" s="303"/>
      <c r="B186" s="303"/>
      <c r="C186" s="303"/>
      <c r="D186" s="303"/>
      <c r="E186" s="303"/>
      <c r="F186" s="303"/>
      <c r="G186" s="303"/>
      <c r="H186" s="303"/>
      <c r="I186" s="303"/>
      <c r="J186" s="303"/>
      <c r="K186" s="303"/>
    </row>
    <row r="187" spans="1:11">
      <c r="A187" s="303"/>
      <c r="B187" s="303"/>
      <c r="C187" s="303"/>
      <c r="D187" s="303"/>
      <c r="E187" s="303"/>
      <c r="F187" s="303"/>
      <c r="G187" s="303"/>
      <c r="H187" s="303"/>
      <c r="I187" s="303"/>
      <c r="J187" s="303"/>
      <c r="K187" s="303"/>
    </row>
    <row r="188" spans="1:11">
      <c r="A188" s="303"/>
      <c r="B188" s="303"/>
      <c r="C188" s="303"/>
      <c r="D188" s="303"/>
      <c r="E188" s="303"/>
      <c r="F188" s="303"/>
      <c r="G188" s="303"/>
      <c r="H188" s="303"/>
      <c r="I188" s="303"/>
      <c r="J188" s="303"/>
      <c r="K188" s="303"/>
    </row>
    <row r="189" spans="1:11">
      <c r="A189" s="303"/>
      <c r="B189" s="303"/>
      <c r="C189" s="303"/>
      <c r="D189" s="303"/>
      <c r="E189" s="303"/>
      <c r="F189" s="303"/>
      <c r="G189" s="303"/>
      <c r="H189" s="303"/>
      <c r="I189" s="303"/>
      <c r="J189" s="303"/>
      <c r="K189" s="303"/>
    </row>
    <row r="190" spans="1:11">
      <c r="A190" s="303"/>
      <c r="B190" s="303"/>
      <c r="C190" s="303"/>
      <c r="D190" s="303"/>
      <c r="E190" s="303"/>
      <c r="F190" s="303"/>
      <c r="G190" s="303"/>
      <c r="H190" s="303"/>
      <c r="I190" s="303"/>
      <c r="J190" s="303"/>
      <c r="K190" s="303"/>
    </row>
    <row r="191" spans="1:11">
      <c r="A191" s="303"/>
      <c r="B191" s="303"/>
      <c r="C191" s="303"/>
      <c r="D191" s="303"/>
      <c r="E191" s="303"/>
      <c r="F191" s="303"/>
      <c r="G191" s="303"/>
      <c r="H191" s="303"/>
      <c r="I191" s="303"/>
      <c r="J191" s="303"/>
      <c r="K191" s="303"/>
    </row>
    <row r="192" spans="1:11">
      <c r="A192" s="303"/>
      <c r="B192" s="303"/>
      <c r="C192" s="303"/>
      <c r="D192" s="303"/>
      <c r="E192" s="303"/>
      <c r="F192" s="303"/>
      <c r="G192" s="303"/>
      <c r="H192" s="303"/>
      <c r="I192" s="303"/>
      <c r="J192" s="303"/>
      <c r="K192" s="303"/>
    </row>
    <row r="193" spans="1:11">
      <c r="A193" s="303"/>
      <c r="B193" s="303"/>
      <c r="C193" s="303"/>
      <c r="D193" s="303"/>
      <c r="E193" s="303"/>
      <c r="F193" s="303"/>
      <c r="G193" s="303"/>
      <c r="H193" s="303"/>
      <c r="I193" s="303"/>
      <c r="J193" s="303"/>
      <c r="K193" s="303"/>
    </row>
    <row r="194" spans="1:11">
      <c r="A194" s="303"/>
      <c r="B194" s="303"/>
      <c r="C194" s="303"/>
      <c r="D194" s="303"/>
      <c r="E194" s="303"/>
      <c r="F194" s="303"/>
      <c r="G194" s="303"/>
      <c r="H194" s="303"/>
      <c r="I194" s="303"/>
      <c r="J194" s="303"/>
      <c r="K194" s="303"/>
    </row>
    <row r="195" spans="1:11">
      <c r="A195" s="303"/>
      <c r="B195" s="303"/>
      <c r="C195" s="303"/>
      <c r="D195" s="303"/>
      <c r="E195" s="303"/>
      <c r="F195" s="303"/>
      <c r="G195" s="303"/>
      <c r="H195" s="303"/>
      <c r="I195" s="303"/>
      <c r="J195" s="303"/>
      <c r="K195" s="303"/>
    </row>
    <row r="196" spans="1:11">
      <c r="A196" s="303"/>
      <c r="B196" s="303"/>
      <c r="C196" s="303"/>
      <c r="D196" s="303"/>
      <c r="E196" s="303"/>
      <c r="F196" s="303"/>
      <c r="G196" s="303"/>
      <c r="H196" s="303"/>
      <c r="I196" s="303"/>
      <c r="J196" s="303"/>
      <c r="K196" s="303"/>
    </row>
    <row r="197" spans="1:11">
      <c r="A197" s="303"/>
      <c r="B197" s="303"/>
      <c r="C197" s="303"/>
      <c r="D197" s="303"/>
      <c r="E197" s="303"/>
      <c r="F197" s="303"/>
      <c r="G197" s="303"/>
      <c r="H197" s="303"/>
      <c r="I197" s="303"/>
      <c r="J197" s="303"/>
      <c r="K197" s="303"/>
    </row>
    <row r="198" spans="1:11">
      <c r="A198" s="303"/>
      <c r="B198" s="303"/>
      <c r="C198" s="303"/>
      <c r="D198" s="303"/>
      <c r="E198" s="303"/>
      <c r="F198" s="303"/>
      <c r="G198" s="303"/>
      <c r="H198" s="303"/>
      <c r="I198" s="303"/>
      <c r="J198" s="303"/>
      <c r="K198" s="303"/>
    </row>
    <row r="199" spans="1:11">
      <c r="A199" s="303"/>
      <c r="B199" s="303"/>
      <c r="C199" s="303"/>
      <c r="D199" s="303"/>
      <c r="E199" s="303"/>
      <c r="F199" s="303"/>
      <c r="G199" s="303"/>
      <c r="H199" s="303"/>
      <c r="I199" s="303"/>
      <c r="J199" s="303"/>
      <c r="K199" s="303"/>
    </row>
    <row r="200" spans="1:11">
      <c r="A200" s="303"/>
      <c r="B200" s="303"/>
      <c r="C200" s="303"/>
      <c r="D200" s="303"/>
      <c r="E200" s="303"/>
      <c r="F200" s="303"/>
      <c r="G200" s="303"/>
      <c r="H200" s="303"/>
      <c r="I200" s="303"/>
      <c r="J200" s="303"/>
      <c r="K200" s="303"/>
    </row>
    <row r="201" spans="1:11">
      <c r="A201" s="303"/>
      <c r="B201" s="303"/>
      <c r="C201" s="303"/>
      <c r="D201" s="303"/>
      <c r="E201" s="303"/>
      <c r="F201" s="303"/>
      <c r="G201" s="303"/>
      <c r="H201" s="303"/>
      <c r="I201" s="303"/>
      <c r="J201" s="303"/>
      <c r="K201" s="303"/>
    </row>
    <row r="202" spans="1:11">
      <c r="A202" s="303"/>
      <c r="B202" s="303"/>
      <c r="C202" s="303"/>
      <c r="D202" s="303"/>
      <c r="E202" s="303"/>
      <c r="F202" s="303"/>
      <c r="G202" s="303"/>
      <c r="H202" s="303"/>
      <c r="I202" s="303"/>
      <c r="J202" s="303"/>
      <c r="K202" s="303"/>
    </row>
    <row r="203" spans="1:11">
      <c r="A203" s="303"/>
      <c r="B203" s="303"/>
      <c r="C203" s="303"/>
      <c r="D203" s="303"/>
      <c r="E203" s="303"/>
      <c r="F203" s="303"/>
      <c r="G203" s="303"/>
      <c r="H203" s="303"/>
      <c r="I203" s="303"/>
      <c r="J203" s="303"/>
      <c r="K203" s="303"/>
    </row>
    <row r="204" spans="1:11">
      <c r="A204" s="303"/>
      <c r="B204" s="303"/>
      <c r="C204" s="303"/>
      <c r="D204" s="303"/>
      <c r="E204" s="303"/>
      <c r="F204" s="303"/>
      <c r="G204" s="303"/>
      <c r="H204" s="303"/>
      <c r="I204" s="303"/>
      <c r="J204" s="303"/>
      <c r="K204" s="303"/>
    </row>
    <row r="205" spans="1:11">
      <c r="A205" s="303"/>
      <c r="B205" s="303"/>
      <c r="C205" s="303"/>
      <c r="D205" s="303"/>
      <c r="E205" s="303"/>
      <c r="F205" s="303"/>
      <c r="G205" s="303"/>
      <c r="H205" s="303"/>
      <c r="I205" s="303"/>
      <c r="J205" s="303"/>
      <c r="K205" s="303"/>
    </row>
    <row r="206" spans="1:11">
      <c r="A206" s="303"/>
      <c r="B206" s="303"/>
      <c r="C206" s="303"/>
      <c r="D206" s="303"/>
      <c r="E206" s="303"/>
      <c r="F206" s="303"/>
      <c r="G206" s="303"/>
      <c r="H206" s="303"/>
      <c r="I206" s="303"/>
      <c r="J206" s="303"/>
      <c r="K206" s="303"/>
    </row>
    <row r="207" spans="1:11">
      <c r="A207" s="303"/>
      <c r="B207" s="303"/>
      <c r="C207" s="303"/>
      <c r="D207" s="303"/>
      <c r="E207" s="303"/>
      <c r="F207" s="303"/>
      <c r="G207" s="303"/>
      <c r="H207" s="303"/>
      <c r="I207" s="303"/>
      <c r="J207" s="303"/>
      <c r="K207" s="303"/>
    </row>
    <row r="208" spans="1:11">
      <c r="A208" s="303"/>
      <c r="B208" s="303"/>
      <c r="C208" s="303"/>
      <c r="D208" s="303"/>
      <c r="E208" s="303"/>
      <c r="F208" s="303"/>
      <c r="G208" s="303"/>
      <c r="H208" s="303"/>
      <c r="I208" s="303"/>
      <c r="J208" s="303"/>
      <c r="K208" s="303"/>
    </row>
    <row r="209" spans="1:11">
      <c r="A209" s="303"/>
      <c r="B209" s="303"/>
      <c r="C209" s="303"/>
      <c r="D209" s="303"/>
      <c r="E209" s="303"/>
      <c r="F209" s="303"/>
      <c r="G209" s="303"/>
      <c r="H209" s="303"/>
      <c r="I209" s="303"/>
      <c r="J209" s="303"/>
      <c r="K209" s="303"/>
    </row>
    <row r="210" spans="1:11">
      <c r="A210" s="303"/>
      <c r="B210" s="303"/>
      <c r="C210" s="303"/>
      <c r="D210" s="303"/>
      <c r="E210" s="303"/>
      <c r="F210" s="303"/>
      <c r="G210" s="303"/>
      <c r="H210" s="303"/>
      <c r="I210" s="303"/>
      <c r="J210" s="303"/>
      <c r="K210" s="303"/>
    </row>
    <row r="211" spans="1:11">
      <c r="A211" s="303"/>
      <c r="B211" s="303"/>
      <c r="C211" s="303"/>
      <c r="D211" s="303"/>
      <c r="E211" s="303"/>
      <c r="F211" s="303"/>
      <c r="G211" s="303"/>
      <c r="H211" s="303"/>
      <c r="I211" s="303"/>
      <c r="J211" s="303"/>
      <c r="K211" s="303"/>
    </row>
    <row r="212" spans="1:11">
      <c r="A212" s="303"/>
      <c r="B212" s="303"/>
      <c r="C212" s="303"/>
      <c r="D212" s="303"/>
      <c r="E212" s="303"/>
      <c r="F212" s="303"/>
      <c r="G212" s="303"/>
      <c r="H212" s="303"/>
      <c r="I212" s="303"/>
      <c r="J212" s="303"/>
      <c r="K212" s="303"/>
    </row>
    <row r="213" spans="1:11">
      <c r="A213" s="303"/>
      <c r="B213" s="303"/>
      <c r="C213" s="303"/>
      <c r="D213" s="303"/>
      <c r="E213" s="303"/>
      <c r="F213" s="303"/>
      <c r="G213" s="303"/>
      <c r="H213" s="303"/>
      <c r="I213" s="303"/>
      <c r="J213" s="303"/>
      <c r="K213" s="303"/>
    </row>
    <row r="214" spans="1:11">
      <c r="A214" s="303"/>
      <c r="B214" s="303"/>
      <c r="C214" s="303"/>
      <c r="D214" s="303"/>
      <c r="E214" s="303"/>
      <c r="F214" s="303"/>
      <c r="G214" s="303"/>
      <c r="H214" s="303"/>
      <c r="I214" s="303"/>
      <c r="J214" s="303"/>
      <c r="K214" s="303"/>
    </row>
    <row r="215" spans="1:11">
      <c r="A215" s="303"/>
      <c r="B215" s="303"/>
      <c r="C215" s="303"/>
      <c r="D215" s="303"/>
      <c r="E215" s="303"/>
      <c r="F215" s="303"/>
      <c r="G215" s="303"/>
      <c r="H215" s="303"/>
      <c r="I215" s="303"/>
      <c r="J215" s="303"/>
      <c r="K215" s="303"/>
    </row>
    <row r="216" spans="1:11">
      <c r="A216" s="303"/>
      <c r="B216" s="303"/>
      <c r="C216" s="303"/>
      <c r="D216" s="303"/>
      <c r="E216" s="303"/>
      <c r="F216" s="303"/>
      <c r="G216" s="303"/>
      <c r="H216" s="303"/>
    </row>
    <row r="217" spans="1:11">
      <c r="A217" s="303"/>
      <c r="B217" s="303"/>
      <c r="C217" s="303"/>
      <c r="D217" s="303"/>
      <c r="E217" s="303"/>
      <c r="F217" s="303"/>
      <c r="G217" s="303"/>
      <c r="H217" s="303"/>
    </row>
    <row r="218" spans="1:11">
      <c r="A218" s="303"/>
      <c r="B218" s="303"/>
      <c r="C218" s="303"/>
      <c r="D218" s="303"/>
      <c r="E218" s="303"/>
      <c r="F218" s="303"/>
      <c r="G218" s="303"/>
      <c r="H218" s="303"/>
    </row>
    <row r="219" spans="1:11">
      <c r="A219" s="303"/>
      <c r="B219" s="303"/>
      <c r="C219" s="303"/>
      <c r="D219" s="303"/>
      <c r="E219" s="303"/>
      <c r="F219" s="303"/>
      <c r="G219" s="303"/>
      <c r="H219" s="303"/>
    </row>
    <row r="220" spans="1:11">
      <c r="A220" s="303"/>
      <c r="B220" s="303"/>
      <c r="C220" s="303"/>
      <c r="D220" s="303"/>
      <c r="E220" s="303"/>
      <c r="F220" s="303"/>
      <c r="G220" s="303"/>
      <c r="H220" s="303"/>
    </row>
    <row r="221" spans="1:11">
      <c r="A221" s="303"/>
      <c r="B221" s="303"/>
      <c r="C221" s="303"/>
      <c r="D221" s="303"/>
      <c r="E221" s="303"/>
      <c r="F221" s="303"/>
      <c r="G221" s="303"/>
      <c r="H221" s="303"/>
    </row>
    <row r="222" spans="1:11">
      <c r="A222" s="303"/>
      <c r="B222" s="303"/>
      <c r="C222" s="303"/>
      <c r="D222" s="303"/>
      <c r="E222" s="303"/>
      <c r="F222" s="303"/>
      <c r="G222" s="303"/>
      <c r="H222" s="303"/>
    </row>
    <row r="223" spans="1:11">
      <c r="A223" s="303"/>
      <c r="B223" s="303"/>
      <c r="C223" s="303"/>
      <c r="D223" s="303"/>
      <c r="E223" s="303"/>
      <c r="F223" s="303"/>
      <c r="G223" s="303"/>
      <c r="H223" s="303"/>
    </row>
    <row r="224" spans="1:11">
      <c r="A224" s="303"/>
      <c r="B224" s="303"/>
      <c r="C224" s="303"/>
      <c r="D224" s="303"/>
      <c r="E224" s="303"/>
      <c r="F224" s="303"/>
      <c r="G224" s="303"/>
      <c r="H224" s="303"/>
    </row>
    <row r="225" spans="1:8">
      <c r="A225" s="303"/>
      <c r="B225" s="303"/>
      <c r="C225" s="303"/>
      <c r="D225" s="303"/>
      <c r="E225" s="303"/>
      <c r="F225" s="303"/>
      <c r="G225" s="303"/>
      <c r="H225" s="303"/>
    </row>
    <row r="226" spans="1:8">
      <c r="A226" s="303"/>
      <c r="B226" s="303"/>
      <c r="C226" s="303"/>
      <c r="D226" s="303"/>
      <c r="E226" s="303"/>
      <c r="F226" s="303"/>
      <c r="G226" s="303"/>
      <c r="H226" s="303"/>
    </row>
    <row r="227" spans="1:8">
      <c r="A227" s="303"/>
      <c r="B227" s="303"/>
      <c r="C227" s="303"/>
      <c r="D227" s="303"/>
      <c r="E227" s="303"/>
      <c r="F227" s="303"/>
      <c r="G227" s="303"/>
      <c r="H227" s="303"/>
    </row>
    <row r="228" spans="1:8">
      <c r="A228" s="303"/>
      <c r="B228" s="303"/>
      <c r="C228" s="303"/>
      <c r="D228" s="303"/>
      <c r="E228" s="303"/>
      <c r="F228" s="303"/>
      <c r="G228" s="303"/>
      <c r="H228" s="303"/>
    </row>
    <row r="229" spans="1:8">
      <c r="A229" s="303"/>
      <c r="B229" s="303"/>
      <c r="C229" s="303"/>
      <c r="D229" s="303"/>
      <c r="E229" s="303"/>
      <c r="F229" s="303"/>
      <c r="G229" s="303"/>
      <c r="H229" s="303"/>
    </row>
    <row r="230" spans="1:8">
      <c r="A230" s="303"/>
      <c r="B230" s="303"/>
      <c r="C230" s="303"/>
      <c r="D230" s="303"/>
      <c r="E230" s="303"/>
      <c r="F230" s="303"/>
      <c r="G230" s="303"/>
      <c r="H230" s="303"/>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21"/>
  <dimension ref="A1:T45"/>
  <sheetViews>
    <sheetView showGridLines="0" workbookViewId="0">
      <selection activeCell="D26" sqref="D26"/>
    </sheetView>
  </sheetViews>
  <sheetFormatPr defaultRowHeight="13"/>
  <cols>
    <col min="1" max="1" width="18.81640625" style="311" customWidth="1"/>
    <col min="2" max="2" width="14.26953125" style="311" customWidth="1"/>
    <col min="3" max="3" width="13.7265625" style="311" customWidth="1"/>
    <col min="4" max="4" width="15" style="311" customWidth="1"/>
    <col min="5" max="5" width="14.26953125" style="311" customWidth="1"/>
    <col min="6" max="6" width="18.453125" style="311" customWidth="1"/>
    <col min="7" max="7" width="9.1796875" style="311"/>
    <col min="8" max="8" width="18.81640625" style="311" bestFit="1" customWidth="1"/>
    <col min="9" max="9" width="12.54296875" style="311" customWidth="1"/>
    <col min="10" max="251" width="9.1796875" style="311"/>
    <col min="252" max="252" width="4.453125" style="311" customWidth="1"/>
    <col min="253" max="253" width="20.81640625" style="311" customWidth="1"/>
    <col min="254" max="255" width="12" style="311" customWidth="1"/>
    <col min="256" max="256" width="14.54296875" style="311" customWidth="1"/>
    <col min="257" max="257" width="12.453125" style="311" customWidth="1"/>
    <col min="258" max="258" width="19.7265625" style="311" customWidth="1"/>
    <col min="259" max="259" width="9.1796875" style="311"/>
    <col min="260" max="260" width="16.81640625" style="311" customWidth="1"/>
    <col min="261" max="261" width="12.54296875" style="311" customWidth="1"/>
    <col min="262" max="262" width="11.7265625" style="311" customWidth="1"/>
    <col min="263" max="263" width="12.26953125" style="311" customWidth="1"/>
    <col min="264" max="507" width="9.1796875" style="311"/>
    <col min="508" max="508" width="4.453125" style="311" customWidth="1"/>
    <col min="509" max="509" width="20.81640625" style="311" customWidth="1"/>
    <col min="510" max="511" width="12" style="311" customWidth="1"/>
    <col min="512" max="512" width="14.54296875" style="311" customWidth="1"/>
    <col min="513" max="513" width="12.453125" style="311" customWidth="1"/>
    <col min="514" max="514" width="19.7265625" style="311" customWidth="1"/>
    <col min="515" max="515" width="9.1796875" style="311"/>
    <col min="516" max="516" width="16.81640625" style="311" customWidth="1"/>
    <col min="517" max="517" width="12.54296875" style="311" customWidth="1"/>
    <col min="518" max="518" width="11.7265625" style="311" customWidth="1"/>
    <col min="519" max="519" width="12.26953125" style="311" customWidth="1"/>
    <col min="520" max="763" width="9.1796875" style="311"/>
    <col min="764" max="764" width="4.453125" style="311" customWidth="1"/>
    <col min="765" max="765" width="20.81640625" style="311" customWidth="1"/>
    <col min="766" max="767" width="12" style="311" customWidth="1"/>
    <col min="768" max="768" width="14.54296875" style="311" customWidth="1"/>
    <col min="769" max="769" width="12.453125" style="311" customWidth="1"/>
    <col min="770" max="770" width="19.7265625" style="311" customWidth="1"/>
    <col min="771" max="771" width="9.1796875" style="311"/>
    <col min="772" max="772" width="16.81640625" style="311" customWidth="1"/>
    <col min="773" max="773" width="12.54296875" style="311" customWidth="1"/>
    <col min="774" max="774" width="11.7265625" style="311" customWidth="1"/>
    <col min="775" max="775" width="12.26953125" style="311" customWidth="1"/>
    <col min="776" max="1019" width="9.1796875" style="311"/>
    <col min="1020" max="1020" width="4.453125" style="311" customWidth="1"/>
    <col min="1021" max="1021" width="20.81640625" style="311" customWidth="1"/>
    <col min="1022" max="1023" width="12" style="311" customWidth="1"/>
    <col min="1024" max="1024" width="14.54296875" style="311" customWidth="1"/>
    <col min="1025" max="1025" width="12.453125" style="311" customWidth="1"/>
    <col min="1026" max="1026" width="19.7265625" style="311" customWidth="1"/>
    <col min="1027" max="1027" width="9.1796875" style="311"/>
    <col min="1028" max="1028" width="16.81640625" style="311" customWidth="1"/>
    <col min="1029" max="1029" width="12.54296875" style="311" customWidth="1"/>
    <col min="1030" max="1030" width="11.7265625" style="311" customWidth="1"/>
    <col min="1031" max="1031" width="12.26953125" style="311" customWidth="1"/>
    <col min="1032" max="1275" width="9.1796875" style="311"/>
    <col min="1276" max="1276" width="4.453125" style="311" customWidth="1"/>
    <col min="1277" max="1277" width="20.81640625" style="311" customWidth="1"/>
    <col min="1278" max="1279" width="12" style="311" customWidth="1"/>
    <col min="1280" max="1280" width="14.54296875" style="311" customWidth="1"/>
    <col min="1281" max="1281" width="12.453125" style="311" customWidth="1"/>
    <col min="1282" max="1282" width="19.7265625" style="311" customWidth="1"/>
    <col min="1283" max="1283" width="9.1796875" style="311"/>
    <col min="1284" max="1284" width="16.81640625" style="311" customWidth="1"/>
    <col min="1285" max="1285" width="12.54296875" style="311" customWidth="1"/>
    <col min="1286" max="1286" width="11.7265625" style="311" customWidth="1"/>
    <col min="1287" max="1287" width="12.26953125" style="311" customWidth="1"/>
    <col min="1288" max="1531" width="9.1796875" style="311"/>
    <col min="1532" max="1532" width="4.453125" style="311" customWidth="1"/>
    <col min="1533" max="1533" width="20.81640625" style="311" customWidth="1"/>
    <col min="1534" max="1535" width="12" style="311" customWidth="1"/>
    <col min="1536" max="1536" width="14.54296875" style="311" customWidth="1"/>
    <col min="1537" max="1537" width="12.453125" style="311" customWidth="1"/>
    <col min="1538" max="1538" width="19.7265625" style="311" customWidth="1"/>
    <col min="1539" max="1539" width="9.1796875" style="311"/>
    <col min="1540" max="1540" width="16.81640625" style="311" customWidth="1"/>
    <col min="1541" max="1541" width="12.54296875" style="311" customWidth="1"/>
    <col min="1542" max="1542" width="11.7265625" style="311" customWidth="1"/>
    <col min="1543" max="1543" width="12.26953125" style="311" customWidth="1"/>
    <col min="1544" max="1787" width="9.1796875" style="311"/>
    <col min="1788" max="1788" width="4.453125" style="311" customWidth="1"/>
    <col min="1789" max="1789" width="20.81640625" style="311" customWidth="1"/>
    <col min="1790" max="1791" width="12" style="311" customWidth="1"/>
    <col min="1792" max="1792" width="14.54296875" style="311" customWidth="1"/>
    <col min="1793" max="1793" width="12.453125" style="311" customWidth="1"/>
    <col min="1794" max="1794" width="19.7265625" style="311" customWidth="1"/>
    <col min="1795" max="1795" width="9.1796875" style="311"/>
    <col min="1796" max="1796" width="16.81640625" style="311" customWidth="1"/>
    <col min="1797" max="1797" width="12.54296875" style="311" customWidth="1"/>
    <col min="1798" max="1798" width="11.7265625" style="311" customWidth="1"/>
    <col min="1799" max="1799" width="12.26953125" style="311" customWidth="1"/>
    <col min="1800" max="2043" width="9.1796875" style="311"/>
    <col min="2044" max="2044" width="4.453125" style="311" customWidth="1"/>
    <col min="2045" max="2045" width="20.81640625" style="311" customWidth="1"/>
    <col min="2046" max="2047" width="12" style="311" customWidth="1"/>
    <col min="2048" max="2048" width="14.54296875" style="311" customWidth="1"/>
    <col min="2049" max="2049" width="12.453125" style="311" customWidth="1"/>
    <col min="2050" max="2050" width="19.7265625" style="311" customWidth="1"/>
    <col min="2051" max="2051" width="9.1796875" style="311"/>
    <col min="2052" max="2052" width="16.81640625" style="311" customWidth="1"/>
    <col min="2053" max="2053" width="12.54296875" style="311" customWidth="1"/>
    <col min="2054" max="2054" width="11.7265625" style="311" customWidth="1"/>
    <col min="2055" max="2055" width="12.26953125" style="311" customWidth="1"/>
    <col min="2056" max="2299" width="9.1796875" style="311"/>
    <col min="2300" max="2300" width="4.453125" style="311" customWidth="1"/>
    <col min="2301" max="2301" width="20.81640625" style="311" customWidth="1"/>
    <col min="2302" max="2303" width="12" style="311" customWidth="1"/>
    <col min="2304" max="2304" width="14.54296875" style="311" customWidth="1"/>
    <col min="2305" max="2305" width="12.453125" style="311" customWidth="1"/>
    <col min="2306" max="2306" width="19.7265625" style="311" customWidth="1"/>
    <col min="2307" max="2307" width="9.1796875" style="311"/>
    <col min="2308" max="2308" width="16.81640625" style="311" customWidth="1"/>
    <col min="2309" max="2309" width="12.54296875" style="311" customWidth="1"/>
    <col min="2310" max="2310" width="11.7265625" style="311" customWidth="1"/>
    <col min="2311" max="2311" width="12.26953125" style="311" customWidth="1"/>
    <col min="2312" max="2555" width="9.1796875" style="311"/>
    <col min="2556" max="2556" width="4.453125" style="311" customWidth="1"/>
    <col min="2557" max="2557" width="20.81640625" style="311" customWidth="1"/>
    <col min="2558" max="2559" width="12" style="311" customWidth="1"/>
    <col min="2560" max="2560" width="14.54296875" style="311" customWidth="1"/>
    <col min="2561" max="2561" width="12.453125" style="311" customWidth="1"/>
    <col min="2562" max="2562" width="19.7265625" style="311" customWidth="1"/>
    <col min="2563" max="2563" width="9.1796875" style="311"/>
    <col min="2564" max="2564" width="16.81640625" style="311" customWidth="1"/>
    <col min="2565" max="2565" width="12.54296875" style="311" customWidth="1"/>
    <col min="2566" max="2566" width="11.7265625" style="311" customWidth="1"/>
    <col min="2567" max="2567" width="12.26953125" style="311" customWidth="1"/>
    <col min="2568" max="2811" width="9.1796875" style="311"/>
    <col min="2812" max="2812" width="4.453125" style="311" customWidth="1"/>
    <col min="2813" max="2813" width="20.81640625" style="311" customWidth="1"/>
    <col min="2814" max="2815" width="12" style="311" customWidth="1"/>
    <col min="2816" max="2816" width="14.54296875" style="311" customWidth="1"/>
    <col min="2817" max="2817" width="12.453125" style="311" customWidth="1"/>
    <col min="2818" max="2818" width="19.7265625" style="311" customWidth="1"/>
    <col min="2819" max="2819" width="9.1796875" style="311"/>
    <col min="2820" max="2820" width="16.81640625" style="311" customWidth="1"/>
    <col min="2821" max="2821" width="12.54296875" style="311" customWidth="1"/>
    <col min="2822" max="2822" width="11.7265625" style="311" customWidth="1"/>
    <col min="2823" max="2823" width="12.26953125" style="311" customWidth="1"/>
    <col min="2824" max="3067" width="9.1796875" style="311"/>
    <col min="3068" max="3068" width="4.453125" style="311" customWidth="1"/>
    <col min="3069" max="3069" width="20.81640625" style="311" customWidth="1"/>
    <col min="3070" max="3071" width="12" style="311" customWidth="1"/>
    <col min="3072" max="3072" width="14.54296875" style="311" customWidth="1"/>
    <col min="3073" max="3073" width="12.453125" style="311" customWidth="1"/>
    <col min="3074" max="3074" width="19.7265625" style="311" customWidth="1"/>
    <col min="3075" max="3075" width="9.1796875" style="311"/>
    <col min="3076" max="3076" width="16.81640625" style="311" customWidth="1"/>
    <col min="3077" max="3077" width="12.54296875" style="311" customWidth="1"/>
    <col min="3078" max="3078" width="11.7265625" style="311" customWidth="1"/>
    <col min="3079" max="3079" width="12.26953125" style="311" customWidth="1"/>
    <col min="3080" max="3323" width="9.1796875" style="311"/>
    <col min="3324" max="3324" width="4.453125" style="311" customWidth="1"/>
    <col min="3325" max="3325" width="20.81640625" style="311" customWidth="1"/>
    <col min="3326" max="3327" width="12" style="311" customWidth="1"/>
    <col min="3328" max="3328" width="14.54296875" style="311" customWidth="1"/>
    <col min="3329" max="3329" width="12.453125" style="311" customWidth="1"/>
    <col min="3330" max="3330" width="19.7265625" style="311" customWidth="1"/>
    <col min="3331" max="3331" width="9.1796875" style="311"/>
    <col min="3332" max="3332" width="16.81640625" style="311" customWidth="1"/>
    <col min="3333" max="3333" width="12.54296875" style="311" customWidth="1"/>
    <col min="3334" max="3334" width="11.7265625" style="311" customWidth="1"/>
    <col min="3335" max="3335" width="12.26953125" style="311" customWidth="1"/>
    <col min="3336" max="3579" width="9.1796875" style="311"/>
    <col min="3580" max="3580" width="4.453125" style="311" customWidth="1"/>
    <col min="3581" max="3581" width="20.81640625" style="311" customWidth="1"/>
    <col min="3582" max="3583" width="12" style="311" customWidth="1"/>
    <col min="3584" max="3584" width="14.54296875" style="311" customWidth="1"/>
    <col min="3585" max="3585" width="12.453125" style="311" customWidth="1"/>
    <col min="3586" max="3586" width="19.7265625" style="311" customWidth="1"/>
    <col min="3587" max="3587" width="9.1796875" style="311"/>
    <col min="3588" max="3588" width="16.81640625" style="311" customWidth="1"/>
    <col min="3589" max="3589" width="12.54296875" style="311" customWidth="1"/>
    <col min="3590" max="3590" width="11.7265625" style="311" customWidth="1"/>
    <col min="3591" max="3591" width="12.26953125" style="311" customWidth="1"/>
    <col min="3592" max="3835" width="9.1796875" style="311"/>
    <col min="3836" max="3836" width="4.453125" style="311" customWidth="1"/>
    <col min="3837" max="3837" width="20.81640625" style="311" customWidth="1"/>
    <col min="3838" max="3839" width="12" style="311" customWidth="1"/>
    <col min="3840" max="3840" width="14.54296875" style="311" customWidth="1"/>
    <col min="3841" max="3841" width="12.453125" style="311" customWidth="1"/>
    <col min="3842" max="3842" width="19.7265625" style="311" customWidth="1"/>
    <col min="3843" max="3843" width="9.1796875" style="311"/>
    <col min="3844" max="3844" width="16.81640625" style="311" customWidth="1"/>
    <col min="3845" max="3845" width="12.54296875" style="311" customWidth="1"/>
    <col min="3846" max="3846" width="11.7265625" style="311" customWidth="1"/>
    <col min="3847" max="3847" width="12.26953125" style="311" customWidth="1"/>
    <col min="3848" max="4091" width="9.1796875" style="311"/>
    <col min="4092" max="4092" width="4.453125" style="311" customWidth="1"/>
    <col min="4093" max="4093" width="20.81640625" style="311" customWidth="1"/>
    <col min="4094" max="4095" width="12" style="311" customWidth="1"/>
    <col min="4096" max="4096" width="14.54296875" style="311" customWidth="1"/>
    <col min="4097" max="4097" width="12.453125" style="311" customWidth="1"/>
    <col min="4098" max="4098" width="19.7265625" style="311" customWidth="1"/>
    <col min="4099" max="4099" width="9.1796875" style="311"/>
    <col min="4100" max="4100" width="16.81640625" style="311" customWidth="1"/>
    <col min="4101" max="4101" width="12.54296875" style="311" customWidth="1"/>
    <col min="4102" max="4102" width="11.7265625" style="311" customWidth="1"/>
    <col min="4103" max="4103" width="12.26953125" style="311" customWidth="1"/>
    <col min="4104" max="4347" width="9.1796875" style="311"/>
    <col min="4348" max="4348" width="4.453125" style="311" customWidth="1"/>
    <col min="4349" max="4349" width="20.81640625" style="311" customWidth="1"/>
    <col min="4350" max="4351" width="12" style="311" customWidth="1"/>
    <col min="4352" max="4352" width="14.54296875" style="311" customWidth="1"/>
    <col min="4353" max="4353" width="12.453125" style="311" customWidth="1"/>
    <col min="4354" max="4354" width="19.7265625" style="311" customWidth="1"/>
    <col min="4355" max="4355" width="9.1796875" style="311"/>
    <col min="4356" max="4356" width="16.81640625" style="311" customWidth="1"/>
    <col min="4357" max="4357" width="12.54296875" style="311" customWidth="1"/>
    <col min="4358" max="4358" width="11.7265625" style="311" customWidth="1"/>
    <col min="4359" max="4359" width="12.26953125" style="311" customWidth="1"/>
    <col min="4360" max="4603" width="9.1796875" style="311"/>
    <col min="4604" max="4604" width="4.453125" style="311" customWidth="1"/>
    <col min="4605" max="4605" width="20.81640625" style="311" customWidth="1"/>
    <col min="4606" max="4607" width="12" style="311" customWidth="1"/>
    <col min="4608" max="4608" width="14.54296875" style="311" customWidth="1"/>
    <col min="4609" max="4609" width="12.453125" style="311" customWidth="1"/>
    <col min="4610" max="4610" width="19.7265625" style="311" customWidth="1"/>
    <col min="4611" max="4611" width="9.1796875" style="311"/>
    <col min="4612" max="4612" width="16.81640625" style="311" customWidth="1"/>
    <col min="4613" max="4613" width="12.54296875" style="311" customWidth="1"/>
    <col min="4614" max="4614" width="11.7265625" style="311" customWidth="1"/>
    <col min="4615" max="4615" width="12.26953125" style="311" customWidth="1"/>
    <col min="4616" max="4859" width="9.1796875" style="311"/>
    <col min="4860" max="4860" width="4.453125" style="311" customWidth="1"/>
    <col min="4861" max="4861" width="20.81640625" style="311" customWidth="1"/>
    <col min="4862" max="4863" width="12" style="311" customWidth="1"/>
    <col min="4864" max="4864" width="14.54296875" style="311" customWidth="1"/>
    <col min="4865" max="4865" width="12.453125" style="311" customWidth="1"/>
    <col min="4866" max="4866" width="19.7265625" style="311" customWidth="1"/>
    <col min="4867" max="4867" width="9.1796875" style="311"/>
    <col min="4868" max="4868" width="16.81640625" style="311" customWidth="1"/>
    <col min="4869" max="4869" width="12.54296875" style="311" customWidth="1"/>
    <col min="4870" max="4870" width="11.7265625" style="311" customWidth="1"/>
    <col min="4871" max="4871" width="12.26953125" style="311" customWidth="1"/>
    <col min="4872" max="5115" width="9.1796875" style="311"/>
    <col min="5116" max="5116" width="4.453125" style="311" customWidth="1"/>
    <col min="5117" max="5117" width="20.81640625" style="311" customWidth="1"/>
    <col min="5118" max="5119" width="12" style="311" customWidth="1"/>
    <col min="5120" max="5120" width="14.54296875" style="311" customWidth="1"/>
    <col min="5121" max="5121" width="12.453125" style="311" customWidth="1"/>
    <col min="5122" max="5122" width="19.7265625" style="311" customWidth="1"/>
    <col min="5123" max="5123" width="9.1796875" style="311"/>
    <col min="5124" max="5124" width="16.81640625" style="311" customWidth="1"/>
    <col min="5125" max="5125" width="12.54296875" style="311" customWidth="1"/>
    <col min="5126" max="5126" width="11.7265625" style="311" customWidth="1"/>
    <col min="5127" max="5127" width="12.26953125" style="311" customWidth="1"/>
    <col min="5128" max="5371" width="9.1796875" style="311"/>
    <col min="5372" max="5372" width="4.453125" style="311" customWidth="1"/>
    <col min="5373" max="5373" width="20.81640625" style="311" customWidth="1"/>
    <col min="5374" max="5375" width="12" style="311" customWidth="1"/>
    <col min="5376" max="5376" width="14.54296875" style="311" customWidth="1"/>
    <col min="5377" max="5377" width="12.453125" style="311" customWidth="1"/>
    <col min="5378" max="5378" width="19.7265625" style="311" customWidth="1"/>
    <col min="5379" max="5379" width="9.1796875" style="311"/>
    <col min="5380" max="5380" width="16.81640625" style="311" customWidth="1"/>
    <col min="5381" max="5381" width="12.54296875" style="311" customWidth="1"/>
    <col min="5382" max="5382" width="11.7265625" style="311" customWidth="1"/>
    <col min="5383" max="5383" width="12.26953125" style="311" customWidth="1"/>
    <col min="5384" max="5627" width="9.1796875" style="311"/>
    <col min="5628" max="5628" width="4.453125" style="311" customWidth="1"/>
    <col min="5629" max="5629" width="20.81640625" style="311" customWidth="1"/>
    <col min="5630" max="5631" width="12" style="311" customWidth="1"/>
    <col min="5632" max="5632" width="14.54296875" style="311" customWidth="1"/>
    <col min="5633" max="5633" width="12.453125" style="311" customWidth="1"/>
    <col min="5634" max="5634" width="19.7265625" style="311" customWidth="1"/>
    <col min="5635" max="5635" width="9.1796875" style="311"/>
    <col min="5636" max="5636" width="16.81640625" style="311" customWidth="1"/>
    <col min="5637" max="5637" width="12.54296875" style="311" customWidth="1"/>
    <col min="5638" max="5638" width="11.7265625" style="311" customWidth="1"/>
    <col min="5639" max="5639" width="12.26953125" style="311" customWidth="1"/>
    <col min="5640" max="5883" width="9.1796875" style="311"/>
    <col min="5884" max="5884" width="4.453125" style="311" customWidth="1"/>
    <col min="5885" max="5885" width="20.81640625" style="311" customWidth="1"/>
    <col min="5886" max="5887" width="12" style="311" customWidth="1"/>
    <col min="5888" max="5888" width="14.54296875" style="311" customWidth="1"/>
    <col min="5889" max="5889" width="12.453125" style="311" customWidth="1"/>
    <col min="5890" max="5890" width="19.7265625" style="311" customWidth="1"/>
    <col min="5891" max="5891" width="9.1796875" style="311"/>
    <col min="5892" max="5892" width="16.81640625" style="311" customWidth="1"/>
    <col min="5893" max="5893" width="12.54296875" style="311" customWidth="1"/>
    <col min="5894" max="5894" width="11.7265625" style="311" customWidth="1"/>
    <col min="5895" max="5895" width="12.26953125" style="311" customWidth="1"/>
    <col min="5896" max="6139" width="9.1796875" style="311"/>
    <col min="6140" max="6140" width="4.453125" style="311" customWidth="1"/>
    <col min="6141" max="6141" width="20.81640625" style="311" customWidth="1"/>
    <col min="6142" max="6143" width="12" style="311" customWidth="1"/>
    <col min="6144" max="6144" width="14.54296875" style="311" customWidth="1"/>
    <col min="6145" max="6145" width="12.453125" style="311" customWidth="1"/>
    <col min="6146" max="6146" width="19.7265625" style="311" customWidth="1"/>
    <col min="6147" max="6147" width="9.1796875" style="311"/>
    <col min="6148" max="6148" width="16.81640625" style="311" customWidth="1"/>
    <col min="6149" max="6149" width="12.54296875" style="311" customWidth="1"/>
    <col min="6150" max="6150" width="11.7265625" style="311" customWidth="1"/>
    <col min="6151" max="6151" width="12.26953125" style="311" customWidth="1"/>
    <col min="6152" max="6395" width="9.1796875" style="311"/>
    <col min="6396" max="6396" width="4.453125" style="311" customWidth="1"/>
    <col min="6397" max="6397" width="20.81640625" style="311" customWidth="1"/>
    <col min="6398" max="6399" width="12" style="311" customWidth="1"/>
    <col min="6400" max="6400" width="14.54296875" style="311" customWidth="1"/>
    <col min="6401" max="6401" width="12.453125" style="311" customWidth="1"/>
    <col min="6402" max="6402" width="19.7265625" style="311" customWidth="1"/>
    <col min="6403" max="6403" width="9.1796875" style="311"/>
    <col min="6404" max="6404" width="16.81640625" style="311" customWidth="1"/>
    <col min="6405" max="6405" width="12.54296875" style="311" customWidth="1"/>
    <col min="6406" max="6406" width="11.7265625" style="311" customWidth="1"/>
    <col min="6407" max="6407" width="12.26953125" style="311" customWidth="1"/>
    <col min="6408" max="6651" width="9.1796875" style="311"/>
    <col min="6652" max="6652" width="4.453125" style="311" customWidth="1"/>
    <col min="6653" max="6653" width="20.81640625" style="311" customWidth="1"/>
    <col min="6654" max="6655" width="12" style="311" customWidth="1"/>
    <col min="6656" max="6656" width="14.54296875" style="311" customWidth="1"/>
    <col min="6657" max="6657" width="12.453125" style="311" customWidth="1"/>
    <col min="6658" max="6658" width="19.7265625" style="311" customWidth="1"/>
    <col min="6659" max="6659" width="9.1796875" style="311"/>
    <col min="6660" max="6660" width="16.81640625" style="311" customWidth="1"/>
    <col min="6661" max="6661" width="12.54296875" style="311" customWidth="1"/>
    <col min="6662" max="6662" width="11.7265625" style="311" customWidth="1"/>
    <col min="6663" max="6663" width="12.26953125" style="311" customWidth="1"/>
    <col min="6664" max="6907" width="9.1796875" style="311"/>
    <col min="6908" max="6908" width="4.453125" style="311" customWidth="1"/>
    <col min="6909" max="6909" width="20.81640625" style="311" customWidth="1"/>
    <col min="6910" max="6911" width="12" style="311" customWidth="1"/>
    <col min="6912" max="6912" width="14.54296875" style="311" customWidth="1"/>
    <col min="6913" max="6913" width="12.453125" style="311" customWidth="1"/>
    <col min="6914" max="6914" width="19.7265625" style="311" customWidth="1"/>
    <col min="6915" max="6915" width="9.1796875" style="311"/>
    <col min="6916" max="6916" width="16.81640625" style="311" customWidth="1"/>
    <col min="6917" max="6917" width="12.54296875" style="311" customWidth="1"/>
    <col min="6918" max="6918" width="11.7265625" style="311" customWidth="1"/>
    <col min="6919" max="6919" width="12.26953125" style="311" customWidth="1"/>
    <col min="6920" max="7163" width="9.1796875" style="311"/>
    <col min="7164" max="7164" width="4.453125" style="311" customWidth="1"/>
    <col min="7165" max="7165" width="20.81640625" style="311" customWidth="1"/>
    <col min="7166" max="7167" width="12" style="311" customWidth="1"/>
    <col min="7168" max="7168" width="14.54296875" style="311" customWidth="1"/>
    <col min="7169" max="7169" width="12.453125" style="311" customWidth="1"/>
    <col min="7170" max="7170" width="19.7265625" style="311" customWidth="1"/>
    <col min="7171" max="7171" width="9.1796875" style="311"/>
    <col min="7172" max="7172" width="16.81640625" style="311" customWidth="1"/>
    <col min="7173" max="7173" width="12.54296875" style="311" customWidth="1"/>
    <col min="7174" max="7174" width="11.7265625" style="311" customWidth="1"/>
    <col min="7175" max="7175" width="12.26953125" style="311" customWidth="1"/>
    <col min="7176" max="7419" width="9.1796875" style="311"/>
    <col min="7420" max="7420" width="4.453125" style="311" customWidth="1"/>
    <col min="7421" max="7421" width="20.81640625" style="311" customWidth="1"/>
    <col min="7422" max="7423" width="12" style="311" customWidth="1"/>
    <col min="7424" max="7424" width="14.54296875" style="311" customWidth="1"/>
    <col min="7425" max="7425" width="12.453125" style="311" customWidth="1"/>
    <col min="7426" max="7426" width="19.7265625" style="311" customWidth="1"/>
    <col min="7427" max="7427" width="9.1796875" style="311"/>
    <col min="7428" max="7428" width="16.81640625" style="311" customWidth="1"/>
    <col min="7429" max="7429" width="12.54296875" style="311" customWidth="1"/>
    <col min="7430" max="7430" width="11.7265625" style="311" customWidth="1"/>
    <col min="7431" max="7431" width="12.26953125" style="311" customWidth="1"/>
    <col min="7432" max="7675" width="9.1796875" style="311"/>
    <col min="7676" max="7676" width="4.453125" style="311" customWidth="1"/>
    <col min="7677" max="7677" width="20.81640625" style="311" customWidth="1"/>
    <col min="7678" max="7679" width="12" style="311" customWidth="1"/>
    <col min="7680" max="7680" width="14.54296875" style="311" customWidth="1"/>
    <col min="7681" max="7681" width="12.453125" style="311" customWidth="1"/>
    <col min="7682" max="7682" width="19.7265625" style="311" customWidth="1"/>
    <col min="7683" max="7683" width="9.1796875" style="311"/>
    <col min="7684" max="7684" width="16.81640625" style="311" customWidth="1"/>
    <col min="7685" max="7685" width="12.54296875" style="311" customWidth="1"/>
    <col min="7686" max="7686" width="11.7265625" style="311" customWidth="1"/>
    <col min="7687" max="7687" width="12.26953125" style="311" customWidth="1"/>
    <col min="7688" max="7931" width="9.1796875" style="311"/>
    <col min="7932" max="7932" width="4.453125" style="311" customWidth="1"/>
    <col min="7933" max="7933" width="20.81640625" style="311" customWidth="1"/>
    <col min="7934" max="7935" width="12" style="311" customWidth="1"/>
    <col min="7936" max="7936" width="14.54296875" style="311" customWidth="1"/>
    <col min="7937" max="7937" width="12.453125" style="311" customWidth="1"/>
    <col min="7938" max="7938" width="19.7265625" style="311" customWidth="1"/>
    <col min="7939" max="7939" width="9.1796875" style="311"/>
    <col min="7940" max="7940" width="16.81640625" style="311" customWidth="1"/>
    <col min="7941" max="7941" width="12.54296875" style="311" customWidth="1"/>
    <col min="7942" max="7942" width="11.7265625" style="311" customWidth="1"/>
    <col min="7943" max="7943" width="12.26953125" style="311" customWidth="1"/>
    <col min="7944" max="8187" width="9.1796875" style="311"/>
    <col min="8188" max="8188" width="4.453125" style="311" customWidth="1"/>
    <col min="8189" max="8189" width="20.81640625" style="311" customWidth="1"/>
    <col min="8190" max="8191" width="12" style="311" customWidth="1"/>
    <col min="8192" max="8192" width="14.54296875" style="311" customWidth="1"/>
    <col min="8193" max="8193" width="12.453125" style="311" customWidth="1"/>
    <col min="8194" max="8194" width="19.7265625" style="311" customWidth="1"/>
    <col min="8195" max="8195" width="9.1796875" style="311"/>
    <col min="8196" max="8196" width="16.81640625" style="311" customWidth="1"/>
    <col min="8197" max="8197" width="12.54296875" style="311" customWidth="1"/>
    <col min="8198" max="8198" width="11.7265625" style="311" customWidth="1"/>
    <col min="8199" max="8199" width="12.26953125" style="311" customWidth="1"/>
    <col min="8200" max="8443" width="9.1796875" style="311"/>
    <col min="8444" max="8444" width="4.453125" style="311" customWidth="1"/>
    <col min="8445" max="8445" width="20.81640625" style="311" customWidth="1"/>
    <col min="8446" max="8447" width="12" style="311" customWidth="1"/>
    <col min="8448" max="8448" width="14.54296875" style="311" customWidth="1"/>
    <col min="8449" max="8449" width="12.453125" style="311" customWidth="1"/>
    <col min="8450" max="8450" width="19.7265625" style="311" customWidth="1"/>
    <col min="8451" max="8451" width="9.1796875" style="311"/>
    <col min="8452" max="8452" width="16.81640625" style="311" customWidth="1"/>
    <col min="8453" max="8453" width="12.54296875" style="311" customWidth="1"/>
    <col min="8454" max="8454" width="11.7265625" style="311" customWidth="1"/>
    <col min="8455" max="8455" width="12.26953125" style="311" customWidth="1"/>
    <col min="8456" max="8699" width="9.1796875" style="311"/>
    <col min="8700" max="8700" width="4.453125" style="311" customWidth="1"/>
    <col min="8701" max="8701" width="20.81640625" style="311" customWidth="1"/>
    <col min="8702" max="8703" width="12" style="311" customWidth="1"/>
    <col min="8704" max="8704" width="14.54296875" style="311" customWidth="1"/>
    <col min="8705" max="8705" width="12.453125" style="311" customWidth="1"/>
    <col min="8706" max="8706" width="19.7265625" style="311" customWidth="1"/>
    <col min="8707" max="8707" width="9.1796875" style="311"/>
    <col min="8708" max="8708" width="16.81640625" style="311" customWidth="1"/>
    <col min="8709" max="8709" width="12.54296875" style="311" customWidth="1"/>
    <col min="8710" max="8710" width="11.7265625" style="311" customWidth="1"/>
    <col min="8711" max="8711" width="12.26953125" style="311" customWidth="1"/>
    <col min="8712" max="8955" width="9.1796875" style="311"/>
    <col min="8956" max="8956" width="4.453125" style="311" customWidth="1"/>
    <col min="8957" max="8957" width="20.81640625" style="311" customWidth="1"/>
    <col min="8958" max="8959" width="12" style="311" customWidth="1"/>
    <col min="8960" max="8960" width="14.54296875" style="311" customWidth="1"/>
    <col min="8961" max="8961" width="12.453125" style="311" customWidth="1"/>
    <col min="8962" max="8962" width="19.7265625" style="311" customWidth="1"/>
    <col min="8963" max="8963" width="9.1796875" style="311"/>
    <col min="8964" max="8964" width="16.81640625" style="311" customWidth="1"/>
    <col min="8965" max="8965" width="12.54296875" style="311" customWidth="1"/>
    <col min="8966" max="8966" width="11.7265625" style="311" customWidth="1"/>
    <col min="8967" max="8967" width="12.26953125" style="311" customWidth="1"/>
    <col min="8968" max="9211" width="9.1796875" style="311"/>
    <col min="9212" max="9212" width="4.453125" style="311" customWidth="1"/>
    <col min="9213" max="9213" width="20.81640625" style="311" customWidth="1"/>
    <col min="9214" max="9215" width="12" style="311" customWidth="1"/>
    <col min="9216" max="9216" width="14.54296875" style="311" customWidth="1"/>
    <col min="9217" max="9217" width="12.453125" style="311" customWidth="1"/>
    <col min="9218" max="9218" width="19.7265625" style="311" customWidth="1"/>
    <col min="9219" max="9219" width="9.1796875" style="311"/>
    <col min="9220" max="9220" width="16.81640625" style="311" customWidth="1"/>
    <col min="9221" max="9221" width="12.54296875" style="311" customWidth="1"/>
    <col min="9222" max="9222" width="11.7265625" style="311" customWidth="1"/>
    <col min="9223" max="9223" width="12.26953125" style="311" customWidth="1"/>
    <col min="9224" max="9467" width="9.1796875" style="311"/>
    <col min="9468" max="9468" width="4.453125" style="311" customWidth="1"/>
    <col min="9469" max="9469" width="20.81640625" style="311" customWidth="1"/>
    <col min="9470" max="9471" width="12" style="311" customWidth="1"/>
    <col min="9472" max="9472" width="14.54296875" style="311" customWidth="1"/>
    <col min="9473" max="9473" width="12.453125" style="311" customWidth="1"/>
    <col min="9474" max="9474" width="19.7265625" style="311" customWidth="1"/>
    <col min="9475" max="9475" width="9.1796875" style="311"/>
    <col min="9476" max="9476" width="16.81640625" style="311" customWidth="1"/>
    <col min="9477" max="9477" width="12.54296875" style="311" customWidth="1"/>
    <col min="9478" max="9478" width="11.7265625" style="311" customWidth="1"/>
    <col min="9479" max="9479" width="12.26953125" style="311" customWidth="1"/>
    <col min="9480" max="9723" width="9.1796875" style="311"/>
    <col min="9724" max="9724" width="4.453125" style="311" customWidth="1"/>
    <col min="9725" max="9725" width="20.81640625" style="311" customWidth="1"/>
    <col min="9726" max="9727" width="12" style="311" customWidth="1"/>
    <col min="9728" max="9728" width="14.54296875" style="311" customWidth="1"/>
    <col min="9729" max="9729" width="12.453125" style="311" customWidth="1"/>
    <col min="9730" max="9730" width="19.7265625" style="311" customWidth="1"/>
    <col min="9731" max="9731" width="9.1796875" style="311"/>
    <col min="9732" max="9732" width="16.81640625" style="311" customWidth="1"/>
    <col min="9733" max="9733" width="12.54296875" style="311" customWidth="1"/>
    <col min="9734" max="9734" width="11.7265625" style="311" customWidth="1"/>
    <col min="9735" max="9735" width="12.26953125" style="311" customWidth="1"/>
    <col min="9736" max="9979" width="9.1796875" style="311"/>
    <col min="9980" max="9980" width="4.453125" style="311" customWidth="1"/>
    <col min="9981" max="9981" width="20.81640625" style="311" customWidth="1"/>
    <col min="9982" max="9983" width="12" style="311" customWidth="1"/>
    <col min="9984" max="9984" width="14.54296875" style="311" customWidth="1"/>
    <col min="9985" max="9985" width="12.453125" style="311" customWidth="1"/>
    <col min="9986" max="9986" width="19.7265625" style="311" customWidth="1"/>
    <col min="9987" max="9987" width="9.1796875" style="311"/>
    <col min="9988" max="9988" width="16.81640625" style="311" customWidth="1"/>
    <col min="9989" max="9989" width="12.54296875" style="311" customWidth="1"/>
    <col min="9990" max="9990" width="11.7265625" style="311" customWidth="1"/>
    <col min="9991" max="9991" width="12.26953125" style="311" customWidth="1"/>
    <col min="9992" max="10235" width="9.1796875" style="311"/>
    <col min="10236" max="10236" width="4.453125" style="311" customWidth="1"/>
    <col min="10237" max="10237" width="20.81640625" style="311" customWidth="1"/>
    <col min="10238" max="10239" width="12" style="311" customWidth="1"/>
    <col min="10240" max="10240" width="14.54296875" style="311" customWidth="1"/>
    <col min="10241" max="10241" width="12.453125" style="311" customWidth="1"/>
    <col min="10242" max="10242" width="19.7265625" style="311" customWidth="1"/>
    <col min="10243" max="10243" width="9.1796875" style="311"/>
    <col min="10244" max="10244" width="16.81640625" style="311" customWidth="1"/>
    <col min="10245" max="10245" width="12.54296875" style="311" customWidth="1"/>
    <col min="10246" max="10246" width="11.7265625" style="311" customWidth="1"/>
    <col min="10247" max="10247" width="12.26953125" style="311" customWidth="1"/>
    <col min="10248" max="10491" width="9.1796875" style="311"/>
    <col min="10492" max="10492" width="4.453125" style="311" customWidth="1"/>
    <col min="10493" max="10493" width="20.81640625" style="311" customWidth="1"/>
    <col min="10494" max="10495" width="12" style="311" customWidth="1"/>
    <col min="10496" max="10496" width="14.54296875" style="311" customWidth="1"/>
    <col min="10497" max="10497" width="12.453125" style="311" customWidth="1"/>
    <col min="10498" max="10498" width="19.7265625" style="311" customWidth="1"/>
    <col min="10499" max="10499" width="9.1796875" style="311"/>
    <col min="10500" max="10500" width="16.81640625" style="311" customWidth="1"/>
    <col min="10501" max="10501" width="12.54296875" style="311" customWidth="1"/>
    <col min="10502" max="10502" width="11.7265625" style="311" customWidth="1"/>
    <col min="10503" max="10503" width="12.26953125" style="311" customWidth="1"/>
    <col min="10504" max="10747" width="9.1796875" style="311"/>
    <col min="10748" max="10748" width="4.453125" style="311" customWidth="1"/>
    <col min="10749" max="10749" width="20.81640625" style="311" customWidth="1"/>
    <col min="10750" max="10751" width="12" style="311" customWidth="1"/>
    <col min="10752" max="10752" width="14.54296875" style="311" customWidth="1"/>
    <col min="10753" max="10753" width="12.453125" style="311" customWidth="1"/>
    <col min="10754" max="10754" width="19.7265625" style="311" customWidth="1"/>
    <col min="10755" max="10755" width="9.1796875" style="311"/>
    <col min="10756" max="10756" width="16.81640625" style="311" customWidth="1"/>
    <col min="10757" max="10757" width="12.54296875" style="311" customWidth="1"/>
    <col min="10758" max="10758" width="11.7265625" style="311" customWidth="1"/>
    <col min="10759" max="10759" width="12.26953125" style="311" customWidth="1"/>
    <col min="10760" max="11003" width="9.1796875" style="311"/>
    <col min="11004" max="11004" width="4.453125" style="311" customWidth="1"/>
    <col min="11005" max="11005" width="20.81640625" style="311" customWidth="1"/>
    <col min="11006" max="11007" width="12" style="311" customWidth="1"/>
    <col min="11008" max="11008" width="14.54296875" style="311" customWidth="1"/>
    <col min="11009" max="11009" width="12.453125" style="311" customWidth="1"/>
    <col min="11010" max="11010" width="19.7265625" style="311" customWidth="1"/>
    <col min="11011" max="11011" width="9.1796875" style="311"/>
    <col min="11012" max="11012" width="16.81640625" style="311" customWidth="1"/>
    <col min="11013" max="11013" width="12.54296875" style="311" customWidth="1"/>
    <col min="11014" max="11014" width="11.7265625" style="311" customWidth="1"/>
    <col min="11015" max="11015" width="12.26953125" style="311" customWidth="1"/>
    <col min="11016" max="11259" width="9.1796875" style="311"/>
    <col min="11260" max="11260" width="4.453125" style="311" customWidth="1"/>
    <col min="11261" max="11261" width="20.81640625" style="311" customWidth="1"/>
    <col min="11262" max="11263" width="12" style="311" customWidth="1"/>
    <col min="11264" max="11264" width="14.54296875" style="311" customWidth="1"/>
    <col min="11265" max="11265" width="12.453125" style="311" customWidth="1"/>
    <col min="11266" max="11266" width="19.7265625" style="311" customWidth="1"/>
    <col min="11267" max="11267" width="9.1796875" style="311"/>
    <col min="11268" max="11268" width="16.81640625" style="311" customWidth="1"/>
    <col min="11269" max="11269" width="12.54296875" style="311" customWidth="1"/>
    <col min="11270" max="11270" width="11.7265625" style="311" customWidth="1"/>
    <col min="11271" max="11271" width="12.26953125" style="311" customWidth="1"/>
    <col min="11272" max="11515" width="9.1796875" style="311"/>
    <col min="11516" max="11516" width="4.453125" style="311" customWidth="1"/>
    <col min="11517" max="11517" width="20.81640625" style="311" customWidth="1"/>
    <col min="11518" max="11519" width="12" style="311" customWidth="1"/>
    <col min="11520" max="11520" width="14.54296875" style="311" customWidth="1"/>
    <col min="11521" max="11521" width="12.453125" style="311" customWidth="1"/>
    <col min="11522" max="11522" width="19.7265625" style="311" customWidth="1"/>
    <col min="11523" max="11523" width="9.1796875" style="311"/>
    <col min="11524" max="11524" width="16.81640625" style="311" customWidth="1"/>
    <col min="11525" max="11525" width="12.54296875" style="311" customWidth="1"/>
    <col min="11526" max="11526" width="11.7265625" style="311" customWidth="1"/>
    <col min="11527" max="11527" width="12.26953125" style="311" customWidth="1"/>
    <col min="11528" max="11771" width="9.1796875" style="311"/>
    <col min="11772" max="11772" width="4.453125" style="311" customWidth="1"/>
    <col min="11773" max="11773" width="20.81640625" style="311" customWidth="1"/>
    <col min="11774" max="11775" width="12" style="311" customWidth="1"/>
    <col min="11776" max="11776" width="14.54296875" style="311" customWidth="1"/>
    <col min="11777" max="11777" width="12.453125" style="311" customWidth="1"/>
    <col min="11778" max="11778" width="19.7265625" style="311" customWidth="1"/>
    <col min="11779" max="11779" width="9.1796875" style="311"/>
    <col min="11780" max="11780" width="16.81640625" style="311" customWidth="1"/>
    <col min="11781" max="11781" width="12.54296875" style="311" customWidth="1"/>
    <col min="11782" max="11782" width="11.7265625" style="311" customWidth="1"/>
    <col min="11783" max="11783" width="12.26953125" style="311" customWidth="1"/>
    <col min="11784" max="12027" width="9.1796875" style="311"/>
    <col min="12028" max="12028" width="4.453125" style="311" customWidth="1"/>
    <col min="12029" max="12029" width="20.81640625" style="311" customWidth="1"/>
    <col min="12030" max="12031" width="12" style="311" customWidth="1"/>
    <col min="12032" max="12032" width="14.54296875" style="311" customWidth="1"/>
    <col min="12033" max="12033" width="12.453125" style="311" customWidth="1"/>
    <col min="12034" max="12034" width="19.7265625" style="311" customWidth="1"/>
    <col min="12035" max="12035" width="9.1796875" style="311"/>
    <col min="12036" max="12036" width="16.81640625" style="311" customWidth="1"/>
    <col min="12037" max="12037" width="12.54296875" style="311" customWidth="1"/>
    <col min="12038" max="12038" width="11.7265625" style="311" customWidth="1"/>
    <col min="12039" max="12039" width="12.26953125" style="311" customWidth="1"/>
    <col min="12040" max="12283" width="9.1796875" style="311"/>
    <col min="12284" max="12284" width="4.453125" style="311" customWidth="1"/>
    <col min="12285" max="12285" width="20.81640625" style="311" customWidth="1"/>
    <col min="12286" max="12287" width="12" style="311" customWidth="1"/>
    <col min="12288" max="12288" width="14.54296875" style="311" customWidth="1"/>
    <col min="12289" max="12289" width="12.453125" style="311" customWidth="1"/>
    <col min="12290" max="12290" width="19.7265625" style="311" customWidth="1"/>
    <col min="12291" max="12291" width="9.1796875" style="311"/>
    <col min="12292" max="12292" width="16.81640625" style="311" customWidth="1"/>
    <col min="12293" max="12293" width="12.54296875" style="311" customWidth="1"/>
    <col min="12294" max="12294" width="11.7265625" style="311" customWidth="1"/>
    <col min="12295" max="12295" width="12.26953125" style="311" customWidth="1"/>
    <col min="12296" max="12539" width="9.1796875" style="311"/>
    <col min="12540" max="12540" width="4.453125" style="311" customWidth="1"/>
    <col min="12541" max="12541" width="20.81640625" style="311" customWidth="1"/>
    <col min="12542" max="12543" width="12" style="311" customWidth="1"/>
    <col min="12544" max="12544" width="14.54296875" style="311" customWidth="1"/>
    <col min="12545" max="12545" width="12.453125" style="311" customWidth="1"/>
    <col min="12546" max="12546" width="19.7265625" style="311" customWidth="1"/>
    <col min="12547" max="12547" width="9.1796875" style="311"/>
    <col min="12548" max="12548" width="16.81640625" style="311" customWidth="1"/>
    <col min="12549" max="12549" width="12.54296875" style="311" customWidth="1"/>
    <col min="12550" max="12550" width="11.7265625" style="311" customWidth="1"/>
    <col min="12551" max="12551" width="12.26953125" style="311" customWidth="1"/>
    <col min="12552" max="12795" width="9.1796875" style="311"/>
    <col min="12796" max="12796" width="4.453125" style="311" customWidth="1"/>
    <col min="12797" max="12797" width="20.81640625" style="311" customWidth="1"/>
    <col min="12798" max="12799" width="12" style="311" customWidth="1"/>
    <col min="12800" max="12800" width="14.54296875" style="311" customWidth="1"/>
    <col min="12801" max="12801" width="12.453125" style="311" customWidth="1"/>
    <col min="12802" max="12802" width="19.7265625" style="311" customWidth="1"/>
    <col min="12803" max="12803" width="9.1796875" style="311"/>
    <col min="12804" max="12804" width="16.81640625" style="311" customWidth="1"/>
    <col min="12805" max="12805" width="12.54296875" style="311" customWidth="1"/>
    <col min="12806" max="12806" width="11.7265625" style="311" customWidth="1"/>
    <col min="12807" max="12807" width="12.26953125" style="311" customWidth="1"/>
    <col min="12808" max="13051" width="9.1796875" style="311"/>
    <col min="13052" max="13052" width="4.453125" style="311" customWidth="1"/>
    <col min="13053" max="13053" width="20.81640625" style="311" customWidth="1"/>
    <col min="13054" max="13055" width="12" style="311" customWidth="1"/>
    <col min="13056" max="13056" width="14.54296875" style="311" customWidth="1"/>
    <col min="13057" max="13057" width="12.453125" style="311" customWidth="1"/>
    <col min="13058" max="13058" width="19.7265625" style="311" customWidth="1"/>
    <col min="13059" max="13059" width="9.1796875" style="311"/>
    <col min="13060" max="13060" width="16.81640625" style="311" customWidth="1"/>
    <col min="13061" max="13061" width="12.54296875" style="311" customWidth="1"/>
    <col min="13062" max="13062" width="11.7265625" style="311" customWidth="1"/>
    <col min="13063" max="13063" width="12.26953125" style="311" customWidth="1"/>
    <col min="13064" max="13307" width="9.1796875" style="311"/>
    <col min="13308" max="13308" width="4.453125" style="311" customWidth="1"/>
    <col min="13309" max="13309" width="20.81640625" style="311" customWidth="1"/>
    <col min="13310" max="13311" width="12" style="311" customWidth="1"/>
    <col min="13312" max="13312" width="14.54296875" style="311" customWidth="1"/>
    <col min="13313" max="13313" width="12.453125" style="311" customWidth="1"/>
    <col min="13314" max="13314" width="19.7265625" style="311" customWidth="1"/>
    <col min="13315" max="13315" width="9.1796875" style="311"/>
    <col min="13316" max="13316" width="16.81640625" style="311" customWidth="1"/>
    <col min="13317" max="13317" width="12.54296875" style="311" customWidth="1"/>
    <col min="13318" max="13318" width="11.7265625" style="311" customWidth="1"/>
    <col min="13319" max="13319" width="12.26953125" style="311" customWidth="1"/>
    <col min="13320" max="13563" width="9.1796875" style="311"/>
    <col min="13564" max="13564" width="4.453125" style="311" customWidth="1"/>
    <col min="13565" max="13565" width="20.81640625" style="311" customWidth="1"/>
    <col min="13566" max="13567" width="12" style="311" customWidth="1"/>
    <col min="13568" max="13568" width="14.54296875" style="311" customWidth="1"/>
    <col min="13569" max="13569" width="12.453125" style="311" customWidth="1"/>
    <col min="13570" max="13570" width="19.7265625" style="311" customWidth="1"/>
    <col min="13571" max="13571" width="9.1796875" style="311"/>
    <col min="13572" max="13572" width="16.81640625" style="311" customWidth="1"/>
    <col min="13573" max="13573" width="12.54296875" style="311" customWidth="1"/>
    <col min="13574" max="13574" width="11.7265625" style="311" customWidth="1"/>
    <col min="13575" max="13575" width="12.26953125" style="311" customWidth="1"/>
    <col min="13576" max="13819" width="9.1796875" style="311"/>
    <col min="13820" max="13820" width="4.453125" style="311" customWidth="1"/>
    <col min="13821" max="13821" width="20.81640625" style="311" customWidth="1"/>
    <col min="13822" max="13823" width="12" style="311" customWidth="1"/>
    <col min="13824" max="13824" width="14.54296875" style="311" customWidth="1"/>
    <col min="13825" max="13825" width="12.453125" style="311" customWidth="1"/>
    <col min="13826" max="13826" width="19.7265625" style="311" customWidth="1"/>
    <col min="13827" max="13827" width="9.1796875" style="311"/>
    <col min="13828" max="13828" width="16.81640625" style="311" customWidth="1"/>
    <col min="13829" max="13829" width="12.54296875" style="311" customWidth="1"/>
    <col min="13830" max="13830" width="11.7265625" style="311" customWidth="1"/>
    <col min="13831" max="13831" width="12.26953125" style="311" customWidth="1"/>
    <col min="13832" max="14075" width="9.1796875" style="311"/>
    <col min="14076" max="14076" width="4.453125" style="311" customWidth="1"/>
    <col min="14077" max="14077" width="20.81640625" style="311" customWidth="1"/>
    <col min="14078" max="14079" width="12" style="311" customWidth="1"/>
    <col min="14080" max="14080" width="14.54296875" style="311" customWidth="1"/>
    <col min="14081" max="14081" width="12.453125" style="311" customWidth="1"/>
    <col min="14082" max="14082" width="19.7265625" style="311" customWidth="1"/>
    <col min="14083" max="14083" width="9.1796875" style="311"/>
    <col min="14084" max="14084" width="16.81640625" style="311" customWidth="1"/>
    <col min="14085" max="14085" width="12.54296875" style="311" customWidth="1"/>
    <col min="14086" max="14086" width="11.7265625" style="311" customWidth="1"/>
    <col min="14087" max="14087" width="12.26953125" style="311" customWidth="1"/>
    <col min="14088" max="14331" width="9.1796875" style="311"/>
    <col min="14332" max="14332" width="4.453125" style="311" customWidth="1"/>
    <col min="14333" max="14333" width="20.81640625" style="311" customWidth="1"/>
    <col min="14334" max="14335" width="12" style="311" customWidth="1"/>
    <col min="14336" max="14336" width="14.54296875" style="311" customWidth="1"/>
    <col min="14337" max="14337" width="12.453125" style="311" customWidth="1"/>
    <col min="14338" max="14338" width="19.7265625" style="311" customWidth="1"/>
    <col min="14339" max="14339" width="9.1796875" style="311"/>
    <col min="14340" max="14340" width="16.81640625" style="311" customWidth="1"/>
    <col min="14341" max="14341" width="12.54296875" style="311" customWidth="1"/>
    <col min="14342" max="14342" width="11.7265625" style="311" customWidth="1"/>
    <col min="14343" max="14343" width="12.26953125" style="311" customWidth="1"/>
    <col min="14344" max="14587" width="9.1796875" style="311"/>
    <col min="14588" max="14588" width="4.453125" style="311" customWidth="1"/>
    <col min="14589" max="14589" width="20.81640625" style="311" customWidth="1"/>
    <col min="14590" max="14591" width="12" style="311" customWidth="1"/>
    <col min="14592" max="14592" width="14.54296875" style="311" customWidth="1"/>
    <col min="14593" max="14593" width="12.453125" style="311" customWidth="1"/>
    <col min="14594" max="14594" width="19.7265625" style="311" customWidth="1"/>
    <col min="14595" max="14595" width="9.1796875" style="311"/>
    <col min="14596" max="14596" width="16.81640625" style="311" customWidth="1"/>
    <col min="14597" max="14597" width="12.54296875" style="311" customWidth="1"/>
    <col min="14598" max="14598" width="11.7265625" style="311" customWidth="1"/>
    <col min="14599" max="14599" width="12.26953125" style="311" customWidth="1"/>
    <col min="14600" max="14843" width="9.1796875" style="311"/>
    <col min="14844" max="14844" width="4.453125" style="311" customWidth="1"/>
    <col min="14845" max="14845" width="20.81640625" style="311" customWidth="1"/>
    <col min="14846" max="14847" width="12" style="311" customWidth="1"/>
    <col min="14848" max="14848" width="14.54296875" style="311" customWidth="1"/>
    <col min="14849" max="14849" width="12.453125" style="311" customWidth="1"/>
    <col min="14850" max="14850" width="19.7265625" style="311" customWidth="1"/>
    <col min="14851" max="14851" width="9.1796875" style="311"/>
    <col min="14852" max="14852" width="16.81640625" style="311" customWidth="1"/>
    <col min="14853" max="14853" width="12.54296875" style="311" customWidth="1"/>
    <col min="14854" max="14854" width="11.7265625" style="311" customWidth="1"/>
    <col min="14855" max="14855" width="12.26953125" style="311" customWidth="1"/>
    <col min="14856" max="15099" width="9.1796875" style="311"/>
    <col min="15100" max="15100" width="4.453125" style="311" customWidth="1"/>
    <col min="15101" max="15101" width="20.81640625" style="311" customWidth="1"/>
    <col min="15102" max="15103" width="12" style="311" customWidth="1"/>
    <col min="15104" max="15104" width="14.54296875" style="311" customWidth="1"/>
    <col min="15105" max="15105" width="12.453125" style="311" customWidth="1"/>
    <col min="15106" max="15106" width="19.7265625" style="311" customWidth="1"/>
    <col min="15107" max="15107" width="9.1796875" style="311"/>
    <col min="15108" max="15108" width="16.81640625" style="311" customWidth="1"/>
    <col min="15109" max="15109" width="12.54296875" style="311" customWidth="1"/>
    <col min="15110" max="15110" width="11.7265625" style="311" customWidth="1"/>
    <col min="15111" max="15111" width="12.26953125" style="311" customWidth="1"/>
    <col min="15112" max="15355" width="9.1796875" style="311"/>
    <col min="15356" max="15356" width="4.453125" style="311" customWidth="1"/>
    <col min="15357" max="15357" width="20.81640625" style="311" customWidth="1"/>
    <col min="15358" max="15359" width="12" style="311" customWidth="1"/>
    <col min="15360" max="15360" width="14.54296875" style="311" customWidth="1"/>
    <col min="15361" max="15361" width="12.453125" style="311" customWidth="1"/>
    <col min="15362" max="15362" width="19.7265625" style="311" customWidth="1"/>
    <col min="15363" max="15363" width="9.1796875" style="311"/>
    <col min="15364" max="15364" width="16.81640625" style="311" customWidth="1"/>
    <col min="15365" max="15365" width="12.54296875" style="311" customWidth="1"/>
    <col min="15366" max="15366" width="11.7265625" style="311" customWidth="1"/>
    <col min="15367" max="15367" width="12.26953125" style="311" customWidth="1"/>
    <col min="15368" max="15611" width="9.1796875" style="311"/>
    <col min="15612" max="15612" width="4.453125" style="311" customWidth="1"/>
    <col min="15613" max="15613" width="20.81640625" style="311" customWidth="1"/>
    <col min="15614" max="15615" width="12" style="311" customWidth="1"/>
    <col min="15616" max="15616" width="14.54296875" style="311" customWidth="1"/>
    <col min="15617" max="15617" width="12.453125" style="311" customWidth="1"/>
    <col min="15618" max="15618" width="19.7265625" style="311" customWidth="1"/>
    <col min="15619" max="15619" width="9.1796875" style="311"/>
    <col min="15620" max="15620" width="16.81640625" style="311" customWidth="1"/>
    <col min="15621" max="15621" width="12.54296875" style="311" customWidth="1"/>
    <col min="15622" max="15622" width="11.7265625" style="311" customWidth="1"/>
    <col min="15623" max="15623" width="12.26953125" style="311" customWidth="1"/>
    <col min="15624" max="15867" width="9.1796875" style="311"/>
    <col min="15868" max="15868" width="4.453125" style="311" customWidth="1"/>
    <col min="15869" max="15869" width="20.81640625" style="311" customWidth="1"/>
    <col min="15870" max="15871" width="12" style="311" customWidth="1"/>
    <col min="15872" max="15872" width="14.54296875" style="311" customWidth="1"/>
    <col min="15873" max="15873" width="12.453125" style="311" customWidth="1"/>
    <col min="15874" max="15874" width="19.7265625" style="311" customWidth="1"/>
    <col min="15875" max="15875" width="9.1796875" style="311"/>
    <col min="15876" max="15876" width="16.81640625" style="311" customWidth="1"/>
    <col min="15877" max="15877" width="12.54296875" style="311" customWidth="1"/>
    <col min="15878" max="15878" width="11.7265625" style="311" customWidth="1"/>
    <col min="15879" max="15879" width="12.26953125" style="311" customWidth="1"/>
    <col min="15880" max="16123" width="9.1796875" style="311"/>
    <col min="16124" max="16124" width="4.453125" style="311" customWidth="1"/>
    <col min="16125" max="16125" width="20.81640625" style="311" customWidth="1"/>
    <col min="16126" max="16127" width="12" style="311" customWidth="1"/>
    <col min="16128" max="16128" width="14.54296875" style="311" customWidth="1"/>
    <col min="16129" max="16129" width="12.453125" style="311" customWidth="1"/>
    <col min="16130" max="16130" width="19.7265625" style="311" customWidth="1"/>
    <col min="16131" max="16131" width="9.1796875" style="311"/>
    <col min="16132" max="16132" width="16.81640625" style="311" customWidth="1"/>
    <col min="16133" max="16133" width="12.54296875" style="311" customWidth="1"/>
    <col min="16134" max="16134" width="11.7265625" style="311" customWidth="1"/>
    <col min="16135" max="16135" width="12.26953125" style="311" customWidth="1"/>
    <col min="16136" max="16384" width="9.1796875" style="311"/>
  </cols>
  <sheetData>
    <row r="1" spans="1:20" ht="15.5">
      <c r="A1" s="310"/>
    </row>
    <row r="2" spans="1:20" ht="26.25" customHeight="1">
      <c r="A2" s="312"/>
    </row>
    <row r="5" spans="1:20" ht="38.25" customHeight="1" thickBot="1">
      <c r="A5" s="897" t="s">
        <v>347</v>
      </c>
      <c r="B5" s="897"/>
      <c r="C5" s="897"/>
      <c r="D5" s="897"/>
      <c r="E5" s="897"/>
      <c r="F5" s="897"/>
      <c r="H5" s="313" t="s">
        <v>209</v>
      </c>
      <c r="K5"/>
      <c r="L5"/>
      <c r="M5"/>
      <c r="N5"/>
      <c r="O5"/>
      <c r="P5"/>
    </row>
    <row r="6" spans="1:20" ht="15.75" customHeight="1" thickBot="1">
      <c r="A6" s="898" t="s">
        <v>97</v>
      </c>
      <c r="B6" s="900" t="s">
        <v>349</v>
      </c>
      <c r="C6" s="901"/>
      <c r="D6" s="902"/>
      <c r="E6" s="903" t="s">
        <v>336</v>
      </c>
      <c r="F6" s="905" t="s">
        <v>338</v>
      </c>
      <c r="K6"/>
      <c r="L6"/>
      <c r="M6"/>
      <c r="N6"/>
      <c r="O6"/>
      <c r="P6"/>
    </row>
    <row r="7" spans="1:20" ht="21" customHeight="1" thickBot="1">
      <c r="A7" s="899"/>
      <c r="B7" s="314" t="s">
        <v>198</v>
      </c>
      <c r="C7" s="314" t="s">
        <v>199</v>
      </c>
      <c r="D7" s="314" t="s">
        <v>200</v>
      </c>
      <c r="E7" s="904"/>
      <c r="F7" s="906"/>
      <c r="K7"/>
      <c r="L7"/>
      <c r="M7"/>
      <c r="N7"/>
      <c r="O7"/>
      <c r="P7"/>
    </row>
    <row r="8" spans="1:20" ht="17.25" customHeight="1" thickBot="1">
      <c r="A8" s="315" t="s">
        <v>98</v>
      </c>
      <c r="B8" s="316">
        <v>13363.523999999999</v>
      </c>
      <c r="C8" s="317">
        <v>8053.9229999999998</v>
      </c>
      <c r="D8" s="318">
        <f t="shared" ref="D8:D13" si="0">(C8/B8)*100</f>
        <v>60.267957763236701</v>
      </c>
      <c r="E8" s="317">
        <v>14246.71</v>
      </c>
      <c r="F8" s="318">
        <f t="shared" ref="F8:F13" si="1">((B8-E8)/E8)*100</f>
        <v>-6.1992277515300014</v>
      </c>
      <c r="H8" s="319" t="s">
        <v>99</v>
      </c>
      <c r="K8"/>
      <c r="L8"/>
      <c r="M8"/>
      <c r="N8"/>
      <c r="O8"/>
      <c r="P8"/>
    </row>
    <row r="9" spans="1:20" ht="18" customHeight="1" thickBot="1">
      <c r="A9" s="315" t="s">
        <v>100</v>
      </c>
      <c r="B9" s="320">
        <v>44363</v>
      </c>
      <c r="C9" s="317">
        <v>16424</v>
      </c>
      <c r="D9" s="318">
        <f t="shared" si="0"/>
        <v>37.02184252642968</v>
      </c>
      <c r="E9" s="321">
        <v>53568</v>
      </c>
      <c r="F9" s="318">
        <f t="shared" si="1"/>
        <v>-17.183766427718041</v>
      </c>
      <c r="H9" s="322">
        <f>B9-E9</f>
        <v>-9205</v>
      </c>
      <c r="K9"/>
      <c r="L9"/>
      <c r="M9"/>
      <c r="N9"/>
      <c r="O9"/>
      <c r="P9"/>
      <c r="Q9" s="303"/>
      <c r="R9" s="303"/>
      <c r="S9" s="303"/>
      <c r="T9" s="303"/>
    </row>
    <row r="10" spans="1:20" ht="15" customHeight="1" thickBot="1">
      <c r="A10" s="323" t="s">
        <v>196</v>
      </c>
      <c r="B10" s="320">
        <v>14465</v>
      </c>
      <c r="C10" s="324">
        <v>0</v>
      </c>
      <c r="D10" s="325">
        <f t="shared" si="0"/>
        <v>0</v>
      </c>
      <c r="E10" s="324">
        <v>12047</v>
      </c>
      <c r="F10" s="325">
        <f t="shared" si="1"/>
        <v>20.071387067319666</v>
      </c>
      <c r="K10"/>
      <c r="L10"/>
      <c r="M10"/>
      <c r="N10"/>
      <c r="O10"/>
      <c r="P10" s="303"/>
      <c r="Q10" s="303"/>
      <c r="R10" s="303"/>
      <c r="S10" s="303"/>
      <c r="T10" s="303"/>
    </row>
    <row r="11" spans="1:20" ht="17.25" customHeight="1" thickBot="1">
      <c r="A11" s="315" t="s">
        <v>101</v>
      </c>
      <c r="B11" s="320">
        <v>256407.24600000001</v>
      </c>
      <c r="C11" s="326">
        <v>21590.07</v>
      </c>
      <c r="D11" s="318">
        <f t="shared" si="0"/>
        <v>8.4202261585072371</v>
      </c>
      <c r="E11" s="326">
        <v>267391.217</v>
      </c>
      <c r="F11" s="318">
        <f t="shared" si="1"/>
        <v>-4.107827894735971</v>
      </c>
      <c r="J11" s="327"/>
      <c r="K11"/>
      <c r="L11"/>
      <c r="M11"/>
      <c r="N11"/>
      <c r="O11"/>
      <c r="P11" s="303"/>
      <c r="Q11" s="303"/>
      <c r="R11" s="303"/>
      <c r="S11" s="303"/>
      <c r="T11" s="303"/>
    </row>
    <row r="12" spans="1:20" ht="15" customHeight="1" thickBot="1">
      <c r="A12" s="328" t="s">
        <v>102</v>
      </c>
      <c r="B12" s="320">
        <v>107854.86599999999</v>
      </c>
      <c r="C12" s="329">
        <v>21967.544000000002</v>
      </c>
      <c r="D12" s="318">
        <f t="shared" si="0"/>
        <v>20.367689298320581</v>
      </c>
      <c r="E12" s="329">
        <v>107528.6</v>
      </c>
      <c r="F12" s="318">
        <f t="shared" si="1"/>
        <v>0.30342253130793917</v>
      </c>
      <c r="K12"/>
      <c r="L12"/>
      <c r="M12"/>
      <c r="N12"/>
      <c r="O12"/>
      <c r="P12" s="303"/>
      <c r="Q12" s="303"/>
      <c r="R12" s="303"/>
      <c r="S12" s="303"/>
      <c r="T12" s="303"/>
    </row>
    <row r="13" spans="1:20" ht="15" customHeight="1" thickBot="1">
      <c r="A13" s="328" t="s">
        <v>103</v>
      </c>
      <c r="B13" s="320">
        <f>B11+B12</f>
        <v>364262.11200000002</v>
      </c>
      <c r="C13" s="329">
        <f>C11+C12</f>
        <v>43557.614000000001</v>
      </c>
      <c r="D13" s="330">
        <f t="shared" si="0"/>
        <v>11.957766829178215</v>
      </c>
      <c r="E13" s="329">
        <f>E11+E12</f>
        <v>374919.81700000004</v>
      </c>
      <c r="F13" s="330">
        <f t="shared" si="1"/>
        <v>-2.842662488550189</v>
      </c>
      <c r="K13"/>
      <c r="L13"/>
      <c r="M13"/>
      <c r="N13"/>
      <c r="O13"/>
      <c r="P13" s="303"/>
      <c r="Q13" s="303"/>
      <c r="R13" s="303"/>
      <c r="S13" s="303"/>
      <c r="T13" s="303"/>
    </row>
    <row r="14" spans="1:20">
      <c r="E14" s="331"/>
      <c r="K14"/>
      <c r="L14"/>
      <c r="M14"/>
      <c r="N14"/>
      <c r="O14"/>
      <c r="P14" s="303"/>
      <c r="Q14" s="303"/>
      <c r="R14" s="303"/>
      <c r="S14" s="303"/>
      <c r="T14" s="303"/>
    </row>
    <row r="15" spans="1:20">
      <c r="K15"/>
      <c r="L15"/>
      <c r="M15"/>
      <c r="N15"/>
      <c r="O15"/>
      <c r="P15" s="303"/>
      <c r="Q15" s="303"/>
      <c r="R15" s="303"/>
      <c r="S15" s="303"/>
      <c r="T15" s="303"/>
    </row>
    <row r="16" spans="1:20" ht="15.5">
      <c r="A16" s="332" t="s">
        <v>197</v>
      </c>
      <c r="K16"/>
      <c r="L16"/>
      <c r="M16"/>
      <c r="N16"/>
      <c r="O16"/>
      <c r="P16" s="303"/>
      <c r="Q16" s="303"/>
      <c r="R16" s="303"/>
      <c r="S16" s="303"/>
      <c r="T16" s="303"/>
    </row>
    <row r="17" spans="1:20">
      <c r="K17"/>
      <c r="L17"/>
      <c r="M17"/>
      <c r="N17"/>
      <c r="O17" s="303"/>
      <c r="P17" s="303"/>
      <c r="Q17" s="303"/>
      <c r="R17" s="303"/>
      <c r="S17" s="303"/>
      <c r="T17" s="303"/>
    </row>
    <row r="18" spans="1:20" ht="33" customHeight="1" thickBot="1">
      <c r="A18" s="897" t="s">
        <v>348</v>
      </c>
      <c r="B18" s="897"/>
      <c r="C18" s="897"/>
      <c r="D18" s="897"/>
      <c r="E18" s="897"/>
      <c r="F18" s="897"/>
      <c r="K18"/>
      <c r="L18"/>
      <c r="M18"/>
      <c r="N18"/>
      <c r="O18" s="303"/>
      <c r="P18" s="303"/>
      <c r="Q18" s="303"/>
      <c r="R18" s="303"/>
      <c r="S18" s="303"/>
      <c r="T18" s="303"/>
    </row>
    <row r="19" spans="1:20" ht="16.5" customHeight="1" thickBot="1">
      <c r="A19" s="907" t="s">
        <v>332</v>
      </c>
      <c r="B19" s="900" t="s">
        <v>349</v>
      </c>
      <c r="C19" s="901"/>
      <c r="D19" s="902"/>
      <c r="E19" s="903" t="s">
        <v>336</v>
      </c>
      <c r="F19" s="905" t="s">
        <v>337</v>
      </c>
      <c r="K19"/>
      <c r="L19"/>
      <c r="M19"/>
      <c r="N19"/>
      <c r="O19" s="303"/>
      <c r="P19" s="303"/>
      <c r="Q19" s="303"/>
      <c r="R19" s="303"/>
      <c r="S19" s="303"/>
      <c r="T19" s="303"/>
    </row>
    <row r="20" spans="1:20" ht="21" customHeight="1" thickBot="1">
      <c r="A20" s="908"/>
      <c r="B20" s="333" t="s">
        <v>198</v>
      </c>
      <c r="C20" s="333" t="s">
        <v>253</v>
      </c>
      <c r="D20" s="333" t="s">
        <v>254</v>
      </c>
      <c r="E20" s="909"/>
      <c r="F20" s="910"/>
      <c r="K20"/>
      <c r="L20"/>
      <c r="M20"/>
      <c r="N20"/>
      <c r="O20" s="303"/>
      <c r="P20" s="303"/>
      <c r="Q20" s="303"/>
      <c r="R20" s="303"/>
      <c r="S20" s="303"/>
      <c r="T20" s="303"/>
    </row>
    <row r="21" spans="1:20" ht="15" thickBot="1">
      <c r="A21" s="334" t="s">
        <v>98</v>
      </c>
      <c r="B21" s="320">
        <v>71107.375</v>
      </c>
      <c r="C21" s="335">
        <v>0</v>
      </c>
      <c r="D21" s="336">
        <f t="shared" ref="D21:D26" si="2">(C21/B21)*100</f>
        <v>0</v>
      </c>
      <c r="E21" s="329">
        <v>51405.213000000003</v>
      </c>
      <c r="F21" s="336">
        <f t="shared" ref="F21:F26" si="3">((B21-E21)/E21)*100</f>
        <v>38.327167324450137</v>
      </c>
      <c r="H21" s="319" t="s">
        <v>105</v>
      </c>
      <c r="K21"/>
      <c r="L21"/>
      <c r="M21"/>
      <c r="N21"/>
      <c r="O21" s="303"/>
      <c r="P21" s="303"/>
      <c r="Q21" s="303"/>
      <c r="R21" s="303"/>
      <c r="S21" s="303"/>
      <c r="T21" s="303"/>
    </row>
    <row r="22" spans="1:20" ht="15" thickBot="1">
      <c r="A22" s="334" t="s">
        <v>100</v>
      </c>
      <c r="B22" s="320">
        <v>266857</v>
      </c>
      <c r="C22" s="335">
        <v>0</v>
      </c>
      <c r="D22" s="318">
        <f t="shared" si="2"/>
        <v>0</v>
      </c>
      <c r="E22" s="329">
        <v>186842</v>
      </c>
      <c r="F22" s="318">
        <f t="shared" si="3"/>
        <v>42.824953704199267</v>
      </c>
      <c r="H22" s="322">
        <f>B22-E22</f>
        <v>80015</v>
      </c>
      <c r="K22" s="303"/>
      <c r="L22" s="303"/>
      <c r="M22" s="303"/>
      <c r="O22" s="303"/>
      <c r="P22" s="303"/>
      <c r="Q22" s="303"/>
      <c r="R22" s="303"/>
      <c r="S22" s="303"/>
      <c r="T22" s="303"/>
    </row>
    <row r="23" spans="1:20" ht="15" thickBot="1">
      <c r="A23" s="337" t="s">
        <v>196</v>
      </c>
      <c r="B23" s="320">
        <v>83071</v>
      </c>
      <c r="C23" s="338">
        <v>0</v>
      </c>
      <c r="D23" s="318">
        <f t="shared" si="2"/>
        <v>0</v>
      </c>
      <c r="E23" s="324">
        <v>43472</v>
      </c>
      <c r="F23" s="318">
        <f t="shared" si="3"/>
        <v>91.090817077659182</v>
      </c>
      <c r="N23" s="303"/>
      <c r="O23" s="303"/>
      <c r="P23" s="303"/>
      <c r="Q23" s="303"/>
      <c r="R23" s="303"/>
      <c r="S23" s="303"/>
      <c r="T23" s="303"/>
    </row>
    <row r="24" spans="1:20" ht="15" thickBot="1">
      <c r="A24" s="334" t="s">
        <v>101</v>
      </c>
      <c r="B24" s="320">
        <v>14964.701999999999</v>
      </c>
      <c r="C24" s="339">
        <v>198.893</v>
      </c>
      <c r="D24" s="325">
        <f t="shared" si="2"/>
        <v>1.3290809265697372</v>
      </c>
      <c r="E24" s="329">
        <v>15035.19</v>
      </c>
      <c r="F24" s="325">
        <f t="shared" si="3"/>
        <v>-0.46882014793295723</v>
      </c>
      <c r="N24" s="303"/>
      <c r="O24" s="303"/>
      <c r="P24" s="303"/>
      <c r="Q24" s="303"/>
      <c r="R24" s="303"/>
      <c r="S24" s="303"/>
      <c r="T24" s="303"/>
    </row>
    <row r="25" spans="1:20" ht="15" thickBot="1">
      <c r="A25" s="334" t="s">
        <v>102</v>
      </c>
      <c r="B25" s="320">
        <v>10667.078</v>
      </c>
      <c r="C25" s="339">
        <v>801.13499999999999</v>
      </c>
      <c r="D25" s="318">
        <f t="shared" si="2"/>
        <v>7.5103510070892892</v>
      </c>
      <c r="E25" s="329">
        <v>7391.2460000000001</v>
      </c>
      <c r="F25" s="318">
        <f t="shared" si="3"/>
        <v>44.320429870687562</v>
      </c>
      <c r="N25" s="303"/>
      <c r="O25" s="303"/>
      <c r="P25" s="303"/>
      <c r="Q25" s="303"/>
      <c r="R25" s="303"/>
      <c r="S25" s="303"/>
      <c r="T25" s="303"/>
    </row>
    <row r="26" spans="1:20" ht="15" thickBot="1">
      <c r="A26" s="334" t="s">
        <v>103</v>
      </c>
      <c r="B26" s="320">
        <f>B24+B25</f>
        <v>25631.78</v>
      </c>
      <c r="C26" s="329">
        <f>C24+C25</f>
        <v>1000.028</v>
      </c>
      <c r="D26" s="330">
        <f t="shared" si="2"/>
        <v>3.9015160086423966</v>
      </c>
      <c r="E26" s="329">
        <f>E24+E25</f>
        <v>22426.436000000002</v>
      </c>
      <c r="F26" s="330">
        <f t="shared" si="3"/>
        <v>14.292703486189232</v>
      </c>
      <c r="N26" s="303"/>
      <c r="O26" s="303"/>
      <c r="P26" s="303"/>
      <c r="Q26" s="303"/>
      <c r="R26" s="303"/>
      <c r="S26" s="303"/>
      <c r="T26" s="303"/>
    </row>
    <row r="27" spans="1:20">
      <c r="A27" s="340" t="s">
        <v>256</v>
      </c>
      <c r="B27" s="341"/>
      <c r="C27" s="342"/>
      <c r="D27" s="342"/>
      <c r="E27" s="342"/>
      <c r="F27" s="343"/>
      <c r="H27" s="303"/>
      <c r="I27" s="303"/>
      <c r="J27" s="303"/>
      <c r="K27" s="303"/>
      <c r="L27" s="303"/>
      <c r="M27" s="303"/>
      <c r="N27" s="303"/>
      <c r="O27" s="303"/>
      <c r="P27" s="303"/>
      <c r="Q27" s="303"/>
      <c r="R27" s="303"/>
      <c r="S27" s="303"/>
      <c r="T27" s="303"/>
    </row>
    <row r="28" spans="1:20">
      <c r="A28" s="344"/>
      <c r="B28" s="345"/>
      <c r="C28" s="331"/>
      <c r="E28" s="303"/>
      <c r="F28" s="303"/>
      <c r="G28" s="303"/>
      <c r="H28" s="303"/>
      <c r="I28" s="303"/>
      <c r="J28" s="303"/>
      <c r="K28" s="303"/>
      <c r="L28" s="303"/>
      <c r="M28" s="303"/>
      <c r="N28" s="303"/>
      <c r="O28" s="303"/>
      <c r="P28" s="303"/>
      <c r="Q28" s="303"/>
      <c r="R28" s="303"/>
      <c r="S28" s="303"/>
      <c r="T28" s="303"/>
    </row>
    <row r="29" spans="1:20">
      <c r="A29" s="344"/>
      <c r="B29" s="346"/>
      <c r="E29" s="303"/>
      <c r="F29" s="303"/>
      <c r="G29" s="303"/>
      <c r="H29" s="303"/>
      <c r="I29" s="303"/>
      <c r="J29" s="303"/>
      <c r="K29" s="303"/>
      <c r="L29" s="303"/>
      <c r="M29" s="303"/>
      <c r="N29" s="303"/>
      <c r="O29" s="303"/>
      <c r="P29" s="303"/>
      <c r="Q29" s="303"/>
      <c r="R29" s="303"/>
      <c r="S29" s="303"/>
      <c r="T29" s="303"/>
    </row>
    <row r="30" spans="1:20">
      <c r="A30" s="341"/>
      <c r="C30" s="896"/>
      <c r="D30" s="896"/>
      <c r="E30" s="303"/>
      <c r="F30" s="303"/>
      <c r="G30" s="303"/>
      <c r="H30" s="303"/>
      <c r="I30" s="303"/>
      <c r="J30" s="303"/>
      <c r="K30" s="303"/>
      <c r="L30" s="303"/>
      <c r="M30" s="303"/>
      <c r="N30" s="303"/>
      <c r="O30" s="303"/>
      <c r="P30" s="303"/>
      <c r="Q30" s="303"/>
      <c r="R30" s="303"/>
      <c r="S30" s="303"/>
      <c r="T30" s="303"/>
    </row>
    <row r="31" spans="1:20">
      <c r="E31" s="303"/>
      <c r="F31" s="303"/>
      <c r="G31" s="303"/>
      <c r="H31" s="303"/>
      <c r="I31" s="303"/>
      <c r="J31" s="303"/>
      <c r="K31" s="303"/>
      <c r="L31" s="303"/>
      <c r="M31" s="303"/>
      <c r="N31" s="303"/>
      <c r="O31" s="303"/>
      <c r="P31" s="303"/>
      <c r="Q31" s="303"/>
      <c r="R31" s="303"/>
      <c r="S31" s="303"/>
      <c r="T31" s="303"/>
    </row>
    <row r="32" spans="1:20" ht="15.5">
      <c r="A32" s="347"/>
      <c r="C32" s="348"/>
      <c r="D32" s="303"/>
      <c r="E32" s="303"/>
      <c r="F32" s="303"/>
      <c r="G32" s="303"/>
      <c r="H32" s="303"/>
      <c r="I32" s="303"/>
      <c r="J32" s="303"/>
      <c r="K32" s="303"/>
      <c r="L32" s="303"/>
      <c r="M32" s="303"/>
      <c r="N32" s="303"/>
      <c r="O32" s="303"/>
      <c r="P32" s="303"/>
      <c r="Q32" s="303"/>
      <c r="R32" s="303"/>
      <c r="S32" s="303"/>
      <c r="T32" s="303"/>
    </row>
    <row r="33" spans="1:20">
      <c r="B33" s="349"/>
      <c r="D33" s="303"/>
      <c r="E33" s="303"/>
      <c r="F33" s="303"/>
      <c r="G33" s="303"/>
      <c r="H33" s="303"/>
      <c r="I33" s="303"/>
      <c r="J33" s="303"/>
      <c r="K33" s="303"/>
      <c r="L33" s="303"/>
      <c r="M33" s="303"/>
      <c r="N33" s="303"/>
      <c r="O33" s="303"/>
      <c r="P33" s="303"/>
      <c r="Q33" s="303"/>
      <c r="R33" s="303"/>
      <c r="S33" s="303"/>
      <c r="T33" s="303"/>
    </row>
    <row r="34" spans="1:20">
      <c r="A34" s="350"/>
      <c r="B34" s="349"/>
      <c r="D34" s="303"/>
      <c r="E34" s="303"/>
      <c r="F34" s="303"/>
      <c r="G34" s="303"/>
      <c r="H34" s="303"/>
      <c r="I34" s="303"/>
      <c r="J34" s="303"/>
      <c r="K34" s="303"/>
      <c r="L34" s="303"/>
      <c r="M34" s="303"/>
      <c r="N34" s="303"/>
      <c r="O34" s="303"/>
      <c r="P34" s="303"/>
      <c r="Q34" s="303"/>
      <c r="R34" s="303"/>
      <c r="S34" s="303"/>
      <c r="T34" s="303"/>
    </row>
    <row r="35" spans="1:20">
      <c r="A35" s="350"/>
      <c r="D35" s="303"/>
      <c r="E35" s="303"/>
      <c r="H35" s="303"/>
      <c r="I35" s="303"/>
      <c r="J35" s="303"/>
      <c r="K35" s="303"/>
      <c r="L35" s="303"/>
      <c r="M35" s="303"/>
      <c r="N35" s="303"/>
      <c r="O35" s="303"/>
      <c r="P35" s="303"/>
      <c r="Q35" s="303"/>
      <c r="R35" s="303"/>
      <c r="S35" s="303"/>
      <c r="T35" s="303"/>
    </row>
    <row r="36" spans="1:20">
      <c r="A36" s="344"/>
      <c r="B36" s="351"/>
      <c r="C36" s="351"/>
      <c r="D36" s="303"/>
      <c r="E36" s="303"/>
      <c r="F36" s="343"/>
      <c r="H36" s="303"/>
      <c r="I36" s="303"/>
      <c r="J36" s="303"/>
      <c r="K36" s="303"/>
      <c r="L36" s="303"/>
      <c r="M36" s="303"/>
      <c r="N36" s="303"/>
      <c r="O36" s="303"/>
      <c r="P36" s="303"/>
      <c r="Q36" s="303"/>
      <c r="R36" s="303"/>
    </row>
    <row r="37" spans="1:20">
      <c r="A37" s="344"/>
      <c r="B37" s="351"/>
      <c r="C37" s="351"/>
      <c r="D37" s="303"/>
      <c r="E37" s="303"/>
      <c r="F37" s="343"/>
      <c r="H37" s="303"/>
      <c r="I37" s="303"/>
      <c r="J37" s="303"/>
      <c r="K37" s="303"/>
      <c r="L37" s="303"/>
      <c r="M37" s="303"/>
      <c r="N37" s="303"/>
      <c r="O37" s="303"/>
      <c r="P37" s="303"/>
      <c r="Q37" s="303"/>
      <c r="R37" s="303"/>
    </row>
    <row r="38" spans="1:20">
      <c r="A38" s="341"/>
      <c r="B38" s="342"/>
      <c r="C38" s="342"/>
      <c r="D38" s="303"/>
      <c r="E38" s="303"/>
      <c r="F38" s="343"/>
      <c r="H38" s="303"/>
      <c r="I38" s="303"/>
      <c r="J38" s="303"/>
      <c r="K38" s="303"/>
      <c r="L38" s="303"/>
      <c r="M38" s="303"/>
      <c r="N38" s="303"/>
      <c r="O38" s="303"/>
      <c r="P38" s="303"/>
      <c r="Q38" s="303"/>
      <c r="R38" s="303"/>
    </row>
    <row r="39" spans="1:20">
      <c r="A39" s="345"/>
      <c r="D39" s="303"/>
      <c r="E39" s="303"/>
      <c r="H39" s="303"/>
      <c r="I39" s="303"/>
      <c r="J39" s="303"/>
      <c r="K39" s="303"/>
      <c r="L39" s="303"/>
      <c r="M39" s="303"/>
      <c r="N39" s="303"/>
      <c r="O39" s="303"/>
      <c r="P39" s="303"/>
      <c r="Q39" s="303"/>
      <c r="R39" s="303"/>
    </row>
    <row r="40" spans="1:20">
      <c r="A40" s="346"/>
      <c r="D40" s="303"/>
      <c r="E40" s="303"/>
    </row>
    <row r="41" spans="1:20">
      <c r="B41" s="896"/>
      <c r="C41" s="896"/>
    </row>
    <row r="43" spans="1:20">
      <c r="B43" s="348"/>
    </row>
    <row r="44" spans="1:20">
      <c r="A44" s="349"/>
    </row>
    <row r="45" spans="1:20">
      <c r="A45" s="349"/>
      <c r="D45" s="348"/>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22"/>
  <dimension ref="A1:X136"/>
  <sheetViews>
    <sheetView showGridLines="0" zoomScale="115" zoomScaleNormal="115" workbookViewId="0">
      <selection activeCell="P42" sqref="P42"/>
    </sheetView>
  </sheetViews>
  <sheetFormatPr defaultRowHeight="13"/>
  <cols>
    <col min="1" max="1" width="21.7265625" style="311" customWidth="1"/>
    <col min="2" max="2" width="11.1796875" style="311" customWidth="1"/>
    <col min="3" max="3" width="12.1796875" style="311" customWidth="1"/>
    <col min="4" max="4" width="8.81640625" style="311" bestFit="1" customWidth="1"/>
    <col min="5" max="5" width="7.453125" style="311" customWidth="1"/>
    <col min="6" max="6" width="20.26953125" style="311" customWidth="1"/>
    <col min="7" max="7" width="10.54296875" style="311" customWidth="1"/>
    <col min="8" max="8" width="9.81640625" style="327" bestFit="1" customWidth="1"/>
    <col min="9" max="9" width="8.81640625" style="311" bestFit="1" customWidth="1"/>
    <col min="10" max="10" width="2.81640625" style="311" customWidth="1"/>
    <col min="11" max="11" width="22.81640625" style="311" customWidth="1"/>
    <col min="12" max="12" width="12.1796875" style="311" customWidth="1"/>
    <col min="13" max="13" width="11.7265625" style="311" customWidth="1"/>
    <col min="14" max="14" width="8.81640625" style="311" bestFit="1" customWidth="1"/>
    <col min="15" max="15" width="4.453125" style="311" customWidth="1"/>
    <col min="16" max="16" width="25" style="311" customWidth="1"/>
    <col min="17" max="17" width="12.453125" style="311" customWidth="1"/>
    <col min="18" max="18" width="15" style="311" customWidth="1"/>
    <col min="19" max="19" width="8.81640625" style="311" bestFit="1" customWidth="1"/>
    <col min="20" max="252" width="9.1796875" style="311"/>
    <col min="253" max="253" width="5" style="311" customWidth="1"/>
    <col min="254" max="254" width="17.7265625" style="311" customWidth="1"/>
    <col min="255" max="255" width="13.81640625" style="311" customWidth="1"/>
    <col min="256" max="256" width="13.1796875" style="311" customWidth="1"/>
    <col min="257" max="257" width="12.26953125" style="311" customWidth="1"/>
    <col min="258" max="258" width="3" style="311" customWidth="1"/>
    <col min="259" max="259" width="20.26953125" style="311" customWidth="1"/>
    <col min="260" max="260" width="12.54296875" style="311" customWidth="1"/>
    <col min="261" max="261" width="11.7265625" style="311" customWidth="1"/>
    <col min="262" max="262" width="9.1796875" style="311"/>
    <col min="263" max="263" width="2.81640625" style="311" customWidth="1"/>
    <col min="264" max="264" width="18.54296875" style="311" customWidth="1"/>
    <col min="265" max="265" width="14.453125" style="311" customWidth="1"/>
    <col min="266" max="266" width="13.7265625" style="311" customWidth="1"/>
    <col min="267" max="267" width="10.1796875" style="311" customWidth="1"/>
    <col min="268" max="268" width="4.453125" style="311" customWidth="1"/>
    <col min="269" max="269" width="24" style="311" customWidth="1"/>
    <col min="270" max="270" width="13.1796875" style="311" customWidth="1"/>
    <col min="271" max="271" width="13" style="311" customWidth="1"/>
    <col min="272" max="272" width="10.453125" style="311" customWidth="1"/>
    <col min="273" max="508" width="9.1796875" style="311"/>
    <col min="509" max="509" width="5" style="311" customWidth="1"/>
    <col min="510" max="510" width="17.7265625" style="311" customWidth="1"/>
    <col min="511" max="511" width="13.81640625" style="311" customWidth="1"/>
    <col min="512" max="512" width="13.1796875" style="311" customWidth="1"/>
    <col min="513" max="513" width="12.26953125" style="311" customWidth="1"/>
    <col min="514" max="514" width="3" style="311" customWidth="1"/>
    <col min="515" max="515" width="20.26953125" style="311" customWidth="1"/>
    <col min="516" max="516" width="12.54296875" style="311" customWidth="1"/>
    <col min="517" max="517" width="11.7265625" style="311" customWidth="1"/>
    <col min="518" max="518" width="9.1796875" style="311"/>
    <col min="519" max="519" width="2.81640625" style="311" customWidth="1"/>
    <col min="520" max="520" width="18.54296875" style="311" customWidth="1"/>
    <col min="521" max="521" width="14.453125" style="311" customWidth="1"/>
    <col min="522" max="522" width="13.7265625" style="311" customWidth="1"/>
    <col min="523" max="523" width="10.1796875" style="311" customWidth="1"/>
    <col min="524" max="524" width="4.453125" style="311" customWidth="1"/>
    <col min="525" max="525" width="24" style="311" customWidth="1"/>
    <col min="526" max="526" width="13.1796875" style="311" customWidth="1"/>
    <col min="527" max="527" width="13" style="311" customWidth="1"/>
    <col min="528" max="528" width="10.453125" style="311" customWidth="1"/>
    <col min="529" max="764" width="9.1796875" style="311"/>
    <col min="765" max="765" width="5" style="311" customWidth="1"/>
    <col min="766" max="766" width="17.7265625" style="311" customWidth="1"/>
    <col min="767" max="767" width="13.81640625" style="311" customWidth="1"/>
    <col min="768" max="768" width="13.1796875" style="311" customWidth="1"/>
    <col min="769" max="769" width="12.26953125" style="311" customWidth="1"/>
    <col min="770" max="770" width="3" style="311" customWidth="1"/>
    <col min="771" max="771" width="20.26953125" style="311" customWidth="1"/>
    <col min="772" max="772" width="12.54296875" style="311" customWidth="1"/>
    <col min="773" max="773" width="11.7265625" style="311" customWidth="1"/>
    <col min="774" max="774" width="9.1796875" style="311"/>
    <col min="775" max="775" width="2.81640625" style="311" customWidth="1"/>
    <col min="776" max="776" width="18.54296875" style="311" customWidth="1"/>
    <col min="777" max="777" width="14.453125" style="311" customWidth="1"/>
    <col min="778" max="778" width="13.7265625" style="311" customWidth="1"/>
    <col min="779" max="779" width="10.1796875" style="311" customWidth="1"/>
    <col min="780" max="780" width="4.453125" style="311" customWidth="1"/>
    <col min="781" max="781" width="24" style="311" customWidth="1"/>
    <col min="782" max="782" width="13.1796875" style="311" customWidth="1"/>
    <col min="783" max="783" width="13" style="311" customWidth="1"/>
    <col min="784" max="784" width="10.453125" style="311" customWidth="1"/>
    <col min="785" max="1020" width="9.1796875" style="311"/>
    <col min="1021" max="1021" width="5" style="311" customWidth="1"/>
    <col min="1022" max="1022" width="17.7265625" style="311" customWidth="1"/>
    <col min="1023" max="1023" width="13.81640625" style="311" customWidth="1"/>
    <col min="1024" max="1024" width="13.1796875" style="311" customWidth="1"/>
    <col min="1025" max="1025" width="12.26953125" style="311" customWidth="1"/>
    <col min="1026" max="1026" width="3" style="311" customWidth="1"/>
    <col min="1027" max="1027" width="20.26953125" style="311" customWidth="1"/>
    <col min="1028" max="1028" width="12.54296875" style="311" customWidth="1"/>
    <col min="1029" max="1029" width="11.7265625" style="311" customWidth="1"/>
    <col min="1030" max="1030" width="9.1796875" style="311"/>
    <col min="1031" max="1031" width="2.81640625" style="311" customWidth="1"/>
    <col min="1032" max="1032" width="18.54296875" style="311" customWidth="1"/>
    <col min="1033" max="1033" width="14.453125" style="311" customWidth="1"/>
    <col min="1034" max="1034" width="13.7265625" style="311" customWidth="1"/>
    <col min="1035" max="1035" width="10.1796875" style="311" customWidth="1"/>
    <col min="1036" max="1036" width="4.453125" style="311" customWidth="1"/>
    <col min="1037" max="1037" width="24" style="311" customWidth="1"/>
    <col min="1038" max="1038" width="13.1796875" style="311" customWidth="1"/>
    <col min="1039" max="1039" width="13" style="311" customWidth="1"/>
    <col min="1040" max="1040" width="10.453125" style="311" customWidth="1"/>
    <col min="1041" max="1276" width="9.1796875" style="311"/>
    <col min="1277" max="1277" width="5" style="311" customWidth="1"/>
    <col min="1278" max="1278" width="17.7265625" style="311" customWidth="1"/>
    <col min="1279" max="1279" width="13.81640625" style="311" customWidth="1"/>
    <col min="1280" max="1280" width="13.1796875" style="311" customWidth="1"/>
    <col min="1281" max="1281" width="12.26953125" style="311" customWidth="1"/>
    <col min="1282" max="1282" width="3" style="311" customWidth="1"/>
    <col min="1283" max="1283" width="20.26953125" style="311" customWidth="1"/>
    <col min="1284" max="1284" width="12.54296875" style="311" customWidth="1"/>
    <col min="1285" max="1285" width="11.7265625" style="311" customWidth="1"/>
    <col min="1286" max="1286" width="9.1796875" style="311"/>
    <col min="1287" max="1287" width="2.81640625" style="311" customWidth="1"/>
    <col min="1288" max="1288" width="18.54296875" style="311" customWidth="1"/>
    <col min="1289" max="1289" width="14.453125" style="311" customWidth="1"/>
    <col min="1290" max="1290" width="13.7265625" style="311" customWidth="1"/>
    <col min="1291" max="1291" width="10.1796875" style="311" customWidth="1"/>
    <col min="1292" max="1292" width="4.453125" style="311" customWidth="1"/>
    <col min="1293" max="1293" width="24" style="311" customWidth="1"/>
    <col min="1294" max="1294" width="13.1796875" style="311" customWidth="1"/>
    <col min="1295" max="1295" width="13" style="311" customWidth="1"/>
    <col min="1296" max="1296" width="10.453125" style="311" customWidth="1"/>
    <col min="1297" max="1532" width="9.1796875" style="311"/>
    <col min="1533" max="1533" width="5" style="311" customWidth="1"/>
    <col min="1534" max="1534" width="17.7265625" style="311" customWidth="1"/>
    <col min="1535" max="1535" width="13.81640625" style="311" customWidth="1"/>
    <col min="1536" max="1536" width="13.1796875" style="311" customWidth="1"/>
    <col min="1537" max="1537" width="12.26953125" style="311" customWidth="1"/>
    <col min="1538" max="1538" width="3" style="311" customWidth="1"/>
    <col min="1539" max="1539" width="20.26953125" style="311" customWidth="1"/>
    <col min="1540" max="1540" width="12.54296875" style="311" customWidth="1"/>
    <col min="1541" max="1541" width="11.7265625" style="311" customWidth="1"/>
    <col min="1542" max="1542" width="9.1796875" style="311"/>
    <col min="1543" max="1543" width="2.81640625" style="311" customWidth="1"/>
    <col min="1544" max="1544" width="18.54296875" style="311" customWidth="1"/>
    <col min="1545" max="1545" width="14.453125" style="311" customWidth="1"/>
    <col min="1546" max="1546" width="13.7265625" style="311" customWidth="1"/>
    <col min="1547" max="1547" width="10.1796875" style="311" customWidth="1"/>
    <col min="1548" max="1548" width="4.453125" style="311" customWidth="1"/>
    <col min="1549" max="1549" width="24" style="311" customWidth="1"/>
    <col min="1550" max="1550" width="13.1796875" style="311" customWidth="1"/>
    <col min="1551" max="1551" width="13" style="311" customWidth="1"/>
    <col min="1552" max="1552" width="10.453125" style="311" customWidth="1"/>
    <col min="1553" max="1788" width="9.1796875" style="311"/>
    <col min="1789" max="1789" width="5" style="311" customWidth="1"/>
    <col min="1790" max="1790" width="17.7265625" style="311" customWidth="1"/>
    <col min="1791" max="1791" width="13.81640625" style="311" customWidth="1"/>
    <col min="1792" max="1792" width="13.1796875" style="311" customWidth="1"/>
    <col min="1793" max="1793" width="12.26953125" style="311" customWidth="1"/>
    <col min="1794" max="1794" width="3" style="311" customWidth="1"/>
    <col min="1795" max="1795" width="20.26953125" style="311" customWidth="1"/>
    <col min="1796" max="1796" width="12.54296875" style="311" customWidth="1"/>
    <col min="1797" max="1797" width="11.7265625" style="311" customWidth="1"/>
    <col min="1798" max="1798" width="9.1796875" style="311"/>
    <col min="1799" max="1799" width="2.81640625" style="311" customWidth="1"/>
    <col min="1800" max="1800" width="18.54296875" style="311" customWidth="1"/>
    <col min="1801" max="1801" width="14.453125" style="311" customWidth="1"/>
    <col min="1802" max="1802" width="13.7265625" style="311" customWidth="1"/>
    <col min="1803" max="1803" width="10.1796875" style="311" customWidth="1"/>
    <col min="1804" max="1804" width="4.453125" style="311" customWidth="1"/>
    <col min="1805" max="1805" width="24" style="311" customWidth="1"/>
    <col min="1806" max="1806" width="13.1796875" style="311" customWidth="1"/>
    <col min="1807" max="1807" width="13" style="311" customWidth="1"/>
    <col min="1808" max="1808" width="10.453125" style="311" customWidth="1"/>
    <col min="1809" max="2044" width="9.1796875" style="311"/>
    <col min="2045" max="2045" width="5" style="311" customWidth="1"/>
    <col min="2046" max="2046" width="17.7265625" style="311" customWidth="1"/>
    <col min="2047" max="2047" width="13.81640625" style="311" customWidth="1"/>
    <col min="2048" max="2048" width="13.1796875" style="311" customWidth="1"/>
    <col min="2049" max="2049" width="12.26953125" style="311" customWidth="1"/>
    <col min="2050" max="2050" width="3" style="311" customWidth="1"/>
    <col min="2051" max="2051" width="20.26953125" style="311" customWidth="1"/>
    <col min="2052" max="2052" width="12.54296875" style="311" customWidth="1"/>
    <col min="2053" max="2053" width="11.7265625" style="311" customWidth="1"/>
    <col min="2054" max="2054" width="9.1796875" style="311"/>
    <col min="2055" max="2055" width="2.81640625" style="311" customWidth="1"/>
    <col min="2056" max="2056" width="18.54296875" style="311" customWidth="1"/>
    <col min="2057" max="2057" width="14.453125" style="311" customWidth="1"/>
    <col min="2058" max="2058" width="13.7265625" style="311" customWidth="1"/>
    <col min="2059" max="2059" width="10.1796875" style="311" customWidth="1"/>
    <col min="2060" max="2060" width="4.453125" style="311" customWidth="1"/>
    <col min="2061" max="2061" width="24" style="311" customWidth="1"/>
    <col min="2062" max="2062" width="13.1796875" style="311" customWidth="1"/>
    <col min="2063" max="2063" width="13" style="311" customWidth="1"/>
    <col min="2064" max="2064" width="10.453125" style="311" customWidth="1"/>
    <col min="2065" max="2300" width="9.1796875" style="311"/>
    <col min="2301" max="2301" width="5" style="311" customWidth="1"/>
    <col min="2302" max="2302" width="17.7265625" style="311" customWidth="1"/>
    <col min="2303" max="2303" width="13.81640625" style="311" customWidth="1"/>
    <col min="2304" max="2304" width="13.1796875" style="311" customWidth="1"/>
    <col min="2305" max="2305" width="12.26953125" style="311" customWidth="1"/>
    <col min="2306" max="2306" width="3" style="311" customWidth="1"/>
    <col min="2307" max="2307" width="20.26953125" style="311" customWidth="1"/>
    <col min="2308" max="2308" width="12.54296875" style="311" customWidth="1"/>
    <col min="2309" max="2309" width="11.7265625" style="311" customWidth="1"/>
    <col min="2310" max="2310" width="9.1796875" style="311"/>
    <col min="2311" max="2311" width="2.81640625" style="311" customWidth="1"/>
    <col min="2312" max="2312" width="18.54296875" style="311" customWidth="1"/>
    <col min="2313" max="2313" width="14.453125" style="311" customWidth="1"/>
    <col min="2314" max="2314" width="13.7265625" style="311" customWidth="1"/>
    <col min="2315" max="2315" width="10.1796875" style="311" customWidth="1"/>
    <col min="2316" max="2316" width="4.453125" style="311" customWidth="1"/>
    <col min="2317" max="2317" width="24" style="311" customWidth="1"/>
    <col min="2318" max="2318" width="13.1796875" style="311" customWidth="1"/>
    <col min="2319" max="2319" width="13" style="311" customWidth="1"/>
    <col min="2320" max="2320" width="10.453125" style="311" customWidth="1"/>
    <col min="2321" max="2556" width="9.1796875" style="311"/>
    <col min="2557" max="2557" width="5" style="311" customWidth="1"/>
    <col min="2558" max="2558" width="17.7265625" style="311" customWidth="1"/>
    <col min="2559" max="2559" width="13.81640625" style="311" customWidth="1"/>
    <col min="2560" max="2560" width="13.1796875" style="311" customWidth="1"/>
    <col min="2561" max="2561" width="12.26953125" style="311" customWidth="1"/>
    <col min="2562" max="2562" width="3" style="311" customWidth="1"/>
    <col min="2563" max="2563" width="20.26953125" style="311" customWidth="1"/>
    <col min="2564" max="2564" width="12.54296875" style="311" customWidth="1"/>
    <col min="2565" max="2565" width="11.7265625" style="311" customWidth="1"/>
    <col min="2566" max="2566" width="9.1796875" style="311"/>
    <col min="2567" max="2567" width="2.81640625" style="311" customWidth="1"/>
    <col min="2568" max="2568" width="18.54296875" style="311" customWidth="1"/>
    <col min="2569" max="2569" width="14.453125" style="311" customWidth="1"/>
    <col min="2570" max="2570" width="13.7265625" style="311" customWidth="1"/>
    <col min="2571" max="2571" width="10.1796875" style="311" customWidth="1"/>
    <col min="2572" max="2572" width="4.453125" style="311" customWidth="1"/>
    <col min="2573" max="2573" width="24" style="311" customWidth="1"/>
    <col min="2574" max="2574" width="13.1796875" style="311" customWidth="1"/>
    <col min="2575" max="2575" width="13" style="311" customWidth="1"/>
    <col min="2576" max="2576" width="10.453125" style="311" customWidth="1"/>
    <col min="2577" max="2812" width="9.1796875" style="311"/>
    <col min="2813" max="2813" width="5" style="311" customWidth="1"/>
    <col min="2814" max="2814" width="17.7265625" style="311" customWidth="1"/>
    <col min="2815" max="2815" width="13.81640625" style="311" customWidth="1"/>
    <col min="2816" max="2816" width="13.1796875" style="311" customWidth="1"/>
    <col min="2817" max="2817" width="12.26953125" style="311" customWidth="1"/>
    <col min="2818" max="2818" width="3" style="311" customWidth="1"/>
    <col min="2819" max="2819" width="20.26953125" style="311" customWidth="1"/>
    <col min="2820" max="2820" width="12.54296875" style="311" customWidth="1"/>
    <col min="2821" max="2821" width="11.7265625" style="311" customWidth="1"/>
    <col min="2822" max="2822" width="9.1796875" style="311"/>
    <col min="2823" max="2823" width="2.81640625" style="311" customWidth="1"/>
    <col min="2824" max="2824" width="18.54296875" style="311" customWidth="1"/>
    <col min="2825" max="2825" width="14.453125" style="311" customWidth="1"/>
    <col min="2826" max="2826" width="13.7265625" style="311" customWidth="1"/>
    <col min="2827" max="2827" width="10.1796875" style="311" customWidth="1"/>
    <col min="2828" max="2828" width="4.453125" style="311" customWidth="1"/>
    <col min="2829" max="2829" width="24" style="311" customWidth="1"/>
    <col min="2830" max="2830" width="13.1796875" style="311" customWidth="1"/>
    <col min="2831" max="2831" width="13" style="311" customWidth="1"/>
    <col min="2832" max="2832" width="10.453125" style="311" customWidth="1"/>
    <col min="2833" max="3068" width="9.1796875" style="311"/>
    <col min="3069" max="3069" width="5" style="311" customWidth="1"/>
    <col min="3070" max="3070" width="17.7265625" style="311" customWidth="1"/>
    <col min="3071" max="3071" width="13.81640625" style="311" customWidth="1"/>
    <col min="3072" max="3072" width="13.1796875" style="311" customWidth="1"/>
    <col min="3073" max="3073" width="12.26953125" style="311" customWidth="1"/>
    <col min="3074" max="3074" width="3" style="311" customWidth="1"/>
    <col min="3075" max="3075" width="20.26953125" style="311" customWidth="1"/>
    <col min="3076" max="3076" width="12.54296875" style="311" customWidth="1"/>
    <col min="3077" max="3077" width="11.7265625" style="311" customWidth="1"/>
    <col min="3078" max="3078" width="9.1796875" style="311"/>
    <col min="3079" max="3079" width="2.81640625" style="311" customWidth="1"/>
    <col min="3080" max="3080" width="18.54296875" style="311" customWidth="1"/>
    <col min="3081" max="3081" width="14.453125" style="311" customWidth="1"/>
    <col min="3082" max="3082" width="13.7265625" style="311" customWidth="1"/>
    <col min="3083" max="3083" width="10.1796875" style="311" customWidth="1"/>
    <col min="3084" max="3084" width="4.453125" style="311" customWidth="1"/>
    <col min="3085" max="3085" width="24" style="311" customWidth="1"/>
    <col min="3086" max="3086" width="13.1796875" style="311" customWidth="1"/>
    <col min="3087" max="3087" width="13" style="311" customWidth="1"/>
    <col min="3088" max="3088" width="10.453125" style="311" customWidth="1"/>
    <col min="3089" max="3324" width="9.1796875" style="311"/>
    <col min="3325" max="3325" width="5" style="311" customWidth="1"/>
    <col min="3326" max="3326" width="17.7265625" style="311" customWidth="1"/>
    <col min="3327" max="3327" width="13.81640625" style="311" customWidth="1"/>
    <col min="3328" max="3328" width="13.1796875" style="311" customWidth="1"/>
    <col min="3329" max="3329" width="12.26953125" style="311" customWidth="1"/>
    <col min="3330" max="3330" width="3" style="311" customWidth="1"/>
    <col min="3331" max="3331" width="20.26953125" style="311" customWidth="1"/>
    <col min="3332" max="3332" width="12.54296875" style="311" customWidth="1"/>
    <col min="3333" max="3333" width="11.7265625" style="311" customWidth="1"/>
    <col min="3334" max="3334" width="9.1796875" style="311"/>
    <col min="3335" max="3335" width="2.81640625" style="311" customWidth="1"/>
    <col min="3336" max="3336" width="18.54296875" style="311" customWidth="1"/>
    <col min="3337" max="3337" width="14.453125" style="311" customWidth="1"/>
    <col min="3338" max="3338" width="13.7265625" style="311" customWidth="1"/>
    <col min="3339" max="3339" width="10.1796875" style="311" customWidth="1"/>
    <col min="3340" max="3340" width="4.453125" style="311" customWidth="1"/>
    <col min="3341" max="3341" width="24" style="311" customWidth="1"/>
    <col min="3342" max="3342" width="13.1796875" style="311" customWidth="1"/>
    <col min="3343" max="3343" width="13" style="311" customWidth="1"/>
    <col min="3344" max="3344" width="10.453125" style="311" customWidth="1"/>
    <col min="3345" max="3580" width="9.1796875" style="311"/>
    <col min="3581" max="3581" width="5" style="311" customWidth="1"/>
    <col min="3582" max="3582" width="17.7265625" style="311" customWidth="1"/>
    <col min="3583" max="3583" width="13.81640625" style="311" customWidth="1"/>
    <col min="3584" max="3584" width="13.1796875" style="311" customWidth="1"/>
    <col min="3585" max="3585" width="12.26953125" style="311" customWidth="1"/>
    <col min="3586" max="3586" width="3" style="311" customWidth="1"/>
    <col min="3587" max="3587" width="20.26953125" style="311" customWidth="1"/>
    <col min="3588" max="3588" width="12.54296875" style="311" customWidth="1"/>
    <col min="3589" max="3589" width="11.7265625" style="311" customWidth="1"/>
    <col min="3590" max="3590" width="9.1796875" style="311"/>
    <col min="3591" max="3591" width="2.81640625" style="311" customWidth="1"/>
    <col min="3592" max="3592" width="18.54296875" style="311" customWidth="1"/>
    <col min="3593" max="3593" width="14.453125" style="311" customWidth="1"/>
    <col min="3594" max="3594" width="13.7265625" style="311" customWidth="1"/>
    <col min="3595" max="3595" width="10.1796875" style="311" customWidth="1"/>
    <col min="3596" max="3596" width="4.453125" style="311" customWidth="1"/>
    <col min="3597" max="3597" width="24" style="311" customWidth="1"/>
    <col min="3598" max="3598" width="13.1796875" style="311" customWidth="1"/>
    <col min="3599" max="3599" width="13" style="311" customWidth="1"/>
    <col min="3600" max="3600" width="10.453125" style="311" customWidth="1"/>
    <col min="3601" max="3836" width="9.1796875" style="311"/>
    <col min="3837" max="3837" width="5" style="311" customWidth="1"/>
    <col min="3838" max="3838" width="17.7265625" style="311" customWidth="1"/>
    <col min="3839" max="3839" width="13.81640625" style="311" customWidth="1"/>
    <col min="3840" max="3840" width="13.1796875" style="311" customWidth="1"/>
    <col min="3841" max="3841" width="12.26953125" style="311" customWidth="1"/>
    <col min="3842" max="3842" width="3" style="311" customWidth="1"/>
    <col min="3843" max="3843" width="20.26953125" style="311" customWidth="1"/>
    <col min="3844" max="3844" width="12.54296875" style="311" customWidth="1"/>
    <col min="3845" max="3845" width="11.7265625" style="311" customWidth="1"/>
    <col min="3846" max="3846" width="9.1796875" style="311"/>
    <col min="3847" max="3847" width="2.81640625" style="311" customWidth="1"/>
    <col min="3848" max="3848" width="18.54296875" style="311" customWidth="1"/>
    <col min="3849" max="3849" width="14.453125" style="311" customWidth="1"/>
    <col min="3850" max="3850" width="13.7265625" style="311" customWidth="1"/>
    <col min="3851" max="3851" width="10.1796875" style="311" customWidth="1"/>
    <col min="3852" max="3852" width="4.453125" style="311" customWidth="1"/>
    <col min="3853" max="3853" width="24" style="311" customWidth="1"/>
    <col min="3854" max="3854" width="13.1796875" style="311" customWidth="1"/>
    <col min="3855" max="3855" width="13" style="311" customWidth="1"/>
    <col min="3856" max="3856" width="10.453125" style="311" customWidth="1"/>
    <col min="3857" max="4092" width="9.1796875" style="311"/>
    <col min="4093" max="4093" width="5" style="311" customWidth="1"/>
    <col min="4094" max="4094" width="17.7265625" style="311" customWidth="1"/>
    <col min="4095" max="4095" width="13.81640625" style="311" customWidth="1"/>
    <col min="4096" max="4096" width="13.1796875" style="311" customWidth="1"/>
    <col min="4097" max="4097" width="12.26953125" style="311" customWidth="1"/>
    <col min="4098" max="4098" width="3" style="311" customWidth="1"/>
    <col min="4099" max="4099" width="20.26953125" style="311" customWidth="1"/>
    <col min="4100" max="4100" width="12.54296875" style="311" customWidth="1"/>
    <col min="4101" max="4101" width="11.7265625" style="311" customWidth="1"/>
    <col min="4102" max="4102" width="9.1796875" style="311"/>
    <col min="4103" max="4103" width="2.81640625" style="311" customWidth="1"/>
    <col min="4104" max="4104" width="18.54296875" style="311" customWidth="1"/>
    <col min="4105" max="4105" width="14.453125" style="311" customWidth="1"/>
    <col min="4106" max="4106" width="13.7265625" style="311" customWidth="1"/>
    <col min="4107" max="4107" width="10.1796875" style="311" customWidth="1"/>
    <col min="4108" max="4108" width="4.453125" style="311" customWidth="1"/>
    <col min="4109" max="4109" width="24" style="311" customWidth="1"/>
    <col min="4110" max="4110" width="13.1796875" style="311" customWidth="1"/>
    <col min="4111" max="4111" width="13" style="311" customWidth="1"/>
    <col min="4112" max="4112" width="10.453125" style="311" customWidth="1"/>
    <col min="4113" max="4348" width="9.1796875" style="311"/>
    <col min="4349" max="4349" width="5" style="311" customWidth="1"/>
    <col min="4350" max="4350" width="17.7265625" style="311" customWidth="1"/>
    <col min="4351" max="4351" width="13.81640625" style="311" customWidth="1"/>
    <col min="4352" max="4352" width="13.1796875" style="311" customWidth="1"/>
    <col min="4353" max="4353" width="12.26953125" style="311" customWidth="1"/>
    <col min="4354" max="4354" width="3" style="311" customWidth="1"/>
    <col min="4355" max="4355" width="20.26953125" style="311" customWidth="1"/>
    <col min="4356" max="4356" width="12.54296875" style="311" customWidth="1"/>
    <col min="4357" max="4357" width="11.7265625" style="311" customWidth="1"/>
    <col min="4358" max="4358" width="9.1796875" style="311"/>
    <col min="4359" max="4359" width="2.81640625" style="311" customWidth="1"/>
    <col min="4360" max="4360" width="18.54296875" style="311" customWidth="1"/>
    <col min="4361" max="4361" width="14.453125" style="311" customWidth="1"/>
    <col min="4362" max="4362" width="13.7265625" style="311" customWidth="1"/>
    <col min="4363" max="4363" width="10.1796875" style="311" customWidth="1"/>
    <col min="4364" max="4364" width="4.453125" style="311" customWidth="1"/>
    <col min="4365" max="4365" width="24" style="311" customWidth="1"/>
    <col min="4366" max="4366" width="13.1796875" style="311" customWidth="1"/>
    <col min="4367" max="4367" width="13" style="311" customWidth="1"/>
    <col min="4368" max="4368" width="10.453125" style="311" customWidth="1"/>
    <col min="4369" max="4604" width="9.1796875" style="311"/>
    <col min="4605" max="4605" width="5" style="311" customWidth="1"/>
    <col min="4606" max="4606" width="17.7265625" style="311" customWidth="1"/>
    <col min="4607" max="4607" width="13.81640625" style="311" customWidth="1"/>
    <col min="4608" max="4608" width="13.1796875" style="311" customWidth="1"/>
    <col min="4609" max="4609" width="12.26953125" style="311" customWidth="1"/>
    <col min="4610" max="4610" width="3" style="311" customWidth="1"/>
    <col min="4611" max="4611" width="20.26953125" style="311" customWidth="1"/>
    <col min="4612" max="4612" width="12.54296875" style="311" customWidth="1"/>
    <col min="4613" max="4613" width="11.7265625" style="311" customWidth="1"/>
    <col min="4614" max="4614" width="9.1796875" style="311"/>
    <col min="4615" max="4615" width="2.81640625" style="311" customWidth="1"/>
    <col min="4616" max="4616" width="18.54296875" style="311" customWidth="1"/>
    <col min="4617" max="4617" width="14.453125" style="311" customWidth="1"/>
    <col min="4618" max="4618" width="13.7265625" style="311" customWidth="1"/>
    <col min="4619" max="4619" width="10.1796875" style="311" customWidth="1"/>
    <col min="4620" max="4620" width="4.453125" style="311" customWidth="1"/>
    <col min="4621" max="4621" width="24" style="311" customWidth="1"/>
    <col min="4622" max="4622" width="13.1796875" style="311" customWidth="1"/>
    <col min="4623" max="4623" width="13" style="311" customWidth="1"/>
    <col min="4624" max="4624" width="10.453125" style="311" customWidth="1"/>
    <col min="4625" max="4860" width="9.1796875" style="311"/>
    <col min="4861" max="4861" width="5" style="311" customWidth="1"/>
    <col min="4862" max="4862" width="17.7265625" style="311" customWidth="1"/>
    <col min="4863" max="4863" width="13.81640625" style="311" customWidth="1"/>
    <col min="4864" max="4864" width="13.1796875" style="311" customWidth="1"/>
    <col min="4865" max="4865" width="12.26953125" style="311" customWidth="1"/>
    <col min="4866" max="4866" width="3" style="311" customWidth="1"/>
    <col min="4867" max="4867" width="20.26953125" style="311" customWidth="1"/>
    <col min="4868" max="4868" width="12.54296875" style="311" customWidth="1"/>
    <col min="4869" max="4869" width="11.7265625" style="311" customWidth="1"/>
    <col min="4870" max="4870" width="9.1796875" style="311"/>
    <col min="4871" max="4871" width="2.81640625" style="311" customWidth="1"/>
    <col min="4872" max="4872" width="18.54296875" style="311" customWidth="1"/>
    <col min="4873" max="4873" width="14.453125" style="311" customWidth="1"/>
    <col min="4874" max="4874" width="13.7265625" style="311" customWidth="1"/>
    <col min="4875" max="4875" width="10.1796875" style="311" customWidth="1"/>
    <col min="4876" max="4876" width="4.453125" style="311" customWidth="1"/>
    <col min="4877" max="4877" width="24" style="311" customWidth="1"/>
    <col min="4878" max="4878" width="13.1796875" style="311" customWidth="1"/>
    <col min="4879" max="4879" width="13" style="311" customWidth="1"/>
    <col min="4880" max="4880" width="10.453125" style="311" customWidth="1"/>
    <col min="4881" max="5116" width="9.1796875" style="311"/>
    <col min="5117" max="5117" width="5" style="311" customWidth="1"/>
    <col min="5118" max="5118" width="17.7265625" style="311" customWidth="1"/>
    <col min="5119" max="5119" width="13.81640625" style="311" customWidth="1"/>
    <col min="5120" max="5120" width="13.1796875" style="311" customWidth="1"/>
    <col min="5121" max="5121" width="12.26953125" style="311" customWidth="1"/>
    <col min="5122" max="5122" width="3" style="311" customWidth="1"/>
    <col min="5123" max="5123" width="20.26953125" style="311" customWidth="1"/>
    <col min="5124" max="5124" width="12.54296875" style="311" customWidth="1"/>
    <col min="5125" max="5125" width="11.7265625" style="311" customWidth="1"/>
    <col min="5126" max="5126" width="9.1796875" style="311"/>
    <col min="5127" max="5127" width="2.81640625" style="311" customWidth="1"/>
    <col min="5128" max="5128" width="18.54296875" style="311" customWidth="1"/>
    <col min="5129" max="5129" width="14.453125" style="311" customWidth="1"/>
    <col min="5130" max="5130" width="13.7265625" style="311" customWidth="1"/>
    <col min="5131" max="5131" width="10.1796875" style="311" customWidth="1"/>
    <col min="5132" max="5132" width="4.453125" style="311" customWidth="1"/>
    <col min="5133" max="5133" width="24" style="311" customWidth="1"/>
    <col min="5134" max="5134" width="13.1796875" style="311" customWidth="1"/>
    <col min="5135" max="5135" width="13" style="311" customWidth="1"/>
    <col min="5136" max="5136" width="10.453125" style="311" customWidth="1"/>
    <col min="5137" max="5372" width="9.1796875" style="311"/>
    <col min="5373" max="5373" width="5" style="311" customWidth="1"/>
    <col min="5374" max="5374" width="17.7265625" style="311" customWidth="1"/>
    <col min="5375" max="5375" width="13.81640625" style="311" customWidth="1"/>
    <col min="5376" max="5376" width="13.1796875" style="311" customWidth="1"/>
    <col min="5377" max="5377" width="12.26953125" style="311" customWidth="1"/>
    <col min="5378" max="5378" width="3" style="311" customWidth="1"/>
    <col min="5379" max="5379" width="20.26953125" style="311" customWidth="1"/>
    <col min="5380" max="5380" width="12.54296875" style="311" customWidth="1"/>
    <col min="5381" max="5381" width="11.7265625" style="311" customWidth="1"/>
    <col min="5382" max="5382" width="9.1796875" style="311"/>
    <col min="5383" max="5383" width="2.81640625" style="311" customWidth="1"/>
    <col min="5384" max="5384" width="18.54296875" style="311" customWidth="1"/>
    <col min="5385" max="5385" width="14.453125" style="311" customWidth="1"/>
    <col min="5386" max="5386" width="13.7265625" style="311" customWidth="1"/>
    <col min="5387" max="5387" width="10.1796875" style="311" customWidth="1"/>
    <col min="5388" max="5388" width="4.453125" style="311" customWidth="1"/>
    <col min="5389" max="5389" width="24" style="311" customWidth="1"/>
    <col min="5390" max="5390" width="13.1796875" style="311" customWidth="1"/>
    <col min="5391" max="5391" width="13" style="311" customWidth="1"/>
    <col min="5392" max="5392" width="10.453125" style="311" customWidth="1"/>
    <col min="5393" max="5628" width="9.1796875" style="311"/>
    <col min="5629" max="5629" width="5" style="311" customWidth="1"/>
    <col min="5630" max="5630" width="17.7265625" style="311" customWidth="1"/>
    <col min="5631" max="5631" width="13.81640625" style="311" customWidth="1"/>
    <col min="5632" max="5632" width="13.1796875" style="311" customWidth="1"/>
    <col min="5633" max="5633" width="12.26953125" style="311" customWidth="1"/>
    <col min="5634" max="5634" width="3" style="311" customWidth="1"/>
    <col min="5635" max="5635" width="20.26953125" style="311" customWidth="1"/>
    <col min="5636" max="5636" width="12.54296875" style="311" customWidth="1"/>
    <col min="5637" max="5637" width="11.7265625" style="311" customWidth="1"/>
    <col min="5638" max="5638" width="9.1796875" style="311"/>
    <col min="5639" max="5639" width="2.81640625" style="311" customWidth="1"/>
    <col min="5640" max="5640" width="18.54296875" style="311" customWidth="1"/>
    <col min="5641" max="5641" width="14.453125" style="311" customWidth="1"/>
    <col min="5642" max="5642" width="13.7265625" style="311" customWidth="1"/>
    <col min="5643" max="5643" width="10.1796875" style="311" customWidth="1"/>
    <col min="5644" max="5644" width="4.453125" style="311" customWidth="1"/>
    <col min="5645" max="5645" width="24" style="311" customWidth="1"/>
    <col min="5646" max="5646" width="13.1796875" style="311" customWidth="1"/>
    <col min="5647" max="5647" width="13" style="311" customWidth="1"/>
    <col min="5648" max="5648" width="10.453125" style="311" customWidth="1"/>
    <col min="5649" max="5884" width="9.1796875" style="311"/>
    <col min="5885" max="5885" width="5" style="311" customWidth="1"/>
    <col min="5886" max="5886" width="17.7265625" style="311" customWidth="1"/>
    <col min="5887" max="5887" width="13.81640625" style="311" customWidth="1"/>
    <col min="5888" max="5888" width="13.1796875" style="311" customWidth="1"/>
    <col min="5889" max="5889" width="12.26953125" style="311" customWidth="1"/>
    <col min="5890" max="5890" width="3" style="311" customWidth="1"/>
    <col min="5891" max="5891" width="20.26953125" style="311" customWidth="1"/>
    <col min="5892" max="5892" width="12.54296875" style="311" customWidth="1"/>
    <col min="5893" max="5893" width="11.7265625" style="311" customWidth="1"/>
    <col min="5894" max="5894" width="9.1796875" style="311"/>
    <col min="5895" max="5895" width="2.81640625" style="311" customWidth="1"/>
    <col min="5896" max="5896" width="18.54296875" style="311" customWidth="1"/>
    <col min="5897" max="5897" width="14.453125" style="311" customWidth="1"/>
    <col min="5898" max="5898" width="13.7265625" style="311" customWidth="1"/>
    <col min="5899" max="5899" width="10.1796875" style="311" customWidth="1"/>
    <col min="5900" max="5900" width="4.453125" style="311" customWidth="1"/>
    <col min="5901" max="5901" width="24" style="311" customWidth="1"/>
    <col min="5902" max="5902" width="13.1796875" style="311" customWidth="1"/>
    <col min="5903" max="5903" width="13" style="311" customWidth="1"/>
    <col min="5904" max="5904" width="10.453125" style="311" customWidth="1"/>
    <col min="5905" max="6140" width="9.1796875" style="311"/>
    <col min="6141" max="6141" width="5" style="311" customWidth="1"/>
    <col min="6142" max="6142" width="17.7265625" style="311" customWidth="1"/>
    <col min="6143" max="6143" width="13.81640625" style="311" customWidth="1"/>
    <col min="6144" max="6144" width="13.1796875" style="311" customWidth="1"/>
    <col min="6145" max="6145" width="12.26953125" style="311" customWidth="1"/>
    <col min="6146" max="6146" width="3" style="311" customWidth="1"/>
    <col min="6147" max="6147" width="20.26953125" style="311" customWidth="1"/>
    <col min="6148" max="6148" width="12.54296875" style="311" customWidth="1"/>
    <col min="6149" max="6149" width="11.7265625" style="311" customWidth="1"/>
    <col min="6150" max="6150" width="9.1796875" style="311"/>
    <col min="6151" max="6151" width="2.81640625" style="311" customWidth="1"/>
    <col min="6152" max="6152" width="18.54296875" style="311" customWidth="1"/>
    <col min="6153" max="6153" width="14.453125" style="311" customWidth="1"/>
    <col min="6154" max="6154" width="13.7265625" style="311" customWidth="1"/>
    <col min="6155" max="6155" width="10.1796875" style="311" customWidth="1"/>
    <col min="6156" max="6156" width="4.453125" style="311" customWidth="1"/>
    <col min="6157" max="6157" width="24" style="311" customWidth="1"/>
    <col min="6158" max="6158" width="13.1796875" style="311" customWidth="1"/>
    <col min="6159" max="6159" width="13" style="311" customWidth="1"/>
    <col min="6160" max="6160" width="10.453125" style="311" customWidth="1"/>
    <col min="6161" max="6396" width="9.1796875" style="311"/>
    <col min="6397" max="6397" width="5" style="311" customWidth="1"/>
    <col min="6398" max="6398" width="17.7265625" style="311" customWidth="1"/>
    <col min="6399" max="6399" width="13.81640625" style="311" customWidth="1"/>
    <col min="6400" max="6400" width="13.1796875" style="311" customWidth="1"/>
    <col min="6401" max="6401" width="12.26953125" style="311" customWidth="1"/>
    <col min="6402" max="6402" width="3" style="311" customWidth="1"/>
    <col min="6403" max="6403" width="20.26953125" style="311" customWidth="1"/>
    <col min="6404" max="6404" width="12.54296875" style="311" customWidth="1"/>
    <col min="6405" max="6405" width="11.7265625" style="311" customWidth="1"/>
    <col min="6406" max="6406" width="9.1796875" style="311"/>
    <col min="6407" max="6407" width="2.81640625" style="311" customWidth="1"/>
    <col min="6408" max="6408" width="18.54296875" style="311" customWidth="1"/>
    <col min="6409" max="6409" width="14.453125" style="311" customWidth="1"/>
    <col min="6410" max="6410" width="13.7265625" style="311" customWidth="1"/>
    <col min="6411" max="6411" width="10.1796875" style="311" customWidth="1"/>
    <col min="6412" max="6412" width="4.453125" style="311" customWidth="1"/>
    <col min="6413" max="6413" width="24" style="311" customWidth="1"/>
    <col min="6414" max="6414" width="13.1796875" style="311" customWidth="1"/>
    <col min="6415" max="6415" width="13" style="311" customWidth="1"/>
    <col min="6416" max="6416" width="10.453125" style="311" customWidth="1"/>
    <col min="6417" max="6652" width="9.1796875" style="311"/>
    <col min="6653" max="6653" width="5" style="311" customWidth="1"/>
    <col min="6654" max="6654" width="17.7265625" style="311" customWidth="1"/>
    <col min="6655" max="6655" width="13.81640625" style="311" customWidth="1"/>
    <col min="6656" max="6656" width="13.1796875" style="311" customWidth="1"/>
    <col min="6657" max="6657" width="12.26953125" style="311" customWidth="1"/>
    <col min="6658" max="6658" width="3" style="311" customWidth="1"/>
    <col min="6659" max="6659" width="20.26953125" style="311" customWidth="1"/>
    <col min="6660" max="6660" width="12.54296875" style="311" customWidth="1"/>
    <col min="6661" max="6661" width="11.7265625" style="311" customWidth="1"/>
    <col min="6662" max="6662" width="9.1796875" style="311"/>
    <col min="6663" max="6663" width="2.81640625" style="311" customWidth="1"/>
    <col min="6664" max="6664" width="18.54296875" style="311" customWidth="1"/>
    <col min="6665" max="6665" width="14.453125" style="311" customWidth="1"/>
    <col min="6666" max="6666" width="13.7265625" style="311" customWidth="1"/>
    <col min="6667" max="6667" width="10.1796875" style="311" customWidth="1"/>
    <col min="6668" max="6668" width="4.453125" style="311" customWidth="1"/>
    <col min="6669" max="6669" width="24" style="311" customWidth="1"/>
    <col min="6670" max="6670" width="13.1796875" style="311" customWidth="1"/>
    <col min="6671" max="6671" width="13" style="311" customWidth="1"/>
    <col min="6672" max="6672" width="10.453125" style="311" customWidth="1"/>
    <col min="6673" max="6908" width="9.1796875" style="311"/>
    <col min="6909" max="6909" width="5" style="311" customWidth="1"/>
    <col min="6910" max="6910" width="17.7265625" style="311" customWidth="1"/>
    <col min="6911" max="6911" width="13.81640625" style="311" customWidth="1"/>
    <col min="6912" max="6912" width="13.1796875" style="311" customWidth="1"/>
    <col min="6913" max="6913" width="12.26953125" style="311" customWidth="1"/>
    <col min="6914" max="6914" width="3" style="311" customWidth="1"/>
    <col min="6915" max="6915" width="20.26953125" style="311" customWidth="1"/>
    <col min="6916" max="6916" width="12.54296875" style="311" customWidth="1"/>
    <col min="6917" max="6917" width="11.7265625" style="311" customWidth="1"/>
    <col min="6918" max="6918" width="9.1796875" style="311"/>
    <col min="6919" max="6919" width="2.81640625" style="311" customWidth="1"/>
    <col min="6920" max="6920" width="18.54296875" style="311" customWidth="1"/>
    <col min="6921" max="6921" width="14.453125" style="311" customWidth="1"/>
    <col min="6922" max="6922" width="13.7265625" style="311" customWidth="1"/>
    <col min="6923" max="6923" width="10.1796875" style="311" customWidth="1"/>
    <col min="6924" max="6924" width="4.453125" style="311" customWidth="1"/>
    <col min="6925" max="6925" width="24" style="311" customWidth="1"/>
    <col min="6926" max="6926" width="13.1796875" style="311" customWidth="1"/>
    <col min="6927" max="6927" width="13" style="311" customWidth="1"/>
    <col min="6928" max="6928" width="10.453125" style="311" customWidth="1"/>
    <col min="6929" max="7164" width="9.1796875" style="311"/>
    <col min="7165" max="7165" width="5" style="311" customWidth="1"/>
    <col min="7166" max="7166" width="17.7265625" style="311" customWidth="1"/>
    <col min="7167" max="7167" width="13.81640625" style="311" customWidth="1"/>
    <col min="7168" max="7168" width="13.1796875" style="311" customWidth="1"/>
    <col min="7169" max="7169" width="12.26953125" style="311" customWidth="1"/>
    <col min="7170" max="7170" width="3" style="311" customWidth="1"/>
    <col min="7171" max="7171" width="20.26953125" style="311" customWidth="1"/>
    <col min="7172" max="7172" width="12.54296875" style="311" customWidth="1"/>
    <col min="7173" max="7173" width="11.7265625" style="311" customWidth="1"/>
    <col min="7174" max="7174" width="9.1796875" style="311"/>
    <col min="7175" max="7175" width="2.81640625" style="311" customWidth="1"/>
    <col min="7176" max="7176" width="18.54296875" style="311" customWidth="1"/>
    <col min="7177" max="7177" width="14.453125" style="311" customWidth="1"/>
    <col min="7178" max="7178" width="13.7265625" style="311" customWidth="1"/>
    <col min="7179" max="7179" width="10.1796875" style="311" customWidth="1"/>
    <col min="7180" max="7180" width="4.453125" style="311" customWidth="1"/>
    <col min="7181" max="7181" width="24" style="311" customWidth="1"/>
    <col min="7182" max="7182" width="13.1796875" style="311" customWidth="1"/>
    <col min="7183" max="7183" width="13" style="311" customWidth="1"/>
    <col min="7184" max="7184" width="10.453125" style="311" customWidth="1"/>
    <col min="7185" max="7420" width="9.1796875" style="311"/>
    <col min="7421" max="7421" width="5" style="311" customWidth="1"/>
    <col min="7422" max="7422" width="17.7265625" style="311" customWidth="1"/>
    <col min="7423" max="7423" width="13.81640625" style="311" customWidth="1"/>
    <col min="7424" max="7424" width="13.1796875" style="311" customWidth="1"/>
    <col min="7425" max="7425" width="12.26953125" style="311" customWidth="1"/>
    <col min="7426" max="7426" width="3" style="311" customWidth="1"/>
    <col min="7427" max="7427" width="20.26953125" style="311" customWidth="1"/>
    <col min="7428" max="7428" width="12.54296875" style="311" customWidth="1"/>
    <col min="7429" max="7429" width="11.7265625" style="311" customWidth="1"/>
    <col min="7430" max="7430" width="9.1796875" style="311"/>
    <col min="7431" max="7431" width="2.81640625" style="311" customWidth="1"/>
    <col min="7432" max="7432" width="18.54296875" style="311" customWidth="1"/>
    <col min="7433" max="7433" width="14.453125" style="311" customWidth="1"/>
    <col min="7434" max="7434" width="13.7265625" style="311" customWidth="1"/>
    <col min="7435" max="7435" width="10.1796875" style="311" customWidth="1"/>
    <col min="7436" max="7436" width="4.453125" style="311" customWidth="1"/>
    <col min="7437" max="7437" width="24" style="311" customWidth="1"/>
    <col min="7438" max="7438" width="13.1796875" style="311" customWidth="1"/>
    <col min="7439" max="7439" width="13" style="311" customWidth="1"/>
    <col min="7440" max="7440" width="10.453125" style="311" customWidth="1"/>
    <col min="7441" max="7676" width="9.1796875" style="311"/>
    <col min="7677" max="7677" width="5" style="311" customWidth="1"/>
    <col min="7678" max="7678" width="17.7265625" style="311" customWidth="1"/>
    <col min="7679" max="7679" width="13.81640625" style="311" customWidth="1"/>
    <col min="7680" max="7680" width="13.1796875" style="311" customWidth="1"/>
    <col min="7681" max="7681" width="12.26953125" style="311" customWidth="1"/>
    <col min="7682" max="7682" width="3" style="311" customWidth="1"/>
    <col min="7683" max="7683" width="20.26953125" style="311" customWidth="1"/>
    <col min="7684" max="7684" width="12.54296875" style="311" customWidth="1"/>
    <col min="7685" max="7685" width="11.7265625" style="311" customWidth="1"/>
    <col min="7686" max="7686" width="9.1796875" style="311"/>
    <col min="7687" max="7687" width="2.81640625" style="311" customWidth="1"/>
    <col min="7688" max="7688" width="18.54296875" style="311" customWidth="1"/>
    <col min="7689" max="7689" width="14.453125" style="311" customWidth="1"/>
    <col min="7690" max="7690" width="13.7265625" style="311" customWidth="1"/>
    <col min="7691" max="7691" width="10.1796875" style="311" customWidth="1"/>
    <col min="7692" max="7692" width="4.453125" style="311" customWidth="1"/>
    <col min="7693" max="7693" width="24" style="311" customWidth="1"/>
    <col min="7694" max="7694" width="13.1796875" style="311" customWidth="1"/>
    <col min="7695" max="7695" width="13" style="311" customWidth="1"/>
    <col min="7696" max="7696" width="10.453125" style="311" customWidth="1"/>
    <col min="7697" max="7932" width="9.1796875" style="311"/>
    <col min="7933" max="7933" width="5" style="311" customWidth="1"/>
    <col min="7934" max="7934" width="17.7265625" style="311" customWidth="1"/>
    <col min="7935" max="7935" width="13.81640625" style="311" customWidth="1"/>
    <col min="7936" max="7936" width="13.1796875" style="311" customWidth="1"/>
    <col min="7937" max="7937" width="12.26953125" style="311" customWidth="1"/>
    <col min="7938" max="7938" width="3" style="311" customWidth="1"/>
    <col min="7939" max="7939" width="20.26953125" style="311" customWidth="1"/>
    <col min="7940" max="7940" width="12.54296875" style="311" customWidth="1"/>
    <col min="7941" max="7941" width="11.7265625" style="311" customWidth="1"/>
    <col min="7942" max="7942" width="9.1796875" style="311"/>
    <col min="7943" max="7943" width="2.81640625" style="311" customWidth="1"/>
    <col min="7944" max="7944" width="18.54296875" style="311" customWidth="1"/>
    <col min="7945" max="7945" width="14.453125" style="311" customWidth="1"/>
    <col min="7946" max="7946" width="13.7265625" style="311" customWidth="1"/>
    <col min="7947" max="7947" width="10.1796875" style="311" customWidth="1"/>
    <col min="7948" max="7948" width="4.453125" style="311" customWidth="1"/>
    <col min="7949" max="7949" width="24" style="311" customWidth="1"/>
    <col min="7950" max="7950" width="13.1796875" style="311" customWidth="1"/>
    <col min="7951" max="7951" width="13" style="311" customWidth="1"/>
    <col min="7952" max="7952" width="10.453125" style="311" customWidth="1"/>
    <col min="7953" max="8188" width="9.1796875" style="311"/>
    <col min="8189" max="8189" width="5" style="311" customWidth="1"/>
    <col min="8190" max="8190" width="17.7265625" style="311" customWidth="1"/>
    <col min="8191" max="8191" width="13.81640625" style="311" customWidth="1"/>
    <col min="8192" max="8192" width="13.1796875" style="311" customWidth="1"/>
    <col min="8193" max="8193" width="12.26953125" style="311" customWidth="1"/>
    <col min="8194" max="8194" width="3" style="311" customWidth="1"/>
    <col min="8195" max="8195" width="20.26953125" style="311" customWidth="1"/>
    <col min="8196" max="8196" width="12.54296875" style="311" customWidth="1"/>
    <col min="8197" max="8197" width="11.7265625" style="311" customWidth="1"/>
    <col min="8198" max="8198" width="9.1796875" style="311"/>
    <col min="8199" max="8199" width="2.81640625" style="311" customWidth="1"/>
    <col min="8200" max="8200" width="18.54296875" style="311" customWidth="1"/>
    <col min="8201" max="8201" width="14.453125" style="311" customWidth="1"/>
    <col min="8202" max="8202" width="13.7265625" style="311" customWidth="1"/>
    <col min="8203" max="8203" width="10.1796875" style="311" customWidth="1"/>
    <col min="8204" max="8204" width="4.453125" style="311" customWidth="1"/>
    <col min="8205" max="8205" width="24" style="311" customWidth="1"/>
    <col min="8206" max="8206" width="13.1796875" style="311" customWidth="1"/>
    <col min="8207" max="8207" width="13" style="311" customWidth="1"/>
    <col min="8208" max="8208" width="10.453125" style="311" customWidth="1"/>
    <col min="8209" max="8444" width="9.1796875" style="311"/>
    <col min="8445" max="8445" width="5" style="311" customWidth="1"/>
    <col min="8446" max="8446" width="17.7265625" style="311" customWidth="1"/>
    <col min="8447" max="8447" width="13.81640625" style="311" customWidth="1"/>
    <col min="8448" max="8448" width="13.1796875" style="311" customWidth="1"/>
    <col min="8449" max="8449" width="12.26953125" style="311" customWidth="1"/>
    <col min="8450" max="8450" width="3" style="311" customWidth="1"/>
    <col min="8451" max="8451" width="20.26953125" style="311" customWidth="1"/>
    <col min="8452" max="8452" width="12.54296875" style="311" customWidth="1"/>
    <col min="8453" max="8453" width="11.7265625" style="311" customWidth="1"/>
    <col min="8454" max="8454" width="9.1796875" style="311"/>
    <col min="8455" max="8455" width="2.81640625" style="311" customWidth="1"/>
    <col min="8456" max="8456" width="18.54296875" style="311" customWidth="1"/>
    <col min="8457" max="8457" width="14.453125" style="311" customWidth="1"/>
    <col min="8458" max="8458" width="13.7265625" style="311" customWidth="1"/>
    <col min="8459" max="8459" width="10.1796875" style="311" customWidth="1"/>
    <col min="8460" max="8460" width="4.453125" style="311" customWidth="1"/>
    <col min="8461" max="8461" width="24" style="311" customWidth="1"/>
    <col min="8462" max="8462" width="13.1796875" style="311" customWidth="1"/>
    <col min="8463" max="8463" width="13" style="311" customWidth="1"/>
    <col min="8464" max="8464" width="10.453125" style="311" customWidth="1"/>
    <col min="8465" max="8700" width="9.1796875" style="311"/>
    <col min="8701" max="8701" width="5" style="311" customWidth="1"/>
    <col min="8702" max="8702" width="17.7265625" style="311" customWidth="1"/>
    <col min="8703" max="8703" width="13.81640625" style="311" customWidth="1"/>
    <col min="8704" max="8704" width="13.1796875" style="311" customWidth="1"/>
    <col min="8705" max="8705" width="12.26953125" style="311" customWidth="1"/>
    <col min="8706" max="8706" width="3" style="311" customWidth="1"/>
    <col min="8707" max="8707" width="20.26953125" style="311" customWidth="1"/>
    <col min="8708" max="8708" width="12.54296875" style="311" customWidth="1"/>
    <col min="8709" max="8709" width="11.7265625" style="311" customWidth="1"/>
    <col min="8710" max="8710" width="9.1796875" style="311"/>
    <col min="8711" max="8711" width="2.81640625" style="311" customWidth="1"/>
    <col min="8712" max="8712" width="18.54296875" style="311" customWidth="1"/>
    <col min="8713" max="8713" width="14.453125" style="311" customWidth="1"/>
    <col min="8714" max="8714" width="13.7265625" style="311" customWidth="1"/>
    <col min="8715" max="8715" width="10.1796875" style="311" customWidth="1"/>
    <col min="8716" max="8716" width="4.453125" style="311" customWidth="1"/>
    <col min="8717" max="8717" width="24" style="311" customWidth="1"/>
    <col min="8718" max="8718" width="13.1796875" style="311" customWidth="1"/>
    <col min="8719" max="8719" width="13" style="311" customWidth="1"/>
    <col min="8720" max="8720" width="10.453125" style="311" customWidth="1"/>
    <col min="8721" max="8956" width="9.1796875" style="311"/>
    <col min="8957" max="8957" width="5" style="311" customWidth="1"/>
    <col min="8958" max="8958" width="17.7265625" style="311" customWidth="1"/>
    <col min="8959" max="8959" width="13.81640625" style="311" customWidth="1"/>
    <col min="8960" max="8960" width="13.1796875" style="311" customWidth="1"/>
    <col min="8961" max="8961" width="12.26953125" style="311" customWidth="1"/>
    <col min="8962" max="8962" width="3" style="311" customWidth="1"/>
    <col min="8963" max="8963" width="20.26953125" style="311" customWidth="1"/>
    <col min="8964" max="8964" width="12.54296875" style="311" customWidth="1"/>
    <col min="8965" max="8965" width="11.7265625" style="311" customWidth="1"/>
    <col min="8966" max="8966" width="9.1796875" style="311"/>
    <col min="8967" max="8967" width="2.81640625" style="311" customWidth="1"/>
    <col min="8968" max="8968" width="18.54296875" style="311" customWidth="1"/>
    <col min="8969" max="8969" width="14.453125" style="311" customWidth="1"/>
    <col min="8970" max="8970" width="13.7265625" style="311" customWidth="1"/>
    <col min="8971" max="8971" width="10.1796875" style="311" customWidth="1"/>
    <col min="8972" max="8972" width="4.453125" style="311" customWidth="1"/>
    <col min="8973" max="8973" width="24" style="311" customWidth="1"/>
    <col min="8974" max="8974" width="13.1796875" style="311" customWidth="1"/>
    <col min="8975" max="8975" width="13" style="311" customWidth="1"/>
    <col min="8976" max="8976" width="10.453125" style="311" customWidth="1"/>
    <col min="8977" max="9212" width="9.1796875" style="311"/>
    <col min="9213" max="9213" width="5" style="311" customWidth="1"/>
    <col min="9214" max="9214" width="17.7265625" style="311" customWidth="1"/>
    <col min="9215" max="9215" width="13.81640625" style="311" customWidth="1"/>
    <col min="9216" max="9216" width="13.1796875" style="311" customWidth="1"/>
    <col min="9217" max="9217" width="12.26953125" style="311" customWidth="1"/>
    <col min="9218" max="9218" width="3" style="311" customWidth="1"/>
    <col min="9219" max="9219" width="20.26953125" style="311" customWidth="1"/>
    <col min="9220" max="9220" width="12.54296875" style="311" customWidth="1"/>
    <col min="9221" max="9221" width="11.7265625" style="311" customWidth="1"/>
    <col min="9222" max="9222" width="9.1796875" style="311"/>
    <col min="9223" max="9223" width="2.81640625" style="311" customWidth="1"/>
    <col min="9224" max="9224" width="18.54296875" style="311" customWidth="1"/>
    <col min="9225" max="9225" width="14.453125" style="311" customWidth="1"/>
    <col min="9226" max="9226" width="13.7265625" style="311" customWidth="1"/>
    <col min="9227" max="9227" width="10.1796875" style="311" customWidth="1"/>
    <col min="9228" max="9228" width="4.453125" style="311" customWidth="1"/>
    <col min="9229" max="9229" width="24" style="311" customWidth="1"/>
    <col min="9230" max="9230" width="13.1796875" style="311" customWidth="1"/>
    <col min="9231" max="9231" width="13" style="311" customWidth="1"/>
    <col min="9232" max="9232" width="10.453125" style="311" customWidth="1"/>
    <col min="9233" max="9468" width="9.1796875" style="311"/>
    <col min="9469" max="9469" width="5" style="311" customWidth="1"/>
    <col min="9470" max="9470" width="17.7265625" style="311" customWidth="1"/>
    <col min="9471" max="9471" width="13.81640625" style="311" customWidth="1"/>
    <col min="9472" max="9472" width="13.1796875" style="311" customWidth="1"/>
    <col min="9473" max="9473" width="12.26953125" style="311" customWidth="1"/>
    <col min="9474" max="9474" width="3" style="311" customWidth="1"/>
    <col min="9475" max="9475" width="20.26953125" style="311" customWidth="1"/>
    <col min="9476" max="9476" width="12.54296875" style="311" customWidth="1"/>
    <col min="9477" max="9477" width="11.7265625" style="311" customWidth="1"/>
    <col min="9478" max="9478" width="9.1796875" style="311"/>
    <col min="9479" max="9479" width="2.81640625" style="311" customWidth="1"/>
    <col min="9480" max="9480" width="18.54296875" style="311" customWidth="1"/>
    <col min="9481" max="9481" width="14.453125" style="311" customWidth="1"/>
    <col min="9482" max="9482" width="13.7265625" style="311" customWidth="1"/>
    <col min="9483" max="9483" width="10.1796875" style="311" customWidth="1"/>
    <col min="9484" max="9484" width="4.453125" style="311" customWidth="1"/>
    <col min="9485" max="9485" width="24" style="311" customWidth="1"/>
    <col min="9486" max="9486" width="13.1796875" style="311" customWidth="1"/>
    <col min="9487" max="9487" width="13" style="311" customWidth="1"/>
    <col min="9488" max="9488" width="10.453125" style="311" customWidth="1"/>
    <col min="9489" max="9724" width="9.1796875" style="311"/>
    <col min="9725" max="9725" width="5" style="311" customWidth="1"/>
    <col min="9726" max="9726" width="17.7265625" style="311" customWidth="1"/>
    <col min="9727" max="9727" width="13.81640625" style="311" customWidth="1"/>
    <col min="9728" max="9728" width="13.1796875" style="311" customWidth="1"/>
    <col min="9729" max="9729" width="12.26953125" style="311" customWidth="1"/>
    <col min="9730" max="9730" width="3" style="311" customWidth="1"/>
    <col min="9731" max="9731" width="20.26953125" style="311" customWidth="1"/>
    <col min="9732" max="9732" width="12.54296875" style="311" customWidth="1"/>
    <col min="9733" max="9733" width="11.7265625" style="311" customWidth="1"/>
    <col min="9734" max="9734" width="9.1796875" style="311"/>
    <col min="9735" max="9735" width="2.81640625" style="311" customWidth="1"/>
    <col min="9736" max="9736" width="18.54296875" style="311" customWidth="1"/>
    <col min="9737" max="9737" width="14.453125" style="311" customWidth="1"/>
    <col min="9738" max="9738" width="13.7265625" style="311" customWidth="1"/>
    <col min="9739" max="9739" width="10.1796875" style="311" customWidth="1"/>
    <col min="9740" max="9740" width="4.453125" style="311" customWidth="1"/>
    <col min="9741" max="9741" width="24" style="311" customWidth="1"/>
    <col min="9742" max="9742" width="13.1796875" style="311" customWidth="1"/>
    <col min="9743" max="9743" width="13" style="311" customWidth="1"/>
    <col min="9744" max="9744" width="10.453125" style="311" customWidth="1"/>
    <col min="9745" max="9980" width="9.1796875" style="311"/>
    <col min="9981" max="9981" width="5" style="311" customWidth="1"/>
    <col min="9982" max="9982" width="17.7265625" style="311" customWidth="1"/>
    <col min="9983" max="9983" width="13.81640625" style="311" customWidth="1"/>
    <col min="9984" max="9984" width="13.1796875" style="311" customWidth="1"/>
    <col min="9985" max="9985" width="12.26953125" style="311" customWidth="1"/>
    <col min="9986" max="9986" width="3" style="311" customWidth="1"/>
    <col min="9987" max="9987" width="20.26953125" style="311" customWidth="1"/>
    <col min="9988" max="9988" width="12.54296875" style="311" customWidth="1"/>
    <col min="9989" max="9989" width="11.7265625" style="311" customWidth="1"/>
    <col min="9990" max="9990" width="9.1796875" style="311"/>
    <col min="9991" max="9991" width="2.81640625" style="311" customWidth="1"/>
    <col min="9992" max="9992" width="18.54296875" style="311" customWidth="1"/>
    <col min="9993" max="9993" width="14.453125" style="311" customWidth="1"/>
    <col min="9994" max="9994" width="13.7265625" style="311" customWidth="1"/>
    <col min="9995" max="9995" width="10.1796875" style="311" customWidth="1"/>
    <col min="9996" max="9996" width="4.453125" style="311" customWidth="1"/>
    <col min="9997" max="9997" width="24" style="311" customWidth="1"/>
    <col min="9998" max="9998" width="13.1796875" style="311" customWidth="1"/>
    <col min="9999" max="9999" width="13" style="311" customWidth="1"/>
    <col min="10000" max="10000" width="10.453125" style="311" customWidth="1"/>
    <col min="10001" max="10236" width="9.1796875" style="311"/>
    <col min="10237" max="10237" width="5" style="311" customWidth="1"/>
    <col min="10238" max="10238" width="17.7265625" style="311" customWidth="1"/>
    <col min="10239" max="10239" width="13.81640625" style="311" customWidth="1"/>
    <col min="10240" max="10240" width="13.1796875" style="311" customWidth="1"/>
    <col min="10241" max="10241" width="12.26953125" style="311" customWidth="1"/>
    <col min="10242" max="10242" width="3" style="311" customWidth="1"/>
    <col min="10243" max="10243" width="20.26953125" style="311" customWidth="1"/>
    <col min="10244" max="10244" width="12.54296875" style="311" customWidth="1"/>
    <col min="10245" max="10245" width="11.7265625" style="311" customWidth="1"/>
    <col min="10246" max="10246" width="9.1796875" style="311"/>
    <col min="10247" max="10247" width="2.81640625" style="311" customWidth="1"/>
    <col min="10248" max="10248" width="18.54296875" style="311" customWidth="1"/>
    <col min="10249" max="10249" width="14.453125" style="311" customWidth="1"/>
    <col min="10250" max="10250" width="13.7265625" style="311" customWidth="1"/>
    <col min="10251" max="10251" width="10.1796875" style="311" customWidth="1"/>
    <col min="10252" max="10252" width="4.453125" style="311" customWidth="1"/>
    <col min="10253" max="10253" width="24" style="311" customWidth="1"/>
    <col min="10254" max="10254" width="13.1796875" style="311" customWidth="1"/>
    <col min="10255" max="10255" width="13" style="311" customWidth="1"/>
    <col min="10256" max="10256" width="10.453125" style="311" customWidth="1"/>
    <col min="10257" max="10492" width="9.1796875" style="311"/>
    <col min="10493" max="10493" width="5" style="311" customWidth="1"/>
    <col min="10494" max="10494" width="17.7265625" style="311" customWidth="1"/>
    <col min="10495" max="10495" width="13.81640625" style="311" customWidth="1"/>
    <col min="10496" max="10496" width="13.1796875" style="311" customWidth="1"/>
    <col min="10497" max="10497" width="12.26953125" style="311" customWidth="1"/>
    <col min="10498" max="10498" width="3" style="311" customWidth="1"/>
    <col min="10499" max="10499" width="20.26953125" style="311" customWidth="1"/>
    <col min="10500" max="10500" width="12.54296875" style="311" customWidth="1"/>
    <col min="10501" max="10501" width="11.7265625" style="311" customWidth="1"/>
    <col min="10502" max="10502" width="9.1796875" style="311"/>
    <col min="10503" max="10503" width="2.81640625" style="311" customWidth="1"/>
    <col min="10504" max="10504" width="18.54296875" style="311" customWidth="1"/>
    <col min="10505" max="10505" width="14.453125" style="311" customWidth="1"/>
    <col min="10506" max="10506" width="13.7265625" style="311" customWidth="1"/>
    <col min="10507" max="10507" width="10.1796875" style="311" customWidth="1"/>
    <col min="10508" max="10508" width="4.453125" style="311" customWidth="1"/>
    <col min="10509" max="10509" width="24" style="311" customWidth="1"/>
    <col min="10510" max="10510" width="13.1796875" style="311" customWidth="1"/>
    <col min="10511" max="10511" width="13" style="311" customWidth="1"/>
    <col min="10512" max="10512" width="10.453125" style="311" customWidth="1"/>
    <col min="10513" max="10748" width="9.1796875" style="311"/>
    <col min="10749" max="10749" width="5" style="311" customWidth="1"/>
    <col min="10750" max="10750" width="17.7265625" style="311" customWidth="1"/>
    <col min="10751" max="10751" width="13.81640625" style="311" customWidth="1"/>
    <col min="10752" max="10752" width="13.1796875" style="311" customWidth="1"/>
    <col min="10753" max="10753" width="12.26953125" style="311" customWidth="1"/>
    <col min="10754" max="10754" width="3" style="311" customWidth="1"/>
    <col min="10755" max="10755" width="20.26953125" style="311" customWidth="1"/>
    <col min="10756" max="10756" width="12.54296875" style="311" customWidth="1"/>
    <col min="10757" max="10757" width="11.7265625" style="311" customWidth="1"/>
    <col min="10758" max="10758" width="9.1796875" style="311"/>
    <col min="10759" max="10759" width="2.81640625" style="311" customWidth="1"/>
    <col min="10760" max="10760" width="18.54296875" style="311" customWidth="1"/>
    <col min="10761" max="10761" width="14.453125" style="311" customWidth="1"/>
    <col min="10762" max="10762" width="13.7265625" style="311" customWidth="1"/>
    <col min="10763" max="10763" width="10.1796875" style="311" customWidth="1"/>
    <col min="10764" max="10764" width="4.453125" style="311" customWidth="1"/>
    <col min="10765" max="10765" width="24" style="311" customWidth="1"/>
    <col min="10766" max="10766" width="13.1796875" style="311" customWidth="1"/>
    <col min="10767" max="10767" width="13" style="311" customWidth="1"/>
    <col min="10768" max="10768" width="10.453125" style="311" customWidth="1"/>
    <col min="10769" max="11004" width="9.1796875" style="311"/>
    <col min="11005" max="11005" width="5" style="311" customWidth="1"/>
    <col min="11006" max="11006" width="17.7265625" style="311" customWidth="1"/>
    <col min="11007" max="11007" width="13.81640625" style="311" customWidth="1"/>
    <col min="11008" max="11008" width="13.1796875" style="311" customWidth="1"/>
    <col min="11009" max="11009" width="12.26953125" style="311" customWidth="1"/>
    <col min="11010" max="11010" width="3" style="311" customWidth="1"/>
    <col min="11011" max="11011" width="20.26953125" style="311" customWidth="1"/>
    <col min="11012" max="11012" width="12.54296875" style="311" customWidth="1"/>
    <col min="11013" max="11013" width="11.7265625" style="311" customWidth="1"/>
    <col min="11014" max="11014" width="9.1796875" style="311"/>
    <col min="11015" max="11015" width="2.81640625" style="311" customWidth="1"/>
    <col min="11016" max="11016" width="18.54296875" style="311" customWidth="1"/>
    <col min="11017" max="11017" width="14.453125" style="311" customWidth="1"/>
    <col min="11018" max="11018" width="13.7265625" style="311" customWidth="1"/>
    <col min="11019" max="11019" width="10.1796875" style="311" customWidth="1"/>
    <col min="11020" max="11020" width="4.453125" style="311" customWidth="1"/>
    <col min="11021" max="11021" width="24" style="311" customWidth="1"/>
    <col min="11022" max="11022" width="13.1796875" style="311" customWidth="1"/>
    <col min="11023" max="11023" width="13" style="311" customWidth="1"/>
    <col min="11024" max="11024" width="10.453125" style="311" customWidth="1"/>
    <col min="11025" max="11260" width="9.1796875" style="311"/>
    <col min="11261" max="11261" width="5" style="311" customWidth="1"/>
    <col min="11262" max="11262" width="17.7265625" style="311" customWidth="1"/>
    <col min="11263" max="11263" width="13.81640625" style="311" customWidth="1"/>
    <col min="11264" max="11264" width="13.1796875" style="311" customWidth="1"/>
    <col min="11265" max="11265" width="12.26953125" style="311" customWidth="1"/>
    <col min="11266" max="11266" width="3" style="311" customWidth="1"/>
    <col min="11267" max="11267" width="20.26953125" style="311" customWidth="1"/>
    <col min="11268" max="11268" width="12.54296875" style="311" customWidth="1"/>
    <col min="11269" max="11269" width="11.7265625" style="311" customWidth="1"/>
    <col min="11270" max="11270" width="9.1796875" style="311"/>
    <col min="11271" max="11271" width="2.81640625" style="311" customWidth="1"/>
    <col min="11272" max="11272" width="18.54296875" style="311" customWidth="1"/>
    <col min="11273" max="11273" width="14.453125" style="311" customWidth="1"/>
    <col min="11274" max="11274" width="13.7265625" style="311" customWidth="1"/>
    <col min="11275" max="11275" width="10.1796875" style="311" customWidth="1"/>
    <col min="11276" max="11276" width="4.453125" style="311" customWidth="1"/>
    <col min="11277" max="11277" width="24" style="311" customWidth="1"/>
    <col min="11278" max="11278" width="13.1796875" style="311" customWidth="1"/>
    <col min="11279" max="11279" width="13" style="311" customWidth="1"/>
    <col min="11280" max="11280" width="10.453125" style="311" customWidth="1"/>
    <col min="11281" max="11516" width="9.1796875" style="311"/>
    <col min="11517" max="11517" width="5" style="311" customWidth="1"/>
    <col min="11518" max="11518" width="17.7265625" style="311" customWidth="1"/>
    <col min="11519" max="11519" width="13.81640625" style="311" customWidth="1"/>
    <col min="11520" max="11520" width="13.1796875" style="311" customWidth="1"/>
    <col min="11521" max="11521" width="12.26953125" style="311" customWidth="1"/>
    <col min="11522" max="11522" width="3" style="311" customWidth="1"/>
    <col min="11523" max="11523" width="20.26953125" style="311" customWidth="1"/>
    <col min="11524" max="11524" width="12.54296875" style="311" customWidth="1"/>
    <col min="11525" max="11525" width="11.7265625" style="311" customWidth="1"/>
    <col min="11526" max="11526" width="9.1796875" style="311"/>
    <col min="11527" max="11527" width="2.81640625" style="311" customWidth="1"/>
    <col min="11528" max="11528" width="18.54296875" style="311" customWidth="1"/>
    <col min="11529" max="11529" width="14.453125" style="311" customWidth="1"/>
    <col min="11530" max="11530" width="13.7265625" style="311" customWidth="1"/>
    <col min="11531" max="11531" width="10.1796875" style="311" customWidth="1"/>
    <col min="11532" max="11532" width="4.453125" style="311" customWidth="1"/>
    <col min="11533" max="11533" width="24" style="311" customWidth="1"/>
    <col min="11534" max="11534" width="13.1796875" style="311" customWidth="1"/>
    <col min="11535" max="11535" width="13" style="311" customWidth="1"/>
    <col min="11536" max="11536" width="10.453125" style="311" customWidth="1"/>
    <col min="11537" max="11772" width="9.1796875" style="311"/>
    <col min="11773" max="11773" width="5" style="311" customWidth="1"/>
    <col min="11774" max="11774" width="17.7265625" style="311" customWidth="1"/>
    <col min="11775" max="11775" width="13.81640625" style="311" customWidth="1"/>
    <col min="11776" max="11776" width="13.1796875" style="311" customWidth="1"/>
    <col min="11777" max="11777" width="12.26953125" style="311" customWidth="1"/>
    <col min="11778" max="11778" width="3" style="311" customWidth="1"/>
    <col min="11779" max="11779" width="20.26953125" style="311" customWidth="1"/>
    <col min="11780" max="11780" width="12.54296875" style="311" customWidth="1"/>
    <col min="11781" max="11781" width="11.7265625" style="311" customWidth="1"/>
    <col min="11782" max="11782" width="9.1796875" style="311"/>
    <col min="11783" max="11783" width="2.81640625" style="311" customWidth="1"/>
    <col min="11784" max="11784" width="18.54296875" style="311" customWidth="1"/>
    <col min="11785" max="11785" width="14.453125" style="311" customWidth="1"/>
    <col min="11786" max="11786" width="13.7265625" style="311" customWidth="1"/>
    <col min="11787" max="11787" width="10.1796875" style="311" customWidth="1"/>
    <col min="11788" max="11788" width="4.453125" style="311" customWidth="1"/>
    <col min="11789" max="11789" width="24" style="311" customWidth="1"/>
    <col min="11790" max="11790" width="13.1796875" style="311" customWidth="1"/>
    <col min="11791" max="11791" width="13" style="311" customWidth="1"/>
    <col min="11792" max="11792" width="10.453125" style="311" customWidth="1"/>
    <col min="11793" max="12028" width="9.1796875" style="311"/>
    <col min="12029" max="12029" width="5" style="311" customWidth="1"/>
    <col min="12030" max="12030" width="17.7265625" style="311" customWidth="1"/>
    <col min="12031" max="12031" width="13.81640625" style="311" customWidth="1"/>
    <col min="12032" max="12032" width="13.1796875" style="311" customWidth="1"/>
    <col min="12033" max="12033" width="12.26953125" style="311" customWidth="1"/>
    <col min="12034" max="12034" width="3" style="311" customWidth="1"/>
    <col min="12035" max="12035" width="20.26953125" style="311" customWidth="1"/>
    <col min="12036" max="12036" width="12.54296875" style="311" customWidth="1"/>
    <col min="12037" max="12037" width="11.7265625" style="311" customWidth="1"/>
    <col min="12038" max="12038" width="9.1796875" style="311"/>
    <col min="12039" max="12039" width="2.81640625" style="311" customWidth="1"/>
    <col min="12040" max="12040" width="18.54296875" style="311" customWidth="1"/>
    <col min="12041" max="12041" width="14.453125" style="311" customWidth="1"/>
    <col min="12042" max="12042" width="13.7265625" style="311" customWidth="1"/>
    <col min="12043" max="12043" width="10.1796875" style="311" customWidth="1"/>
    <col min="12044" max="12044" width="4.453125" style="311" customWidth="1"/>
    <col min="12045" max="12045" width="24" style="311" customWidth="1"/>
    <col min="12046" max="12046" width="13.1796875" style="311" customWidth="1"/>
    <col min="12047" max="12047" width="13" style="311" customWidth="1"/>
    <col min="12048" max="12048" width="10.453125" style="311" customWidth="1"/>
    <col min="12049" max="12284" width="9.1796875" style="311"/>
    <col min="12285" max="12285" width="5" style="311" customWidth="1"/>
    <col min="12286" max="12286" width="17.7265625" style="311" customWidth="1"/>
    <col min="12287" max="12287" width="13.81640625" style="311" customWidth="1"/>
    <col min="12288" max="12288" width="13.1796875" style="311" customWidth="1"/>
    <col min="12289" max="12289" width="12.26953125" style="311" customWidth="1"/>
    <col min="12290" max="12290" width="3" style="311" customWidth="1"/>
    <col min="12291" max="12291" width="20.26953125" style="311" customWidth="1"/>
    <col min="12292" max="12292" width="12.54296875" style="311" customWidth="1"/>
    <col min="12293" max="12293" width="11.7265625" style="311" customWidth="1"/>
    <col min="12294" max="12294" width="9.1796875" style="311"/>
    <col min="12295" max="12295" width="2.81640625" style="311" customWidth="1"/>
    <col min="12296" max="12296" width="18.54296875" style="311" customWidth="1"/>
    <col min="12297" max="12297" width="14.453125" style="311" customWidth="1"/>
    <col min="12298" max="12298" width="13.7265625" style="311" customWidth="1"/>
    <col min="12299" max="12299" width="10.1796875" style="311" customWidth="1"/>
    <col min="12300" max="12300" width="4.453125" style="311" customWidth="1"/>
    <col min="12301" max="12301" width="24" style="311" customWidth="1"/>
    <col min="12302" max="12302" width="13.1796875" style="311" customWidth="1"/>
    <col min="12303" max="12303" width="13" style="311" customWidth="1"/>
    <col min="12304" max="12304" width="10.453125" style="311" customWidth="1"/>
    <col min="12305" max="12540" width="9.1796875" style="311"/>
    <col min="12541" max="12541" width="5" style="311" customWidth="1"/>
    <col min="12542" max="12542" width="17.7265625" style="311" customWidth="1"/>
    <col min="12543" max="12543" width="13.81640625" style="311" customWidth="1"/>
    <col min="12544" max="12544" width="13.1796875" style="311" customWidth="1"/>
    <col min="12545" max="12545" width="12.26953125" style="311" customWidth="1"/>
    <col min="12546" max="12546" width="3" style="311" customWidth="1"/>
    <col min="12547" max="12547" width="20.26953125" style="311" customWidth="1"/>
    <col min="12548" max="12548" width="12.54296875" style="311" customWidth="1"/>
    <col min="12549" max="12549" width="11.7265625" style="311" customWidth="1"/>
    <col min="12550" max="12550" width="9.1796875" style="311"/>
    <col min="12551" max="12551" width="2.81640625" style="311" customWidth="1"/>
    <col min="12552" max="12552" width="18.54296875" style="311" customWidth="1"/>
    <col min="12553" max="12553" width="14.453125" style="311" customWidth="1"/>
    <col min="12554" max="12554" width="13.7265625" style="311" customWidth="1"/>
    <col min="12555" max="12555" width="10.1796875" style="311" customWidth="1"/>
    <col min="12556" max="12556" width="4.453125" style="311" customWidth="1"/>
    <col min="12557" max="12557" width="24" style="311" customWidth="1"/>
    <col min="12558" max="12558" width="13.1796875" style="311" customWidth="1"/>
    <col min="12559" max="12559" width="13" style="311" customWidth="1"/>
    <col min="12560" max="12560" width="10.453125" style="311" customWidth="1"/>
    <col min="12561" max="12796" width="9.1796875" style="311"/>
    <col min="12797" max="12797" width="5" style="311" customWidth="1"/>
    <col min="12798" max="12798" width="17.7265625" style="311" customWidth="1"/>
    <col min="12799" max="12799" width="13.81640625" style="311" customWidth="1"/>
    <col min="12800" max="12800" width="13.1796875" style="311" customWidth="1"/>
    <col min="12801" max="12801" width="12.26953125" style="311" customWidth="1"/>
    <col min="12802" max="12802" width="3" style="311" customWidth="1"/>
    <col min="12803" max="12803" width="20.26953125" style="311" customWidth="1"/>
    <col min="12804" max="12804" width="12.54296875" style="311" customWidth="1"/>
    <col min="12805" max="12805" width="11.7265625" style="311" customWidth="1"/>
    <col min="12806" max="12806" width="9.1796875" style="311"/>
    <col min="12807" max="12807" width="2.81640625" style="311" customWidth="1"/>
    <col min="12808" max="12808" width="18.54296875" style="311" customWidth="1"/>
    <col min="12809" max="12809" width="14.453125" style="311" customWidth="1"/>
    <col min="12810" max="12810" width="13.7265625" style="311" customWidth="1"/>
    <col min="12811" max="12811" width="10.1796875" style="311" customWidth="1"/>
    <col min="12812" max="12812" width="4.453125" style="311" customWidth="1"/>
    <col min="12813" max="12813" width="24" style="311" customWidth="1"/>
    <col min="12814" max="12814" width="13.1796875" style="311" customWidth="1"/>
    <col min="12815" max="12815" width="13" style="311" customWidth="1"/>
    <col min="12816" max="12816" width="10.453125" style="311" customWidth="1"/>
    <col min="12817" max="13052" width="9.1796875" style="311"/>
    <col min="13053" max="13053" width="5" style="311" customWidth="1"/>
    <col min="13054" max="13054" width="17.7265625" style="311" customWidth="1"/>
    <col min="13055" max="13055" width="13.81640625" style="311" customWidth="1"/>
    <col min="13056" max="13056" width="13.1796875" style="311" customWidth="1"/>
    <col min="13057" max="13057" width="12.26953125" style="311" customWidth="1"/>
    <col min="13058" max="13058" width="3" style="311" customWidth="1"/>
    <col min="13059" max="13059" width="20.26953125" style="311" customWidth="1"/>
    <col min="13060" max="13060" width="12.54296875" style="311" customWidth="1"/>
    <col min="13061" max="13061" width="11.7265625" style="311" customWidth="1"/>
    <col min="13062" max="13062" width="9.1796875" style="311"/>
    <col min="13063" max="13063" width="2.81640625" style="311" customWidth="1"/>
    <col min="13064" max="13064" width="18.54296875" style="311" customWidth="1"/>
    <col min="13065" max="13065" width="14.453125" style="311" customWidth="1"/>
    <col min="13066" max="13066" width="13.7265625" style="311" customWidth="1"/>
    <col min="13067" max="13067" width="10.1796875" style="311" customWidth="1"/>
    <col min="13068" max="13068" width="4.453125" style="311" customWidth="1"/>
    <col min="13069" max="13069" width="24" style="311" customWidth="1"/>
    <col min="13070" max="13070" width="13.1796875" style="311" customWidth="1"/>
    <col min="13071" max="13071" width="13" style="311" customWidth="1"/>
    <col min="13072" max="13072" width="10.453125" style="311" customWidth="1"/>
    <col min="13073" max="13308" width="9.1796875" style="311"/>
    <col min="13309" max="13309" width="5" style="311" customWidth="1"/>
    <col min="13310" max="13310" width="17.7265625" style="311" customWidth="1"/>
    <col min="13311" max="13311" width="13.81640625" style="311" customWidth="1"/>
    <col min="13312" max="13312" width="13.1796875" style="311" customWidth="1"/>
    <col min="13313" max="13313" width="12.26953125" style="311" customWidth="1"/>
    <col min="13314" max="13314" width="3" style="311" customWidth="1"/>
    <col min="13315" max="13315" width="20.26953125" style="311" customWidth="1"/>
    <col min="13316" max="13316" width="12.54296875" style="311" customWidth="1"/>
    <col min="13317" max="13317" width="11.7265625" style="311" customWidth="1"/>
    <col min="13318" max="13318" width="9.1796875" style="311"/>
    <col min="13319" max="13319" width="2.81640625" style="311" customWidth="1"/>
    <col min="13320" max="13320" width="18.54296875" style="311" customWidth="1"/>
    <col min="13321" max="13321" width="14.453125" style="311" customWidth="1"/>
    <col min="13322" max="13322" width="13.7265625" style="311" customWidth="1"/>
    <col min="13323" max="13323" width="10.1796875" style="311" customWidth="1"/>
    <col min="13324" max="13324" width="4.453125" style="311" customWidth="1"/>
    <col min="13325" max="13325" width="24" style="311" customWidth="1"/>
    <col min="13326" max="13326" width="13.1796875" style="311" customWidth="1"/>
    <col min="13327" max="13327" width="13" style="311" customWidth="1"/>
    <col min="13328" max="13328" width="10.453125" style="311" customWidth="1"/>
    <col min="13329" max="13564" width="9.1796875" style="311"/>
    <col min="13565" max="13565" width="5" style="311" customWidth="1"/>
    <col min="13566" max="13566" width="17.7265625" style="311" customWidth="1"/>
    <col min="13567" max="13567" width="13.81640625" style="311" customWidth="1"/>
    <col min="13568" max="13568" width="13.1796875" style="311" customWidth="1"/>
    <col min="13569" max="13569" width="12.26953125" style="311" customWidth="1"/>
    <col min="13570" max="13570" width="3" style="311" customWidth="1"/>
    <col min="13571" max="13571" width="20.26953125" style="311" customWidth="1"/>
    <col min="13572" max="13572" width="12.54296875" style="311" customWidth="1"/>
    <col min="13573" max="13573" width="11.7265625" style="311" customWidth="1"/>
    <col min="13574" max="13574" width="9.1796875" style="311"/>
    <col min="13575" max="13575" width="2.81640625" style="311" customWidth="1"/>
    <col min="13576" max="13576" width="18.54296875" style="311" customWidth="1"/>
    <col min="13577" max="13577" width="14.453125" style="311" customWidth="1"/>
    <col min="13578" max="13578" width="13.7265625" style="311" customWidth="1"/>
    <col min="13579" max="13579" width="10.1796875" style="311" customWidth="1"/>
    <col min="13580" max="13580" width="4.453125" style="311" customWidth="1"/>
    <col min="13581" max="13581" width="24" style="311" customWidth="1"/>
    <col min="13582" max="13582" width="13.1796875" style="311" customWidth="1"/>
    <col min="13583" max="13583" width="13" style="311" customWidth="1"/>
    <col min="13584" max="13584" width="10.453125" style="311" customWidth="1"/>
    <col min="13585" max="13820" width="9.1796875" style="311"/>
    <col min="13821" max="13821" width="5" style="311" customWidth="1"/>
    <col min="13822" max="13822" width="17.7265625" style="311" customWidth="1"/>
    <col min="13823" max="13823" width="13.81640625" style="311" customWidth="1"/>
    <col min="13824" max="13824" width="13.1796875" style="311" customWidth="1"/>
    <col min="13825" max="13825" width="12.26953125" style="311" customWidth="1"/>
    <col min="13826" max="13826" width="3" style="311" customWidth="1"/>
    <col min="13827" max="13827" width="20.26953125" style="311" customWidth="1"/>
    <col min="13828" max="13828" width="12.54296875" style="311" customWidth="1"/>
    <col min="13829" max="13829" width="11.7265625" style="311" customWidth="1"/>
    <col min="13830" max="13830" width="9.1796875" style="311"/>
    <col min="13831" max="13831" width="2.81640625" style="311" customWidth="1"/>
    <col min="13832" max="13832" width="18.54296875" style="311" customWidth="1"/>
    <col min="13833" max="13833" width="14.453125" style="311" customWidth="1"/>
    <col min="13834" max="13834" width="13.7265625" style="311" customWidth="1"/>
    <col min="13835" max="13835" width="10.1796875" style="311" customWidth="1"/>
    <col min="13836" max="13836" width="4.453125" style="311" customWidth="1"/>
    <col min="13837" max="13837" width="24" style="311" customWidth="1"/>
    <col min="13838" max="13838" width="13.1796875" style="311" customWidth="1"/>
    <col min="13839" max="13839" width="13" style="311" customWidth="1"/>
    <col min="13840" max="13840" width="10.453125" style="311" customWidth="1"/>
    <col min="13841" max="14076" width="9.1796875" style="311"/>
    <col min="14077" max="14077" width="5" style="311" customWidth="1"/>
    <col min="14078" max="14078" width="17.7265625" style="311" customWidth="1"/>
    <col min="14079" max="14079" width="13.81640625" style="311" customWidth="1"/>
    <col min="14080" max="14080" width="13.1796875" style="311" customWidth="1"/>
    <col min="14081" max="14081" width="12.26953125" style="311" customWidth="1"/>
    <col min="14082" max="14082" width="3" style="311" customWidth="1"/>
    <col min="14083" max="14083" width="20.26953125" style="311" customWidth="1"/>
    <col min="14084" max="14084" width="12.54296875" style="311" customWidth="1"/>
    <col min="14085" max="14085" width="11.7265625" style="311" customWidth="1"/>
    <col min="14086" max="14086" width="9.1796875" style="311"/>
    <col min="14087" max="14087" width="2.81640625" style="311" customWidth="1"/>
    <col min="14088" max="14088" width="18.54296875" style="311" customWidth="1"/>
    <col min="14089" max="14089" width="14.453125" style="311" customWidth="1"/>
    <col min="14090" max="14090" width="13.7265625" style="311" customWidth="1"/>
    <col min="14091" max="14091" width="10.1796875" style="311" customWidth="1"/>
    <col min="14092" max="14092" width="4.453125" style="311" customWidth="1"/>
    <col min="14093" max="14093" width="24" style="311" customWidth="1"/>
    <col min="14094" max="14094" width="13.1796875" style="311" customWidth="1"/>
    <col min="14095" max="14095" width="13" style="311" customWidth="1"/>
    <col min="14096" max="14096" width="10.453125" style="311" customWidth="1"/>
    <col min="14097" max="14332" width="9.1796875" style="311"/>
    <col min="14333" max="14333" width="5" style="311" customWidth="1"/>
    <col min="14334" max="14334" width="17.7265625" style="311" customWidth="1"/>
    <col min="14335" max="14335" width="13.81640625" style="311" customWidth="1"/>
    <col min="14336" max="14336" width="13.1796875" style="311" customWidth="1"/>
    <col min="14337" max="14337" width="12.26953125" style="311" customWidth="1"/>
    <col min="14338" max="14338" width="3" style="311" customWidth="1"/>
    <col min="14339" max="14339" width="20.26953125" style="311" customWidth="1"/>
    <col min="14340" max="14340" width="12.54296875" style="311" customWidth="1"/>
    <col min="14341" max="14341" width="11.7265625" style="311" customWidth="1"/>
    <col min="14342" max="14342" width="9.1796875" style="311"/>
    <col min="14343" max="14343" width="2.81640625" style="311" customWidth="1"/>
    <col min="14344" max="14344" width="18.54296875" style="311" customWidth="1"/>
    <col min="14345" max="14345" width="14.453125" style="311" customWidth="1"/>
    <col min="14346" max="14346" width="13.7265625" style="311" customWidth="1"/>
    <col min="14347" max="14347" width="10.1796875" style="311" customWidth="1"/>
    <col min="14348" max="14348" width="4.453125" style="311" customWidth="1"/>
    <col min="14349" max="14349" width="24" style="311" customWidth="1"/>
    <col min="14350" max="14350" width="13.1796875" style="311" customWidth="1"/>
    <col min="14351" max="14351" width="13" style="311" customWidth="1"/>
    <col min="14352" max="14352" width="10.453125" style="311" customWidth="1"/>
    <col min="14353" max="14588" width="9.1796875" style="311"/>
    <col min="14589" max="14589" width="5" style="311" customWidth="1"/>
    <col min="14590" max="14590" width="17.7265625" style="311" customWidth="1"/>
    <col min="14591" max="14591" width="13.81640625" style="311" customWidth="1"/>
    <col min="14592" max="14592" width="13.1796875" style="311" customWidth="1"/>
    <col min="14593" max="14593" width="12.26953125" style="311" customWidth="1"/>
    <col min="14594" max="14594" width="3" style="311" customWidth="1"/>
    <col min="14595" max="14595" width="20.26953125" style="311" customWidth="1"/>
    <col min="14596" max="14596" width="12.54296875" style="311" customWidth="1"/>
    <col min="14597" max="14597" width="11.7265625" style="311" customWidth="1"/>
    <col min="14598" max="14598" width="9.1796875" style="311"/>
    <col min="14599" max="14599" width="2.81640625" style="311" customWidth="1"/>
    <col min="14600" max="14600" width="18.54296875" style="311" customWidth="1"/>
    <col min="14601" max="14601" width="14.453125" style="311" customWidth="1"/>
    <col min="14602" max="14602" width="13.7265625" style="311" customWidth="1"/>
    <col min="14603" max="14603" width="10.1796875" style="311" customWidth="1"/>
    <col min="14604" max="14604" width="4.453125" style="311" customWidth="1"/>
    <col min="14605" max="14605" width="24" style="311" customWidth="1"/>
    <col min="14606" max="14606" width="13.1796875" style="311" customWidth="1"/>
    <col min="14607" max="14607" width="13" style="311" customWidth="1"/>
    <col min="14608" max="14608" width="10.453125" style="311" customWidth="1"/>
    <col min="14609" max="14844" width="9.1796875" style="311"/>
    <col min="14845" max="14845" width="5" style="311" customWidth="1"/>
    <col min="14846" max="14846" width="17.7265625" style="311" customWidth="1"/>
    <col min="14847" max="14847" width="13.81640625" style="311" customWidth="1"/>
    <col min="14848" max="14848" width="13.1796875" style="311" customWidth="1"/>
    <col min="14849" max="14849" width="12.26953125" style="311" customWidth="1"/>
    <col min="14850" max="14850" width="3" style="311" customWidth="1"/>
    <col min="14851" max="14851" width="20.26953125" style="311" customWidth="1"/>
    <col min="14852" max="14852" width="12.54296875" style="311" customWidth="1"/>
    <col min="14853" max="14853" width="11.7265625" style="311" customWidth="1"/>
    <col min="14854" max="14854" width="9.1796875" style="311"/>
    <col min="14855" max="14855" width="2.81640625" style="311" customWidth="1"/>
    <col min="14856" max="14856" width="18.54296875" style="311" customWidth="1"/>
    <col min="14857" max="14857" width="14.453125" style="311" customWidth="1"/>
    <col min="14858" max="14858" width="13.7265625" style="311" customWidth="1"/>
    <col min="14859" max="14859" width="10.1796875" style="311" customWidth="1"/>
    <col min="14860" max="14860" width="4.453125" style="311" customWidth="1"/>
    <col min="14861" max="14861" width="24" style="311" customWidth="1"/>
    <col min="14862" max="14862" width="13.1796875" style="311" customWidth="1"/>
    <col min="14863" max="14863" width="13" style="311" customWidth="1"/>
    <col min="14864" max="14864" width="10.453125" style="311" customWidth="1"/>
    <col min="14865" max="15100" width="9.1796875" style="311"/>
    <col min="15101" max="15101" width="5" style="311" customWidth="1"/>
    <col min="15102" max="15102" width="17.7265625" style="311" customWidth="1"/>
    <col min="15103" max="15103" width="13.81640625" style="311" customWidth="1"/>
    <col min="15104" max="15104" width="13.1796875" style="311" customWidth="1"/>
    <col min="15105" max="15105" width="12.26953125" style="311" customWidth="1"/>
    <col min="15106" max="15106" width="3" style="311" customWidth="1"/>
    <col min="15107" max="15107" width="20.26953125" style="311" customWidth="1"/>
    <col min="15108" max="15108" width="12.54296875" style="311" customWidth="1"/>
    <col min="15109" max="15109" width="11.7265625" style="311" customWidth="1"/>
    <col min="15110" max="15110" width="9.1796875" style="311"/>
    <col min="15111" max="15111" width="2.81640625" style="311" customWidth="1"/>
    <col min="15112" max="15112" width="18.54296875" style="311" customWidth="1"/>
    <col min="15113" max="15113" width="14.453125" style="311" customWidth="1"/>
    <col min="15114" max="15114" width="13.7265625" style="311" customWidth="1"/>
    <col min="15115" max="15115" width="10.1796875" style="311" customWidth="1"/>
    <col min="15116" max="15116" width="4.453125" style="311" customWidth="1"/>
    <col min="15117" max="15117" width="24" style="311" customWidth="1"/>
    <col min="15118" max="15118" width="13.1796875" style="311" customWidth="1"/>
    <col min="15119" max="15119" width="13" style="311" customWidth="1"/>
    <col min="15120" max="15120" width="10.453125" style="311" customWidth="1"/>
    <col min="15121" max="15356" width="9.1796875" style="311"/>
    <col min="15357" max="15357" width="5" style="311" customWidth="1"/>
    <col min="15358" max="15358" width="17.7265625" style="311" customWidth="1"/>
    <col min="15359" max="15359" width="13.81640625" style="311" customWidth="1"/>
    <col min="15360" max="15360" width="13.1796875" style="311" customWidth="1"/>
    <col min="15361" max="15361" width="12.26953125" style="311" customWidth="1"/>
    <col min="15362" max="15362" width="3" style="311" customWidth="1"/>
    <col min="15363" max="15363" width="20.26953125" style="311" customWidth="1"/>
    <col min="15364" max="15364" width="12.54296875" style="311" customWidth="1"/>
    <col min="15365" max="15365" width="11.7265625" style="311" customWidth="1"/>
    <col min="15366" max="15366" width="9.1796875" style="311"/>
    <col min="15367" max="15367" width="2.81640625" style="311" customWidth="1"/>
    <col min="15368" max="15368" width="18.54296875" style="311" customWidth="1"/>
    <col min="15369" max="15369" width="14.453125" style="311" customWidth="1"/>
    <col min="15370" max="15370" width="13.7265625" style="311" customWidth="1"/>
    <col min="15371" max="15371" width="10.1796875" style="311" customWidth="1"/>
    <col min="15372" max="15372" width="4.453125" style="311" customWidth="1"/>
    <col min="15373" max="15373" width="24" style="311" customWidth="1"/>
    <col min="15374" max="15374" width="13.1796875" style="311" customWidth="1"/>
    <col min="15375" max="15375" width="13" style="311" customWidth="1"/>
    <col min="15376" max="15376" width="10.453125" style="311" customWidth="1"/>
    <col min="15377" max="15612" width="9.1796875" style="311"/>
    <col min="15613" max="15613" width="5" style="311" customWidth="1"/>
    <col min="15614" max="15614" width="17.7265625" style="311" customWidth="1"/>
    <col min="15615" max="15615" width="13.81640625" style="311" customWidth="1"/>
    <col min="15616" max="15616" width="13.1796875" style="311" customWidth="1"/>
    <col min="15617" max="15617" width="12.26953125" style="311" customWidth="1"/>
    <col min="15618" max="15618" width="3" style="311" customWidth="1"/>
    <col min="15619" max="15619" width="20.26953125" style="311" customWidth="1"/>
    <col min="15620" max="15620" width="12.54296875" style="311" customWidth="1"/>
    <col min="15621" max="15621" width="11.7265625" style="311" customWidth="1"/>
    <col min="15622" max="15622" width="9.1796875" style="311"/>
    <col min="15623" max="15623" width="2.81640625" style="311" customWidth="1"/>
    <col min="15624" max="15624" width="18.54296875" style="311" customWidth="1"/>
    <col min="15625" max="15625" width="14.453125" style="311" customWidth="1"/>
    <col min="15626" max="15626" width="13.7265625" style="311" customWidth="1"/>
    <col min="15627" max="15627" width="10.1796875" style="311" customWidth="1"/>
    <col min="15628" max="15628" width="4.453125" style="311" customWidth="1"/>
    <col min="15629" max="15629" width="24" style="311" customWidth="1"/>
    <col min="15630" max="15630" width="13.1796875" style="311" customWidth="1"/>
    <col min="15631" max="15631" width="13" style="311" customWidth="1"/>
    <col min="15632" max="15632" width="10.453125" style="311" customWidth="1"/>
    <col min="15633" max="15868" width="9.1796875" style="311"/>
    <col min="15869" max="15869" width="5" style="311" customWidth="1"/>
    <col min="15870" max="15870" width="17.7265625" style="311" customWidth="1"/>
    <col min="15871" max="15871" width="13.81640625" style="311" customWidth="1"/>
    <col min="15872" max="15872" width="13.1796875" style="311" customWidth="1"/>
    <col min="15873" max="15873" width="12.26953125" style="311" customWidth="1"/>
    <col min="15874" max="15874" width="3" style="311" customWidth="1"/>
    <col min="15875" max="15875" width="20.26953125" style="311" customWidth="1"/>
    <col min="15876" max="15876" width="12.54296875" style="311" customWidth="1"/>
    <col min="15877" max="15877" width="11.7265625" style="311" customWidth="1"/>
    <col min="15878" max="15878" width="9.1796875" style="311"/>
    <col min="15879" max="15879" width="2.81640625" style="311" customWidth="1"/>
    <col min="15880" max="15880" width="18.54296875" style="311" customWidth="1"/>
    <col min="15881" max="15881" width="14.453125" style="311" customWidth="1"/>
    <col min="15882" max="15882" width="13.7265625" style="311" customWidth="1"/>
    <col min="15883" max="15883" width="10.1796875" style="311" customWidth="1"/>
    <col min="15884" max="15884" width="4.453125" style="311" customWidth="1"/>
    <col min="15885" max="15885" width="24" style="311" customWidth="1"/>
    <col min="15886" max="15886" width="13.1796875" style="311" customWidth="1"/>
    <col min="15887" max="15887" width="13" style="311" customWidth="1"/>
    <col min="15888" max="15888" width="10.453125" style="311" customWidth="1"/>
    <col min="15889" max="16124" width="9.1796875" style="311"/>
    <col min="16125" max="16125" width="5" style="311" customWidth="1"/>
    <col min="16126" max="16126" width="17.7265625" style="311" customWidth="1"/>
    <col min="16127" max="16127" width="13.81640625" style="311" customWidth="1"/>
    <col min="16128" max="16128" width="13.1796875" style="311" customWidth="1"/>
    <col min="16129" max="16129" width="12.26953125" style="311" customWidth="1"/>
    <col min="16130" max="16130" width="3" style="311" customWidth="1"/>
    <col min="16131" max="16131" width="20.26953125" style="311" customWidth="1"/>
    <col min="16132" max="16132" width="12.54296875" style="311" customWidth="1"/>
    <col min="16133" max="16133" width="11.7265625" style="311" customWidth="1"/>
    <col min="16134" max="16134" width="9.1796875" style="311"/>
    <col min="16135" max="16135" width="2.81640625" style="311" customWidth="1"/>
    <col min="16136" max="16136" width="18.54296875" style="311" customWidth="1"/>
    <col min="16137" max="16137" width="14.453125" style="311" customWidth="1"/>
    <col min="16138" max="16138" width="13.7265625" style="311" customWidth="1"/>
    <col min="16139" max="16139" width="10.1796875" style="311" customWidth="1"/>
    <col min="16140" max="16140" width="4.453125" style="311" customWidth="1"/>
    <col min="16141" max="16141" width="24" style="311" customWidth="1"/>
    <col min="16142" max="16142" width="13.1796875" style="311" customWidth="1"/>
    <col min="16143" max="16143" width="13" style="311" customWidth="1"/>
    <col min="16144" max="16144" width="10.453125" style="311" customWidth="1"/>
    <col min="16145" max="16384" width="9.1796875" style="311"/>
  </cols>
  <sheetData>
    <row r="1" spans="1:24" ht="18.5">
      <c r="A1" s="352"/>
    </row>
    <row r="2" spans="1:24" ht="28.5" customHeight="1">
      <c r="A2" s="911" t="s">
        <v>346</v>
      </c>
      <c r="B2" s="911"/>
      <c r="C2" s="911"/>
      <c r="D2" s="911"/>
      <c r="E2" s="911"/>
      <c r="F2" s="911"/>
      <c r="G2" s="911"/>
      <c r="H2" s="911"/>
      <c r="I2" s="911"/>
      <c r="J2" s="911"/>
      <c r="K2" s="911"/>
      <c r="L2" s="911"/>
      <c r="M2" s="911"/>
      <c r="N2" s="911"/>
      <c r="O2" s="911"/>
      <c r="P2" s="911"/>
      <c r="Q2" s="911"/>
      <c r="R2" s="911"/>
      <c r="S2" s="911"/>
      <c r="T2" s="911"/>
      <c r="U2" s="911"/>
      <c r="V2" s="911"/>
      <c r="W2" s="911"/>
      <c r="X2" s="911"/>
    </row>
    <row r="3" spans="1:24" ht="15.75" customHeight="1">
      <c r="A3" s="914" t="s">
        <v>345</v>
      </c>
      <c r="B3" s="914"/>
      <c r="C3" s="914"/>
      <c r="D3" s="914"/>
      <c r="E3" s="914"/>
      <c r="F3" s="914"/>
      <c r="P3" s="343"/>
    </row>
    <row r="4" spans="1:24" ht="4.5" customHeight="1">
      <c r="A4" s="353"/>
      <c r="B4" s="353"/>
      <c r="C4" s="354"/>
      <c r="D4" s="354"/>
    </row>
    <row r="5" spans="1:24" ht="15" thickBot="1">
      <c r="A5" s="355" t="s">
        <v>106</v>
      </c>
      <c r="B5" s="915" t="s">
        <v>107</v>
      </c>
      <c r="C5" s="915"/>
      <c r="D5" s="356"/>
      <c r="E5" s="356"/>
      <c r="F5" s="355" t="s">
        <v>108</v>
      </c>
      <c r="G5" s="357" t="s">
        <v>109</v>
      </c>
      <c r="H5" s="358"/>
      <c r="I5" s="356"/>
      <c r="J5" s="356"/>
      <c r="K5" s="355" t="s">
        <v>110</v>
      </c>
      <c r="L5" s="359" t="s">
        <v>111</v>
      </c>
      <c r="M5" s="356"/>
      <c r="N5" s="360"/>
      <c r="O5" s="303"/>
      <c r="P5" s="355" t="s">
        <v>112</v>
      </c>
      <c r="Q5" s="359" t="s">
        <v>113</v>
      </c>
      <c r="R5" s="356"/>
    </row>
    <row r="6" spans="1:24" ht="29.5" thickBot="1">
      <c r="A6" s="361" t="s">
        <v>114</v>
      </c>
      <c r="B6" s="362" t="s">
        <v>115</v>
      </c>
      <c r="C6" s="363" t="s">
        <v>116</v>
      </c>
      <c r="D6" s="364" t="s">
        <v>117</v>
      </c>
      <c r="F6" s="361" t="s">
        <v>114</v>
      </c>
      <c r="G6" s="362" t="s">
        <v>115</v>
      </c>
      <c r="H6" s="365" t="s">
        <v>116</v>
      </c>
      <c r="I6" s="364" t="s">
        <v>117</v>
      </c>
      <c r="K6" s="366" t="s">
        <v>114</v>
      </c>
      <c r="L6" s="367" t="s">
        <v>115</v>
      </c>
      <c r="M6" s="368" t="s">
        <v>118</v>
      </c>
      <c r="N6" s="369" t="s">
        <v>117</v>
      </c>
      <c r="O6" s="303"/>
      <c r="P6" s="366" t="s">
        <v>114</v>
      </c>
      <c r="Q6" s="367" t="s">
        <v>115</v>
      </c>
      <c r="R6" s="368" t="s">
        <v>118</v>
      </c>
      <c r="S6" s="369" t="s">
        <v>117</v>
      </c>
    </row>
    <row r="7" spans="1:24" ht="15.5">
      <c r="A7" s="373" t="s">
        <v>257</v>
      </c>
      <c r="B7" s="374">
        <v>24053.898000000001</v>
      </c>
      <c r="C7" s="374">
        <v>10880</v>
      </c>
      <c r="D7" s="375">
        <v>4.2843022599282632</v>
      </c>
      <c r="F7" s="373" t="s">
        <v>119</v>
      </c>
      <c r="G7" s="374">
        <v>1644.181</v>
      </c>
      <c r="H7" s="374">
        <v>7614</v>
      </c>
      <c r="I7" s="532">
        <v>3.2995607090465038</v>
      </c>
      <c r="K7" s="370" t="s">
        <v>119</v>
      </c>
      <c r="L7" s="371">
        <v>370227.61599999998</v>
      </c>
      <c r="M7" s="371">
        <v>63577.828999999998</v>
      </c>
      <c r="N7" s="372">
        <v>5.8232189085915467</v>
      </c>
      <c r="O7" s="303"/>
      <c r="P7" s="370" t="s">
        <v>120</v>
      </c>
      <c r="Q7" s="371">
        <v>124196.47</v>
      </c>
      <c r="R7" s="371">
        <v>21363.884999999998</v>
      </c>
      <c r="S7" s="372">
        <v>5.8133841293378996</v>
      </c>
    </row>
    <row r="8" spans="1:24" ht="15.5">
      <c r="A8" s="370" t="s">
        <v>119</v>
      </c>
      <c r="B8" s="371">
        <v>6357.5519999999997</v>
      </c>
      <c r="C8" s="371">
        <v>13998</v>
      </c>
      <c r="D8" s="372">
        <v>3.5191772139636708</v>
      </c>
      <c r="F8" s="370" t="s">
        <v>121</v>
      </c>
      <c r="G8" s="371">
        <v>636.04200000000003</v>
      </c>
      <c r="H8" s="371">
        <v>3153</v>
      </c>
      <c r="I8" s="397">
        <v>2.863390192185622</v>
      </c>
      <c r="K8" s="370" t="s">
        <v>122</v>
      </c>
      <c r="L8" s="371">
        <v>319669.734</v>
      </c>
      <c r="M8" s="371">
        <v>57459.909</v>
      </c>
      <c r="N8" s="372">
        <v>5.5633525977216562</v>
      </c>
      <c r="O8" s="303"/>
      <c r="P8" s="370" t="s">
        <v>122</v>
      </c>
      <c r="Q8" s="371">
        <v>66930.823000000004</v>
      </c>
      <c r="R8" s="371">
        <v>12916.82</v>
      </c>
      <c r="S8" s="372">
        <v>5.1816796239322063</v>
      </c>
    </row>
    <row r="9" spans="1:24" ht="15.5">
      <c r="A9" s="370" t="s">
        <v>262</v>
      </c>
      <c r="B9" s="371">
        <v>4886.4480000000003</v>
      </c>
      <c r="C9" s="371">
        <v>2131</v>
      </c>
      <c r="D9" s="372">
        <v>4.7065994228539072</v>
      </c>
      <c r="F9" s="370" t="s">
        <v>140</v>
      </c>
      <c r="G9" s="371">
        <v>422.66899999999998</v>
      </c>
      <c r="H9" s="371">
        <v>2563</v>
      </c>
      <c r="I9" s="372">
        <v>2.4578065941734022</v>
      </c>
      <c r="K9" s="370" t="s">
        <v>258</v>
      </c>
      <c r="L9" s="371">
        <v>134727.45699999999</v>
      </c>
      <c r="M9" s="371">
        <v>27056.868999999999</v>
      </c>
      <c r="N9" s="372">
        <v>4.979417869820784</v>
      </c>
      <c r="O9" s="303"/>
      <c r="P9" s="370" t="s">
        <v>121</v>
      </c>
      <c r="Q9" s="371">
        <v>54289.232000000004</v>
      </c>
      <c r="R9" s="371">
        <v>10273.647000000001</v>
      </c>
      <c r="S9" s="372">
        <v>5.2843193853166257</v>
      </c>
    </row>
    <row r="10" spans="1:24" ht="16" thickBot="1">
      <c r="A10" s="370" t="s">
        <v>129</v>
      </c>
      <c r="B10" s="371">
        <v>4716.08</v>
      </c>
      <c r="C10" s="371">
        <v>2755</v>
      </c>
      <c r="D10" s="372">
        <v>3.1727839495915346</v>
      </c>
      <c r="F10" s="370" t="s">
        <v>258</v>
      </c>
      <c r="G10" s="371">
        <v>112.994</v>
      </c>
      <c r="H10" s="371">
        <v>688</v>
      </c>
      <c r="I10" s="372">
        <v>2.9089177221707341</v>
      </c>
      <c r="K10" s="370" t="s">
        <v>121</v>
      </c>
      <c r="L10" s="371">
        <v>105220.253</v>
      </c>
      <c r="M10" s="371">
        <v>15809.342000000001</v>
      </c>
      <c r="N10" s="372">
        <v>6.6555744698292942</v>
      </c>
      <c r="O10" s="303"/>
      <c r="P10" s="370" t="s">
        <v>126</v>
      </c>
      <c r="Q10" s="371">
        <v>48597.341</v>
      </c>
      <c r="R10" s="371">
        <v>6233.8789999999999</v>
      </c>
      <c r="S10" s="372">
        <v>7.79568243143635</v>
      </c>
    </row>
    <row r="11" spans="1:24" ht="16" thickBot="1">
      <c r="A11" s="370" t="s">
        <v>247</v>
      </c>
      <c r="B11" s="371">
        <v>2332.02</v>
      </c>
      <c r="C11" s="371">
        <v>1087</v>
      </c>
      <c r="D11" s="372">
        <v>4.1418518821109762</v>
      </c>
      <c r="F11" s="376" t="s">
        <v>201</v>
      </c>
      <c r="G11" s="377">
        <v>2904.607</v>
      </c>
      <c r="H11" s="377">
        <v>14465</v>
      </c>
      <c r="I11" s="378">
        <v>3.0182783821501569</v>
      </c>
      <c r="K11" s="370" t="s">
        <v>128</v>
      </c>
      <c r="L11" s="371">
        <v>78183.933999999994</v>
      </c>
      <c r="M11" s="371">
        <v>10956.008</v>
      </c>
      <c r="N11" s="372">
        <v>7.1361698531070799</v>
      </c>
      <c r="O11" s="303"/>
      <c r="P11" s="370" t="s">
        <v>123</v>
      </c>
      <c r="Q11" s="371">
        <v>44754.864999999998</v>
      </c>
      <c r="R11" s="371">
        <v>7123.335</v>
      </c>
      <c r="S11" s="372">
        <v>6.2828527648917252</v>
      </c>
    </row>
    <row r="12" spans="1:24" ht="15.5">
      <c r="A12" s="370" t="s">
        <v>127</v>
      </c>
      <c r="B12" s="371">
        <v>1917.316</v>
      </c>
      <c r="C12" s="371">
        <v>2275</v>
      </c>
      <c r="D12" s="372">
        <v>3.2534489019510691</v>
      </c>
      <c r="F12"/>
      <c r="G12"/>
      <c r="H12"/>
      <c r="I12"/>
      <c r="K12" s="370" t="s">
        <v>126</v>
      </c>
      <c r="L12" s="371">
        <v>62732.385000000002</v>
      </c>
      <c r="M12" s="371">
        <v>7370.3760000000002</v>
      </c>
      <c r="N12" s="372">
        <v>8.5114226194158888</v>
      </c>
      <c r="O12" s="303"/>
      <c r="P12" s="370" t="s">
        <v>216</v>
      </c>
      <c r="Q12" s="371">
        <v>39182.400000000001</v>
      </c>
      <c r="R12" s="371">
        <v>7205.17</v>
      </c>
      <c r="S12" s="372">
        <v>5.4380951455690845</v>
      </c>
    </row>
    <row r="13" spans="1:24" ht="15.5">
      <c r="A13" s="370" t="s">
        <v>132</v>
      </c>
      <c r="B13" s="371">
        <v>1064.06</v>
      </c>
      <c r="C13" s="371">
        <v>633</v>
      </c>
      <c r="D13" s="372">
        <v>2.9913357360126391</v>
      </c>
      <c r="F13"/>
      <c r="G13"/>
      <c r="H13"/>
      <c r="I13"/>
      <c r="K13" s="370" t="s">
        <v>120</v>
      </c>
      <c r="L13" s="371">
        <v>57452.887999999999</v>
      </c>
      <c r="M13" s="371">
        <v>8523.3209999999999</v>
      </c>
      <c r="N13" s="372">
        <v>6.7406692766821754</v>
      </c>
      <c r="O13" s="303"/>
      <c r="P13" s="370" t="s">
        <v>119</v>
      </c>
      <c r="Q13" s="371">
        <v>34347.535000000003</v>
      </c>
      <c r="R13" s="371">
        <v>6396.357</v>
      </c>
      <c r="S13" s="372">
        <v>5.3698589681595328</v>
      </c>
    </row>
    <row r="14" spans="1:24" ht="15.5">
      <c r="A14" s="370" t="s">
        <v>261</v>
      </c>
      <c r="B14" s="371">
        <v>912.45500000000004</v>
      </c>
      <c r="C14" s="371">
        <v>419</v>
      </c>
      <c r="D14" s="372">
        <v>4.3149220911261912</v>
      </c>
      <c r="K14" s="370" t="s">
        <v>124</v>
      </c>
      <c r="L14" s="371">
        <v>56349.718000000001</v>
      </c>
      <c r="M14" s="371">
        <v>9916.7919999999995</v>
      </c>
      <c r="N14" s="372">
        <v>5.682252688167706</v>
      </c>
      <c r="O14" s="303"/>
      <c r="P14" s="370" t="s">
        <v>258</v>
      </c>
      <c r="Q14" s="371">
        <v>32754.63</v>
      </c>
      <c r="R14" s="371">
        <v>6315.3429999999998</v>
      </c>
      <c r="S14" s="372">
        <v>5.1865163934880503</v>
      </c>
    </row>
    <row r="15" spans="1:24" ht="15.5">
      <c r="A15" s="370" t="s">
        <v>326</v>
      </c>
      <c r="B15" s="371">
        <v>874.6</v>
      </c>
      <c r="C15" s="371">
        <v>412</v>
      </c>
      <c r="D15" s="372">
        <v>4.1747016706443913</v>
      </c>
      <c r="E15" s="379"/>
      <c r="F15" s="303"/>
      <c r="K15" s="370" t="s">
        <v>129</v>
      </c>
      <c r="L15" s="371">
        <v>48360.302000000003</v>
      </c>
      <c r="M15" s="371">
        <v>8107.6819999999998</v>
      </c>
      <c r="N15" s="372">
        <v>5.9647507141992007</v>
      </c>
      <c r="O15" s="303"/>
      <c r="P15" s="370" t="s">
        <v>128</v>
      </c>
      <c r="Q15" s="371">
        <v>23512.32</v>
      </c>
      <c r="R15" s="371">
        <v>4556.0320000000002</v>
      </c>
      <c r="S15" s="372">
        <v>5.1607012417823226</v>
      </c>
    </row>
    <row r="16" spans="1:24" ht="15.5">
      <c r="A16" s="370" t="s">
        <v>121</v>
      </c>
      <c r="B16" s="371">
        <v>762.99699999999996</v>
      </c>
      <c r="C16" s="371">
        <v>3220</v>
      </c>
      <c r="D16" s="372">
        <v>2.9275214960729614</v>
      </c>
      <c r="F16" s="303"/>
      <c r="K16" s="370" t="s">
        <v>136</v>
      </c>
      <c r="L16" s="371">
        <v>45476.239000000001</v>
      </c>
      <c r="M16" s="371">
        <v>8755.0949999999993</v>
      </c>
      <c r="N16" s="372">
        <v>5.1942599137987653</v>
      </c>
      <c r="O16" s="303"/>
      <c r="P16" s="370" t="s">
        <v>129</v>
      </c>
      <c r="Q16" s="371">
        <v>13921.575999999999</v>
      </c>
      <c r="R16" s="371">
        <v>2390.3090000000002</v>
      </c>
      <c r="S16" s="372">
        <v>5.8241741967251928</v>
      </c>
    </row>
    <row r="17" spans="1:19" ht="15.5">
      <c r="A17" s="370" t="s">
        <v>131</v>
      </c>
      <c r="B17" s="371">
        <v>534.08600000000001</v>
      </c>
      <c r="C17" s="371">
        <v>247</v>
      </c>
      <c r="D17" s="372">
        <v>3.3501188661610937</v>
      </c>
      <c r="K17" s="370" t="s">
        <v>227</v>
      </c>
      <c r="L17" s="371">
        <v>38574.637000000002</v>
      </c>
      <c r="M17" s="371">
        <v>4629.491</v>
      </c>
      <c r="N17" s="372">
        <v>8.3323710965201148</v>
      </c>
      <c r="O17" s="303"/>
      <c r="P17" s="370" t="s">
        <v>135</v>
      </c>
      <c r="Q17" s="371">
        <v>11438.147999999999</v>
      </c>
      <c r="R17" s="371">
        <v>2386.5230000000001</v>
      </c>
      <c r="S17" s="372">
        <v>4.7928086173902358</v>
      </c>
    </row>
    <row r="18" spans="1:19" ht="15.5">
      <c r="A18" s="370" t="s">
        <v>122</v>
      </c>
      <c r="B18" s="371">
        <v>523.952</v>
      </c>
      <c r="C18" s="371">
        <v>361</v>
      </c>
      <c r="D18" s="372">
        <v>4.4591280074212136</v>
      </c>
      <c r="K18" s="370" t="s">
        <v>133</v>
      </c>
      <c r="L18" s="371">
        <v>31834.467000000001</v>
      </c>
      <c r="M18" s="371">
        <v>5088.1719999999996</v>
      </c>
      <c r="N18" s="372">
        <v>6.2565626712304541</v>
      </c>
      <c r="O18" s="303"/>
      <c r="P18" s="370" t="s">
        <v>133</v>
      </c>
      <c r="Q18" s="371">
        <v>8593.6910000000007</v>
      </c>
      <c r="R18" s="371">
        <v>1899.57</v>
      </c>
      <c r="S18" s="372">
        <v>4.5240191201166589</v>
      </c>
    </row>
    <row r="19" spans="1:19" ht="15.5">
      <c r="A19" s="370" t="s">
        <v>125</v>
      </c>
      <c r="B19" s="371">
        <v>510.858</v>
      </c>
      <c r="C19" s="371">
        <v>1066</v>
      </c>
      <c r="D19" s="372">
        <v>2.9447829420275653</v>
      </c>
      <c r="K19" s="370" t="s">
        <v>127</v>
      </c>
      <c r="L19" s="371">
        <v>22901.766</v>
      </c>
      <c r="M19" s="371">
        <v>4858.3779999999997</v>
      </c>
      <c r="N19" s="372">
        <v>4.7138707609823696</v>
      </c>
      <c r="O19" s="303"/>
      <c r="P19" s="370" t="s">
        <v>137</v>
      </c>
      <c r="Q19" s="371">
        <v>8357.8080000000009</v>
      </c>
      <c r="R19" s="371">
        <v>1734.34</v>
      </c>
      <c r="S19" s="372">
        <v>4.8190135728865169</v>
      </c>
    </row>
    <row r="20" spans="1:19" ht="15.5">
      <c r="A20" s="370" t="s">
        <v>137</v>
      </c>
      <c r="B20" s="371">
        <v>499.04300000000001</v>
      </c>
      <c r="C20" s="371">
        <v>558</v>
      </c>
      <c r="D20" s="372">
        <v>2.5982350184828449</v>
      </c>
      <c r="K20" s="370" t="s">
        <v>134</v>
      </c>
      <c r="L20" s="371">
        <v>20548.574000000001</v>
      </c>
      <c r="M20" s="371">
        <v>3741.3009999999999</v>
      </c>
      <c r="N20" s="372">
        <v>5.4923605451686459</v>
      </c>
      <c r="O20" s="303"/>
      <c r="P20" s="370" t="s">
        <v>227</v>
      </c>
      <c r="Q20" s="371">
        <v>7971.1859999999997</v>
      </c>
      <c r="R20" s="371">
        <v>1288.4780000000001</v>
      </c>
      <c r="S20" s="372">
        <v>6.1865130797731895</v>
      </c>
    </row>
    <row r="21" spans="1:19" ht="15.5">
      <c r="A21" s="370" t="s">
        <v>140</v>
      </c>
      <c r="B21" s="371">
        <v>422.66899999999998</v>
      </c>
      <c r="C21" s="371">
        <v>2563</v>
      </c>
      <c r="D21" s="372">
        <v>2.4578065941734022</v>
      </c>
      <c r="K21" s="370" t="s">
        <v>137</v>
      </c>
      <c r="L21" s="371">
        <v>20503.981</v>
      </c>
      <c r="M21" s="371">
        <v>5088.26</v>
      </c>
      <c r="N21" s="372">
        <v>4.0296645611662925</v>
      </c>
      <c r="O21" s="303"/>
      <c r="P21" s="370" t="s">
        <v>138</v>
      </c>
      <c r="Q21" s="371">
        <v>7568.4750000000004</v>
      </c>
      <c r="R21" s="371">
        <v>1405.7449999999999</v>
      </c>
      <c r="S21" s="372">
        <v>5.3839601065627134</v>
      </c>
    </row>
    <row r="22" spans="1:19" ht="15.5">
      <c r="A22" s="370" t="s">
        <v>228</v>
      </c>
      <c r="B22" s="371">
        <v>382.28399999999999</v>
      </c>
      <c r="C22" s="371">
        <v>397</v>
      </c>
      <c r="D22" s="372">
        <v>3.4139205915447679</v>
      </c>
      <c r="H22" s="311"/>
      <c r="K22" s="370" t="s">
        <v>226</v>
      </c>
      <c r="L22" s="371">
        <v>17472.686000000002</v>
      </c>
      <c r="M22" s="371">
        <v>2908.5639999999999</v>
      </c>
      <c r="N22" s="372">
        <v>6.0073238890394034</v>
      </c>
      <c r="O22" s="303"/>
      <c r="P22" s="370" t="s">
        <v>136</v>
      </c>
      <c r="Q22" s="371">
        <v>7380.558</v>
      </c>
      <c r="R22" s="371">
        <v>1514.96</v>
      </c>
      <c r="S22" s="372">
        <v>4.8717840735068911</v>
      </c>
    </row>
    <row r="23" spans="1:19" ht="15.5">
      <c r="A23" s="370" t="s">
        <v>134</v>
      </c>
      <c r="B23" s="371">
        <v>304.25700000000001</v>
      </c>
      <c r="C23" s="371">
        <v>254</v>
      </c>
      <c r="D23" s="372">
        <v>3.4788131717356507</v>
      </c>
      <c r="H23" s="311"/>
      <c r="K23" s="370" t="s">
        <v>123</v>
      </c>
      <c r="L23" s="371">
        <v>15077.405000000001</v>
      </c>
      <c r="M23" s="371">
        <v>2226.4969999999998</v>
      </c>
      <c r="N23" s="372">
        <v>6.7718056660305415</v>
      </c>
      <c r="O23" s="303"/>
      <c r="P23" s="370" t="s">
        <v>226</v>
      </c>
      <c r="Q23" s="371">
        <v>6542.0020000000004</v>
      </c>
      <c r="R23" s="371">
        <v>1174.711</v>
      </c>
      <c r="S23" s="372">
        <v>5.5690310212469285</v>
      </c>
    </row>
    <row r="24" spans="1:19" ht="15.5">
      <c r="A24" s="370" t="s">
        <v>289</v>
      </c>
      <c r="B24" s="371">
        <v>210.7</v>
      </c>
      <c r="C24" s="371">
        <v>50</v>
      </c>
      <c r="D24" s="372">
        <v>13.593548387096773</v>
      </c>
      <c r="H24" s="311"/>
      <c r="K24" s="370" t="s">
        <v>228</v>
      </c>
      <c r="L24" s="371">
        <v>14586.757</v>
      </c>
      <c r="M24" s="371">
        <v>2794.3679999999999</v>
      </c>
      <c r="N24" s="372">
        <v>5.2200558408913933</v>
      </c>
      <c r="O24" s="303"/>
      <c r="P24" s="370" t="s">
        <v>272</v>
      </c>
      <c r="Q24" s="371">
        <v>5097.95</v>
      </c>
      <c r="R24" s="371">
        <v>942.62300000000005</v>
      </c>
      <c r="S24" s="372">
        <v>5.4082597178299272</v>
      </c>
    </row>
    <row r="25" spans="1:19" ht="15.5">
      <c r="A25" s="370" t="s">
        <v>334</v>
      </c>
      <c r="B25" s="371">
        <v>167.43</v>
      </c>
      <c r="C25" s="371">
        <v>64</v>
      </c>
      <c r="D25" s="372">
        <v>4.8001720183486238</v>
      </c>
      <c r="H25" s="311"/>
      <c r="K25" s="370" t="s">
        <v>132</v>
      </c>
      <c r="L25" s="371">
        <v>10157.24</v>
      </c>
      <c r="M25" s="371">
        <v>1874.9010000000001</v>
      </c>
      <c r="N25" s="372">
        <v>5.4174807096481361</v>
      </c>
      <c r="O25" s="303"/>
      <c r="P25" s="370" t="s">
        <v>124</v>
      </c>
      <c r="Q25" s="371">
        <v>5019.3429999999998</v>
      </c>
      <c r="R25" s="371">
        <v>1222.4939999999999</v>
      </c>
      <c r="S25" s="372">
        <v>4.1058221962643584</v>
      </c>
    </row>
    <row r="26" spans="1:19" ht="15.5">
      <c r="A26" s="370" t="s">
        <v>226</v>
      </c>
      <c r="B26" s="371">
        <v>166.417</v>
      </c>
      <c r="C26" s="371">
        <v>117</v>
      </c>
      <c r="D26" s="372">
        <v>3.0493266147503433</v>
      </c>
      <c r="H26" s="311"/>
      <c r="K26" s="370" t="s">
        <v>125</v>
      </c>
      <c r="L26" s="371">
        <v>8685.9140000000007</v>
      </c>
      <c r="M26" s="371">
        <v>2250.7820000000002</v>
      </c>
      <c r="N26" s="372">
        <v>3.8590649827482184</v>
      </c>
      <c r="O26" s="303"/>
      <c r="P26" s="370" t="s">
        <v>139</v>
      </c>
      <c r="Q26" s="371">
        <v>4871.0940000000001</v>
      </c>
      <c r="R26" s="371">
        <v>1494.1959999999999</v>
      </c>
      <c r="S26" s="372">
        <v>3.2600100656138822</v>
      </c>
    </row>
    <row r="27" spans="1:19" ht="15.5">
      <c r="A27" s="370" t="s">
        <v>335</v>
      </c>
      <c r="B27" s="371">
        <v>149.80000000000001</v>
      </c>
      <c r="C27" s="371">
        <v>68</v>
      </c>
      <c r="D27" s="372">
        <v>4.4058823529411768</v>
      </c>
      <c r="H27" s="311"/>
      <c r="K27" s="370" t="s">
        <v>140</v>
      </c>
      <c r="L27" s="371">
        <v>3834.4850000000001</v>
      </c>
      <c r="M27" s="371">
        <v>879.09400000000005</v>
      </c>
      <c r="N27" s="372">
        <v>4.3618600513710701</v>
      </c>
      <c r="O27" s="303"/>
      <c r="P27" s="370" t="s">
        <v>132</v>
      </c>
      <c r="Q27" s="371">
        <v>4273.4859999999999</v>
      </c>
      <c r="R27" s="371">
        <v>843.27</v>
      </c>
      <c r="S27" s="372">
        <v>5.0677552859700929</v>
      </c>
    </row>
    <row r="28" spans="1:19" ht="15.5">
      <c r="A28" s="370" t="s">
        <v>135</v>
      </c>
      <c r="B28" s="371">
        <v>140.54599999999999</v>
      </c>
      <c r="C28" s="371">
        <v>120</v>
      </c>
      <c r="D28" s="372">
        <v>3.84215418261345</v>
      </c>
      <c r="H28" s="311"/>
      <c r="K28" s="370" t="s">
        <v>271</v>
      </c>
      <c r="L28" s="371">
        <v>3725.44</v>
      </c>
      <c r="M28" s="371">
        <v>439.50799999999998</v>
      </c>
      <c r="N28" s="372">
        <v>8.4763872329968972</v>
      </c>
      <c r="O28" s="303"/>
      <c r="P28" s="370" t="s">
        <v>140</v>
      </c>
      <c r="Q28" s="371">
        <v>3874.0650000000001</v>
      </c>
      <c r="R28" s="371">
        <v>1048.374</v>
      </c>
      <c r="S28" s="372">
        <v>3.6953081629265889</v>
      </c>
    </row>
    <row r="29" spans="1:19" ht="16" thickBot="1">
      <c r="A29" s="387" t="s">
        <v>258</v>
      </c>
      <c r="B29" s="388">
        <v>112.994</v>
      </c>
      <c r="C29" s="388">
        <v>688</v>
      </c>
      <c r="D29" s="389">
        <v>2.9089177221707341</v>
      </c>
      <c r="H29" s="311"/>
      <c r="K29" s="370" t="s">
        <v>141</v>
      </c>
      <c r="L29" s="371">
        <v>3463.8389999999999</v>
      </c>
      <c r="M29" s="371">
        <v>472.24700000000001</v>
      </c>
      <c r="N29" s="372">
        <v>7.334803609128274</v>
      </c>
      <c r="O29" s="303"/>
      <c r="P29" s="370" t="s">
        <v>134</v>
      </c>
      <c r="Q29" s="371">
        <v>3454.0320000000002</v>
      </c>
      <c r="R29" s="371">
        <v>694.11300000000006</v>
      </c>
      <c r="S29" s="372">
        <v>4.9761811117210017</v>
      </c>
    </row>
    <row r="30" spans="1:19" ht="16" thickBot="1">
      <c r="A30" s="376" t="s">
        <v>201</v>
      </c>
      <c r="B30" s="377">
        <v>52002.462</v>
      </c>
      <c r="C30" s="377">
        <v>44363</v>
      </c>
      <c r="D30" s="378">
        <v>3.8913734131805353</v>
      </c>
      <c r="E30" s="303"/>
      <c r="F30" s="303"/>
      <c r="G30" s="303"/>
      <c r="H30" s="303"/>
      <c r="I30" s="303"/>
      <c r="J30" s="303"/>
      <c r="K30" s="376" t="s">
        <v>201</v>
      </c>
      <c r="L30" s="377">
        <v>1498942.6259999999</v>
      </c>
      <c r="M30" s="377">
        <v>256407.24600000001</v>
      </c>
      <c r="N30" s="378">
        <v>5.8459448763004138</v>
      </c>
      <c r="O30" s="303"/>
      <c r="P30" s="370" t="s">
        <v>270</v>
      </c>
      <c r="Q30" s="371">
        <v>2745.3009999999999</v>
      </c>
      <c r="R30" s="371">
        <v>492.98700000000002</v>
      </c>
      <c r="S30" s="372">
        <v>5.5687087083432214</v>
      </c>
    </row>
    <row r="31" spans="1:19" ht="15.5">
      <c r="A31" s="303"/>
      <c r="B31" s="303"/>
      <c r="C31" s="303"/>
      <c r="D31" s="303"/>
      <c r="E31" s="303"/>
      <c r="F31" s="303"/>
      <c r="G31" s="303"/>
      <c r="H31" s="303"/>
      <c r="I31" s="303"/>
      <c r="J31" s="303"/>
      <c r="K31"/>
      <c r="L31"/>
      <c r="M31"/>
      <c r="N31"/>
      <c r="O31" s="303"/>
      <c r="P31" s="370" t="s">
        <v>308</v>
      </c>
      <c r="Q31" s="371">
        <v>2531.643</v>
      </c>
      <c r="R31" s="371">
        <v>405.58699999999999</v>
      </c>
      <c r="S31" s="372">
        <v>6.2419234344296051</v>
      </c>
    </row>
    <row r="32" spans="1:19" ht="15.5">
      <c r="A32" s="303"/>
      <c r="B32" s="303"/>
      <c r="C32" s="303"/>
      <c r="D32" s="303"/>
      <c r="E32" s="303"/>
      <c r="F32" s="303"/>
      <c r="G32" s="303"/>
      <c r="H32" s="303"/>
      <c r="I32" s="303"/>
      <c r="J32" s="303"/>
      <c r="K32"/>
      <c r="L32"/>
      <c r="M32"/>
      <c r="N32"/>
      <c r="O32" s="303"/>
      <c r="P32" s="370" t="s">
        <v>130</v>
      </c>
      <c r="Q32" s="371">
        <v>2304.5070000000001</v>
      </c>
      <c r="R32" s="371">
        <v>659.43499999999995</v>
      </c>
      <c r="S32" s="372">
        <v>3.4946689211218698</v>
      </c>
    </row>
    <row r="33" spans="1:19" ht="15.5">
      <c r="A33" s="380" t="s">
        <v>256</v>
      </c>
      <c r="B33" s="380"/>
      <c r="C33" s="303"/>
      <c r="D33" s="303"/>
      <c r="E33" s="303"/>
      <c r="F33" s="303"/>
      <c r="G33" s="303"/>
      <c r="H33" s="303"/>
      <c r="I33" s="303"/>
      <c r="J33" s="303"/>
      <c r="K33"/>
      <c r="L33"/>
      <c r="M33"/>
      <c r="N33"/>
      <c r="O33" s="303"/>
      <c r="P33" s="370" t="s">
        <v>261</v>
      </c>
      <c r="Q33" s="371">
        <v>2183.7550000000001</v>
      </c>
      <c r="R33" s="371">
        <v>494.05799999999999</v>
      </c>
      <c r="S33" s="372">
        <v>4.4200377283638765</v>
      </c>
    </row>
    <row r="34" spans="1:19" ht="16" thickBot="1">
      <c r="A34" s="340"/>
      <c r="C34" s="303"/>
      <c r="D34" s="303"/>
      <c r="E34" s="303"/>
      <c r="F34" s="303"/>
      <c r="G34" s="303"/>
      <c r="H34" s="303"/>
      <c r="I34" s="303"/>
      <c r="J34" s="303"/>
      <c r="O34" s="303"/>
      <c r="P34" s="370" t="s">
        <v>228</v>
      </c>
      <c r="Q34" s="371">
        <v>1895.682</v>
      </c>
      <c r="R34" s="371">
        <v>278.92200000000003</v>
      </c>
      <c r="S34" s="372">
        <v>6.7964592251597216</v>
      </c>
    </row>
    <row r="35" spans="1:19" ht="16" thickBot="1">
      <c r="A35" s="303"/>
      <c r="B35" s="303"/>
      <c r="C35" s="303"/>
      <c r="D35" s="303"/>
      <c r="E35" s="303"/>
      <c r="F35" s="303"/>
      <c r="G35" s="303"/>
      <c r="H35" s="303"/>
      <c r="I35" s="303"/>
      <c r="J35" s="303"/>
      <c r="K35"/>
      <c r="L35"/>
      <c r="M35"/>
      <c r="N35"/>
      <c r="O35" s="303"/>
      <c r="P35" s="376" t="s">
        <v>201</v>
      </c>
      <c r="Q35" s="377">
        <v>590361.348</v>
      </c>
      <c r="R35" s="377">
        <v>107854.86599999999</v>
      </c>
      <c r="S35" s="378">
        <v>5.4736644705487842</v>
      </c>
    </row>
    <row r="36" spans="1:19">
      <c r="A36"/>
      <c r="B36"/>
      <c r="C36"/>
      <c r="D36"/>
      <c r="E36"/>
      <c r="F36"/>
      <c r="G36"/>
      <c r="H36"/>
      <c r="I36"/>
      <c r="J36"/>
      <c r="K36"/>
      <c r="L36"/>
      <c r="M36"/>
      <c r="N36"/>
      <c r="O36" s="303"/>
      <c r="P36"/>
      <c r="Q36"/>
      <c r="R36"/>
      <c r="S36"/>
    </row>
    <row r="37" spans="1:19" ht="17.25" customHeight="1">
      <c r="A37"/>
      <c r="B37"/>
      <c r="C37"/>
      <c r="D37"/>
      <c r="E37"/>
      <c r="F37"/>
      <c r="G37"/>
      <c r="H37"/>
      <c r="I37"/>
      <c r="J37"/>
      <c r="K37"/>
      <c r="L37"/>
      <c r="M37"/>
      <c r="N37"/>
      <c r="O37" s="303"/>
      <c r="P37"/>
      <c r="Q37"/>
      <c r="R37"/>
      <c r="S37"/>
    </row>
    <row r="38" spans="1:19">
      <c r="A38"/>
      <c r="B38"/>
      <c r="C38"/>
      <c r="D38"/>
      <c r="E38"/>
      <c r="F38"/>
      <c r="G38"/>
      <c r="H38"/>
      <c r="I38"/>
      <c r="J38"/>
      <c r="K38"/>
      <c r="L38"/>
      <c r="M38"/>
      <c r="N38"/>
      <c r="O38" s="303"/>
      <c r="P38"/>
      <c r="Q38"/>
      <c r="R38"/>
      <c r="S38"/>
    </row>
    <row r="39" spans="1:19">
      <c r="A39"/>
      <c r="B39"/>
      <c r="C39"/>
      <c r="D39"/>
      <c r="E39"/>
      <c r="F39"/>
      <c r="G39"/>
      <c r="H39"/>
      <c r="I39"/>
      <c r="J39"/>
      <c r="K39"/>
      <c r="L39"/>
      <c r="M39"/>
      <c r="N39"/>
      <c r="O39" s="303"/>
      <c r="P39"/>
      <c r="Q39"/>
      <c r="R39"/>
      <c r="S39"/>
    </row>
    <row r="40" spans="1:19">
      <c r="A40"/>
      <c r="B40"/>
      <c r="C40"/>
      <c r="D40"/>
      <c r="E40"/>
      <c r="F40"/>
      <c r="G40"/>
      <c r="H40"/>
      <c r="I40"/>
      <c r="J40"/>
      <c r="K40"/>
      <c r="L40"/>
      <c r="M40"/>
      <c r="N40"/>
      <c r="O40" s="303"/>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03"/>
      <c r="R75" s="303"/>
    </row>
    <row r="76" spans="1:19">
      <c r="A76"/>
      <c r="B76"/>
      <c r="C76"/>
      <c r="D76"/>
      <c r="E76"/>
      <c r="F76"/>
      <c r="G76"/>
      <c r="H76"/>
      <c r="I76"/>
      <c r="J76"/>
      <c r="K76"/>
      <c r="L76"/>
      <c r="M76"/>
      <c r="N76"/>
      <c r="O76"/>
      <c r="P76"/>
      <c r="Q76" s="303"/>
      <c r="R76" s="303"/>
    </row>
    <row r="77" spans="1:19">
      <c r="A77"/>
      <c r="B77"/>
      <c r="C77"/>
      <c r="D77"/>
      <c r="E77"/>
      <c r="F77"/>
      <c r="G77"/>
      <c r="H77"/>
      <c r="I77"/>
      <c r="J77"/>
      <c r="K77"/>
      <c r="L77"/>
      <c r="M77"/>
      <c r="N77"/>
      <c r="O77"/>
      <c r="P77"/>
      <c r="Q77" s="303"/>
      <c r="R77" s="303"/>
    </row>
    <row r="78" spans="1:19">
      <c r="A78"/>
      <c r="B78"/>
      <c r="C78"/>
      <c r="D78"/>
      <c r="E78"/>
      <c r="F78"/>
      <c r="G78"/>
      <c r="H78"/>
      <c r="I78"/>
      <c r="J78"/>
      <c r="K78"/>
      <c r="L78"/>
      <c r="M78"/>
      <c r="N78"/>
      <c r="O78"/>
      <c r="P78"/>
      <c r="Q78" s="303"/>
      <c r="R78" s="303"/>
    </row>
    <row r="79" spans="1:19">
      <c r="A79"/>
      <c r="B79"/>
      <c r="C79"/>
      <c r="D79"/>
      <c r="E79"/>
      <c r="F79"/>
      <c r="G79"/>
      <c r="H79"/>
      <c r="I79"/>
      <c r="J79"/>
      <c r="K79"/>
      <c r="L79"/>
      <c r="M79"/>
      <c r="N79"/>
      <c r="O79"/>
      <c r="P79"/>
      <c r="Q79" s="303"/>
      <c r="R79" s="303"/>
    </row>
    <row r="80" spans="1:19">
      <c r="A80"/>
      <c r="B80"/>
      <c r="C80"/>
      <c r="D80"/>
      <c r="E80"/>
      <c r="F80"/>
      <c r="G80"/>
      <c r="H80"/>
      <c r="I80"/>
      <c r="J80"/>
      <c r="K80"/>
      <c r="L80"/>
      <c r="M80"/>
      <c r="N80"/>
      <c r="O80"/>
      <c r="P80"/>
      <c r="Q80" s="303"/>
      <c r="R80" s="303"/>
    </row>
    <row r="81" spans="1:18">
      <c r="A81"/>
      <c r="B81"/>
      <c r="C81"/>
      <c r="D81"/>
      <c r="E81"/>
      <c r="F81"/>
      <c r="G81"/>
      <c r="H81"/>
      <c r="I81"/>
      <c r="J81"/>
      <c r="K81"/>
      <c r="L81"/>
      <c r="M81"/>
      <c r="N81"/>
      <c r="O81"/>
      <c r="P81"/>
      <c r="Q81" s="303"/>
      <c r="R81" s="303"/>
    </row>
    <row r="82" spans="1:18">
      <c r="A82"/>
      <c r="B82"/>
      <c r="C82"/>
      <c r="D82"/>
      <c r="E82"/>
      <c r="F82"/>
      <c r="G82"/>
      <c r="H82"/>
      <c r="I82"/>
      <c r="J82"/>
      <c r="K82"/>
      <c r="L82"/>
      <c r="M82"/>
      <c r="N82"/>
      <c r="O82"/>
      <c r="P82"/>
      <c r="Q82" s="303"/>
      <c r="R82" s="303"/>
    </row>
    <row r="83" spans="1:18">
      <c r="A83"/>
      <c r="B83"/>
      <c r="C83"/>
      <c r="D83"/>
      <c r="E83"/>
      <c r="F83"/>
      <c r="G83"/>
      <c r="H83"/>
      <c r="I83"/>
      <c r="J83"/>
      <c r="K83"/>
      <c r="L83"/>
      <c r="M83"/>
      <c r="N83"/>
      <c r="O83"/>
      <c r="P83"/>
      <c r="Q83" s="303"/>
      <c r="R83" s="303"/>
    </row>
    <row r="84" spans="1:18">
      <c r="A84"/>
      <c r="B84"/>
      <c r="C84"/>
      <c r="D84"/>
      <c r="E84"/>
      <c r="F84"/>
      <c r="G84"/>
      <c r="H84"/>
      <c r="I84"/>
      <c r="J84"/>
      <c r="K84"/>
      <c r="L84"/>
      <c r="M84"/>
      <c r="N84"/>
      <c r="O84"/>
      <c r="P84"/>
      <c r="Q84" s="303"/>
      <c r="R84" s="303"/>
    </row>
    <row r="85" spans="1:18">
      <c r="A85"/>
      <c r="B85"/>
      <c r="C85"/>
      <c r="D85"/>
      <c r="E85"/>
      <c r="F85"/>
      <c r="G85"/>
      <c r="H85"/>
      <c r="I85"/>
      <c r="J85"/>
      <c r="K85"/>
      <c r="L85"/>
      <c r="M85"/>
      <c r="N85"/>
      <c r="O85"/>
      <c r="P85"/>
      <c r="Q85" s="303"/>
      <c r="R85" s="303"/>
    </row>
    <row r="86" spans="1:18">
      <c r="A86"/>
      <c r="B86"/>
      <c r="C86"/>
      <c r="D86"/>
      <c r="E86"/>
      <c r="F86"/>
      <c r="G86"/>
      <c r="H86"/>
      <c r="I86"/>
      <c r="J86"/>
      <c r="K86"/>
      <c r="L86"/>
      <c r="M86"/>
      <c r="N86"/>
      <c r="O86"/>
      <c r="P86"/>
      <c r="Q86" s="303"/>
      <c r="R86" s="303"/>
    </row>
    <row r="87" spans="1:18">
      <c r="A87"/>
      <c r="B87"/>
      <c r="C87"/>
      <c r="D87"/>
      <c r="E87"/>
      <c r="F87"/>
      <c r="G87"/>
      <c r="H87"/>
      <c r="I87"/>
      <c r="J87"/>
      <c r="K87"/>
      <c r="L87"/>
      <c r="M87"/>
      <c r="N87"/>
      <c r="O87"/>
      <c r="P87"/>
      <c r="Q87" s="303"/>
      <c r="R87" s="303"/>
    </row>
    <row r="88" spans="1:18">
      <c r="A88"/>
      <c r="B88"/>
      <c r="C88"/>
      <c r="D88"/>
      <c r="E88"/>
      <c r="F88"/>
      <c r="G88"/>
      <c r="H88"/>
      <c r="I88"/>
      <c r="J88"/>
      <c r="K88"/>
      <c r="L88"/>
      <c r="M88"/>
      <c r="N88"/>
      <c r="O88"/>
      <c r="P88"/>
      <c r="Q88" s="303"/>
      <c r="R88" s="303"/>
    </row>
    <row r="89" spans="1:18">
      <c r="A89"/>
      <c r="B89"/>
      <c r="C89"/>
      <c r="D89"/>
      <c r="E89"/>
      <c r="F89"/>
      <c r="G89"/>
      <c r="H89"/>
      <c r="I89"/>
      <c r="J89"/>
      <c r="K89"/>
      <c r="L89"/>
      <c r="M89"/>
      <c r="N89"/>
      <c r="O89"/>
      <c r="P89"/>
      <c r="Q89" s="303"/>
      <c r="R89" s="303"/>
    </row>
    <row r="90" spans="1:18">
      <c r="A90"/>
      <c r="B90"/>
      <c r="C90"/>
      <c r="D90"/>
      <c r="E90"/>
      <c r="F90"/>
      <c r="G90"/>
      <c r="H90"/>
      <c r="I90"/>
      <c r="J90"/>
      <c r="K90"/>
      <c r="L90"/>
      <c r="M90"/>
      <c r="N90"/>
      <c r="O90"/>
      <c r="P90"/>
      <c r="Q90" s="303"/>
      <c r="R90" s="303"/>
    </row>
    <row r="91" spans="1:18">
      <c r="A91"/>
      <c r="B91"/>
      <c r="C91"/>
      <c r="D91"/>
      <c r="E91"/>
      <c r="F91"/>
      <c r="G91"/>
      <c r="H91"/>
      <c r="I91"/>
      <c r="J91"/>
      <c r="K91"/>
      <c r="L91"/>
      <c r="M91"/>
      <c r="N91"/>
      <c r="O91"/>
      <c r="P91"/>
      <c r="Q91" s="303"/>
      <c r="R91" s="303"/>
    </row>
    <row r="92" spans="1:18">
      <c r="A92"/>
      <c r="B92"/>
      <c r="C92"/>
      <c r="D92"/>
      <c r="E92"/>
      <c r="F92"/>
      <c r="G92"/>
      <c r="H92"/>
      <c r="I92"/>
      <c r="J92"/>
      <c r="K92"/>
      <c r="L92"/>
      <c r="M92"/>
      <c r="N92"/>
      <c r="O92"/>
      <c r="P92"/>
      <c r="Q92" s="303"/>
      <c r="R92" s="303"/>
    </row>
    <row r="93" spans="1:18">
      <c r="A93"/>
      <c r="B93"/>
      <c r="C93"/>
      <c r="D93"/>
      <c r="E93"/>
      <c r="F93"/>
      <c r="G93"/>
      <c r="H93"/>
      <c r="I93"/>
      <c r="J93"/>
      <c r="K93"/>
      <c r="L93"/>
      <c r="M93"/>
      <c r="N93"/>
      <c r="O93"/>
      <c r="P93"/>
      <c r="Q93" s="303"/>
      <c r="R93" s="303"/>
    </row>
    <row r="94" spans="1:18">
      <c r="A94"/>
      <c r="B94"/>
      <c r="C94"/>
      <c r="D94"/>
      <c r="E94"/>
      <c r="F94"/>
      <c r="G94"/>
      <c r="H94"/>
      <c r="I94"/>
      <c r="J94"/>
      <c r="K94"/>
      <c r="L94"/>
      <c r="M94"/>
      <c r="N94"/>
      <c r="O94"/>
      <c r="P94"/>
      <c r="Q94" s="303"/>
      <c r="R94" s="303"/>
    </row>
    <row r="95" spans="1:18">
      <c r="A95"/>
      <c r="B95"/>
      <c r="C95"/>
      <c r="D95"/>
      <c r="E95"/>
      <c r="F95"/>
      <c r="G95"/>
      <c r="H95"/>
      <c r="I95"/>
      <c r="J95"/>
      <c r="K95"/>
      <c r="L95"/>
      <c r="M95"/>
      <c r="N95"/>
      <c r="O95"/>
      <c r="P95"/>
      <c r="Q95" s="303"/>
      <c r="R95" s="303"/>
    </row>
    <row r="96" spans="1:18">
      <c r="A96"/>
      <c r="B96"/>
      <c r="C96"/>
      <c r="D96"/>
      <c r="E96"/>
      <c r="F96"/>
      <c r="G96"/>
      <c r="H96"/>
      <c r="I96"/>
      <c r="J96"/>
      <c r="K96"/>
      <c r="L96"/>
      <c r="M96"/>
      <c r="N96"/>
      <c r="O96"/>
      <c r="P96"/>
      <c r="Q96" s="303"/>
      <c r="R96" s="303"/>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23"/>
  <dimension ref="A1:AA230"/>
  <sheetViews>
    <sheetView showGridLines="0" workbookViewId="0">
      <selection activeCell="K31" sqref="K31"/>
    </sheetView>
  </sheetViews>
  <sheetFormatPr defaultRowHeight="13"/>
  <cols>
    <col min="1" max="1" width="16.81640625" style="311" customWidth="1"/>
    <col min="2" max="2" width="12.26953125" style="311" bestFit="1" customWidth="1"/>
    <col min="3" max="3" width="10.1796875" style="311" customWidth="1"/>
    <col min="4" max="4" width="9.1796875" style="311"/>
    <col min="5" max="5" width="6" style="311" customWidth="1"/>
    <col min="6" max="6" width="16.7265625" style="311" customWidth="1"/>
    <col min="7" max="7" width="11.26953125" style="311" customWidth="1"/>
    <col min="8" max="8" width="10.453125" style="311" customWidth="1"/>
    <col min="9" max="9" width="9.1796875" style="311"/>
    <col min="10" max="10" width="3.54296875" style="311" customWidth="1"/>
    <col min="11" max="11" width="27.26953125" style="311" customWidth="1"/>
    <col min="12" max="12" width="11.7265625" style="311" customWidth="1"/>
    <col min="13" max="13" width="12.26953125" style="311" customWidth="1"/>
    <col min="14" max="14" width="10.453125" style="311" customWidth="1"/>
    <col min="15" max="15" width="3.81640625" style="311" customWidth="1"/>
    <col min="16" max="16" width="22.54296875" style="311" customWidth="1"/>
    <col min="17" max="17" width="11.26953125" style="311" customWidth="1"/>
    <col min="18" max="18" width="10.26953125" style="311" customWidth="1"/>
    <col min="19" max="19" width="10" style="311" customWidth="1"/>
    <col min="20" max="255" width="9.1796875" style="311"/>
    <col min="256" max="256" width="4" style="311" customWidth="1"/>
    <col min="257" max="257" width="15.1796875" style="311" customWidth="1"/>
    <col min="258" max="258" width="13.81640625" style="311" customWidth="1"/>
    <col min="259" max="259" width="10.1796875" style="311" customWidth="1"/>
    <col min="260" max="260" width="9.1796875" style="311"/>
    <col min="261" max="261" width="3.453125" style="311" customWidth="1"/>
    <col min="262" max="262" width="19.54296875" style="311" customWidth="1"/>
    <col min="263" max="263" width="12.26953125" style="311" customWidth="1"/>
    <col min="264" max="264" width="10.453125" style="311" customWidth="1"/>
    <col min="265" max="265" width="9.1796875" style="311"/>
    <col min="266" max="266" width="3.54296875" style="311" customWidth="1"/>
    <col min="267" max="267" width="16.453125" style="311" customWidth="1"/>
    <col min="268" max="268" width="11.7265625" style="311" customWidth="1"/>
    <col min="269" max="269" width="10.1796875" style="311" customWidth="1"/>
    <col min="270" max="270" width="15.81640625" style="311" customWidth="1"/>
    <col min="271" max="271" width="3.81640625" style="311" customWidth="1"/>
    <col min="272" max="272" width="16.453125" style="311" customWidth="1"/>
    <col min="273" max="273" width="11.26953125" style="311" customWidth="1"/>
    <col min="274" max="274" width="10.26953125" style="311" customWidth="1"/>
    <col min="275" max="275" width="10" style="311" customWidth="1"/>
    <col min="276" max="511" width="9.1796875" style="311"/>
    <col min="512" max="512" width="4" style="311" customWidth="1"/>
    <col min="513" max="513" width="15.1796875" style="311" customWidth="1"/>
    <col min="514" max="514" width="13.81640625" style="311" customWidth="1"/>
    <col min="515" max="515" width="10.1796875" style="311" customWidth="1"/>
    <col min="516" max="516" width="9.1796875" style="311"/>
    <col min="517" max="517" width="3.453125" style="311" customWidth="1"/>
    <col min="518" max="518" width="19.54296875" style="311" customWidth="1"/>
    <col min="519" max="519" width="12.26953125" style="311" customWidth="1"/>
    <col min="520" max="520" width="10.453125" style="311" customWidth="1"/>
    <col min="521" max="521" width="9.1796875" style="311"/>
    <col min="522" max="522" width="3.54296875" style="311" customWidth="1"/>
    <col min="523" max="523" width="16.453125" style="311" customWidth="1"/>
    <col min="524" max="524" width="11.7265625" style="311" customWidth="1"/>
    <col min="525" max="525" width="10.1796875" style="311" customWidth="1"/>
    <col min="526" max="526" width="15.81640625" style="311" customWidth="1"/>
    <col min="527" max="527" width="3.81640625" style="311" customWidth="1"/>
    <col min="528" max="528" width="16.453125" style="311" customWidth="1"/>
    <col min="529" max="529" width="11.26953125" style="311" customWidth="1"/>
    <col min="530" max="530" width="10.26953125" style="311" customWidth="1"/>
    <col min="531" max="531" width="10" style="311" customWidth="1"/>
    <col min="532" max="767" width="9.1796875" style="311"/>
    <col min="768" max="768" width="4" style="311" customWidth="1"/>
    <col min="769" max="769" width="15.1796875" style="311" customWidth="1"/>
    <col min="770" max="770" width="13.81640625" style="311" customWidth="1"/>
    <col min="771" max="771" width="10.1796875" style="311" customWidth="1"/>
    <col min="772" max="772" width="9.1796875" style="311"/>
    <col min="773" max="773" width="3.453125" style="311" customWidth="1"/>
    <col min="774" max="774" width="19.54296875" style="311" customWidth="1"/>
    <col min="775" max="775" width="12.26953125" style="311" customWidth="1"/>
    <col min="776" max="776" width="10.453125" style="311" customWidth="1"/>
    <col min="777" max="777" width="9.1796875" style="311"/>
    <col min="778" max="778" width="3.54296875" style="311" customWidth="1"/>
    <col min="779" max="779" width="16.453125" style="311" customWidth="1"/>
    <col min="780" max="780" width="11.7265625" style="311" customWidth="1"/>
    <col min="781" max="781" width="10.1796875" style="311" customWidth="1"/>
    <col min="782" max="782" width="15.81640625" style="311" customWidth="1"/>
    <col min="783" max="783" width="3.81640625" style="311" customWidth="1"/>
    <col min="784" max="784" width="16.453125" style="311" customWidth="1"/>
    <col min="785" max="785" width="11.26953125" style="311" customWidth="1"/>
    <col min="786" max="786" width="10.26953125" style="311" customWidth="1"/>
    <col min="787" max="787" width="10" style="311" customWidth="1"/>
    <col min="788" max="1023" width="9.1796875" style="311"/>
    <col min="1024" max="1024" width="4" style="311" customWidth="1"/>
    <col min="1025" max="1025" width="15.1796875" style="311" customWidth="1"/>
    <col min="1026" max="1026" width="13.81640625" style="311" customWidth="1"/>
    <col min="1027" max="1027" width="10.1796875" style="311" customWidth="1"/>
    <col min="1028" max="1028" width="9.1796875" style="311"/>
    <col min="1029" max="1029" width="3.453125" style="311" customWidth="1"/>
    <col min="1030" max="1030" width="19.54296875" style="311" customWidth="1"/>
    <col min="1031" max="1031" width="12.26953125" style="311" customWidth="1"/>
    <col min="1032" max="1032" width="10.453125" style="311" customWidth="1"/>
    <col min="1033" max="1033" width="9.1796875" style="311"/>
    <col min="1034" max="1034" width="3.54296875" style="311" customWidth="1"/>
    <col min="1035" max="1035" width="16.453125" style="311" customWidth="1"/>
    <col min="1036" max="1036" width="11.7265625" style="311" customWidth="1"/>
    <col min="1037" max="1037" width="10.1796875" style="311" customWidth="1"/>
    <col min="1038" max="1038" width="15.81640625" style="311" customWidth="1"/>
    <col min="1039" max="1039" width="3.81640625" style="311" customWidth="1"/>
    <col min="1040" max="1040" width="16.453125" style="311" customWidth="1"/>
    <col min="1041" max="1041" width="11.26953125" style="311" customWidth="1"/>
    <col min="1042" max="1042" width="10.26953125" style="311" customWidth="1"/>
    <col min="1043" max="1043" width="10" style="311" customWidth="1"/>
    <col min="1044" max="1279" width="9.1796875" style="311"/>
    <col min="1280" max="1280" width="4" style="311" customWidth="1"/>
    <col min="1281" max="1281" width="15.1796875" style="311" customWidth="1"/>
    <col min="1282" max="1282" width="13.81640625" style="311" customWidth="1"/>
    <col min="1283" max="1283" width="10.1796875" style="311" customWidth="1"/>
    <col min="1284" max="1284" width="9.1796875" style="311"/>
    <col min="1285" max="1285" width="3.453125" style="311" customWidth="1"/>
    <col min="1286" max="1286" width="19.54296875" style="311" customWidth="1"/>
    <col min="1287" max="1287" width="12.26953125" style="311" customWidth="1"/>
    <col min="1288" max="1288" width="10.453125" style="311" customWidth="1"/>
    <col min="1289" max="1289" width="9.1796875" style="311"/>
    <col min="1290" max="1290" width="3.54296875" style="311" customWidth="1"/>
    <col min="1291" max="1291" width="16.453125" style="311" customWidth="1"/>
    <col min="1292" max="1292" width="11.7265625" style="311" customWidth="1"/>
    <col min="1293" max="1293" width="10.1796875" style="311" customWidth="1"/>
    <col min="1294" max="1294" width="15.81640625" style="311" customWidth="1"/>
    <col min="1295" max="1295" width="3.81640625" style="311" customWidth="1"/>
    <col min="1296" max="1296" width="16.453125" style="311" customWidth="1"/>
    <col min="1297" max="1297" width="11.26953125" style="311" customWidth="1"/>
    <col min="1298" max="1298" width="10.26953125" style="311" customWidth="1"/>
    <col min="1299" max="1299" width="10" style="311" customWidth="1"/>
    <col min="1300" max="1535" width="9.1796875" style="311"/>
    <col min="1536" max="1536" width="4" style="311" customWidth="1"/>
    <col min="1537" max="1537" width="15.1796875" style="311" customWidth="1"/>
    <col min="1538" max="1538" width="13.81640625" style="311" customWidth="1"/>
    <col min="1539" max="1539" width="10.1796875" style="311" customWidth="1"/>
    <col min="1540" max="1540" width="9.1796875" style="311"/>
    <col min="1541" max="1541" width="3.453125" style="311" customWidth="1"/>
    <col min="1542" max="1542" width="19.54296875" style="311" customWidth="1"/>
    <col min="1543" max="1543" width="12.26953125" style="311" customWidth="1"/>
    <col min="1544" max="1544" width="10.453125" style="311" customWidth="1"/>
    <col min="1545" max="1545" width="9.1796875" style="311"/>
    <col min="1546" max="1546" width="3.54296875" style="311" customWidth="1"/>
    <col min="1547" max="1547" width="16.453125" style="311" customWidth="1"/>
    <col min="1548" max="1548" width="11.7265625" style="311" customWidth="1"/>
    <col min="1549" max="1549" width="10.1796875" style="311" customWidth="1"/>
    <col min="1550" max="1550" width="15.81640625" style="311" customWidth="1"/>
    <col min="1551" max="1551" width="3.81640625" style="311" customWidth="1"/>
    <col min="1552" max="1552" width="16.453125" style="311" customWidth="1"/>
    <col min="1553" max="1553" width="11.26953125" style="311" customWidth="1"/>
    <col min="1554" max="1554" width="10.26953125" style="311" customWidth="1"/>
    <col min="1555" max="1555" width="10" style="311" customWidth="1"/>
    <col min="1556" max="1791" width="9.1796875" style="311"/>
    <col min="1792" max="1792" width="4" style="311" customWidth="1"/>
    <col min="1793" max="1793" width="15.1796875" style="311" customWidth="1"/>
    <col min="1794" max="1794" width="13.81640625" style="311" customWidth="1"/>
    <col min="1795" max="1795" width="10.1796875" style="311" customWidth="1"/>
    <col min="1796" max="1796" width="9.1796875" style="311"/>
    <col min="1797" max="1797" width="3.453125" style="311" customWidth="1"/>
    <col min="1798" max="1798" width="19.54296875" style="311" customWidth="1"/>
    <col min="1799" max="1799" width="12.26953125" style="311" customWidth="1"/>
    <col min="1800" max="1800" width="10.453125" style="311" customWidth="1"/>
    <col min="1801" max="1801" width="9.1796875" style="311"/>
    <col min="1802" max="1802" width="3.54296875" style="311" customWidth="1"/>
    <col min="1803" max="1803" width="16.453125" style="311" customWidth="1"/>
    <col min="1804" max="1804" width="11.7265625" style="311" customWidth="1"/>
    <col min="1805" max="1805" width="10.1796875" style="311" customWidth="1"/>
    <col min="1806" max="1806" width="15.81640625" style="311" customWidth="1"/>
    <col min="1807" max="1807" width="3.81640625" style="311" customWidth="1"/>
    <col min="1808" max="1808" width="16.453125" style="311" customWidth="1"/>
    <col min="1809" max="1809" width="11.26953125" style="311" customWidth="1"/>
    <col min="1810" max="1810" width="10.26953125" style="311" customWidth="1"/>
    <col min="1811" max="1811" width="10" style="311" customWidth="1"/>
    <col min="1812" max="2047" width="9.1796875" style="311"/>
    <col min="2048" max="2048" width="4" style="311" customWidth="1"/>
    <col min="2049" max="2049" width="15.1796875" style="311" customWidth="1"/>
    <col min="2050" max="2050" width="13.81640625" style="311" customWidth="1"/>
    <col min="2051" max="2051" width="10.1796875" style="311" customWidth="1"/>
    <col min="2052" max="2052" width="9.1796875" style="311"/>
    <col min="2053" max="2053" width="3.453125" style="311" customWidth="1"/>
    <col min="2054" max="2054" width="19.54296875" style="311" customWidth="1"/>
    <col min="2055" max="2055" width="12.26953125" style="311" customWidth="1"/>
    <col min="2056" max="2056" width="10.453125" style="311" customWidth="1"/>
    <col min="2057" max="2057" width="9.1796875" style="311"/>
    <col min="2058" max="2058" width="3.54296875" style="311" customWidth="1"/>
    <col min="2059" max="2059" width="16.453125" style="311" customWidth="1"/>
    <col min="2060" max="2060" width="11.7265625" style="311" customWidth="1"/>
    <col min="2061" max="2061" width="10.1796875" style="311" customWidth="1"/>
    <col min="2062" max="2062" width="15.81640625" style="311" customWidth="1"/>
    <col min="2063" max="2063" width="3.81640625" style="311" customWidth="1"/>
    <col min="2064" max="2064" width="16.453125" style="311" customWidth="1"/>
    <col min="2065" max="2065" width="11.26953125" style="311" customWidth="1"/>
    <col min="2066" max="2066" width="10.26953125" style="311" customWidth="1"/>
    <col min="2067" max="2067" width="10" style="311" customWidth="1"/>
    <col min="2068" max="2303" width="9.1796875" style="311"/>
    <col min="2304" max="2304" width="4" style="311" customWidth="1"/>
    <col min="2305" max="2305" width="15.1796875" style="311" customWidth="1"/>
    <col min="2306" max="2306" width="13.81640625" style="311" customWidth="1"/>
    <col min="2307" max="2307" width="10.1796875" style="311" customWidth="1"/>
    <col min="2308" max="2308" width="9.1796875" style="311"/>
    <col min="2309" max="2309" width="3.453125" style="311" customWidth="1"/>
    <col min="2310" max="2310" width="19.54296875" style="311" customWidth="1"/>
    <col min="2311" max="2311" width="12.26953125" style="311" customWidth="1"/>
    <col min="2312" max="2312" width="10.453125" style="311" customWidth="1"/>
    <col min="2313" max="2313" width="9.1796875" style="311"/>
    <col min="2314" max="2314" width="3.54296875" style="311" customWidth="1"/>
    <col min="2315" max="2315" width="16.453125" style="311" customWidth="1"/>
    <col min="2316" max="2316" width="11.7265625" style="311" customWidth="1"/>
    <col min="2317" max="2317" width="10.1796875" style="311" customWidth="1"/>
    <col min="2318" max="2318" width="15.81640625" style="311" customWidth="1"/>
    <col min="2319" max="2319" width="3.81640625" style="311" customWidth="1"/>
    <col min="2320" max="2320" width="16.453125" style="311" customWidth="1"/>
    <col min="2321" max="2321" width="11.26953125" style="311" customWidth="1"/>
    <col min="2322" max="2322" width="10.26953125" style="311" customWidth="1"/>
    <col min="2323" max="2323" width="10" style="311" customWidth="1"/>
    <col min="2324" max="2559" width="9.1796875" style="311"/>
    <col min="2560" max="2560" width="4" style="311" customWidth="1"/>
    <col min="2561" max="2561" width="15.1796875" style="311" customWidth="1"/>
    <col min="2562" max="2562" width="13.81640625" style="311" customWidth="1"/>
    <col min="2563" max="2563" width="10.1796875" style="311" customWidth="1"/>
    <col min="2564" max="2564" width="9.1796875" style="311"/>
    <col min="2565" max="2565" width="3.453125" style="311" customWidth="1"/>
    <col min="2566" max="2566" width="19.54296875" style="311" customWidth="1"/>
    <col min="2567" max="2567" width="12.26953125" style="311" customWidth="1"/>
    <col min="2568" max="2568" width="10.453125" style="311" customWidth="1"/>
    <col min="2569" max="2569" width="9.1796875" style="311"/>
    <col min="2570" max="2570" width="3.54296875" style="311" customWidth="1"/>
    <col min="2571" max="2571" width="16.453125" style="311" customWidth="1"/>
    <col min="2572" max="2572" width="11.7265625" style="311" customWidth="1"/>
    <col min="2573" max="2573" width="10.1796875" style="311" customWidth="1"/>
    <col min="2574" max="2574" width="15.81640625" style="311" customWidth="1"/>
    <col min="2575" max="2575" width="3.81640625" style="311" customWidth="1"/>
    <col min="2576" max="2576" width="16.453125" style="311" customWidth="1"/>
    <col min="2577" max="2577" width="11.26953125" style="311" customWidth="1"/>
    <col min="2578" max="2578" width="10.26953125" style="311" customWidth="1"/>
    <col min="2579" max="2579" width="10" style="311" customWidth="1"/>
    <col min="2580" max="2815" width="9.1796875" style="311"/>
    <col min="2816" max="2816" width="4" style="311" customWidth="1"/>
    <col min="2817" max="2817" width="15.1796875" style="311" customWidth="1"/>
    <col min="2818" max="2818" width="13.81640625" style="311" customWidth="1"/>
    <col min="2819" max="2819" width="10.1796875" style="311" customWidth="1"/>
    <col min="2820" max="2820" width="9.1796875" style="311"/>
    <col min="2821" max="2821" width="3.453125" style="311" customWidth="1"/>
    <col min="2822" max="2822" width="19.54296875" style="311" customWidth="1"/>
    <col min="2823" max="2823" width="12.26953125" style="311" customWidth="1"/>
    <col min="2824" max="2824" width="10.453125" style="311" customWidth="1"/>
    <col min="2825" max="2825" width="9.1796875" style="311"/>
    <col min="2826" max="2826" width="3.54296875" style="311" customWidth="1"/>
    <col min="2827" max="2827" width="16.453125" style="311" customWidth="1"/>
    <col min="2828" max="2828" width="11.7265625" style="311" customWidth="1"/>
    <col min="2829" max="2829" width="10.1796875" style="311" customWidth="1"/>
    <col min="2830" max="2830" width="15.81640625" style="311" customWidth="1"/>
    <col min="2831" max="2831" width="3.81640625" style="311" customWidth="1"/>
    <col min="2832" max="2832" width="16.453125" style="311" customWidth="1"/>
    <col min="2833" max="2833" width="11.26953125" style="311" customWidth="1"/>
    <col min="2834" max="2834" width="10.26953125" style="311" customWidth="1"/>
    <col min="2835" max="2835" width="10" style="311" customWidth="1"/>
    <col min="2836" max="3071" width="9.1796875" style="311"/>
    <col min="3072" max="3072" width="4" style="311" customWidth="1"/>
    <col min="3073" max="3073" width="15.1796875" style="311" customWidth="1"/>
    <col min="3074" max="3074" width="13.81640625" style="311" customWidth="1"/>
    <col min="3075" max="3075" width="10.1796875" style="311" customWidth="1"/>
    <col min="3076" max="3076" width="9.1796875" style="311"/>
    <col min="3077" max="3077" width="3.453125" style="311" customWidth="1"/>
    <col min="3078" max="3078" width="19.54296875" style="311" customWidth="1"/>
    <col min="3079" max="3079" width="12.26953125" style="311" customWidth="1"/>
    <col min="3080" max="3080" width="10.453125" style="311" customWidth="1"/>
    <col min="3081" max="3081" width="9.1796875" style="311"/>
    <col min="3082" max="3082" width="3.54296875" style="311" customWidth="1"/>
    <col min="3083" max="3083" width="16.453125" style="311" customWidth="1"/>
    <col min="3084" max="3084" width="11.7265625" style="311" customWidth="1"/>
    <col min="3085" max="3085" width="10.1796875" style="311" customWidth="1"/>
    <col min="3086" max="3086" width="15.81640625" style="311" customWidth="1"/>
    <col min="3087" max="3087" width="3.81640625" style="311" customWidth="1"/>
    <col min="3088" max="3088" width="16.453125" style="311" customWidth="1"/>
    <col min="3089" max="3089" width="11.26953125" style="311" customWidth="1"/>
    <col min="3090" max="3090" width="10.26953125" style="311" customWidth="1"/>
    <col min="3091" max="3091" width="10" style="311" customWidth="1"/>
    <col min="3092" max="3327" width="9.1796875" style="311"/>
    <col min="3328" max="3328" width="4" style="311" customWidth="1"/>
    <col min="3329" max="3329" width="15.1796875" style="311" customWidth="1"/>
    <col min="3330" max="3330" width="13.81640625" style="311" customWidth="1"/>
    <col min="3331" max="3331" width="10.1796875" style="311" customWidth="1"/>
    <col min="3332" max="3332" width="9.1796875" style="311"/>
    <col min="3333" max="3333" width="3.453125" style="311" customWidth="1"/>
    <col min="3334" max="3334" width="19.54296875" style="311" customWidth="1"/>
    <col min="3335" max="3335" width="12.26953125" style="311" customWidth="1"/>
    <col min="3336" max="3336" width="10.453125" style="311" customWidth="1"/>
    <col min="3337" max="3337" width="9.1796875" style="311"/>
    <col min="3338" max="3338" width="3.54296875" style="311" customWidth="1"/>
    <col min="3339" max="3339" width="16.453125" style="311" customWidth="1"/>
    <col min="3340" max="3340" width="11.7265625" style="311" customWidth="1"/>
    <col min="3341" max="3341" width="10.1796875" style="311" customWidth="1"/>
    <col min="3342" max="3342" width="15.81640625" style="311" customWidth="1"/>
    <col min="3343" max="3343" width="3.81640625" style="311" customWidth="1"/>
    <col min="3344" max="3344" width="16.453125" style="311" customWidth="1"/>
    <col min="3345" max="3345" width="11.26953125" style="311" customWidth="1"/>
    <col min="3346" max="3346" width="10.26953125" style="311" customWidth="1"/>
    <col min="3347" max="3347" width="10" style="311" customWidth="1"/>
    <col min="3348" max="3583" width="9.1796875" style="311"/>
    <col min="3584" max="3584" width="4" style="311" customWidth="1"/>
    <col min="3585" max="3585" width="15.1796875" style="311" customWidth="1"/>
    <col min="3586" max="3586" width="13.81640625" style="311" customWidth="1"/>
    <col min="3587" max="3587" width="10.1796875" style="311" customWidth="1"/>
    <col min="3588" max="3588" width="9.1796875" style="311"/>
    <col min="3589" max="3589" width="3.453125" style="311" customWidth="1"/>
    <col min="3590" max="3590" width="19.54296875" style="311" customWidth="1"/>
    <col min="3591" max="3591" width="12.26953125" style="311" customWidth="1"/>
    <col min="3592" max="3592" width="10.453125" style="311" customWidth="1"/>
    <col min="3593" max="3593" width="9.1796875" style="311"/>
    <col min="3594" max="3594" width="3.54296875" style="311" customWidth="1"/>
    <col min="3595" max="3595" width="16.453125" style="311" customWidth="1"/>
    <col min="3596" max="3596" width="11.7265625" style="311" customWidth="1"/>
    <col min="3597" max="3597" width="10.1796875" style="311" customWidth="1"/>
    <col min="3598" max="3598" width="15.81640625" style="311" customWidth="1"/>
    <col min="3599" max="3599" width="3.81640625" style="311" customWidth="1"/>
    <col min="3600" max="3600" width="16.453125" style="311" customWidth="1"/>
    <col min="3601" max="3601" width="11.26953125" style="311" customWidth="1"/>
    <col min="3602" max="3602" width="10.26953125" style="311" customWidth="1"/>
    <col min="3603" max="3603" width="10" style="311" customWidth="1"/>
    <col min="3604" max="3839" width="9.1796875" style="311"/>
    <col min="3840" max="3840" width="4" style="311" customWidth="1"/>
    <col min="3841" max="3841" width="15.1796875" style="311" customWidth="1"/>
    <col min="3842" max="3842" width="13.81640625" style="311" customWidth="1"/>
    <col min="3843" max="3843" width="10.1796875" style="311" customWidth="1"/>
    <col min="3844" max="3844" width="9.1796875" style="311"/>
    <col min="3845" max="3845" width="3.453125" style="311" customWidth="1"/>
    <col min="3846" max="3846" width="19.54296875" style="311" customWidth="1"/>
    <col min="3847" max="3847" width="12.26953125" style="311" customWidth="1"/>
    <col min="3848" max="3848" width="10.453125" style="311" customWidth="1"/>
    <col min="3849" max="3849" width="9.1796875" style="311"/>
    <col min="3850" max="3850" width="3.54296875" style="311" customWidth="1"/>
    <col min="3851" max="3851" width="16.453125" style="311" customWidth="1"/>
    <col min="3852" max="3852" width="11.7265625" style="311" customWidth="1"/>
    <col min="3853" max="3853" width="10.1796875" style="311" customWidth="1"/>
    <col min="3854" max="3854" width="15.81640625" style="311" customWidth="1"/>
    <col min="3855" max="3855" width="3.81640625" style="311" customWidth="1"/>
    <col min="3856" max="3856" width="16.453125" style="311" customWidth="1"/>
    <col min="3857" max="3857" width="11.26953125" style="311" customWidth="1"/>
    <col min="3858" max="3858" width="10.26953125" style="311" customWidth="1"/>
    <col min="3859" max="3859" width="10" style="311" customWidth="1"/>
    <col min="3860" max="4095" width="9.1796875" style="311"/>
    <col min="4096" max="4096" width="4" style="311" customWidth="1"/>
    <col min="4097" max="4097" width="15.1796875" style="311" customWidth="1"/>
    <col min="4098" max="4098" width="13.81640625" style="311" customWidth="1"/>
    <col min="4099" max="4099" width="10.1796875" style="311" customWidth="1"/>
    <col min="4100" max="4100" width="9.1796875" style="311"/>
    <col min="4101" max="4101" width="3.453125" style="311" customWidth="1"/>
    <col min="4102" max="4102" width="19.54296875" style="311" customWidth="1"/>
    <col min="4103" max="4103" width="12.26953125" style="311" customWidth="1"/>
    <col min="4104" max="4104" width="10.453125" style="311" customWidth="1"/>
    <col min="4105" max="4105" width="9.1796875" style="311"/>
    <col min="4106" max="4106" width="3.54296875" style="311" customWidth="1"/>
    <col min="4107" max="4107" width="16.453125" style="311" customWidth="1"/>
    <col min="4108" max="4108" width="11.7265625" style="311" customWidth="1"/>
    <col min="4109" max="4109" width="10.1796875" style="311" customWidth="1"/>
    <col min="4110" max="4110" width="15.81640625" style="311" customWidth="1"/>
    <col min="4111" max="4111" width="3.81640625" style="311" customWidth="1"/>
    <col min="4112" max="4112" width="16.453125" style="311" customWidth="1"/>
    <col min="4113" max="4113" width="11.26953125" style="311" customWidth="1"/>
    <col min="4114" max="4114" width="10.26953125" style="311" customWidth="1"/>
    <col min="4115" max="4115" width="10" style="311" customWidth="1"/>
    <col min="4116" max="4351" width="9.1796875" style="311"/>
    <col min="4352" max="4352" width="4" style="311" customWidth="1"/>
    <col min="4353" max="4353" width="15.1796875" style="311" customWidth="1"/>
    <col min="4354" max="4354" width="13.81640625" style="311" customWidth="1"/>
    <col min="4355" max="4355" width="10.1796875" style="311" customWidth="1"/>
    <col min="4356" max="4356" width="9.1796875" style="311"/>
    <col min="4357" max="4357" width="3.453125" style="311" customWidth="1"/>
    <col min="4358" max="4358" width="19.54296875" style="311" customWidth="1"/>
    <col min="4359" max="4359" width="12.26953125" style="311" customWidth="1"/>
    <col min="4360" max="4360" width="10.453125" style="311" customWidth="1"/>
    <col min="4361" max="4361" width="9.1796875" style="311"/>
    <col min="4362" max="4362" width="3.54296875" style="311" customWidth="1"/>
    <col min="4363" max="4363" width="16.453125" style="311" customWidth="1"/>
    <col min="4364" max="4364" width="11.7265625" style="311" customWidth="1"/>
    <col min="4365" max="4365" width="10.1796875" style="311" customWidth="1"/>
    <col min="4366" max="4366" width="15.81640625" style="311" customWidth="1"/>
    <col min="4367" max="4367" width="3.81640625" style="311" customWidth="1"/>
    <col min="4368" max="4368" width="16.453125" style="311" customWidth="1"/>
    <col min="4369" max="4369" width="11.26953125" style="311" customWidth="1"/>
    <col min="4370" max="4370" width="10.26953125" style="311" customWidth="1"/>
    <col min="4371" max="4371" width="10" style="311" customWidth="1"/>
    <col min="4372" max="4607" width="9.1796875" style="311"/>
    <col min="4608" max="4608" width="4" style="311" customWidth="1"/>
    <col min="4609" max="4609" width="15.1796875" style="311" customWidth="1"/>
    <col min="4610" max="4610" width="13.81640625" style="311" customWidth="1"/>
    <col min="4611" max="4611" width="10.1796875" style="311" customWidth="1"/>
    <col min="4612" max="4612" width="9.1796875" style="311"/>
    <col min="4613" max="4613" width="3.453125" style="311" customWidth="1"/>
    <col min="4614" max="4614" width="19.54296875" style="311" customWidth="1"/>
    <col min="4615" max="4615" width="12.26953125" style="311" customWidth="1"/>
    <col min="4616" max="4616" width="10.453125" style="311" customWidth="1"/>
    <col min="4617" max="4617" width="9.1796875" style="311"/>
    <col min="4618" max="4618" width="3.54296875" style="311" customWidth="1"/>
    <col min="4619" max="4619" width="16.453125" style="311" customWidth="1"/>
    <col min="4620" max="4620" width="11.7265625" style="311" customWidth="1"/>
    <col min="4621" max="4621" width="10.1796875" style="311" customWidth="1"/>
    <col min="4622" max="4622" width="15.81640625" style="311" customWidth="1"/>
    <col min="4623" max="4623" width="3.81640625" style="311" customWidth="1"/>
    <col min="4624" max="4624" width="16.453125" style="311" customWidth="1"/>
    <col min="4625" max="4625" width="11.26953125" style="311" customWidth="1"/>
    <col min="4626" max="4626" width="10.26953125" style="311" customWidth="1"/>
    <col min="4627" max="4627" width="10" style="311" customWidth="1"/>
    <col min="4628" max="4863" width="9.1796875" style="311"/>
    <col min="4864" max="4864" width="4" style="311" customWidth="1"/>
    <col min="4865" max="4865" width="15.1796875" style="311" customWidth="1"/>
    <col min="4866" max="4866" width="13.81640625" style="311" customWidth="1"/>
    <col min="4867" max="4867" width="10.1796875" style="311" customWidth="1"/>
    <col min="4868" max="4868" width="9.1796875" style="311"/>
    <col min="4869" max="4869" width="3.453125" style="311" customWidth="1"/>
    <col min="4870" max="4870" width="19.54296875" style="311" customWidth="1"/>
    <col min="4871" max="4871" width="12.26953125" style="311" customWidth="1"/>
    <col min="4872" max="4872" width="10.453125" style="311" customWidth="1"/>
    <col min="4873" max="4873" width="9.1796875" style="311"/>
    <col min="4874" max="4874" width="3.54296875" style="311" customWidth="1"/>
    <col min="4875" max="4875" width="16.453125" style="311" customWidth="1"/>
    <col min="4876" max="4876" width="11.7265625" style="311" customWidth="1"/>
    <col min="4877" max="4877" width="10.1796875" style="311" customWidth="1"/>
    <col min="4878" max="4878" width="15.81640625" style="311" customWidth="1"/>
    <col min="4879" max="4879" width="3.81640625" style="311" customWidth="1"/>
    <col min="4880" max="4880" width="16.453125" style="311" customWidth="1"/>
    <col min="4881" max="4881" width="11.26953125" style="311" customWidth="1"/>
    <col min="4882" max="4882" width="10.26953125" style="311" customWidth="1"/>
    <col min="4883" max="4883" width="10" style="311" customWidth="1"/>
    <col min="4884" max="5119" width="9.1796875" style="311"/>
    <col min="5120" max="5120" width="4" style="311" customWidth="1"/>
    <col min="5121" max="5121" width="15.1796875" style="311" customWidth="1"/>
    <col min="5122" max="5122" width="13.81640625" style="311" customWidth="1"/>
    <col min="5123" max="5123" width="10.1796875" style="311" customWidth="1"/>
    <col min="5124" max="5124" width="9.1796875" style="311"/>
    <col min="5125" max="5125" width="3.453125" style="311" customWidth="1"/>
    <col min="5126" max="5126" width="19.54296875" style="311" customWidth="1"/>
    <col min="5127" max="5127" width="12.26953125" style="311" customWidth="1"/>
    <col min="5128" max="5128" width="10.453125" style="311" customWidth="1"/>
    <col min="5129" max="5129" width="9.1796875" style="311"/>
    <col min="5130" max="5130" width="3.54296875" style="311" customWidth="1"/>
    <col min="5131" max="5131" width="16.453125" style="311" customWidth="1"/>
    <col min="5132" max="5132" width="11.7265625" style="311" customWidth="1"/>
    <col min="5133" max="5133" width="10.1796875" style="311" customWidth="1"/>
    <col min="5134" max="5134" width="15.81640625" style="311" customWidth="1"/>
    <col min="5135" max="5135" width="3.81640625" style="311" customWidth="1"/>
    <col min="5136" max="5136" width="16.453125" style="311" customWidth="1"/>
    <col min="5137" max="5137" width="11.26953125" style="311" customWidth="1"/>
    <col min="5138" max="5138" width="10.26953125" style="311" customWidth="1"/>
    <col min="5139" max="5139" width="10" style="311" customWidth="1"/>
    <col min="5140" max="5375" width="9.1796875" style="311"/>
    <col min="5376" max="5376" width="4" style="311" customWidth="1"/>
    <col min="5377" max="5377" width="15.1796875" style="311" customWidth="1"/>
    <col min="5378" max="5378" width="13.81640625" style="311" customWidth="1"/>
    <col min="5379" max="5379" width="10.1796875" style="311" customWidth="1"/>
    <col min="5380" max="5380" width="9.1796875" style="311"/>
    <col min="5381" max="5381" width="3.453125" style="311" customWidth="1"/>
    <col min="5382" max="5382" width="19.54296875" style="311" customWidth="1"/>
    <col min="5383" max="5383" width="12.26953125" style="311" customWidth="1"/>
    <col min="5384" max="5384" width="10.453125" style="311" customWidth="1"/>
    <col min="5385" max="5385" width="9.1796875" style="311"/>
    <col min="5386" max="5386" width="3.54296875" style="311" customWidth="1"/>
    <col min="5387" max="5387" width="16.453125" style="311" customWidth="1"/>
    <col min="5388" max="5388" width="11.7265625" style="311" customWidth="1"/>
    <col min="5389" max="5389" width="10.1796875" style="311" customWidth="1"/>
    <col min="5390" max="5390" width="15.81640625" style="311" customWidth="1"/>
    <col min="5391" max="5391" width="3.81640625" style="311" customWidth="1"/>
    <col min="5392" max="5392" width="16.453125" style="311" customWidth="1"/>
    <col min="5393" max="5393" width="11.26953125" style="311" customWidth="1"/>
    <col min="5394" max="5394" width="10.26953125" style="311" customWidth="1"/>
    <col min="5395" max="5395" width="10" style="311" customWidth="1"/>
    <col min="5396" max="5631" width="9.1796875" style="311"/>
    <col min="5632" max="5632" width="4" style="311" customWidth="1"/>
    <col min="5633" max="5633" width="15.1796875" style="311" customWidth="1"/>
    <col min="5634" max="5634" width="13.81640625" style="311" customWidth="1"/>
    <col min="5635" max="5635" width="10.1796875" style="311" customWidth="1"/>
    <col min="5636" max="5636" width="9.1796875" style="311"/>
    <col min="5637" max="5637" width="3.453125" style="311" customWidth="1"/>
    <col min="5638" max="5638" width="19.54296875" style="311" customWidth="1"/>
    <col min="5639" max="5639" width="12.26953125" style="311" customWidth="1"/>
    <col min="5640" max="5640" width="10.453125" style="311" customWidth="1"/>
    <col min="5641" max="5641" width="9.1796875" style="311"/>
    <col min="5642" max="5642" width="3.54296875" style="311" customWidth="1"/>
    <col min="5643" max="5643" width="16.453125" style="311" customWidth="1"/>
    <col min="5644" max="5644" width="11.7265625" style="311" customWidth="1"/>
    <col min="5645" max="5645" width="10.1796875" style="311" customWidth="1"/>
    <col min="5646" max="5646" width="15.81640625" style="311" customWidth="1"/>
    <col min="5647" max="5647" width="3.81640625" style="311" customWidth="1"/>
    <col min="5648" max="5648" width="16.453125" style="311" customWidth="1"/>
    <col min="5649" max="5649" width="11.26953125" style="311" customWidth="1"/>
    <col min="5650" max="5650" width="10.26953125" style="311" customWidth="1"/>
    <col min="5651" max="5651" width="10" style="311" customWidth="1"/>
    <col min="5652" max="5887" width="9.1796875" style="311"/>
    <col min="5888" max="5888" width="4" style="311" customWidth="1"/>
    <col min="5889" max="5889" width="15.1796875" style="311" customWidth="1"/>
    <col min="5890" max="5890" width="13.81640625" style="311" customWidth="1"/>
    <col min="5891" max="5891" width="10.1796875" style="311" customWidth="1"/>
    <col min="5892" max="5892" width="9.1796875" style="311"/>
    <col min="5893" max="5893" width="3.453125" style="311" customWidth="1"/>
    <col min="5894" max="5894" width="19.54296875" style="311" customWidth="1"/>
    <col min="5895" max="5895" width="12.26953125" style="311" customWidth="1"/>
    <col min="5896" max="5896" width="10.453125" style="311" customWidth="1"/>
    <col min="5897" max="5897" width="9.1796875" style="311"/>
    <col min="5898" max="5898" width="3.54296875" style="311" customWidth="1"/>
    <col min="5899" max="5899" width="16.453125" style="311" customWidth="1"/>
    <col min="5900" max="5900" width="11.7265625" style="311" customWidth="1"/>
    <col min="5901" max="5901" width="10.1796875" style="311" customWidth="1"/>
    <col min="5902" max="5902" width="15.81640625" style="311" customWidth="1"/>
    <col min="5903" max="5903" width="3.81640625" style="311" customWidth="1"/>
    <col min="5904" max="5904" width="16.453125" style="311" customWidth="1"/>
    <col min="5905" max="5905" width="11.26953125" style="311" customWidth="1"/>
    <col min="5906" max="5906" width="10.26953125" style="311" customWidth="1"/>
    <col min="5907" max="5907" width="10" style="311" customWidth="1"/>
    <col min="5908" max="6143" width="9.1796875" style="311"/>
    <col min="6144" max="6144" width="4" style="311" customWidth="1"/>
    <col min="6145" max="6145" width="15.1796875" style="311" customWidth="1"/>
    <col min="6146" max="6146" width="13.81640625" style="311" customWidth="1"/>
    <col min="6147" max="6147" width="10.1796875" style="311" customWidth="1"/>
    <col min="6148" max="6148" width="9.1796875" style="311"/>
    <col min="6149" max="6149" width="3.453125" style="311" customWidth="1"/>
    <col min="6150" max="6150" width="19.54296875" style="311" customWidth="1"/>
    <col min="6151" max="6151" width="12.26953125" style="311" customWidth="1"/>
    <col min="6152" max="6152" width="10.453125" style="311" customWidth="1"/>
    <col min="6153" max="6153" width="9.1796875" style="311"/>
    <col min="6154" max="6154" width="3.54296875" style="311" customWidth="1"/>
    <col min="6155" max="6155" width="16.453125" style="311" customWidth="1"/>
    <col min="6156" max="6156" width="11.7265625" style="311" customWidth="1"/>
    <col min="6157" max="6157" width="10.1796875" style="311" customWidth="1"/>
    <col min="6158" max="6158" width="15.81640625" style="311" customWidth="1"/>
    <col min="6159" max="6159" width="3.81640625" style="311" customWidth="1"/>
    <col min="6160" max="6160" width="16.453125" style="311" customWidth="1"/>
    <col min="6161" max="6161" width="11.26953125" style="311" customWidth="1"/>
    <col min="6162" max="6162" width="10.26953125" style="311" customWidth="1"/>
    <col min="6163" max="6163" width="10" style="311" customWidth="1"/>
    <col min="6164" max="6399" width="9.1796875" style="311"/>
    <col min="6400" max="6400" width="4" style="311" customWidth="1"/>
    <col min="6401" max="6401" width="15.1796875" style="311" customWidth="1"/>
    <col min="6402" max="6402" width="13.81640625" style="311" customWidth="1"/>
    <col min="6403" max="6403" width="10.1796875" style="311" customWidth="1"/>
    <col min="6404" max="6404" width="9.1796875" style="311"/>
    <col min="6405" max="6405" width="3.453125" style="311" customWidth="1"/>
    <col min="6406" max="6406" width="19.54296875" style="311" customWidth="1"/>
    <col min="6407" max="6407" width="12.26953125" style="311" customWidth="1"/>
    <col min="6408" max="6408" width="10.453125" style="311" customWidth="1"/>
    <col min="6409" max="6409" width="9.1796875" style="311"/>
    <col min="6410" max="6410" width="3.54296875" style="311" customWidth="1"/>
    <col min="6411" max="6411" width="16.453125" style="311" customWidth="1"/>
    <col min="6412" max="6412" width="11.7265625" style="311" customWidth="1"/>
    <col min="6413" max="6413" width="10.1796875" style="311" customWidth="1"/>
    <col min="6414" max="6414" width="15.81640625" style="311" customWidth="1"/>
    <col min="6415" max="6415" width="3.81640625" style="311" customWidth="1"/>
    <col min="6416" max="6416" width="16.453125" style="311" customWidth="1"/>
    <col min="6417" max="6417" width="11.26953125" style="311" customWidth="1"/>
    <col min="6418" max="6418" width="10.26953125" style="311" customWidth="1"/>
    <col min="6419" max="6419" width="10" style="311" customWidth="1"/>
    <col min="6420" max="6655" width="9.1796875" style="311"/>
    <col min="6656" max="6656" width="4" style="311" customWidth="1"/>
    <col min="6657" max="6657" width="15.1796875" style="311" customWidth="1"/>
    <col min="6658" max="6658" width="13.81640625" style="311" customWidth="1"/>
    <col min="6659" max="6659" width="10.1796875" style="311" customWidth="1"/>
    <col min="6660" max="6660" width="9.1796875" style="311"/>
    <col min="6661" max="6661" width="3.453125" style="311" customWidth="1"/>
    <col min="6662" max="6662" width="19.54296875" style="311" customWidth="1"/>
    <col min="6663" max="6663" width="12.26953125" style="311" customWidth="1"/>
    <col min="6664" max="6664" width="10.453125" style="311" customWidth="1"/>
    <col min="6665" max="6665" width="9.1796875" style="311"/>
    <col min="6666" max="6666" width="3.54296875" style="311" customWidth="1"/>
    <col min="6667" max="6667" width="16.453125" style="311" customWidth="1"/>
    <col min="6668" max="6668" width="11.7265625" style="311" customWidth="1"/>
    <col min="6669" max="6669" width="10.1796875" style="311" customWidth="1"/>
    <col min="6670" max="6670" width="15.81640625" style="311" customWidth="1"/>
    <col min="6671" max="6671" width="3.81640625" style="311" customWidth="1"/>
    <col min="6672" max="6672" width="16.453125" style="311" customWidth="1"/>
    <col min="6673" max="6673" width="11.26953125" style="311" customWidth="1"/>
    <col min="6674" max="6674" width="10.26953125" style="311" customWidth="1"/>
    <col min="6675" max="6675" width="10" style="311" customWidth="1"/>
    <col min="6676" max="6911" width="9.1796875" style="311"/>
    <col min="6912" max="6912" width="4" style="311" customWidth="1"/>
    <col min="6913" max="6913" width="15.1796875" style="311" customWidth="1"/>
    <col min="6914" max="6914" width="13.81640625" style="311" customWidth="1"/>
    <col min="6915" max="6915" width="10.1796875" style="311" customWidth="1"/>
    <col min="6916" max="6916" width="9.1796875" style="311"/>
    <col min="6917" max="6917" width="3.453125" style="311" customWidth="1"/>
    <col min="6918" max="6918" width="19.54296875" style="311" customWidth="1"/>
    <col min="6919" max="6919" width="12.26953125" style="311" customWidth="1"/>
    <col min="6920" max="6920" width="10.453125" style="311" customWidth="1"/>
    <col min="6921" max="6921" width="9.1796875" style="311"/>
    <col min="6922" max="6922" width="3.54296875" style="311" customWidth="1"/>
    <col min="6923" max="6923" width="16.453125" style="311" customWidth="1"/>
    <col min="6924" max="6924" width="11.7265625" style="311" customWidth="1"/>
    <col min="6925" max="6925" width="10.1796875" style="311" customWidth="1"/>
    <col min="6926" max="6926" width="15.81640625" style="311" customWidth="1"/>
    <col min="6927" max="6927" width="3.81640625" style="311" customWidth="1"/>
    <col min="6928" max="6928" width="16.453125" style="311" customWidth="1"/>
    <col min="6929" max="6929" width="11.26953125" style="311" customWidth="1"/>
    <col min="6930" max="6930" width="10.26953125" style="311" customWidth="1"/>
    <col min="6931" max="6931" width="10" style="311" customWidth="1"/>
    <col min="6932" max="7167" width="9.1796875" style="311"/>
    <col min="7168" max="7168" width="4" style="311" customWidth="1"/>
    <col min="7169" max="7169" width="15.1796875" style="311" customWidth="1"/>
    <col min="7170" max="7170" width="13.81640625" style="311" customWidth="1"/>
    <col min="7171" max="7171" width="10.1796875" style="311" customWidth="1"/>
    <col min="7172" max="7172" width="9.1796875" style="311"/>
    <col min="7173" max="7173" width="3.453125" style="311" customWidth="1"/>
    <col min="7174" max="7174" width="19.54296875" style="311" customWidth="1"/>
    <col min="7175" max="7175" width="12.26953125" style="311" customWidth="1"/>
    <col min="7176" max="7176" width="10.453125" style="311" customWidth="1"/>
    <col min="7177" max="7177" width="9.1796875" style="311"/>
    <col min="7178" max="7178" width="3.54296875" style="311" customWidth="1"/>
    <col min="7179" max="7179" width="16.453125" style="311" customWidth="1"/>
    <col min="7180" max="7180" width="11.7265625" style="311" customWidth="1"/>
    <col min="7181" max="7181" width="10.1796875" style="311" customWidth="1"/>
    <col min="7182" max="7182" width="15.81640625" style="311" customWidth="1"/>
    <col min="7183" max="7183" width="3.81640625" style="311" customWidth="1"/>
    <col min="7184" max="7184" width="16.453125" style="311" customWidth="1"/>
    <col min="7185" max="7185" width="11.26953125" style="311" customWidth="1"/>
    <col min="7186" max="7186" width="10.26953125" style="311" customWidth="1"/>
    <col min="7187" max="7187" width="10" style="311" customWidth="1"/>
    <col min="7188" max="7423" width="9.1796875" style="311"/>
    <col min="7424" max="7424" width="4" style="311" customWidth="1"/>
    <col min="7425" max="7425" width="15.1796875" style="311" customWidth="1"/>
    <col min="7426" max="7426" width="13.81640625" style="311" customWidth="1"/>
    <col min="7427" max="7427" width="10.1796875" style="311" customWidth="1"/>
    <col min="7428" max="7428" width="9.1796875" style="311"/>
    <col min="7429" max="7429" width="3.453125" style="311" customWidth="1"/>
    <col min="7430" max="7430" width="19.54296875" style="311" customWidth="1"/>
    <col min="7431" max="7431" width="12.26953125" style="311" customWidth="1"/>
    <col min="7432" max="7432" width="10.453125" style="311" customWidth="1"/>
    <col min="7433" max="7433" width="9.1796875" style="311"/>
    <col min="7434" max="7434" width="3.54296875" style="311" customWidth="1"/>
    <col min="7435" max="7435" width="16.453125" style="311" customWidth="1"/>
    <col min="7436" max="7436" width="11.7265625" style="311" customWidth="1"/>
    <col min="7437" max="7437" width="10.1796875" style="311" customWidth="1"/>
    <col min="7438" max="7438" width="15.81640625" style="311" customWidth="1"/>
    <col min="7439" max="7439" width="3.81640625" style="311" customWidth="1"/>
    <col min="7440" max="7440" width="16.453125" style="311" customWidth="1"/>
    <col min="7441" max="7441" width="11.26953125" style="311" customWidth="1"/>
    <col min="7442" max="7442" width="10.26953125" style="311" customWidth="1"/>
    <col min="7443" max="7443" width="10" style="311" customWidth="1"/>
    <col min="7444" max="7679" width="9.1796875" style="311"/>
    <col min="7680" max="7680" width="4" style="311" customWidth="1"/>
    <col min="7681" max="7681" width="15.1796875" style="311" customWidth="1"/>
    <col min="7682" max="7682" width="13.81640625" style="311" customWidth="1"/>
    <col min="7683" max="7683" width="10.1796875" style="311" customWidth="1"/>
    <col min="7684" max="7684" width="9.1796875" style="311"/>
    <col min="7685" max="7685" width="3.453125" style="311" customWidth="1"/>
    <col min="7686" max="7686" width="19.54296875" style="311" customWidth="1"/>
    <col min="7687" max="7687" width="12.26953125" style="311" customWidth="1"/>
    <col min="7688" max="7688" width="10.453125" style="311" customWidth="1"/>
    <col min="7689" max="7689" width="9.1796875" style="311"/>
    <col min="7690" max="7690" width="3.54296875" style="311" customWidth="1"/>
    <col min="7691" max="7691" width="16.453125" style="311" customWidth="1"/>
    <col min="7692" max="7692" width="11.7265625" style="311" customWidth="1"/>
    <col min="7693" max="7693" width="10.1796875" style="311" customWidth="1"/>
    <col min="7694" max="7694" width="15.81640625" style="311" customWidth="1"/>
    <col min="7695" max="7695" width="3.81640625" style="311" customWidth="1"/>
    <col min="7696" max="7696" width="16.453125" style="311" customWidth="1"/>
    <col min="7697" max="7697" width="11.26953125" style="311" customWidth="1"/>
    <col min="7698" max="7698" width="10.26953125" style="311" customWidth="1"/>
    <col min="7699" max="7699" width="10" style="311" customWidth="1"/>
    <col min="7700" max="7935" width="9.1796875" style="311"/>
    <col min="7936" max="7936" width="4" style="311" customWidth="1"/>
    <col min="7937" max="7937" width="15.1796875" style="311" customWidth="1"/>
    <col min="7938" max="7938" width="13.81640625" style="311" customWidth="1"/>
    <col min="7939" max="7939" width="10.1796875" style="311" customWidth="1"/>
    <col min="7940" max="7940" width="9.1796875" style="311"/>
    <col min="7941" max="7941" width="3.453125" style="311" customWidth="1"/>
    <col min="7942" max="7942" width="19.54296875" style="311" customWidth="1"/>
    <col min="7943" max="7943" width="12.26953125" style="311" customWidth="1"/>
    <col min="7944" max="7944" width="10.453125" style="311" customWidth="1"/>
    <col min="7945" max="7945" width="9.1796875" style="311"/>
    <col min="7946" max="7946" width="3.54296875" style="311" customWidth="1"/>
    <col min="7947" max="7947" width="16.453125" style="311" customWidth="1"/>
    <col min="7948" max="7948" width="11.7265625" style="311" customWidth="1"/>
    <col min="7949" max="7949" width="10.1796875" style="311" customWidth="1"/>
    <col min="7950" max="7950" width="15.81640625" style="311" customWidth="1"/>
    <col min="7951" max="7951" width="3.81640625" style="311" customWidth="1"/>
    <col min="7952" max="7952" width="16.453125" style="311" customWidth="1"/>
    <col min="7953" max="7953" width="11.26953125" style="311" customWidth="1"/>
    <col min="7954" max="7954" width="10.26953125" style="311" customWidth="1"/>
    <col min="7955" max="7955" width="10" style="311" customWidth="1"/>
    <col min="7956" max="8191" width="9.1796875" style="311"/>
    <col min="8192" max="8192" width="4" style="311" customWidth="1"/>
    <col min="8193" max="8193" width="15.1796875" style="311" customWidth="1"/>
    <col min="8194" max="8194" width="13.81640625" style="311" customWidth="1"/>
    <col min="8195" max="8195" width="10.1796875" style="311" customWidth="1"/>
    <col min="8196" max="8196" width="9.1796875" style="311"/>
    <col min="8197" max="8197" width="3.453125" style="311" customWidth="1"/>
    <col min="8198" max="8198" width="19.54296875" style="311" customWidth="1"/>
    <col min="8199" max="8199" width="12.26953125" style="311" customWidth="1"/>
    <col min="8200" max="8200" width="10.453125" style="311" customWidth="1"/>
    <col min="8201" max="8201" width="9.1796875" style="311"/>
    <col min="8202" max="8202" width="3.54296875" style="311" customWidth="1"/>
    <col min="8203" max="8203" width="16.453125" style="311" customWidth="1"/>
    <col min="8204" max="8204" width="11.7265625" style="311" customWidth="1"/>
    <col min="8205" max="8205" width="10.1796875" style="311" customWidth="1"/>
    <col min="8206" max="8206" width="15.81640625" style="311" customWidth="1"/>
    <col min="8207" max="8207" width="3.81640625" style="311" customWidth="1"/>
    <col min="8208" max="8208" width="16.453125" style="311" customWidth="1"/>
    <col min="8209" max="8209" width="11.26953125" style="311" customWidth="1"/>
    <col min="8210" max="8210" width="10.26953125" style="311" customWidth="1"/>
    <col min="8211" max="8211" width="10" style="311" customWidth="1"/>
    <col min="8212" max="8447" width="9.1796875" style="311"/>
    <col min="8448" max="8448" width="4" style="311" customWidth="1"/>
    <col min="8449" max="8449" width="15.1796875" style="311" customWidth="1"/>
    <col min="8450" max="8450" width="13.81640625" style="311" customWidth="1"/>
    <col min="8451" max="8451" width="10.1796875" style="311" customWidth="1"/>
    <col min="8452" max="8452" width="9.1796875" style="311"/>
    <col min="8453" max="8453" width="3.453125" style="311" customWidth="1"/>
    <col min="8454" max="8454" width="19.54296875" style="311" customWidth="1"/>
    <col min="8455" max="8455" width="12.26953125" style="311" customWidth="1"/>
    <col min="8456" max="8456" width="10.453125" style="311" customWidth="1"/>
    <col min="8457" max="8457" width="9.1796875" style="311"/>
    <col min="8458" max="8458" width="3.54296875" style="311" customWidth="1"/>
    <col min="8459" max="8459" width="16.453125" style="311" customWidth="1"/>
    <col min="8460" max="8460" width="11.7265625" style="311" customWidth="1"/>
    <col min="8461" max="8461" width="10.1796875" style="311" customWidth="1"/>
    <col min="8462" max="8462" width="15.81640625" style="311" customWidth="1"/>
    <col min="8463" max="8463" width="3.81640625" style="311" customWidth="1"/>
    <col min="8464" max="8464" width="16.453125" style="311" customWidth="1"/>
    <col min="8465" max="8465" width="11.26953125" style="311" customWidth="1"/>
    <col min="8466" max="8466" width="10.26953125" style="311" customWidth="1"/>
    <col min="8467" max="8467" width="10" style="311" customWidth="1"/>
    <col min="8468" max="8703" width="9.1796875" style="311"/>
    <col min="8704" max="8704" width="4" style="311" customWidth="1"/>
    <col min="8705" max="8705" width="15.1796875" style="311" customWidth="1"/>
    <col min="8706" max="8706" width="13.81640625" style="311" customWidth="1"/>
    <col min="8707" max="8707" width="10.1796875" style="311" customWidth="1"/>
    <col min="8708" max="8708" width="9.1796875" style="311"/>
    <col min="8709" max="8709" width="3.453125" style="311" customWidth="1"/>
    <col min="8710" max="8710" width="19.54296875" style="311" customWidth="1"/>
    <col min="8711" max="8711" width="12.26953125" style="311" customWidth="1"/>
    <col min="8712" max="8712" width="10.453125" style="311" customWidth="1"/>
    <col min="8713" max="8713" width="9.1796875" style="311"/>
    <col min="8714" max="8714" width="3.54296875" style="311" customWidth="1"/>
    <col min="8715" max="8715" width="16.453125" style="311" customWidth="1"/>
    <col min="8716" max="8716" width="11.7265625" style="311" customWidth="1"/>
    <col min="8717" max="8717" width="10.1796875" style="311" customWidth="1"/>
    <col min="8718" max="8718" width="15.81640625" style="311" customWidth="1"/>
    <col min="8719" max="8719" width="3.81640625" style="311" customWidth="1"/>
    <col min="8720" max="8720" width="16.453125" style="311" customWidth="1"/>
    <col min="8721" max="8721" width="11.26953125" style="311" customWidth="1"/>
    <col min="8722" max="8722" width="10.26953125" style="311" customWidth="1"/>
    <col min="8723" max="8723" width="10" style="311" customWidth="1"/>
    <col min="8724" max="8959" width="9.1796875" style="311"/>
    <col min="8960" max="8960" width="4" style="311" customWidth="1"/>
    <col min="8961" max="8961" width="15.1796875" style="311" customWidth="1"/>
    <col min="8962" max="8962" width="13.81640625" style="311" customWidth="1"/>
    <col min="8963" max="8963" width="10.1796875" style="311" customWidth="1"/>
    <col min="8964" max="8964" width="9.1796875" style="311"/>
    <col min="8965" max="8965" width="3.453125" style="311" customWidth="1"/>
    <col min="8966" max="8966" width="19.54296875" style="311" customWidth="1"/>
    <col min="8967" max="8967" width="12.26953125" style="311" customWidth="1"/>
    <col min="8968" max="8968" width="10.453125" style="311" customWidth="1"/>
    <col min="8969" max="8969" width="9.1796875" style="311"/>
    <col min="8970" max="8970" width="3.54296875" style="311" customWidth="1"/>
    <col min="8971" max="8971" width="16.453125" style="311" customWidth="1"/>
    <col min="8972" max="8972" width="11.7265625" style="311" customWidth="1"/>
    <col min="8973" max="8973" width="10.1796875" style="311" customWidth="1"/>
    <col min="8974" max="8974" width="15.81640625" style="311" customWidth="1"/>
    <col min="8975" max="8975" width="3.81640625" style="311" customWidth="1"/>
    <col min="8976" max="8976" width="16.453125" style="311" customWidth="1"/>
    <col min="8977" max="8977" width="11.26953125" style="311" customWidth="1"/>
    <col min="8978" max="8978" width="10.26953125" style="311" customWidth="1"/>
    <col min="8979" max="8979" width="10" style="311" customWidth="1"/>
    <col min="8980" max="9215" width="9.1796875" style="311"/>
    <col min="9216" max="9216" width="4" style="311" customWidth="1"/>
    <col min="9217" max="9217" width="15.1796875" style="311" customWidth="1"/>
    <col min="9218" max="9218" width="13.81640625" style="311" customWidth="1"/>
    <col min="9219" max="9219" width="10.1796875" style="311" customWidth="1"/>
    <col min="9220" max="9220" width="9.1796875" style="311"/>
    <col min="9221" max="9221" width="3.453125" style="311" customWidth="1"/>
    <col min="9222" max="9222" width="19.54296875" style="311" customWidth="1"/>
    <col min="9223" max="9223" width="12.26953125" style="311" customWidth="1"/>
    <col min="9224" max="9224" width="10.453125" style="311" customWidth="1"/>
    <col min="9225" max="9225" width="9.1796875" style="311"/>
    <col min="9226" max="9226" width="3.54296875" style="311" customWidth="1"/>
    <col min="9227" max="9227" width="16.453125" style="311" customWidth="1"/>
    <col min="9228" max="9228" width="11.7265625" style="311" customWidth="1"/>
    <col min="9229" max="9229" width="10.1796875" style="311" customWidth="1"/>
    <col min="9230" max="9230" width="15.81640625" style="311" customWidth="1"/>
    <col min="9231" max="9231" width="3.81640625" style="311" customWidth="1"/>
    <col min="9232" max="9232" width="16.453125" style="311" customWidth="1"/>
    <col min="9233" max="9233" width="11.26953125" style="311" customWidth="1"/>
    <col min="9234" max="9234" width="10.26953125" style="311" customWidth="1"/>
    <col min="9235" max="9235" width="10" style="311" customWidth="1"/>
    <col min="9236" max="9471" width="9.1796875" style="311"/>
    <col min="9472" max="9472" width="4" style="311" customWidth="1"/>
    <col min="9473" max="9473" width="15.1796875" style="311" customWidth="1"/>
    <col min="9474" max="9474" width="13.81640625" style="311" customWidth="1"/>
    <col min="9475" max="9475" width="10.1796875" style="311" customWidth="1"/>
    <col min="9476" max="9476" width="9.1796875" style="311"/>
    <col min="9477" max="9477" width="3.453125" style="311" customWidth="1"/>
    <col min="9478" max="9478" width="19.54296875" style="311" customWidth="1"/>
    <col min="9479" max="9479" width="12.26953125" style="311" customWidth="1"/>
    <col min="9480" max="9480" width="10.453125" style="311" customWidth="1"/>
    <col min="9481" max="9481" width="9.1796875" style="311"/>
    <col min="9482" max="9482" width="3.54296875" style="311" customWidth="1"/>
    <col min="9483" max="9483" width="16.453125" style="311" customWidth="1"/>
    <col min="9484" max="9484" width="11.7265625" style="311" customWidth="1"/>
    <col min="9485" max="9485" width="10.1796875" style="311" customWidth="1"/>
    <col min="9486" max="9486" width="15.81640625" style="311" customWidth="1"/>
    <col min="9487" max="9487" width="3.81640625" style="311" customWidth="1"/>
    <col min="9488" max="9488" width="16.453125" style="311" customWidth="1"/>
    <col min="9489" max="9489" width="11.26953125" style="311" customWidth="1"/>
    <col min="9490" max="9490" width="10.26953125" style="311" customWidth="1"/>
    <col min="9491" max="9491" width="10" style="311" customWidth="1"/>
    <col min="9492" max="9727" width="9.1796875" style="311"/>
    <col min="9728" max="9728" width="4" style="311" customWidth="1"/>
    <col min="9729" max="9729" width="15.1796875" style="311" customWidth="1"/>
    <col min="9730" max="9730" width="13.81640625" style="311" customWidth="1"/>
    <col min="9731" max="9731" width="10.1796875" style="311" customWidth="1"/>
    <col min="9732" max="9732" width="9.1796875" style="311"/>
    <col min="9733" max="9733" width="3.453125" style="311" customWidth="1"/>
    <col min="9734" max="9734" width="19.54296875" style="311" customWidth="1"/>
    <col min="9735" max="9735" width="12.26953125" style="311" customWidth="1"/>
    <col min="9736" max="9736" width="10.453125" style="311" customWidth="1"/>
    <col min="9737" max="9737" width="9.1796875" style="311"/>
    <col min="9738" max="9738" width="3.54296875" style="311" customWidth="1"/>
    <col min="9739" max="9739" width="16.453125" style="311" customWidth="1"/>
    <col min="9740" max="9740" width="11.7265625" style="311" customWidth="1"/>
    <col min="9741" max="9741" width="10.1796875" style="311" customWidth="1"/>
    <col min="9742" max="9742" width="15.81640625" style="311" customWidth="1"/>
    <col min="9743" max="9743" width="3.81640625" style="311" customWidth="1"/>
    <col min="9744" max="9744" width="16.453125" style="311" customWidth="1"/>
    <col min="9745" max="9745" width="11.26953125" style="311" customWidth="1"/>
    <col min="9746" max="9746" width="10.26953125" style="311" customWidth="1"/>
    <col min="9747" max="9747" width="10" style="311" customWidth="1"/>
    <col min="9748" max="9983" width="9.1796875" style="311"/>
    <col min="9984" max="9984" width="4" style="311" customWidth="1"/>
    <col min="9985" max="9985" width="15.1796875" style="311" customWidth="1"/>
    <col min="9986" max="9986" width="13.81640625" style="311" customWidth="1"/>
    <col min="9987" max="9987" width="10.1796875" style="311" customWidth="1"/>
    <col min="9988" max="9988" width="9.1796875" style="311"/>
    <col min="9989" max="9989" width="3.453125" style="311" customWidth="1"/>
    <col min="9990" max="9990" width="19.54296875" style="311" customWidth="1"/>
    <col min="9991" max="9991" width="12.26953125" style="311" customWidth="1"/>
    <col min="9992" max="9992" width="10.453125" style="311" customWidth="1"/>
    <col min="9993" max="9993" width="9.1796875" style="311"/>
    <col min="9994" max="9994" width="3.54296875" style="311" customWidth="1"/>
    <col min="9995" max="9995" width="16.453125" style="311" customWidth="1"/>
    <col min="9996" max="9996" width="11.7265625" style="311" customWidth="1"/>
    <col min="9997" max="9997" width="10.1796875" style="311" customWidth="1"/>
    <col min="9998" max="9998" width="15.81640625" style="311" customWidth="1"/>
    <col min="9999" max="9999" width="3.81640625" style="311" customWidth="1"/>
    <col min="10000" max="10000" width="16.453125" style="311" customWidth="1"/>
    <col min="10001" max="10001" width="11.26953125" style="311" customWidth="1"/>
    <col min="10002" max="10002" width="10.26953125" style="311" customWidth="1"/>
    <col min="10003" max="10003" width="10" style="311" customWidth="1"/>
    <col min="10004" max="10239" width="9.1796875" style="311"/>
    <col min="10240" max="10240" width="4" style="311" customWidth="1"/>
    <col min="10241" max="10241" width="15.1796875" style="311" customWidth="1"/>
    <col min="10242" max="10242" width="13.81640625" style="311" customWidth="1"/>
    <col min="10243" max="10243" width="10.1796875" style="311" customWidth="1"/>
    <col min="10244" max="10244" width="9.1796875" style="311"/>
    <col min="10245" max="10245" width="3.453125" style="311" customWidth="1"/>
    <col min="10246" max="10246" width="19.54296875" style="311" customWidth="1"/>
    <col min="10247" max="10247" width="12.26953125" style="311" customWidth="1"/>
    <col min="10248" max="10248" width="10.453125" style="311" customWidth="1"/>
    <col min="10249" max="10249" width="9.1796875" style="311"/>
    <col min="10250" max="10250" width="3.54296875" style="311" customWidth="1"/>
    <col min="10251" max="10251" width="16.453125" style="311" customWidth="1"/>
    <col min="10252" max="10252" width="11.7265625" style="311" customWidth="1"/>
    <col min="10253" max="10253" width="10.1796875" style="311" customWidth="1"/>
    <col min="10254" max="10254" width="15.81640625" style="311" customWidth="1"/>
    <col min="10255" max="10255" width="3.81640625" style="311" customWidth="1"/>
    <col min="10256" max="10256" width="16.453125" style="311" customWidth="1"/>
    <col min="10257" max="10257" width="11.26953125" style="311" customWidth="1"/>
    <col min="10258" max="10258" width="10.26953125" style="311" customWidth="1"/>
    <col min="10259" max="10259" width="10" style="311" customWidth="1"/>
    <col min="10260" max="10495" width="9.1796875" style="311"/>
    <col min="10496" max="10496" width="4" style="311" customWidth="1"/>
    <col min="10497" max="10497" width="15.1796875" style="311" customWidth="1"/>
    <col min="10498" max="10498" width="13.81640625" style="311" customWidth="1"/>
    <col min="10499" max="10499" width="10.1796875" style="311" customWidth="1"/>
    <col min="10500" max="10500" width="9.1796875" style="311"/>
    <col min="10501" max="10501" width="3.453125" style="311" customWidth="1"/>
    <col min="10502" max="10502" width="19.54296875" style="311" customWidth="1"/>
    <col min="10503" max="10503" width="12.26953125" style="311" customWidth="1"/>
    <col min="10504" max="10504" width="10.453125" style="311" customWidth="1"/>
    <col min="10505" max="10505" width="9.1796875" style="311"/>
    <col min="10506" max="10506" width="3.54296875" style="311" customWidth="1"/>
    <col min="10507" max="10507" width="16.453125" style="311" customWidth="1"/>
    <col min="10508" max="10508" width="11.7265625" style="311" customWidth="1"/>
    <col min="10509" max="10509" width="10.1796875" style="311" customWidth="1"/>
    <col min="10510" max="10510" width="15.81640625" style="311" customWidth="1"/>
    <col min="10511" max="10511" width="3.81640625" style="311" customWidth="1"/>
    <col min="10512" max="10512" width="16.453125" style="311" customWidth="1"/>
    <col min="10513" max="10513" width="11.26953125" style="311" customWidth="1"/>
    <col min="10514" max="10514" width="10.26953125" style="311" customWidth="1"/>
    <col min="10515" max="10515" width="10" style="311" customWidth="1"/>
    <col min="10516" max="10751" width="9.1796875" style="311"/>
    <col min="10752" max="10752" width="4" style="311" customWidth="1"/>
    <col min="10753" max="10753" width="15.1796875" style="311" customWidth="1"/>
    <col min="10754" max="10754" width="13.81640625" style="311" customWidth="1"/>
    <col min="10755" max="10755" width="10.1796875" style="311" customWidth="1"/>
    <col min="10756" max="10756" width="9.1796875" style="311"/>
    <col min="10757" max="10757" width="3.453125" style="311" customWidth="1"/>
    <col min="10758" max="10758" width="19.54296875" style="311" customWidth="1"/>
    <col min="10759" max="10759" width="12.26953125" style="311" customWidth="1"/>
    <col min="10760" max="10760" width="10.453125" style="311" customWidth="1"/>
    <col min="10761" max="10761" width="9.1796875" style="311"/>
    <col min="10762" max="10762" width="3.54296875" style="311" customWidth="1"/>
    <col min="10763" max="10763" width="16.453125" style="311" customWidth="1"/>
    <col min="10764" max="10764" width="11.7265625" style="311" customWidth="1"/>
    <col min="10765" max="10765" width="10.1796875" style="311" customWidth="1"/>
    <col min="10766" max="10766" width="15.81640625" style="311" customWidth="1"/>
    <col min="10767" max="10767" width="3.81640625" style="311" customWidth="1"/>
    <col min="10768" max="10768" width="16.453125" style="311" customWidth="1"/>
    <col min="10769" max="10769" width="11.26953125" style="311" customWidth="1"/>
    <col min="10770" max="10770" width="10.26953125" style="311" customWidth="1"/>
    <col min="10771" max="10771" width="10" style="311" customWidth="1"/>
    <col min="10772" max="11007" width="9.1796875" style="311"/>
    <col min="11008" max="11008" width="4" style="311" customWidth="1"/>
    <col min="11009" max="11009" width="15.1796875" style="311" customWidth="1"/>
    <col min="11010" max="11010" width="13.81640625" style="311" customWidth="1"/>
    <col min="11011" max="11011" width="10.1796875" style="311" customWidth="1"/>
    <col min="11012" max="11012" width="9.1796875" style="311"/>
    <col min="11013" max="11013" width="3.453125" style="311" customWidth="1"/>
    <col min="11014" max="11014" width="19.54296875" style="311" customWidth="1"/>
    <col min="11015" max="11015" width="12.26953125" style="311" customWidth="1"/>
    <col min="11016" max="11016" width="10.453125" style="311" customWidth="1"/>
    <col min="11017" max="11017" width="9.1796875" style="311"/>
    <col min="11018" max="11018" width="3.54296875" style="311" customWidth="1"/>
    <col min="11019" max="11019" width="16.453125" style="311" customWidth="1"/>
    <col min="11020" max="11020" width="11.7265625" style="311" customWidth="1"/>
    <col min="11021" max="11021" width="10.1796875" style="311" customWidth="1"/>
    <col min="11022" max="11022" width="15.81640625" style="311" customWidth="1"/>
    <col min="11023" max="11023" width="3.81640625" style="311" customWidth="1"/>
    <col min="11024" max="11024" width="16.453125" style="311" customWidth="1"/>
    <col min="11025" max="11025" width="11.26953125" style="311" customWidth="1"/>
    <col min="11026" max="11026" width="10.26953125" style="311" customWidth="1"/>
    <col min="11027" max="11027" width="10" style="311" customWidth="1"/>
    <col min="11028" max="11263" width="9.1796875" style="311"/>
    <col min="11264" max="11264" width="4" style="311" customWidth="1"/>
    <col min="11265" max="11265" width="15.1796875" style="311" customWidth="1"/>
    <col min="11266" max="11266" width="13.81640625" style="311" customWidth="1"/>
    <col min="11267" max="11267" width="10.1796875" style="311" customWidth="1"/>
    <col min="11268" max="11268" width="9.1796875" style="311"/>
    <col min="11269" max="11269" width="3.453125" style="311" customWidth="1"/>
    <col min="11270" max="11270" width="19.54296875" style="311" customWidth="1"/>
    <col min="11271" max="11271" width="12.26953125" style="311" customWidth="1"/>
    <col min="11272" max="11272" width="10.453125" style="311" customWidth="1"/>
    <col min="11273" max="11273" width="9.1796875" style="311"/>
    <col min="11274" max="11274" width="3.54296875" style="311" customWidth="1"/>
    <col min="11275" max="11275" width="16.453125" style="311" customWidth="1"/>
    <col min="11276" max="11276" width="11.7265625" style="311" customWidth="1"/>
    <col min="11277" max="11277" width="10.1796875" style="311" customWidth="1"/>
    <col min="11278" max="11278" width="15.81640625" style="311" customWidth="1"/>
    <col min="11279" max="11279" width="3.81640625" style="311" customWidth="1"/>
    <col min="11280" max="11280" width="16.453125" style="311" customWidth="1"/>
    <col min="11281" max="11281" width="11.26953125" style="311" customWidth="1"/>
    <col min="11282" max="11282" width="10.26953125" style="311" customWidth="1"/>
    <col min="11283" max="11283" width="10" style="311" customWidth="1"/>
    <col min="11284" max="11519" width="9.1796875" style="311"/>
    <col min="11520" max="11520" width="4" style="311" customWidth="1"/>
    <col min="11521" max="11521" width="15.1796875" style="311" customWidth="1"/>
    <col min="11522" max="11522" width="13.81640625" style="311" customWidth="1"/>
    <col min="11523" max="11523" width="10.1796875" style="311" customWidth="1"/>
    <col min="11524" max="11524" width="9.1796875" style="311"/>
    <col min="11525" max="11525" width="3.453125" style="311" customWidth="1"/>
    <col min="11526" max="11526" width="19.54296875" style="311" customWidth="1"/>
    <col min="11527" max="11527" width="12.26953125" style="311" customWidth="1"/>
    <col min="11528" max="11528" width="10.453125" style="311" customWidth="1"/>
    <col min="11529" max="11529" width="9.1796875" style="311"/>
    <col min="11530" max="11530" width="3.54296875" style="311" customWidth="1"/>
    <col min="11531" max="11531" width="16.453125" style="311" customWidth="1"/>
    <col min="11532" max="11532" width="11.7265625" style="311" customWidth="1"/>
    <col min="11533" max="11533" width="10.1796875" style="311" customWidth="1"/>
    <col min="11534" max="11534" width="15.81640625" style="311" customWidth="1"/>
    <col min="11535" max="11535" width="3.81640625" style="311" customWidth="1"/>
    <col min="11536" max="11536" width="16.453125" style="311" customWidth="1"/>
    <col min="11537" max="11537" width="11.26953125" style="311" customWidth="1"/>
    <col min="11538" max="11538" width="10.26953125" style="311" customWidth="1"/>
    <col min="11539" max="11539" width="10" style="311" customWidth="1"/>
    <col min="11540" max="11775" width="9.1796875" style="311"/>
    <col min="11776" max="11776" width="4" style="311" customWidth="1"/>
    <col min="11777" max="11777" width="15.1796875" style="311" customWidth="1"/>
    <col min="11778" max="11778" width="13.81640625" style="311" customWidth="1"/>
    <col min="11779" max="11779" width="10.1796875" style="311" customWidth="1"/>
    <col min="11780" max="11780" width="9.1796875" style="311"/>
    <col min="11781" max="11781" width="3.453125" style="311" customWidth="1"/>
    <col min="11782" max="11782" width="19.54296875" style="311" customWidth="1"/>
    <col min="11783" max="11783" width="12.26953125" style="311" customWidth="1"/>
    <col min="11784" max="11784" width="10.453125" style="311" customWidth="1"/>
    <col min="11785" max="11785" width="9.1796875" style="311"/>
    <col min="11786" max="11786" width="3.54296875" style="311" customWidth="1"/>
    <col min="11787" max="11787" width="16.453125" style="311" customWidth="1"/>
    <col min="11788" max="11788" width="11.7265625" style="311" customWidth="1"/>
    <col min="11789" max="11789" width="10.1796875" style="311" customWidth="1"/>
    <col min="11790" max="11790" width="15.81640625" style="311" customWidth="1"/>
    <col min="11791" max="11791" width="3.81640625" style="311" customWidth="1"/>
    <col min="11792" max="11792" width="16.453125" style="311" customWidth="1"/>
    <col min="11793" max="11793" width="11.26953125" style="311" customWidth="1"/>
    <col min="11794" max="11794" width="10.26953125" style="311" customWidth="1"/>
    <col min="11795" max="11795" width="10" style="311" customWidth="1"/>
    <col min="11796" max="12031" width="9.1796875" style="311"/>
    <col min="12032" max="12032" width="4" style="311" customWidth="1"/>
    <col min="12033" max="12033" width="15.1796875" style="311" customWidth="1"/>
    <col min="12034" max="12034" width="13.81640625" style="311" customWidth="1"/>
    <col min="12035" max="12035" width="10.1796875" style="311" customWidth="1"/>
    <col min="12036" max="12036" width="9.1796875" style="311"/>
    <col min="12037" max="12037" width="3.453125" style="311" customWidth="1"/>
    <col min="12038" max="12038" width="19.54296875" style="311" customWidth="1"/>
    <col min="12039" max="12039" width="12.26953125" style="311" customWidth="1"/>
    <col min="12040" max="12040" width="10.453125" style="311" customWidth="1"/>
    <col min="12041" max="12041" width="9.1796875" style="311"/>
    <col min="12042" max="12042" width="3.54296875" style="311" customWidth="1"/>
    <col min="12043" max="12043" width="16.453125" style="311" customWidth="1"/>
    <col min="12044" max="12044" width="11.7265625" style="311" customWidth="1"/>
    <col min="12045" max="12045" width="10.1796875" style="311" customWidth="1"/>
    <col min="12046" max="12046" width="15.81640625" style="311" customWidth="1"/>
    <col min="12047" max="12047" width="3.81640625" style="311" customWidth="1"/>
    <col min="12048" max="12048" width="16.453125" style="311" customWidth="1"/>
    <col min="12049" max="12049" width="11.26953125" style="311" customWidth="1"/>
    <col min="12050" max="12050" width="10.26953125" style="311" customWidth="1"/>
    <col min="12051" max="12051" width="10" style="311" customWidth="1"/>
    <col min="12052" max="12287" width="9.1796875" style="311"/>
    <col min="12288" max="12288" width="4" style="311" customWidth="1"/>
    <col min="12289" max="12289" width="15.1796875" style="311" customWidth="1"/>
    <col min="12290" max="12290" width="13.81640625" style="311" customWidth="1"/>
    <col min="12291" max="12291" width="10.1796875" style="311" customWidth="1"/>
    <col min="12292" max="12292" width="9.1796875" style="311"/>
    <col min="12293" max="12293" width="3.453125" style="311" customWidth="1"/>
    <col min="12294" max="12294" width="19.54296875" style="311" customWidth="1"/>
    <col min="12295" max="12295" width="12.26953125" style="311" customWidth="1"/>
    <col min="12296" max="12296" width="10.453125" style="311" customWidth="1"/>
    <col min="12297" max="12297" width="9.1796875" style="311"/>
    <col min="12298" max="12298" width="3.54296875" style="311" customWidth="1"/>
    <col min="12299" max="12299" width="16.453125" style="311" customWidth="1"/>
    <col min="12300" max="12300" width="11.7265625" style="311" customWidth="1"/>
    <col min="12301" max="12301" width="10.1796875" style="311" customWidth="1"/>
    <col min="12302" max="12302" width="15.81640625" style="311" customWidth="1"/>
    <col min="12303" max="12303" width="3.81640625" style="311" customWidth="1"/>
    <col min="12304" max="12304" width="16.453125" style="311" customWidth="1"/>
    <col min="12305" max="12305" width="11.26953125" style="311" customWidth="1"/>
    <col min="12306" max="12306" width="10.26953125" style="311" customWidth="1"/>
    <col min="12307" max="12307" width="10" style="311" customWidth="1"/>
    <col min="12308" max="12543" width="9.1796875" style="311"/>
    <col min="12544" max="12544" width="4" style="311" customWidth="1"/>
    <col min="12545" max="12545" width="15.1796875" style="311" customWidth="1"/>
    <col min="12546" max="12546" width="13.81640625" style="311" customWidth="1"/>
    <col min="12547" max="12547" width="10.1796875" style="311" customWidth="1"/>
    <col min="12548" max="12548" width="9.1796875" style="311"/>
    <col min="12549" max="12549" width="3.453125" style="311" customWidth="1"/>
    <col min="12550" max="12550" width="19.54296875" style="311" customWidth="1"/>
    <col min="12551" max="12551" width="12.26953125" style="311" customWidth="1"/>
    <col min="12552" max="12552" width="10.453125" style="311" customWidth="1"/>
    <col min="12553" max="12553" width="9.1796875" style="311"/>
    <col min="12554" max="12554" width="3.54296875" style="311" customWidth="1"/>
    <col min="12555" max="12555" width="16.453125" style="311" customWidth="1"/>
    <col min="12556" max="12556" width="11.7265625" style="311" customWidth="1"/>
    <col min="12557" max="12557" width="10.1796875" style="311" customWidth="1"/>
    <col min="12558" max="12558" width="15.81640625" style="311" customWidth="1"/>
    <col min="12559" max="12559" width="3.81640625" style="311" customWidth="1"/>
    <col min="12560" max="12560" width="16.453125" style="311" customWidth="1"/>
    <col min="12561" max="12561" width="11.26953125" style="311" customWidth="1"/>
    <col min="12562" max="12562" width="10.26953125" style="311" customWidth="1"/>
    <col min="12563" max="12563" width="10" style="311" customWidth="1"/>
    <col min="12564" max="12799" width="9.1796875" style="311"/>
    <col min="12800" max="12800" width="4" style="311" customWidth="1"/>
    <col min="12801" max="12801" width="15.1796875" style="311" customWidth="1"/>
    <col min="12802" max="12802" width="13.81640625" style="311" customWidth="1"/>
    <col min="12803" max="12803" width="10.1796875" style="311" customWidth="1"/>
    <col min="12804" max="12804" width="9.1796875" style="311"/>
    <col min="12805" max="12805" width="3.453125" style="311" customWidth="1"/>
    <col min="12806" max="12806" width="19.54296875" style="311" customWidth="1"/>
    <col min="12807" max="12807" width="12.26953125" style="311" customWidth="1"/>
    <col min="12808" max="12808" width="10.453125" style="311" customWidth="1"/>
    <col min="12809" max="12809" width="9.1796875" style="311"/>
    <col min="12810" max="12810" width="3.54296875" style="311" customWidth="1"/>
    <col min="12811" max="12811" width="16.453125" style="311" customWidth="1"/>
    <col min="12812" max="12812" width="11.7265625" style="311" customWidth="1"/>
    <col min="12813" max="12813" width="10.1796875" style="311" customWidth="1"/>
    <col min="12814" max="12814" width="15.81640625" style="311" customWidth="1"/>
    <col min="12815" max="12815" width="3.81640625" style="311" customWidth="1"/>
    <col min="12816" max="12816" width="16.453125" style="311" customWidth="1"/>
    <col min="12817" max="12817" width="11.26953125" style="311" customWidth="1"/>
    <col min="12818" max="12818" width="10.26953125" style="311" customWidth="1"/>
    <col min="12819" max="12819" width="10" style="311" customWidth="1"/>
    <col min="12820" max="13055" width="9.1796875" style="311"/>
    <col min="13056" max="13056" width="4" style="311" customWidth="1"/>
    <col min="13057" max="13057" width="15.1796875" style="311" customWidth="1"/>
    <col min="13058" max="13058" width="13.81640625" style="311" customWidth="1"/>
    <col min="13059" max="13059" width="10.1796875" style="311" customWidth="1"/>
    <col min="13060" max="13060" width="9.1796875" style="311"/>
    <col min="13061" max="13061" width="3.453125" style="311" customWidth="1"/>
    <col min="13062" max="13062" width="19.54296875" style="311" customWidth="1"/>
    <col min="13063" max="13063" width="12.26953125" style="311" customWidth="1"/>
    <col min="13064" max="13064" width="10.453125" style="311" customWidth="1"/>
    <col min="13065" max="13065" width="9.1796875" style="311"/>
    <col min="13066" max="13066" width="3.54296875" style="311" customWidth="1"/>
    <col min="13067" max="13067" width="16.453125" style="311" customWidth="1"/>
    <col min="13068" max="13068" width="11.7265625" style="311" customWidth="1"/>
    <col min="13069" max="13069" width="10.1796875" style="311" customWidth="1"/>
    <col min="13070" max="13070" width="15.81640625" style="311" customWidth="1"/>
    <col min="13071" max="13071" width="3.81640625" style="311" customWidth="1"/>
    <col min="13072" max="13072" width="16.453125" style="311" customWidth="1"/>
    <col min="13073" max="13073" width="11.26953125" style="311" customWidth="1"/>
    <col min="13074" max="13074" width="10.26953125" style="311" customWidth="1"/>
    <col min="13075" max="13075" width="10" style="311" customWidth="1"/>
    <col min="13076" max="13311" width="9.1796875" style="311"/>
    <col min="13312" max="13312" width="4" style="311" customWidth="1"/>
    <col min="13313" max="13313" width="15.1796875" style="311" customWidth="1"/>
    <col min="13314" max="13314" width="13.81640625" style="311" customWidth="1"/>
    <col min="13315" max="13315" width="10.1796875" style="311" customWidth="1"/>
    <col min="13316" max="13316" width="9.1796875" style="311"/>
    <col min="13317" max="13317" width="3.453125" style="311" customWidth="1"/>
    <col min="13318" max="13318" width="19.54296875" style="311" customWidth="1"/>
    <col min="13319" max="13319" width="12.26953125" style="311" customWidth="1"/>
    <col min="13320" max="13320" width="10.453125" style="311" customWidth="1"/>
    <col min="13321" max="13321" width="9.1796875" style="311"/>
    <col min="13322" max="13322" width="3.54296875" style="311" customWidth="1"/>
    <col min="13323" max="13323" width="16.453125" style="311" customWidth="1"/>
    <col min="13324" max="13324" width="11.7265625" style="311" customWidth="1"/>
    <col min="13325" max="13325" width="10.1796875" style="311" customWidth="1"/>
    <col min="13326" max="13326" width="15.81640625" style="311" customWidth="1"/>
    <col min="13327" max="13327" width="3.81640625" style="311" customWidth="1"/>
    <col min="13328" max="13328" width="16.453125" style="311" customWidth="1"/>
    <col min="13329" max="13329" width="11.26953125" style="311" customWidth="1"/>
    <col min="13330" max="13330" width="10.26953125" style="311" customWidth="1"/>
    <col min="13331" max="13331" width="10" style="311" customWidth="1"/>
    <col min="13332" max="13567" width="9.1796875" style="311"/>
    <col min="13568" max="13568" width="4" style="311" customWidth="1"/>
    <col min="13569" max="13569" width="15.1796875" style="311" customWidth="1"/>
    <col min="13570" max="13570" width="13.81640625" style="311" customWidth="1"/>
    <col min="13571" max="13571" width="10.1796875" style="311" customWidth="1"/>
    <col min="13572" max="13572" width="9.1796875" style="311"/>
    <col min="13573" max="13573" width="3.453125" style="311" customWidth="1"/>
    <col min="13574" max="13574" width="19.54296875" style="311" customWidth="1"/>
    <col min="13575" max="13575" width="12.26953125" style="311" customWidth="1"/>
    <col min="13576" max="13576" width="10.453125" style="311" customWidth="1"/>
    <col min="13577" max="13577" width="9.1796875" style="311"/>
    <col min="13578" max="13578" width="3.54296875" style="311" customWidth="1"/>
    <col min="13579" max="13579" width="16.453125" style="311" customWidth="1"/>
    <col min="13580" max="13580" width="11.7265625" style="311" customWidth="1"/>
    <col min="13581" max="13581" width="10.1796875" style="311" customWidth="1"/>
    <col min="13582" max="13582" width="15.81640625" style="311" customWidth="1"/>
    <col min="13583" max="13583" width="3.81640625" style="311" customWidth="1"/>
    <col min="13584" max="13584" width="16.453125" style="311" customWidth="1"/>
    <col min="13585" max="13585" width="11.26953125" style="311" customWidth="1"/>
    <col min="13586" max="13586" width="10.26953125" style="311" customWidth="1"/>
    <col min="13587" max="13587" width="10" style="311" customWidth="1"/>
    <col min="13588" max="13823" width="9.1796875" style="311"/>
    <col min="13824" max="13824" width="4" style="311" customWidth="1"/>
    <col min="13825" max="13825" width="15.1796875" style="311" customWidth="1"/>
    <col min="13826" max="13826" width="13.81640625" style="311" customWidth="1"/>
    <col min="13827" max="13827" width="10.1796875" style="311" customWidth="1"/>
    <col min="13828" max="13828" width="9.1796875" style="311"/>
    <col min="13829" max="13829" width="3.453125" style="311" customWidth="1"/>
    <col min="13830" max="13830" width="19.54296875" style="311" customWidth="1"/>
    <col min="13831" max="13831" width="12.26953125" style="311" customWidth="1"/>
    <col min="13832" max="13832" width="10.453125" style="311" customWidth="1"/>
    <col min="13833" max="13833" width="9.1796875" style="311"/>
    <col min="13834" max="13834" width="3.54296875" style="311" customWidth="1"/>
    <col min="13835" max="13835" width="16.453125" style="311" customWidth="1"/>
    <col min="13836" max="13836" width="11.7265625" style="311" customWidth="1"/>
    <col min="13837" max="13837" width="10.1796875" style="311" customWidth="1"/>
    <col min="13838" max="13838" width="15.81640625" style="311" customWidth="1"/>
    <col min="13839" max="13839" width="3.81640625" style="311" customWidth="1"/>
    <col min="13840" max="13840" width="16.453125" style="311" customWidth="1"/>
    <col min="13841" max="13841" width="11.26953125" style="311" customWidth="1"/>
    <col min="13842" max="13842" width="10.26953125" style="311" customWidth="1"/>
    <col min="13843" max="13843" width="10" style="311" customWidth="1"/>
    <col min="13844" max="14079" width="9.1796875" style="311"/>
    <col min="14080" max="14080" width="4" style="311" customWidth="1"/>
    <col min="14081" max="14081" width="15.1796875" style="311" customWidth="1"/>
    <col min="14082" max="14082" width="13.81640625" style="311" customWidth="1"/>
    <col min="14083" max="14083" width="10.1796875" style="311" customWidth="1"/>
    <col min="14084" max="14084" width="9.1796875" style="311"/>
    <col min="14085" max="14085" width="3.453125" style="311" customWidth="1"/>
    <col min="14086" max="14086" width="19.54296875" style="311" customWidth="1"/>
    <col min="14087" max="14087" width="12.26953125" style="311" customWidth="1"/>
    <col min="14088" max="14088" width="10.453125" style="311" customWidth="1"/>
    <col min="14089" max="14089" width="9.1796875" style="311"/>
    <col min="14090" max="14090" width="3.54296875" style="311" customWidth="1"/>
    <col min="14091" max="14091" width="16.453125" style="311" customWidth="1"/>
    <col min="14092" max="14092" width="11.7265625" style="311" customWidth="1"/>
    <col min="14093" max="14093" width="10.1796875" style="311" customWidth="1"/>
    <col min="14094" max="14094" width="15.81640625" style="311" customWidth="1"/>
    <col min="14095" max="14095" width="3.81640625" style="311" customWidth="1"/>
    <col min="14096" max="14096" width="16.453125" style="311" customWidth="1"/>
    <col min="14097" max="14097" width="11.26953125" style="311" customWidth="1"/>
    <col min="14098" max="14098" width="10.26953125" style="311" customWidth="1"/>
    <col min="14099" max="14099" width="10" style="311" customWidth="1"/>
    <col min="14100" max="14335" width="9.1796875" style="311"/>
    <col min="14336" max="14336" width="4" style="311" customWidth="1"/>
    <col min="14337" max="14337" width="15.1796875" style="311" customWidth="1"/>
    <col min="14338" max="14338" width="13.81640625" style="311" customWidth="1"/>
    <col min="14339" max="14339" width="10.1796875" style="311" customWidth="1"/>
    <col min="14340" max="14340" width="9.1796875" style="311"/>
    <col min="14341" max="14341" width="3.453125" style="311" customWidth="1"/>
    <col min="14342" max="14342" width="19.54296875" style="311" customWidth="1"/>
    <col min="14343" max="14343" width="12.26953125" style="311" customWidth="1"/>
    <col min="14344" max="14344" width="10.453125" style="311" customWidth="1"/>
    <col min="14345" max="14345" width="9.1796875" style="311"/>
    <col min="14346" max="14346" width="3.54296875" style="311" customWidth="1"/>
    <col min="14347" max="14347" width="16.453125" style="311" customWidth="1"/>
    <col min="14348" max="14348" width="11.7265625" style="311" customWidth="1"/>
    <col min="14349" max="14349" width="10.1796875" style="311" customWidth="1"/>
    <col min="14350" max="14350" width="15.81640625" style="311" customWidth="1"/>
    <col min="14351" max="14351" width="3.81640625" style="311" customWidth="1"/>
    <col min="14352" max="14352" width="16.453125" style="311" customWidth="1"/>
    <col min="14353" max="14353" width="11.26953125" style="311" customWidth="1"/>
    <col min="14354" max="14354" width="10.26953125" style="311" customWidth="1"/>
    <col min="14355" max="14355" width="10" style="311" customWidth="1"/>
    <col min="14356" max="14591" width="9.1796875" style="311"/>
    <col min="14592" max="14592" width="4" style="311" customWidth="1"/>
    <col min="14593" max="14593" width="15.1796875" style="311" customWidth="1"/>
    <col min="14594" max="14594" width="13.81640625" style="311" customWidth="1"/>
    <col min="14595" max="14595" width="10.1796875" style="311" customWidth="1"/>
    <col min="14596" max="14596" width="9.1796875" style="311"/>
    <col min="14597" max="14597" width="3.453125" style="311" customWidth="1"/>
    <col min="14598" max="14598" width="19.54296875" style="311" customWidth="1"/>
    <col min="14599" max="14599" width="12.26953125" style="311" customWidth="1"/>
    <col min="14600" max="14600" width="10.453125" style="311" customWidth="1"/>
    <col min="14601" max="14601" width="9.1796875" style="311"/>
    <col min="14602" max="14602" width="3.54296875" style="311" customWidth="1"/>
    <col min="14603" max="14603" width="16.453125" style="311" customWidth="1"/>
    <col min="14604" max="14604" width="11.7265625" style="311" customWidth="1"/>
    <col min="14605" max="14605" width="10.1796875" style="311" customWidth="1"/>
    <col min="14606" max="14606" width="15.81640625" style="311" customWidth="1"/>
    <col min="14607" max="14607" width="3.81640625" style="311" customWidth="1"/>
    <col min="14608" max="14608" width="16.453125" style="311" customWidth="1"/>
    <col min="14609" max="14609" width="11.26953125" style="311" customWidth="1"/>
    <col min="14610" max="14610" width="10.26953125" style="311" customWidth="1"/>
    <col min="14611" max="14611" width="10" style="311" customWidth="1"/>
    <col min="14612" max="14847" width="9.1796875" style="311"/>
    <col min="14848" max="14848" width="4" style="311" customWidth="1"/>
    <col min="14849" max="14849" width="15.1796875" style="311" customWidth="1"/>
    <col min="14850" max="14850" width="13.81640625" style="311" customWidth="1"/>
    <col min="14851" max="14851" width="10.1796875" style="311" customWidth="1"/>
    <col min="14852" max="14852" width="9.1796875" style="311"/>
    <col min="14853" max="14853" width="3.453125" style="311" customWidth="1"/>
    <col min="14854" max="14854" width="19.54296875" style="311" customWidth="1"/>
    <col min="14855" max="14855" width="12.26953125" style="311" customWidth="1"/>
    <col min="14856" max="14856" width="10.453125" style="311" customWidth="1"/>
    <col min="14857" max="14857" width="9.1796875" style="311"/>
    <col min="14858" max="14858" width="3.54296875" style="311" customWidth="1"/>
    <col min="14859" max="14859" width="16.453125" style="311" customWidth="1"/>
    <col min="14860" max="14860" width="11.7265625" style="311" customWidth="1"/>
    <col min="14861" max="14861" width="10.1796875" style="311" customWidth="1"/>
    <col min="14862" max="14862" width="15.81640625" style="311" customWidth="1"/>
    <col min="14863" max="14863" width="3.81640625" style="311" customWidth="1"/>
    <col min="14864" max="14864" width="16.453125" style="311" customWidth="1"/>
    <col min="14865" max="14865" width="11.26953125" style="311" customWidth="1"/>
    <col min="14866" max="14866" width="10.26953125" style="311" customWidth="1"/>
    <col min="14867" max="14867" width="10" style="311" customWidth="1"/>
    <col min="14868" max="15103" width="9.1796875" style="311"/>
    <col min="15104" max="15104" width="4" style="311" customWidth="1"/>
    <col min="15105" max="15105" width="15.1796875" style="311" customWidth="1"/>
    <col min="15106" max="15106" width="13.81640625" style="311" customWidth="1"/>
    <col min="15107" max="15107" width="10.1796875" style="311" customWidth="1"/>
    <col min="15108" max="15108" width="9.1796875" style="311"/>
    <col min="15109" max="15109" width="3.453125" style="311" customWidth="1"/>
    <col min="15110" max="15110" width="19.54296875" style="311" customWidth="1"/>
    <col min="15111" max="15111" width="12.26953125" style="311" customWidth="1"/>
    <col min="15112" max="15112" width="10.453125" style="311" customWidth="1"/>
    <col min="15113" max="15113" width="9.1796875" style="311"/>
    <col min="15114" max="15114" width="3.54296875" style="311" customWidth="1"/>
    <col min="15115" max="15115" width="16.453125" style="311" customWidth="1"/>
    <col min="15116" max="15116" width="11.7265625" style="311" customWidth="1"/>
    <col min="15117" max="15117" width="10.1796875" style="311" customWidth="1"/>
    <col min="15118" max="15118" width="15.81640625" style="311" customWidth="1"/>
    <col min="15119" max="15119" width="3.81640625" style="311" customWidth="1"/>
    <col min="15120" max="15120" width="16.453125" style="311" customWidth="1"/>
    <col min="15121" max="15121" width="11.26953125" style="311" customWidth="1"/>
    <col min="15122" max="15122" width="10.26953125" style="311" customWidth="1"/>
    <col min="15123" max="15123" width="10" style="311" customWidth="1"/>
    <col min="15124" max="15359" width="9.1796875" style="311"/>
    <col min="15360" max="15360" width="4" style="311" customWidth="1"/>
    <col min="15361" max="15361" width="15.1796875" style="311" customWidth="1"/>
    <col min="15362" max="15362" width="13.81640625" style="311" customWidth="1"/>
    <col min="15363" max="15363" width="10.1796875" style="311" customWidth="1"/>
    <col min="15364" max="15364" width="9.1796875" style="311"/>
    <col min="15365" max="15365" width="3.453125" style="311" customWidth="1"/>
    <col min="15366" max="15366" width="19.54296875" style="311" customWidth="1"/>
    <col min="15367" max="15367" width="12.26953125" style="311" customWidth="1"/>
    <col min="15368" max="15368" width="10.453125" style="311" customWidth="1"/>
    <col min="15369" max="15369" width="9.1796875" style="311"/>
    <col min="15370" max="15370" width="3.54296875" style="311" customWidth="1"/>
    <col min="15371" max="15371" width="16.453125" style="311" customWidth="1"/>
    <col min="15372" max="15372" width="11.7265625" style="311" customWidth="1"/>
    <col min="15373" max="15373" width="10.1796875" style="311" customWidth="1"/>
    <col min="15374" max="15374" width="15.81640625" style="311" customWidth="1"/>
    <col min="15375" max="15375" width="3.81640625" style="311" customWidth="1"/>
    <col min="15376" max="15376" width="16.453125" style="311" customWidth="1"/>
    <col min="15377" max="15377" width="11.26953125" style="311" customWidth="1"/>
    <col min="15378" max="15378" width="10.26953125" style="311" customWidth="1"/>
    <col min="15379" max="15379" width="10" style="311" customWidth="1"/>
    <col min="15380" max="15615" width="9.1796875" style="311"/>
    <col min="15616" max="15616" width="4" style="311" customWidth="1"/>
    <col min="15617" max="15617" width="15.1796875" style="311" customWidth="1"/>
    <col min="15618" max="15618" width="13.81640625" style="311" customWidth="1"/>
    <col min="15619" max="15619" width="10.1796875" style="311" customWidth="1"/>
    <col min="15620" max="15620" width="9.1796875" style="311"/>
    <col min="15621" max="15621" width="3.453125" style="311" customWidth="1"/>
    <col min="15622" max="15622" width="19.54296875" style="311" customWidth="1"/>
    <col min="15623" max="15623" width="12.26953125" style="311" customWidth="1"/>
    <col min="15624" max="15624" width="10.453125" style="311" customWidth="1"/>
    <col min="15625" max="15625" width="9.1796875" style="311"/>
    <col min="15626" max="15626" width="3.54296875" style="311" customWidth="1"/>
    <col min="15627" max="15627" width="16.453125" style="311" customWidth="1"/>
    <col min="15628" max="15628" width="11.7265625" style="311" customWidth="1"/>
    <col min="15629" max="15629" width="10.1796875" style="311" customWidth="1"/>
    <col min="15630" max="15630" width="15.81640625" style="311" customWidth="1"/>
    <col min="15631" max="15631" width="3.81640625" style="311" customWidth="1"/>
    <col min="15632" max="15632" width="16.453125" style="311" customWidth="1"/>
    <col min="15633" max="15633" width="11.26953125" style="311" customWidth="1"/>
    <col min="15634" max="15634" width="10.26953125" style="311" customWidth="1"/>
    <col min="15635" max="15635" width="10" style="311" customWidth="1"/>
    <col min="15636" max="15871" width="9.1796875" style="311"/>
    <col min="15872" max="15872" width="4" style="311" customWidth="1"/>
    <col min="15873" max="15873" width="15.1796875" style="311" customWidth="1"/>
    <col min="15874" max="15874" width="13.81640625" style="311" customWidth="1"/>
    <col min="15875" max="15875" width="10.1796875" style="311" customWidth="1"/>
    <col min="15876" max="15876" width="9.1796875" style="311"/>
    <col min="15877" max="15877" width="3.453125" style="311" customWidth="1"/>
    <col min="15878" max="15878" width="19.54296875" style="311" customWidth="1"/>
    <col min="15879" max="15879" width="12.26953125" style="311" customWidth="1"/>
    <col min="15880" max="15880" width="10.453125" style="311" customWidth="1"/>
    <col min="15881" max="15881" width="9.1796875" style="311"/>
    <col min="15882" max="15882" width="3.54296875" style="311" customWidth="1"/>
    <col min="15883" max="15883" width="16.453125" style="311" customWidth="1"/>
    <col min="15884" max="15884" width="11.7265625" style="311" customWidth="1"/>
    <col min="15885" max="15885" width="10.1796875" style="311" customWidth="1"/>
    <col min="15886" max="15886" width="15.81640625" style="311" customWidth="1"/>
    <col min="15887" max="15887" width="3.81640625" style="311" customWidth="1"/>
    <col min="15888" max="15888" width="16.453125" style="311" customWidth="1"/>
    <col min="15889" max="15889" width="11.26953125" style="311" customWidth="1"/>
    <col min="15890" max="15890" width="10.26953125" style="311" customWidth="1"/>
    <col min="15891" max="15891" width="10" style="311" customWidth="1"/>
    <col min="15892" max="16127" width="9.1796875" style="311"/>
    <col min="16128" max="16128" width="4" style="311" customWidth="1"/>
    <col min="16129" max="16129" width="15.1796875" style="311" customWidth="1"/>
    <col min="16130" max="16130" width="13.81640625" style="311" customWidth="1"/>
    <col min="16131" max="16131" width="10.1796875" style="311" customWidth="1"/>
    <col min="16132" max="16132" width="9.1796875" style="311"/>
    <col min="16133" max="16133" width="3.453125" style="311" customWidth="1"/>
    <col min="16134" max="16134" width="19.54296875" style="311" customWidth="1"/>
    <col min="16135" max="16135" width="12.26953125" style="311" customWidth="1"/>
    <col min="16136" max="16136" width="10.453125" style="311" customWidth="1"/>
    <col min="16137" max="16137" width="9.1796875" style="311"/>
    <col min="16138" max="16138" width="3.54296875" style="311" customWidth="1"/>
    <col min="16139" max="16139" width="16.453125" style="311" customWidth="1"/>
    <col min="16140" max="16140" width="11.7265625" style="311" customWidth="1"/>
    <col min="16141" max="16141" width="10.1796875" style="311" customWidth="1"/>
    <col min="16142" max="16142" width="15.81640625" style="311" customWidth="1"/>
    <col min="16143" max="16143" width="3.81640625" style="311" customWidth="1"/>
    <col min="16144" max="16144" width="16.453125" style="311" customWidth="1"/>
    <col min="16145" max="16145" width="11.26953125" style="311" customWidth="1"/>
    <col min="16146" max="16146" width="10.26953125" style="311" customWidth="1"/>
    <col min="16147" max="16147" width="10" style="311" customWidth="1"/>
    <col min="16148" max="16384" width="9.1796875" style="311"/>
  </cols>
  <sheetData>
    <row r="1" spans="1:27" ht="18.5">
      <c r="A1" s="352"/>
    </row>
    <row r="2" spans="1:27" ht="18" customHeight="1">
      <c r="A2" s="911" t="s">
        <v>344</v>
      </c>
      <c r="B2" s="911"/>
      <c r="C2" s="911"/>
      <c r="D2" s="911"/>
      <c r="E2" s="911"/>
      <c r="F2" s="911"/>
      <c r="G2" s="911"/>
      <c r="H2" s="911"/>
      <c r="I2" s="911"/>
      <c r="J2" s="911"/>
      <c r="K2" s="911"/>
      <c r="L2" s="911"/>
      <c r="M2" s="911"/>
      <c r="N2" s="911"/>
      <c r="O2" s="911"/>
      <c r="P2" s="911"/>
      <c r="Q2" s="911"/>
      <c r="R2" s="911"/>
      <c r="S2" s="911"/>
      <c r="T2" s="911"/>
      <c r="U2" s="911"/>
      <c r="V2" s="911"/>
      <c r="W2" s="911"/>
      <c r="X2" s="911"/>
      <c r="Y2" s="911"/>
      <c r="Z2" s="911"/>
      <c r="AA2" s="911"/>
    </row>
    <row r="3" spans="1:27" ht="18" customHeight="1">
      <c r="A3" s="912" t="s">
        <v>345</v>
      </c>
      <c r="B3" s="912"/>
      <c r="C3" s="912"/>
      <c r="D3" s="912"/>
      <c r="E3" s="912"/>
      <c r="F3" s="912"/>
      <c r="G3" s="912"/>
      <c r="H3" s="381"/>
      <c r="I3" s="381"/>
      <c r="J3" s="381"/>
      <c r="K3" s="381"/>
      <c r="L3" s="381"/>
      <c r="M3" s="381"/>
      <c r="N3" s="381"/>
      <c r="O3" s="381"/>
      <c r="P3" s="381"/>
      <c r="Q3" s="381"/>
      <c r="R3" s="381"/>
      <c r="S3" s="381"/>
      <c r="T3" s="381"/>
      <c r="U3" s="381"/>
      <c r="V3" s="381"/>
      <c r="W3" s="381"/>
      <c r="X3" s="381"/>
      <c r="Y3" s="381"/>
      <c r="Z3" s="381"/>
      <c r="AA3" s="381"/>
    </row>
    <row r="5" spans="1:27" s="382" customFormat="1" ht="14.5">
      <c r="A5" s="355" t="s">
        <v>106</v>
      </c>
      <c r="B5" s="355" t="s">
        <v>107</v>
      </c>
      <c r="C5" s="356"/>
      <c r="D5" s="356"/>
      <c r="E5" s="356"/>
      <c r="F5" s="355" t="s">
        <v>108</v>
      </c>
      <c r="G5" s="357" t="s">
        <v>109</v>
      </c>
      <c r="H5" s="356"/>
      <c r="I5" s="356"/>
      <c r="J5" s="356"/>
      <c r="K5" s="355" t="s">
        <v>110</v>
      </c>
      <c r="L5" s="359" t="s">
        <v>111</v>
      </c>
      <c r="M5" s="356"/>
      <c r="N5" s="360"/>
      <c r="O5" s="356"/>
      <c r="P5" s="355" t="s">
        <v>112</v>
      </c>
      <c r="Q5" s="359" t="s">
        <v>113</v>
      </c>
      <c r="R5" s="356"/>
      <c r="S5" s="356"/>
    </row>
    <row r="6" spans="1:27" ht="4.5" customHeight="1" thickBot="1"/>
    <row r="7" spans="1:27" ht="29.5" thickBot="1">
      <c r="A7" s="361" t="s">
        <v>114</v>
      </c>
      <c r="B7" s="362" t="s">
        <v>115</v>
      </c>
      <c r="C7" s="363" t="s">
        <v>116</v>
      </c>
      <c r="D7" s="383" t="s">
        <v>117</v>
      </c>
      <c r="E7" s="384"/>
      <c r="F7" s="361" t="s">
        <v>114</v>
      </c>
      <c r="G7" s="362" t="s">
        <v>115</v>
      </c>
      <c r="H7" s="363" t="s">
        <v>116</v>
      </c>
      <c r="I7" s="383" t="s">
        <v>117</v>
      </c>
      <c r="K7" s="361" t="s">
        <v>114</v>
      </c>
      <c r="L7" s="362" t="s">
        <v>115</v>
      </c>
      <c r="M7" s="363" t="s">
        <v>118</v>
      </c>
      <c r="N7" s="383" t="s">
        <v>117</v>
      </c>
      <c r="P7" s="361" t="s">
        <v>114</v>
      </c>
      <c r="Q7" s="362" t="s">
        <v>115</v>
      </c>
      <c r="R7" s="363" t="s">
        <v>118</v>
      </c>
      <c r="S7" s="383" t="s">
        <v>117</v>
      </c>
    </row>
    <row r="8" spans="1:27" ht="15.5">
      <c r="A8" s="370" t="s">
        <v>134</v>
      </c>
      <c r="B8" s="371">
        <v>44575.875999999997</v>
      </c>
      <c r="C8" s="371">
        <v>46685</v>
      </c>
      <c r="D8" s="372">
        <v>2.7203782566620798</v>
      </c>
      <c r="E8" s="385"/>
      <c r="F8" s="370" t="s">
        <v>258</v>
      </c>
      <c r="G8" s="371">
        <v>6298.6170000000002</v>
      </c>
      <c r="H8" s="371">
        <v>18718</v>
      </c>
      <c r="I8" s="372">
        <v>4.4831769215165007</v>
      </c>
      <c r="K8" s="373" t="s">
        <v>122</v>
      </c>
      <c r="L8" s="374">
        <v>24459.469000000001</v>
      </c>
      <c r="M8" s="374">
        <v>5321.1329999999998</v>
      </c>
      <c r="N8" s="375">
        <v>4.5966655973455284</v>
      </c>
      <c r="P8" s="373" t="s">
        <v>124</v>
      </c>
      <c r="Q8" s="374">
        <v>7816.665</v>
      </c>
      <c r="R8" s="374">
        <v>1504.66</v>
      </c>
      <c r="S8" s="375">
        <v>5.1949709568939157</v>
      </c>
    </row>
    <row r="9" spans="1:27" ht="15.5">
      <c r="A9" s="370" t="s">
        <v>132</v>
      </c>
      <c r="B9" s="371">
        <v>36067.987999999998</v>
      </c>
      <c r="C9" s="371">
        <v>26608</v>
      </c>
      <c r="D9" s="372">
        <v>2.4378951281622334</v>
      </c>
      <c r="E9" s="386"/>
      <c r="F9" s="370" t="s">
        <v>137</v>
      </c>
      <c r="G9" s="371">
        <v>6058.2910000000002</v>
      </c>
      <c r="H9" s="371">
        <v>34356</v>
      </c>
      <c r="I9" s="372">
        <v>2.9354588626685034</v>
      </c>
      <c r="K9" s="370" t="s">
        <v>124</v>
      </c>
      <c r="L9" s="371">
        <v>10919.285</v>
      </c>
      <c r="M9" s="371">
        <v>1928.511</v>
      </c>
      <c r="N9" s="372">
        <v>5.6620288917200892</v>
      </c>
      <c r="P9" s="370" t="s">
        <v>258</v>
      </c>
      <c r="Q9" s="371">
        <v>7749.6229999999996</v>
      </c>
      <c r="R9" s="371">
        <v>1481.8109999999999</v>
      </c>
      <c r="S9" s="372">
        <v>5.2298322795552199</v>
      </c>
    </row>
    <row r="10" spans="1:27" ht="15.5">
      <c r="A10" s="370" t="s">
        <v>258</v>
      </c>
      <c r="B10" s="371">
        <v>21176.702000000001</v>
      </c>
      <c r="C10" s="371">
        <v>47776</v>
      </c>
      <c r="D10" s="372">
        <v>3.9521594786069585</v>
      </c>
      <c r="E10" s="385"/>
      <c r="F10" s="370" t="s">
        <v>119</v>
      </c>
      <c r="G10" s="371">
        <v>2089.8710000000001</v>
      </c>
      <c r="H10" s="371">
        <v>9056</v>
      </c>
      <c r="I10" s="372">
        <v>3.3114631232352303</v>
      </c>
      <c r="K10" s="370" t="s">
        <v>139</v>
      </c>
      <c r="L10" s="371">
        <v>6954.6040000000003</v>
      </c>
      <c r="M10" s="371">
        <v>1187.444</v>
      </c>
      <c r="N10" s="372">
        <v>5.856784825221232</v>
      </c>
      <c r="P10" s="370" t="s">
        <v>136</v>
      </c>
      <c r="Q10" s="371">
        <v>6833.8459999999995</v>
      </c>
      <c r="R10" s="371">
        <v>1361.454</v>
      </c>
      <c r="S10" s="372">
        <v>5.0195203069659344</v>
      </c>
    </row>
    <row r="11" spans="1:27" ht="15.5">
      <c r="A11" s="370" t="s">
        <v>137</v>
      </c>
      <c r="B11" s="371">
        <v>18890.097000000002</v>
      </c>
      <c r="C11" s="371">
        <v>49327</v>
      </c>
      <c r="D11" s="372">
        <v>2.5737247082434385</v>
      </c>
      <c r="E11" s="386"/>
      <c r="F11" s="370" t="s">
        <v>134</v>
      </c>
      <c r="G11" s="371">
        <v>1629.607</v>
      </c>
      <c r="H11" s="371">
        <v>7729</v>
      </c>
      <c r="I11" s="372">
        <v>2.9367315126012561</v>
      </c>
      <c r="K11" s="370" t="s">
        <v>258</v>
      </c>
      <c r="L11" s="371">
        <v>6021.0780000000004</v>
      </c>
      <c r="M11" s="371">
        <v>859.83699999999999</v>
      </c>
      <c r="N11" s="372">
        <v>7.0025807216949261</v>
      </c>
      <c r="P11" s="370" t="s">
        <v>122</v>
      </c>
      <c r="Q11" s="371">
        <v>6502.9269999999997</v>
      </c>
      <c r="R11" s="371">
        <v>1901.5340000000001</v>
      </c>
      <c r="S11" s="372">
        <v>3.4198320934571766</v>
      </c>
    </row>
    <row r="12" spans="1:27" ht="15.5">
      <c r="A12" s="370" t="s">
        <v>141</v>
      </c>
      <c r="B12" s="371">
        <v>17539.192999999999</v>
      </c>
      <c r="C12" s="371">
        <v>29721</v>
      </c>
      <c r="D12" s="372">
        <v>2.2461437290775019</v>
      </c>
      <c r="E12" s="386"/>
      <c r="F12" s="370" t="s">
        <v>141</v>
      </c>
      <c r="G12" s="371">
        <v>1086.9860000000001</v>
      </c>
      <c r="H12" s="371">
        <v>8665</v>
      </c>
      <c r="I12" s="372">
        <v>2.1314119658655959</v>
      </c>
      <c r="K12" s="370" t="s">
        <v>140</v>
      </c>
      <c r="L12" s="371">
        <v>4438.915</v>
      </c>
      <c r="M12" s="371">
        <v>1180.932</v>
      </c>
      <c r="N12" s="372">
        <v>3.7588235393739859</v>
      </c>
      <c r="P12" s="370" t="s">
        <v>121</v>
      </c>
      <c r="Q12" s="371">
        <v>3419.1469999999999</v>
      </c>
      <c r="R12" s="371">
        <v>577.86800000000005</v>
      </c>
      <c r="S12" s="372">
        <v>5.9168304872392996</v>
      </c>
    </row>
    <row r="13" spans="1:27" ht="15.5">
      <c r="A13" s="370" t="s">
        <v>138</v>
      </c>
      <c r="B13" s="371">
        <v>16951.991000000002</v>
      </c>
      <c r="C13" s="371">
        <v>20653</v>
      </c>
      <c r="D13" s="372">
        <v>2.5788830260208404</v>
      </c>
      <c r="E13" s="386"/>
      <c r="F13" s="370" t="s">
        <v>136</v>
      </c>
      <c r="G13" s="371">
        <v>514.98599999999999</v>
      </c>
      <c r="H13" s="371">
        <v>2381</v>
      </c>
      <c r="I13" s="372">
        <v>3.3893590975503809</v>
      </c>
      <c r="K13" s="370" t="s">
        <v>137</v>
      </c>
      <c r="L13" s="371">
        <v>3407.7040000000002</v>
      </c>
      <c r="M13" s="371">
        <v>779.77499999999998</v>
      </c>
      <c r="N13" s="372">
        <v>4.3701118912506818</v>
      </c>
      <c r="P13" s="370" t="s">
        <v>119</v>
      </c>
      <c r="Q13" s="371">
        <v>1976.0039999999999</v>
      </c>
      <c r="R13" s="371">
        <v>511.94900000000001</v>
      </c>
      <c r="S13" s="372">
        <v>3.859767281506556</v>
      </c>
    </row>
    <row r="14" spans="1:27" ht="16" thickBot="1">
      <c r="A14" s="370" t="s">
        <v>124</v>
      </c>
      <c r="B14" s="371">
        <v>15190.829</v>
      </c>
      <c r="C14" s="371">
        <v>14626</v>
      </c>
      <c r="D14" s="372">
        <v>2.561359938773518</v>
      </c>
      <c r="E14" s="386"/>
      <c r="F14" s="370" t="s">
        <v>124</v>
      </c>
      <c r="G14" s="371">
        <v>260.40499999999997</v>
      </c>
      <c r="H14" s="371">
        <v>877</v>
      </c>
      <c r="I14" s="372">
        <v>4.0935815006366623</v>
      </c>
      <c r="K14" s="370" t="s">
        <v>121</v>
      </c>
      <c r="L14" s="371">
        <v>3289.4360000000001</v>
      </c>
      <c r="M14" s="371">
        <v>712.45</v>
      </c>
      <c r="N14" s="372">
        <v>4.6170762860551617</v>
      </c>
      <c r="P14" s="370" t="s">
        <v>140</v>
      </c>
      <c r="Q14" s="371">
        <v>1663.5329999999999</v>
      </c>
      <c r="R14" s="371">
        <v>493.47800000000001</v>
      </c>
      <c r="S14" s="372">
        <v>3.3710378172887139</v>
      </c>
    </row>
    <row r="15" spans="1:27" ht="16" thickBot="1">
      <c r="A15" s="370" t="s">
        <v>122</v>
      </c>
      <c r="B15" s="371">
        <v>6293.4369999999999</v>
      </c>
      <c r="C15" s="371">
        <v>5231</v>
      </c>
      <c r="D15" s="372">
        <v>2.9118770702248971</v>
      </c>
      <c r="E15" s="386"/>
      <c r="F15" s="376" t="s">
        <v>201</v>
      </c>
      <c r="G15" s="377">
        <v>18232.07</v>
      </c>
      <c r="H15" s="377">
        <v>83071</v>
      </c>
      <c r="I15" s="378">
        <v>3.3363203704340787</v>
      </c>
      <c r="K15" s="370" t="s">
        <v>136</v>
      </c>
      <c r="L15" s="371">
        <v>2542.1010000000001</v>
      </c>
      <c r="M15" s="371">
        <v>523.23800000000006</v>
      </c>
      <c r="N15" s="372">
        <v>4.8584028682932043</v>
      </c>
      <c r="P15" s="387" t="s">
        <v>137</v>
      </c>
      <c r="Q15" s="388">
        <v>1534.3620000000001</v>
      </c>
      <c r="R15" s="388">
        <v>601.18299999999999</v>
      </c>
      <c r="S15" s="389">
        <v>2.5522378377299426</v>
      </c>
      <c r="U15" s="303"/>
      <c r="V15" s="303"/>
      <c r="W15" s="303"/>
      <c r="X15" s="303"/>
    </row>
    <row r="16" spans="1:27" ht="15.5">
      <c r="A16" s="370" t="s">
        <v>133</v>
      </c>
      <c r="B16" s="371">
        <v>4758.3019999999997</v>
      </c>
      <c r="C16" s="371">
        <v>2795</v>
      </c>
      <c r="D16" s="372">
        <v>3.6061210740071856</v>
      </c>
      <c r="E16" s="386"/>
      <c r="F16"/>
      <c r="G16"/>
      <c r="H16"/>
      <c r="I16"/>
      <c r="K16" s="370" t="s">
        <v>133</v>
      </c>
      <c r="L16" s="371">
        <v>2257.9360000000001</v>
      </c>
      <c r="M16" s="371">
        <v>318.887</v>
      </c>
      <c r="N16" s="372">
        <v>7.080677481364873</v>
      </c>
      <c r="P16" s="387" t="s">
        <v>133</v>
      </c>
      <c r="Q16" s="388">
        <v>1344.8610000000001</v>
      </c>
      <c r="R16" s="388">
        <v>360.41</v>
      </c>
      <c r="S16" s="389">
        <v>3.731475264282345</v>
      </c>
      <c r="U16" s="303"/>
      <c r="V16" s="303"/>
      <c r="W16" s="303"/>
      <c r="X16" s="303"/>
    </row>
    <row r="17" spans="1:24" ht="15.5">
      <c r="A17" s="370" t="s">
        <v>119</v>
      </c>
      <c r="B17" s="371">
        <v>4041.5610000000001</v>
      </c>
      <c r="C17" s="371">
        <v>14583</v>
      </c>
      <c r="D17" s="372">
        <v>3.587552627444297</v>
      </c>
      <c r="E17" s="385"/>
      <c r="F17"/>
      <c r="G17"/>
      <c r="H17"/>
      <c r="I17"/>
      <c r="K17" s="370" t="s">
        <v>132</v>
      </c>
      <c r="L17" s="371">
        <v>2003.8779999999999</v>
      </c>
      <c r="M17" s="371">
        <v>432.23200000000003</v>
      </c>
      <c r="N17" s="372">
        <v>4.6361167150974474</v>
      </c>
      <c r="P17" s="370" t="s">
        <v>120</v>
      </c>
      <c r="Q17" s="371">
        <v>1263.674</v>
      </c>
      <c r="R17" s="371">
        <v>423.83199999999999</v>
      </c>
      <c r="S17" s="372">
        <v>2.9815445742652749</v>
      </c>
      <c r="U17" s="303"/>
      <c r="V17" s="303"/>
      <c r="W17" s="303"/>
      <c r="X17" s="303"/>
    </row>
    <row r="18" spans="1:24" ht="15.5">
      <c r="A18" s="370" t="s">
        <v>127</v>
      </c>
      <c r="B18" s="371">
        <v>1592.07</v>
      </c>
      <c r="C18" s="371">
        <v>678</v>
      </c>
      <c r="D18" s="372">
        <v>3.6880107855673541</v>
      </c>
      <c r="E18" s="390"/>
      <c r="F18"/>
      <c r="G18"/>
      <c r="H18"/>
      <c r="I18"/>
      <c r="K18" s="387" t="s">
        <v>119</v>
      </c>
      <c r="L18" s="388">
        <v>1665.114</v>
      </c>
      <c r="M18" s="388">
        <v>479.32799999999997</v>
      </c>
      <c r="N18" s="389">
        <v>3.4738508912477473</v>
      </c>
      <c r="P18" s="370" t="s">
        <v>139</v>
      </c>
      <c r="Q18" s="371">
        <v>928.995</v>
      </c>
      <c r="R18" s="371">
        <v>170.809</v>
      </c>
      <c r="S18" s="372">
        <v>5.4387942087360734</v>
      </c>
      <c r="U18" s="303"/>
      <c r="V18" s="303"/>
      <c r="W18" s="303"/>
      <c r="X18" s="303"/>
    </row>
    <row r="19" spans="1:24" ht="15.5">
      <c r="A19" s="370" t="s">
        <v>121</v>
      </c>
      <c r="B19" s="371">
        <v>1317.6010000000001</v>
      </c>
      <c r="C19" s="371">
        <v>1813</v>
      </c>
      <c r="D19" s="372">
        <v>1.6588683796710719</v>
      </c>
      <c r="E19" s="391"/>
      <c r="K19" s="370" t="s">
        <v>333</v>
      </c>
      <c r="L19" s="371">
        <v>1305.816</v>
      </c>
      <c r="M19" s="371">
        <v>64.218999999999994</v>
      </c>
      <c r="N19" s="372">
        <v>20.333795294227567</v>
      </c>
      <c r="P19" s="370" t="s">
        <v>132</v>
      </c>
      <c r="Q19" s="371">
        <v>563.28099999999995</v>
      </c>
      <c r="R19" s="371">
        <v>109.608</v>
      </c>
      <c r="S19" s="372">
        <v>5.1390500693380039</v>
      </c>
      <c r="U19" s="303"/>
      <c r="V19" s="303"/>
      <c r="W19" s="303"/>
      <c r="X19" s="303"/>
    </row>
    <row r="20" spans="1:24" ht="15" customHeight="1">
      <c r="A20" s="370" t="s">
        <v>139</v>
      </c>
      <c r="B20" s="371">
        <v>1243.5809999999999</v>
      </c>
      <c r="C20" s="371">
        <v>2099</v>
      </c>
      <c r="D20" s="372">
        <v>3.4941080279173264</v>
      </c>
      <c r="E20" s="391"/>
      <c r="F20" s="303"/>
      <c r="G20" s="303"/>
      <c r="H20" s="303"/>
      <c r="K20" s="370" t="s">
        <v>127</v>
      </c>
      <c r="L20" s="371">
        <v>1197.2360000000001</v>
      </c>
      <c r="M20" s="371">
        <v>297.89</v>
      </c>
      <c r="N20" s="372">
        <v>4.0190540132263592</v>
      </c>
      <c r="P20" s="370" t="s">
        <v>252</v>
      </c>
      <c r="Q20" s="371">
        <v>508.57799999999997</v>
      </c>
      <c r="R20" s="371">
        <v>111.68300000000001</v>
      </c>
      <c r="S20" s="372">
        <v>4.5537637778354805</v>
      </c>
      <c r="U20" s="303"/>
      <c r="V20" s="303"/>
      <c r="W20" s="303"/>
      <c r="X20" s="303"/>
    </row>
    <row r="21" spans="1:24" ht="15.5">
      <c r="A21" s="370" t="s">
        <v>120</v>
      </c>
      <c r="B21" s="371">
        <v>608.24699999999996</v>
      </c>
      <c r="C21" s="371">
        <v>487</v>
      </c>
      <c r="D21" s="372">
        <v>2.672051064652313</v>
      </c>
      <c r="E21" s="392"/>
      <c r="F21" s="303"/>
      <c r="G21" s="303"/>
      <c r="H21" s="303"/>
      <c r="K21" s="370" t="s">
        <v>226</v>
      </c>
      <c r="L21" s="371">
        <v>775.66700000000003</v>
      </c>
      <c r="M21" s="371">
        <v>296.72500000000002</v>
      </c>
      <c r="N21" s="372">
        <v>2.6140938579492796</v>
      </c>
      <c r="P21" s="370" t="s">
        <v>128</v>
      </c>
      <c r="Q21" s="371">
        <v>498.40499999999997</v>
      </c>
      <c r="R21" s="371">
        <v>239.38800000000001</v>
      </c>
      <c r="S21" s="372">
        <v>2.0819965913078349</v>
      </c>
    </row>
    <row r="22" spans="1:24" ht="16" thickBot="1">
      <c r="A22" s="370" t="s">
        <v>136</v>
      </c>
      <c r="B22" s="371">
        <v>567.29100000000005</v>
      </c>
      <c r="C22" s="371">
        <v>2412</v>
      </c>
      <c r="D22" s="372">
        <v>3.391124235595115</v>
      </c>
      <c r="E22" s="303"/>
      <c r="F22" s="303"/>
      <c r="G22" s="303"/>
      <c r="H22" s="303"/>
      <c r="I22" s="303"/>
      <c r="J22" s="303"/>
      <c r="K22" s="370" t="s">
        <v>120</v>
      </c>
      <c r="L22" s="371">
        <v>696.37599999999998</v>
      </c>
      <c r="M22" s="371">
        <v>124.70399999999999</v>
      </c>
      <c r="N22" s="372">
        <v>5.5842314600975111</v>
      </c>
      <c r="P22" s="370" t="s">
        <v>226</v>
      </c>
      <c r="Q22" s="371">
        <v>487.72800000000001</v>
      </c>
      <c r="R22" s="371">
        <v>74.037000000000006</v>
      </c>
      <c r="S22" s="372">
        <v>6.5876251063657358</v>
      </c>
    </row>
    <row r="23" spans="1:24" ht="16" thickBot="1">
      <c r="A23" s="376" t="s">
        <v>201</v>
      </c>
      <c r="B23" s="377">
        <v>191915.215</v>
      </c>
      <c r="C23" s="377">
        <v>266857</v>
      </c>
      <c r="D23" s="378">
        <v>2.6989495112145541</v>
      </c>
      <c r="E23" s="303"/>
      <c r="F23" s="303"/>
      <c r="G23" s="303"/>
      <c r="H23" s="303"/>
      <c r="I23" s="303"/>
      <c r="J23" s="303"/>
      <c r="K23" s="370" t="s">
        <v>134</v>
      </c>
      <c r="L23" s="371">
        <v>633.41</v>
      </c>
      <c r="M23" s="371">
        <v>187.226</v>
      </c>
      <c r="N23" s="372">
        <v>3.3831305481076344</v>
      </c>
      <c r="P23" s="387" t="s">
        <v>288</v>
      </c>
      <c r="Q23" s="388">
        <v>450.73500000000001</v>
      </c>
      <c r="R23" s="388">
        <v>81.7</v>
      </c>
      <c r="S23" s="389">
        <v>5.5169522643818851</v>
      </c>
    </row>
    <row r="24" spans="1:24" ht="15.5">
      <c r="A24"/>
      <c r="B24"/>
      <c r="C24"/>
      <c r="D24"/>
      <c r="E24" s="303"/>
      <c r="F24" s="303"/>
      <c r="G24" s="303"/>
      <c r="H24" s="303"/>
      <c r="I24" s="303"/>
      <c r="J24" s="303"/>
      <c r="K24" s="370" t="s">
        <v>265</v>
      </c>
      <c r="L24" s="371">
        <v>599.28099999999995</v>
      </c>
      <c r="M24" s="371">
        <v>26.681999999999999</v>
      </c>
      <c r="N24" s="372">
        <v>22.460122929315641</v>
      </c>
      <c r="P24" s="370" t="s">
        <v>261</v>
      </c>
      <c r="Q24" s="371">
        <v>411.298</v>
      </c>
      <c r="R24" s="371">
        <v>347.279</v>
      </c>
      <c r="S24" s="372">
        <v>1.1843445759749367</v>
      </c>
    </row>
    <row r="25" spans="1:24" ht="15.5">
      <c r="A25"/>
      <c r="B25"/>
      <c r="C25"/>
      <c r="D25"/>
      <c r="E25" s="303"/>
      <c r="F25" s="303"/>
      <c r="G25" s="303"/>
      <c r="H25" s="303"/>
      <c r="I25" s="303"/>
      <c r="J25" s="303"/>
      <c r="K25" s="370" t="s">
        <v>216</v>
      </c>
      <c r="L25" s="371">
        <v>312.78899999999999</v>
      </c>
      <c r="M25" s="371">
        <v>3.8159999999999998</v>
      </c>
      <c r="N25" s="372">
        <v>81.967767295597483</v>
      </c>
      <c r="P25" s="387" t="s">
        <v>129</v>
      </c>
      <c r="Q25" s="388">
        <v>409.66399999999999</v>
      </c>
      <c r="R25" s="388">
        <v>45.607999999999997</v>
      </c>
      <c r="S25" s="389">
        <v>8.9822838098579201</v>
      </c>
    </row>
    <row r="26" spans="1:24" ht="15.5">
      <c r="A26"/>
      <c r="B26"/>
      <c r="C26"/>
      <c r="D26"/>
      <c r="E26" s="303"/>
      <c r="F26" s="303"/>
      <c r="G26" s="303"/>
      <c r="H26" s="303"/>
      <c r="I26" s="303"/>
      <c r="J26" s="303"/>
      <c r="K26" s="387" t="s">
        <v>228</v>
      </c>
      <c r="L26" s="388">
        <v>305.16300000000001</v>
      </c>
      <c r="M26" s="388">
        <v>81.399000000000001</v>
      </c>
      <c r="N26" s="389">
        <v>3.7489772601629014</v>
      </c>
      <c r="P26" s="387" t="s">
        <v>141</v>
      </c>
      <c r="Q26" s="388">
        <v>285.44299999999998</v>
      </c>
      <c r="R26" s="388">
        <v>55.469000000000001</v>
      </c>
      <c r="S26" s="389">
        <v>5.145991454686401</v>
      </c>
    </row>
    <row r="27" spans="1:24" ht="16" thickBot="1">
      <c r="E27" s="303"/>
      <c r="F27" s="303"/>
      <c r="G27" s="303"/>
      <c r="H27" s="303"/>
      <c r="I27" s="303"/>
      <c r="J27" s="303"/>
      <c r="K27" s="370" t="s">
        <v>128</v>
      </c>
      <c r="L27" s="371">
        <v>227.53399999999999</v>
      </c>
      <c r="M27" s="371">
        <v>67.307000000000002</v>
      </c>
      <c r="N27" s="372">
        <v>3.3805399141248307</v>
      </c>
      <c r="O27" s="303"/>
      <c r="P27" s="370" t="s">
        <v>343</v>
      </c>
      <c r="Q27" s="371">
        <v>184.249</v>
      </c>
      <c r="R27" s="371">
        <v>10.736000000000001</v>
      </c>
      <c r="S27" s="372">
        <v>17.16179210134128</v>
      </c>
    </row>
    <row r="28" spans="1:24" ht="16" thickBot="1">
      <c r="A28" s="303"/>
      <c r="B28" s="303"/>
      <c r="C28" s="303"/>
      <c r="D28" s="303"/>
      <c r="E28" s="303"/>
      <c r="F28" s="303"/>
      <c r="G28" s="303"/>
      <c r="H28" s="303"/>
      <c r="I28" s="303"/>
      <c r="J28" s="303"/>
      <c r="K28" s="376" t="s">
        <v>201</v>
      </c>
      <c r="L28" s="377">
        <v>74696.667000000001</v>
      </c>
      <c r="M28" s="377">
        <v>14964.701999999999</v>
      </c>
      <c r="N28" s="378">
        <v>4.9915238539330753</v>
      </c>
      <c r="O28" s="303"/>
      <c r="P28" s="376" t="s">
        <v>201</v>
      </c>
      <c r="Q28" s="377">
        <v>45208.245999999999</v>
      </c>
      <c r="R28" s="377">
        <v>10667.078</v>
      </c>
      <c r="S28" s="378">
        <v>4.2381096303973775</v>
      </c>
    </row>
    <row r="29" spans="1:24">
      <c r="A29" s="303"/>
      <c r="B29" s="303"/>
      <c r="C29" s="303"/>
      <c r="D29" s="303"/>
      <c r="E29" s="303"/>
      <c r="F29" s="303"/>
      <c r="G29" s="303"/>
      <c r="H29" s="303"/>
      <c r="I29" s="303"/>
      <c r="J29" s="303"/>
      <c r="K29"/>
      <c r="L29"/>
      <c r="M29"/>
      <c r="N29"/>
      <c r="O29" s="303"/>
      <c r="P29"/>
      <c r="Q29"/>
      <c r="R29"/>
      <c r="S29"/>
    </row>
    <row r="30" spans="1:24">
      <c r="A30"/>
      <c r="B30"/>
      <c r="C30"/>
      <c r="D30"/>
      <c r="E30"/>
      <c r="F30"/>
      <c r="G30"/>
      <c r="H30"/>
      <c r="I30"/>
      <c r="J30"/>
      <c r="K30"/>
      <c r="L30"/>
      <c r="M30"/>
      <c r="N30"/>
      <c r="O30" s="303"/>
      <c r="P30"/>
      <c r="Q30"/>
      <c r="R30"/>
      <c r="S30"/>
    </row>
    <row r="31" spans="1:24">
      <c r="A31"/>
      <c r="B31"/>
      <c r="C31"/>
      <c r="D31"/>
      <c r="E31"/>
      <c r="F31"/>
      <c r="G31"/>
      <c r="H31"/>
      <c r="I31"/>
      <c r="J31"/>
      <c r="K31"/>
      <c r="L31"/>
      <c r="M31"/>
      <c r="N31"/>
      <c r="O31" s="303"/>
      <c r="P31"/>
      <c r="Q31"/>
      <c r="R31"/>
      <c r="S31"/>
    </row>
    <row r="32" spans="1:24">
      <c r="A32"/>
      <c r="B32"/>
      <c r="C32"/>
      <c r="D32"/>
      <c r="E32"/>
      <c r="F32"/>
      <c r="G32"/>
      <c r="H32"/>
      <c r="I32"/>
      <c r="J32"/>
      <c r="K32"/>
      <c r="L32"/>
      <c r="M32"/>
      <c r="N32"/>
      <c r="O32" s="303"/>
      <c r="P32"/>
      <c r="Q32"/>
      <c r="R32"/>
      <c r="S32"/>
    </row>
    <row r="33" spans="1:19">
      <c r="A33"/>
      <c r="B33"/>
      <c r="C33"/>
      <c r="D33"/>
      <c r="E33"/>
      <c r="F33"/>
      <c r="G33"/>
      <c r="H33"/>
      <c r="I33"/>
      <c r="J33"/>
      <c r="K33"/>
      <c r="L33"/>
      <c r="M33"/>
      <c r="N33"/>
      <c r="O33" s="303"/>
      <c r="P33"/>
      <c r="Q33"/>
      <c r="R33"/>
      <c r="S33"/>
    </row>
    <row r="34" spans="1:19">
      <c r="A34"/>
      <c r="B34"/>
      <c r="C34"/>
      <c r="D34"/>
      <c r="E34"/>
      <c r="F34"/>
      <c r="G34"/>
      <c r="H34"/>
      <c r="I34"/>
      <c r="J34"/>
      <c r="K34"/>
      <c r="L34"/>
      <c r="M34"/>
      <c r="N34"/>
      <c r="O34" s="303"/>
      <c r="P34"/>
      <c r="Q34"/>
      <c r="R34"/>
      <c r="S34"/>
    </row>
    <row r="35" spans="1:19">
      <c r="A35"/>
      <c r="B35"/>
      <c r="C35"/>
      <c r="D35"/>
      <c r="E35"/>
      <c r="F35"/>
      <c r="G35"/>
      <c r="H35"/>
      <c r="I35"/>
      <c r="J35"/>
      <c r="K35"/>
      <c r="L35"/>
      <c r="M35"/>
      <c r="N35"/>
      <c r="O35" s="303"/>
      <c r="P35"/>
      <c r="Q35"/>
      <c r="R35"/>
      <c r="S35"/>
    </row>
    <row r="36" spans="1:19">
      <c r="A36"/>
      <c r="B36"/>
      <c r="C36"/>
      <c r="D36"/>
      <c r="E36"/>
      <c r="F36"/>
      <c r="G36"/>
      <c r="H36"/>
      <c r="I36"/>
      <c r="J36"/>
      <c r="K36"/>
      <c r="L36"/>
      <c r="M36"/>
      <c r="N36"/>
      <c r="O36" s="303"/>
    </row>
    <row r="37" spans="1:19">
      <c r="A37"/>
      <c r="B37"/>
      <c r="C37"/>
      <c r="D37"/>
      <c r="E37"/>
      <c r="F37"/>
      <c r="G37"/>
      <c r="H37"/>
      <c r="I37"/>
      <c r="J37"/>
      <c r="K37"/>
      <c r="L37"/>
      <c r="M37"/>
      <c r="N37"/>
      <c r="O37" s="303"/>
    </row>
    <row r="38" spans="1:19">
      <c r="A38"/>
      <c r="B38"/>
      <c r="C38"/>
      <c r="D38"/>
      <c r="E38"/>
      <c r="F38"/>
      <c r="G38"/>
      <c r="H38"/>
      <c r="I38"/>
      <c r="J38"/>
      <c r="K38"/>
      <c r="L38"/>
      <c r="M38"/>
      <c r="N38"/>
      <c r="O38" s="303"/>
    </row>
    <row r="39" spans="1:19">
      <c r="A39"/>
      <c r="B39"/>
      <c r="C39"/>
      <c r="D39"/>
      <c r="E39"/>
      <c r="F39"/>
      <c r="G39"/>
      <c r="H39"/>
      <c r="I39"/>
      <c r="J39"/>
      <c r="K39"/>
      <c r="L39"/>
      <c r="M39"/>
      <c r="N39"/>
      <c r="O39" s="303"/>
    </row>
    <row r="40" spans="1:19">
      <c r="A40"/>
      <c r="B40"/>
      <c r="C40"/>
      <c r="D40"/>
      <c r="E40"/>
      <c r="F40"/>
      <c r="G40"/>
      <c r="H40"/>
      <c r="I40"/>
      <c r="J40"/>
      <c r="K40"/>
    </row>
    <row r="41" spans="1:19">
      <c r="A41"/>
      <c r="B41"/>
      <c r="C41"/>
      <c r="D41"/>
      <c r="E41"/>
      <c r="F41"/>
      <c r="G41"/>
      <c r="H41"/>
      <c r="I41"/>
      <c r="J41"/>
      <c r="K41"/>
      <c r="L41" s="303"/>
    </row>
    <row r="42" spans="1:19">
      <c r="A42"/>
      <c r="B42"/>
      <c r="C42"/>
      <c r="D42"/>
      <c r="E42"/>
      <c r="F42"/>
      <c r="G42"/>
      <c r="H42"/>
      <c r="I42"/>
      <c r="J42"/>
      <c r="K42"/>
      <c r="L42" s="303"/>
    </row>
    <row r="43" spans="1:19">
      <c r="A43"/>
      <c r="B43"/>
      <c r="C43"/>
      <c r="D43"/>
      <c r="E43"/>
      <c r="F43"/>
      <c r="G43"/>
      <c r="H43"/>
      <c r="I43"/>
      <c r="J43"/>
      <c r="K43"/>
      <c r="L43" s="303"/>
    </row>
    <row r="44" spans="1:19">
      <c r="A44"/>
      <c r="B44"/>
      <c r="C44"/>
      <c r="D44"/>
      <c r="E44"/>
      <c r="F44"/>
      <c r="G44"/>
      <c r="H44"/>
      <c r="I44"/>
      <c r="J44"/>
      <c r="K44"/>
      <c r="L44" s="303"/>
    </row>
    <row r="45" spans="1:19">
      <c r="A45"/>
      <c r="B45"/>
      <c r="C45"/>
      <c r="D45"/>
      <c r="E45"/>
      <c r="F45"/>
      <c r="G45"/>
      <c r="H45"/>
      <c r="I45"/>
      <c r="J45"/>
      <c r="K45"/>
      <c r="L45" s="303"/>
    </row>
    <row r="46" spans="1:19">
      <c r="A46"/>
      <c r="B46"/>
      <c r="C46"/>
      <c r="D46"/>
      <c r="E46"/>
      <c r="F46"/>
      <c r="G46"/>
      <c r="H46"/>
      <c r="I46"/>
      <c r="J46"/>
      <c r="K46"/>
      <c r="L46" s="303"/>
    </row>
    <row r="47" spans="1:19">
      <c r="A47"/>
      <c r="B47"/>
      <c r="C47"/>
      <c r="D47"/>
      <c r="E47"/>
      <c r="F47"/>
      <c r="G47"/>
      <c r="H47"/>
      <c r="I47"/>
      <c r="J47"/>
      <c r="K47"/>
      <c r="L47" s="303"/>
    </row>
    <row r="48" spans="1:19">
      <c r="A48"/>
      <c r="B48"/>
      <c r="C48"/>
      <c r="D48"/>
      <c r="E48"/>
      <c r="F48"/>
      <c r="G48"/>
      <c r="H48"/>
      <c r="I48"/>
      <c r="J48"/>
      <c r="K48"/>
      <c r="L48" s="303"/>
    </row>
    <row r="49" spans="1:12">
      <c r="A49"/>
      <c r="B49"/>
      <c r="C49"/>
      <c r="D49"/>
      <c r="E49"/>
      <c r="F49"/>
      <c r="G49"/>
      <c r="H49"/>
      <c r="I49"/>
      <c r="J49"/>
      <c r="K49"/>
      <c r="L49" s="303"/>
    </row>
    <row r="50" spans="1:12">
      <c r="A50"/>
      <c r="B50"/>
      <c r="C50"/>
      <c r="D50"/>
      <c r="E50"/>
      <c r="F50"/>
      <c r="G50"/>
      <c r="H50"/>
      <c r="I50"/>
      <c r="J50"/>
      <c r="K50"/>
      <c r="L50" s="303"/>
    </row>
    <row r="51" spans="1:12">
      <c r="A51"/>
      <c r="B51"/>
      <c r="C51"/>
      <c r="D51"/>
      <c r="E51"/>
      <c r="F51"/>
      <c r="G51"/>
      <c r="H51"/>
      <c r="I51"/>
      <c r="J51"/>
      <c r="K51"/>
      <c r="L51" s="303"/>
    </row>
    <row r="52" spans="1:12">
      <c r="A52"/>
      <c r="B52"/>
      <c r="C52"/>
      <c r="D52"/>
      <c r="E52"/>
      <c r="F52"/>
      <c r="G52"/>
      <c r="H52"/>
      <c r="I52"/>
      <c r="J52"/>
      <c r="K52"/>
      <c r="L52" s="303"/>
    </row>
    <row r="53" spans="1:12">
      <c r="A53"/>
      <c r="B53"/>
      <c r="C53"/>
      <c r="D53"/>
      <c r="E53"/>
      <c r="F53"/>
      <c r="G53"/>
      <c r="H53"/>
      <c r="I53"/>
      <c r="J53"/>
      <c r="K53"/>
      <c r="L53" s="303"/>
    </row>
    <row r="54" spans="1:12">
      <c r="A54"/>
      <c r="B54"/>
      <c r="C54"/>
      <c r="D54"/>
      <c r="E54"/>
      <c r="F54"/>
      <c r="G54"/>
      <c r="H54"/>
      <c r="I54"/>
      <c r="J54"/>
      <c r="K54"/>
      <c r="L54" s="303"/>
    </row>
    <row r="55" spans="1:12">
      <c r="A55"/>
      <c r="B55"/>
      <c r="C55"/>
      <c r="D55"/>
      <c r="E55"/>
      <c r="F55"/>
      <c r="G55"/>
      <c r="H55"/>
      <c r="I55"/>
      <c r="J55"/>
      <c r="K55"/>
      <c r="L55" s="303"/>
    </row>
    <row r="56" spans="1:12">
      <c r="A56"/>
      <c r="B56"/>
      <c r="C56"/>
      <c r="D56"/>
      <c r="E56"/>
      <c r="F56"/>
      <c r="G56"/>
      <c r="H56"/>
      <c r="I56"/>
      <c r="J56"/>
      <c r="K56"/>
      <c r="L56" s="303"/>
    </row>
    <row r="57" spans="1:12">
      <c r="A57"/>
      <c r="B57"/>
      <c r="C57"/>
      <c r="D57"/>
      <c r="E57"/>
      <c r="F57"/>
      <c r="G57"/>
      <c r="H57"/>
      <c r="I57"/>
      <c r="J57"/>
      <c r="K57"/>
      <c r="L57" s="303"/>
    </row>
    <row r="58" spans="1:12">
      <c r="A58"/>
      <c r="B58"/>
      <c r="C58"/>
      <c r="D58"/>
      <c r="E58"/>
      <c r="F58"/>
      <c r="G58"/>
      <c r="H58"/>
      <c r="I58"/>
      <c r="J58"/>
      <c r="K58"/>
      <c r="L58" s="303"/>
    </row>
    <row r="59" spans="1:12">
      <c r="A59"/>
      <c r="B59"/>
      <c r="C59"/>
      <c r="D59"/>
      <c r="E59"/>
      <c r="F59"/>
      <c r="G59"/>
      <c r="H59"/>
      <c r="I59"/>
      <c r="J59"/>
      <c r="K59"/>
      <c r="L59" s="303"/>
    </row>
    <row r="60" spans="1:12">
      <c r="A60"/>
      <c r="B60"/>
      <c r="C60"/>
      <c r="D60"/>
      <c r="E60"/>
      <c r="F60"/>
      <c r="G60"/>
      <c r="H60"/>
      <c r="I60"/>
      <c r="J60"/>
      <c r="K60"/>
      <c r="L60" s="303"/>
    </row>
    <row r="61" spans="1:12">
      <c r="A61"/>
      <c r="B61"/>
      <c r="C61"/>
      <c r="D61"/>
      <c r="E61"/>
      <c r="F61"/>
      <c r="G61"/>
      <c r="H61"/>
      <c r="I61"/>
      <c r="J61"/>
      <c r="K61"/>
      <c r="L61" s="303"/>
    </row>
    <row r="62" spans="1:12">
      <c r="A62"/>
      <c r="B62"/>
      <c r="C62"/>
      <c r="D62"/>
      <c r="E62"/>
      <c r="F62"/>
      <c r="G62"/>
      <c r="H62"/>
      <c r="I62"/>
      <c r="J62"/>
      <c r="K62"/>
      <c r="L62" s="303"/>
    </row>
    <row r="63" spans="1:12">
      <c r="A63"/>
      <c r="B63"/>
      <c r="C63"/>
      <c r="D63"/>
      <c r="E63"/>
      <c r="F63"/>
      <c r="G63"/>
      <c r="H63"/>
      <c r="I63"/>
      <c r="J63"/>
      <c r="K63"/>
      <c r="L63" s="303"/>
    </row>
    <row r="64" spans="1:12">
      <c r="A64"/>
      <c r="B64"/>
      <c r="C64"/>
      <c r="D64"/>
      <c r="E64"/>
      <c r="F64"/>
      <c r="G64"/>
      <c r="H64"/>
      <c r="I64"/>
      <c r="J64"/>
      <c r="K64"/>
      <c r="L64" s="303"/>
    </row>
    <row r="65" spans="1:12">
      <c r="A65"/>
      <c r="B65"/>
      <c r="C65"/>
      <c r="D65"/>
      <c r="E65"/>
      <c r="F65"/>
      <c r="G65"/>
      <c r="H65"/>
      <c r="I65"/>
      <c r="J65"/>
      <c r="K65"/>
      <c r="L65" s="303"/>
    </row>
    <row r="66" spans="1:12">
      <c r="A66"/>
      <c r="B66"/>
      <c r="C66"/>
      <c r="D66"/>
      <c r="E66"/>
      <c r="F66"/>
      <c r="G66"/>
      <c r="H66"/>
      <c r="I66"/>
      <c r="J66"/>
      <c r="K66"/>
      <c r="L66" s="303"/>
    </row>
    <row r="67" spans="1:12">
      <c r="A67"/>
      <c r="B67"/>
      <c r="C67"/>
      <c r="D67"/>
      <c r="E67"/>
      <c r="F67"/>
      <c r="G67"/>
      <c r="H67"/>
      <c r="I67"/>
      <c r="J67"/>
      <c r="K67"/>
      <c r="L67" s="303"/>
    </row>
    <row r="68" spans="1:12">
      <c r="A68"/>
      <c r="B68"/>
      <c r="C68"/>
      <c r="D68"/>
      <c r="E68"/>
      <c r="F68"/>
      <c r="G68"/>
      <c r="H68"/>
      <c r="I68"/>
      <c r="J68"/>
      <c r="K68"/>
      <c r="L68" s="303"/>
    </row>
    <row r="69" spans="1:12">
      <c r="A69"/>
      <c r="B69"/>
      <c r="C69"/>
      <c r="D69"/>
      <c r="E69"/>
      <c r="F69"/>
      <c r="G69"/>
      <c r="H69"/>
      <c r="I69"/>
      <c r="J69"/>
      <c r="K69"/>
      <c r="L69" s="303"/>
    </row>
    <row r="70" spans="1:12">
      <c r="A70"/>
      <c r="B70"/>
      <c r="C70"/>
      <c r="D70"/>
      <c r="E70"/>
      <c r="F70"/>
      <c r="G70"/>
      <c r="H70"/>
      <c r="I70"/>
      <c r="J70"/>
      <c r="K70"/>
      <c r="L70" s="303"/>
    </row>
    <row r="71" spans="1:12">
      <c r="A71"/>
      <c r="B71"/>
      <c r="C71"/>
      <c r="D71"/>
      <c r="E71"/>
      <c r="F71"/>
      <c r="G71"/>
      <c r="H71"/>
      <c r="I71"/>
      <c r="J71"/>
      <c r="K71"/>
      <c r="L71" s="303"/>
    </row>
    <row r="72" spans="1:12">
      <c r="A72"/>
      <c r="B72"/>
      <c r="C72"/>
      <c r="D72"/>
      <c r="E72"/>
      <c r="F72"/>
      <c r="G72"/>
      <c r="H72"/>
      <c r="I72"/>
      <c r="J72"/>
      <c r="K72"/>
      <c r="L72" s="303"/>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03"/>
      <c r="B152" s="303"/>
      <c r="C152" s="303"/>
      <c r="D152" s="303"/>
      <c r="E152" s="303"/>
      <c r="F152" s="303"/>
      <c r="G152" s="303"/>
      <c r="H152" s="303"/>
      <c r="I152" s="303"/>
      <c r="J152" s="303"/>
      <c r="K152" s="303"/>
    </row>
    <row r="153" spans="1:11">
      <c r="A153" s="303"/>
      <c r="B153" s="303"/>
      <c r="C153" s="303"/>
      <c r="D153" s="303"/>
      <c r="E153" s="303"/>
      <c r="F153" s="303"/>
      <c r="G153" s="303"/>
      <c r="H153" s="303"/>
      <c r="I153" s="303"/>
      <c r="J153" s="303"/>
      <c r="K153" s="303"/>
    </row>
    <row r="154" spans="1:11">
      <c r="A154" s="303"/>
      <c r="B154" s="303"/>
      <c r="C154" s="303"/>
      <c r="D154" s="303"/>
      <c r="E154" s="303"/>
      <c r="F154" s="303"/>
      <c r="G154" s="303"/>
      <c r="H154" s="303"/>
      <c r="I154" s="303"/>
      <c r="J154" s="303"/>
      <c r="K154" s="303"/>
    </row>
    <row r="155" spans="1:11">
      <c r="A155" s="303"/>
      <c r="B155" s="303"/>
      <c r="C155" s="303"/>
      <c r="D155" s="303"/>
      <c r="E155" s="303"/>
      <c r="F155" s="303"/>
      <c r="G155" s="303"/>
      <c r="H155" s="303"/>
      <c r="I155" s="303"/>
      <c r="J155" s="303"/>
      <c r="K155" s="303"/>
    </row>
    <row r="156" spans="1:11">
      <c r="A156" s="303"/>
      <c r="B156" s="303"/>
      <c r="C156" s="303"/>
      <c r="D156" s="303"/>
      <c r="E156" s="303"/>
      <c r="F156" s="303"/>
      <c r="G156" s="303"/>
      <c r="H156" s="303"/>
      <c r="I156" s="303"/>
      <c r="J156" s="303"/>
      <c r="K156" s="303"/>
    </row>
    <row r="157" spans="1:11">
      <c r="A157" s="303"/>
      <c r="B157" s="303"/>
      <c r="C157" s="303"/>
      <c r="D157" s="303"/>
      <c r="E157" s="303"/>
      <c r="F157" s="303"/>
      <c r="G157" s="303"/>
      <c r="H157" s="303"/>
      <c r="I157" s="303"/>
      <c r="J157" s="303"/>
      <c r="K157" s="303"/>
    </row>
    <row r="158" spans="1:11">
      <c r="A158" s="303"/>
      <c r="B158" s="303"/>
      <c r="C158" s="303"/>
      <c r="D158" s="303"/>
      <c r="E158" s="303"/>
      <c r="F158" s="303"/>
      <c r="G158" s="303"/>
      <c r="H158" s="303"/>
      <c r="I158" s="303"/>
      <c r="J158" s="303"/>
      <c r="K158" s="303"/>
    </row>
    <row r="159" spans="1:11">
      <c r="A159" s="303"/>
      <c r="B159" s="303"/>
      <c r="C159" s="303"/>
      <c r="D159" s="303"/>
      <c r="E159" s="303"/>
      <c r="F159" s="303"/>
      <c r="G159" s="303"/>
      <c r="H159" s="303"/>
      <c r="I159" s="303"/>
      <c r="J159" s="303"/>
      <c r="K159" s="303"/>
    </row>
    <row r="160" spans="1:11">
      <c r="A160" s="303"/>
      <c r="B160" s="303"/>
      <c r="C160" s="303"/>
      <c r="D160" s="303"/>
      <c r="E160" s="303"/>
      <c r="F160" s="303"/>
      <c r="G160" s="303"/>
      <c r="H160" s="303"/>
      <c r="I160" s="303"/>
      <c r="J160" s="303"/>
      <c r="K160" s="303"/>
    </row>
    <row r="161" spans="1:11">
      <c r="A161" s="303"/>
      <c r="B161" s="303"/>
      <c r="C161" s="303"/>
      <c r="D161" s="303"/>
      <c r="E161" s="303"/>
      <c r="F161" s="303"/>
      <c r="G161" s="303"/>
      <c r="H161" s="303"/>
      <c r="I161" s="303"/>
      <c r="J161" s="303"/>
      <c r="K161" s="303"/>
    </row>
    <row r="162" spans="1:11">
      <c r="A162" s="303"/>
      <c r="B162" s="303"/>
      <c r="C162" s="303"/>
      <c r="D162" s="303"/>
      <c r="E162" s="303"/>
      <c r="F162" s="303"/>
      <c r="G162" s="303"/>
      <c r="H162" s="303"/>
      <c r="I162" s="303"/>
      <c r="J162" s="303"/>
      <c r="K162" s="303"/>
    </row>
    <row r="163" spans="1:11">
      <c r="A163" s="303"/>
      <c r="B163" s="303"/>
      <c r="C163" s="303"/>
      <c r="D163" s="303"/>
      <c r="E163" s="303"/>
      <c r="F163" s="303"/>
      <c r="G163" s="303"/>
      <c r="H163" s="303"/>
      <c r="I163" s="303"/>
      <c r="J163" s="303"/>
      <c r="K163" s="303"/>
    </row>
    <row r="164" spans="1:11">
      <c r="A164" s="303"/>
      <c r="B164" s="303"/>
      <c r="C164" s="303"/>
      <c r="D164" s="303"/>
      <c r="E164" s="303"/>
      <c r="F164" s="303"/>
      <c r="G164" s="303"/>
      <c r="H164" s="303"/>
      <c r="I164" s="303"/>
      <c r="J164" s="303"/>
      <c r="K164" s="303"/>
    </row>
    <row r="165" spans="1:11">
      <c r="A165" s="303"/>
      <c r="B165" s="303"/>
      <c r="C165" s="303"/>
      <c r="D165" s="303"/>
      <c r="E165" s="303"/>
      <c r="F165" s="303"/>
      <c r="G165" s="303"/>
      <c r="H165" s="303"/>
      <c r="I165" s="303"/>
      <c r="J165" s="303"/>
      <c r="K165" s="303"/>
    </row>
    <row r="166" spans="1:11">
      <c r="A166" s="303"/>
      <c r="B166" s="303"/>
      <c r="C166" s="303"/>
      <c r="D166" s="303"/>
      <c r="E166" s="303"/>
      <c r="F166" s="303"/>
      <c r="G166" s="303"/>
      <c r="H166" s="303"/>
      <c r="I166" s="303"/>
      <c r="J166" s="303"/>
      <c r="K166" s="303"/>
    </row>
    <row r="167" spans="1:11">
      <c r="A167" s="303"/>
      <c r="B167" s="303"/>
      <c r="C167" s="303"/>
      <c r="D167" s="303"/>
      <c r="E167" s="303"/>
      <c r="F167" s="303"/>
      <c r="G167" s="303"/>
      <c r="H167" s="303"/>
      <c r="I167" s="303"/>
      <c r="J167" s="303"/>
      <c r="K167" s="303"/>
    </row>
    <row r="168" spans="1:11">
      <c r="A168" s="303"/>
      <c r="B168" s="303"/>
      <c r="C168" s="303"/>
      <c r="D168" s="303"/>
      <c r="E168" s="303"/>
      <c r="F168" s="303"/>
      <c r="G168" s="303"/>
      <c r="H168" s="303"/>
      <c r="I168" s="303"/>
      <c r="J168" s="303"/>
      <c r="K168" s="303"/>
    </row>
    <row r="169" spans="1:11">
      <c r="A169" s="303"/>
      <c r="B169" s="303"/>
      <c r="C169" s="303"/>
      <c r="D169" s="303"/>
      <c r="E169" s="303"/>
      <c r="F169" s="303"/>
      <c r="G169" s="303"/>
      <c r="H169" s="303"/>
      <c r="I169" s="303"/>
      <c r="J169" s="303"/>
      <c r="K169" s="303"/>
    </row>
    <row r="170" spans="1:11">
      <c r="A170" s="303"/>
      <c r="B170" s="303"/>
      <c r="C170" s="303"/>
      <c r="D170" s="303"/>
      <c r="E170" s="303"/>
      <c r="F170" s="303"/>
      <c r="G170" s="303"/>
      <c r="H170" s="303"/>
      <c r="I170" s="303"/>
      <c r="J170" s="303"/>
      <c r="K170" s="303"/>
    </row>
    <row r="171" spans="1:11">
      <c r="A171" s="303"/>
      <c r="B171" s="303"/>
      <c r="C171" s="303"/>
      <c r="D171" s="303"/>
      <c r="E171" s="303"/>
      <c r="F171" s="303"/>
      <c r="G171" s="303"/>
      <c r="H171" s="303"/>
      <c r="I171" s="303"/>
      <c r="J171" s="303"/>
      <c r="K171" s="303"/>
    </row>
    <row r="172" spans="1:11">
      <c r="A172" s="303"/>
      <c r="B172" s="303"/>
      <c r="C172" s="303"/>
      <c r="D172" s="303"/>
      <c r="E172" s="303"/>
      <c r="F172" s="303"/>
      <c r="G172" s="303"/>
      <c r="H172" s="303"/>
      <c r="I172" s="303"/>
      <c r="J172" s="303"/>
      <c r="K172" s="303"/>
    </row>
    <row r="173" spans="1:11">
      <c r="A173" s="303"/>
      <c r="B173" s="303"/>
      <c r="C173" s="303"/>
      <c r="D173" s="303"/>
      <c r="E173" s="303"/>
      <c r="F173" s="303"/>
      <c r="G173" s="303"/>
      <c r="H173" s="303"/>
      <c r="I173" s="303"/>
      <c r="J173" s="303"/>
      <c r="K173" s="303"/>
    </row>
    <row r="174" spans="1:11">
      <c r="A174" s="303"/>
      <c r="B174" s="303"/>
      <c r="C174" s="303"/>
      <c r="D174" s="303"/>
      <c r="E174" s="303"/>
      <c r="F174" s="303"/>
      <c r="G174" s="303"/>
      <c r="H174" s="303"/>
      <c r="I174" s="303"/>
      <c r="J174" s="303"/>
      <c r="K174" s="303"/>
    </row>
    <row r="175" spans="1:11">
      <c r="A175" s="303"/>
      <c r="B175" s="303"/>
      <c r="C175" s="303"/>
      <c r="D175" s="303"/>
      <c r="E175" s="303"/>
      <c r="F175" s="303"/>
      <c r="G175" s="303"/>
      <c r="H175" s="303"/>
      <c r="I175" s="303"/>
      <c r="J175" s="303"/>
      <c r="K175" s="303"/>
    </row>
    <row r="176" spans="1:11">
      <c r="A176" s="303"/>
      <c r="B176" s="303"/>
      <c r="C176" s="303"/>
      <c r="D176" s="303"/>
      <c r="E176" s="303"/>
      <c r="F176" s="303"/>
      <c r="G176" s="303"/>
      <c r="H176" s="303"/>
      <c r="I176" s="303"/>
      <c r="J176" s="303"/>
      <c r="K176" s="303"/>
    </row>
    <row r="177" spans="1:11">
      <c r="A177" s="303"/>
      <c r="B177" s="303"/>
      <c r="C177" s="303"/>
      <c r="D177" s="303"/>
      <c r="E177" s="303"/>
      <c r="F177" s="303"/>
      <c r="G177" s="303"/>
      <c r="H177" s="303"/>
      <c r="I177" s="303"/>
      <c r="J177" s="303"/>
      <c r="K177" s="303"/>
    </row>
    <row r="178" spans="1:11">
      <c r="A178" s="303"/>
      <c r="B178" s="303"/>
      <c r="C178" s="303"/>
      <c r="D178" s="303"/>
      <c r="E178" s="303"/>
      <c r="F178" s="303"/>
      <c r="G178" s="303"/>
      <c r="H178" s="303"/>
      <c r="I178" s="303"/>
      <c r="J178" s="303"/>
      <c r="K178" s="303"/>
    </row>
    <row r="179" spans="1:11">
      <c r="A179" s="303"/>
      <c r="B179" s="303"/>
      <c r="C179" s="303"/>
      <c r="D179" s="303"/>
      <c r="E179" s="303"/>
      <c r="F179" s="303"/>
      <c r="G179" s="303"/>
      <c r="H179" s="303"/>
      <c r="I179" s="303"/>
      <c r="J179" s="303"/>
      <c r="K179" s="303"/>
    </row>
    <row r="180" spans="1:11">
      <c r="A180" s="303"/>
      <c r="B180" s="303"/>
      <c r="C180" s="303"/>
      <c r="D180" s="303"/>
      <c r="E180" s="303"/>
      <c r="F180" s="303"/>
      <c r="G180" s="303"/>
      <c r="H180" s="303"/>
      <c r="I180" s="303"/>
      <c r="J180" s="303"/>
      <c r="K180" s="303"/>
    </row>
    <row r="181" spans="1:11">
      <c r="A181" s="303"/>
      <c r="B181" s="303"/>
      <c r="C181" s="303"/>
      <c r="D181" s="303"/>
      <c r="E181" s="303"/>
      <c r="F181" s="303"/>
      <c r="G181" s="303"/>
      <c r="H181" s="303"/>
      <c r="I181" s="303"/>
      <c r="J181" s="303"/>
      <c r="K181" s="303"/>
    </row>
    <row r="182" spans="1:11">
      <c r="A182" s="303"/>
      <c r="B182" s="303"/>
      <c r="C182" s="303"/>
      <c r="D182" s="303"/>
      <c r="E182" s="303"/>
      <c r="F182" s="303"/>
      <c r="G182" s="303"/>
      <c r="H182" s="303"/>
      <c r="I182" s="303"/>
      <c r="J182" s="303"/>
      <c r="K182" s="303"/>
    </row>
    <row r="183" spans="1:11">
      <c r="A183" s="303"/>
      <c r="B183" s="303"/>
      <c r="C183" s="303"/>
      <c r="D183" s="303"/>
      <c r="E183" s="303"/>
      <c r="F183" s="303"/>
      <c r="G183" s="303"/>
      <c r="H183" s="303"/>
      <c r="I183" s="303"/>
      <c r="J183" s="303"/>
      <c r="K183" s="303"/>
    </row>
    <row r="184" spans="1:11">
      <c r="A184" s="303"/>
      <c r="B184" s="303"/>
      <c r="C184" s="303"/>
      <c r="D184" s="303"/>
      <c r="E184" s="303"/>
      <c r="F184" s="303"/>
      <c r="G184" s="303"/>
      <c r="H184" s="303"/>
      <c r="I184" s="303"/>
      <c r="J184" s="303"/>
      <c r="K184" s="303"/>
    </row>
    <row r="185" spans="1:11">
      <c r="A185" s="303"/>
      <c r="B185" s="303"/>
      <c r="C185" s="303"/>
      <c r="D185" s="303"/>
      <c r="E185" s="303"/>
      <c r="F185" s="303"/>
      <c r="G185" s="303"/>
      <c r="H185" s="303"/>
      <c r="I185" s="303"/>
      <c r="J185" s="303"/>
      <c r="K185" s="303"/>
    </row>
    <row r="186" spans="1:11">
      <c r="A186" s="303"/>
      <c r="B186" s="303"/>
      <c r="C186" s="303"/>
      <c r="D186" s="303"/>
      <c r="E186" s="303"/>
      <c r="F186" s="303"/>
      <c r="G186" s="303"/>
      <c r="H186" s="303"/>
      <c r="I186" s="303"/>
      <c r="J186" s="303"/>
      <c r="K186" s="303"/>
    </row>
    <row r="187" spans="1:11">
      <c r="A187" s="303"/>
      <c r="B187" s="303"/>
      <c r="C187" s="303"/>
      <c r="D187" s="303"/>
      <c r="E187" s="303"/>
      <c r="F187" s="303"/>
      <c r="G187" s="303"/>
      <c r="H187" s="303"/>
      <c r="I187" s="303"/>
      <c r="J187" s="303"/>
      <c r="K187" s="303"/>
    </row>
    <row r="188" spans="1:11">
      <c r="A188" s="303"/>
      <c r="B188" s="303"/>
      <c r="C188" s="303"/>
      <c r="D188" s="303"/>
      <c r="E188" s="303"/>
      <c r="F188" s="303"/>
      <c r="G188" s="303"/>
      <c r="H188" s="303"/>
      <c r="I188" s="303"/>
      <c r="J188" s="303"/>
      <c r="K188" s="303"/>
    </row>
    <row r="189" spans="1:11">
      <c r="A189" s="303"/>
      <c r="B189" s="303"/>
      <c r="C189" s="303"/>
      <c r="D189" s="303"/>
      <c r="E189" s="303"/>
      <c r="F189" s="303"/>
      <c r="G189" s="303"/>
      <c r="H189" s="303"/>
      <c r="I189" s="303"/>
      <c r="J189" s="303"/>
      <c r="K189" s="303"/>
    </row>
    <row r="190" spans="1:11">
      <c r="A190" s="303"/>
      <c r="B190" s="303"/>
      <c r="C190" s="303"/>
      <c r="D190" s="303"/>
      <c r="E190" s="303"/>
      <c r="F190" s="303"/>
      <c r="G190" s="303"/>
      <c r="H190" s="303"/>
      <c r="I190" s="303"/>
      <c r="J190" s="303"/>
      <c r="K190" s="303"/>
    </row>
    <row r="191" spans="1:11">
      <c r="A191" s="303"/>
      <c r="B191" s="303"/>
      <c r="C191" s="303"/>
      <c r="D191" s="303"/>
      <c r="E191" s="303"/>
      <c r="F191" s="303"/>
      <c r="G191" s="303"/>
      <c r="H191" s="303"/>
      <c r="I191" s="303"/>
      <c r="J191" s="303"/>
      <c r="K191" s="303"/>
    </row>
    <row r="192" spans="1:11">
      <c r="A192" s="303"/>
      <c r="B192" s="303"/>
      <c r="C192" s="303"/>
      <c r="D192" s="303"/>
      <c r="E192" s="303"/>
      <c r="F192" s="303"/>
      <c r="G192" s="303"/>
      <c r="H192" s="303"/>
      <c r="I192" s="303"/>
      <c r="J192" s="303"/>
      <c r="K192" s="303"/>
    </row>
    <row r="193" spans="1:11">
      <c r="A193" s="303"/>
      <c r="B193" s="303"/>
      <c r="C193" s="303"/>
      <c r="D193" s="303"/>
      <c r="E193" s="303"/>
      <c r="F193" s="303"/>
      <c r="G193" s="303"/>
      <c r="H193" s="303"/>
      <c r="I193" s="303"/>
      <c r="J193" s="303"/>
      <c r="K193" s="303"/>
    </row>
    <row r="194" spans="1:11">
      <c r="A194" s="303"/>
      <c r="B194" s="303"/>
      <c r="C194" s="303"/>
      <c r="D194" s="303"/>
      <c r="E194" s="303"/>
      <c r="F194" s="303"/>
      <c r="G194" s="303"/>
      <c r="H194" s="303"/>
      <c r="I194" s="303"/>
      <c r="J194" s="303"/>
      <c r="K194" s="303"/>
    </row>
    <row r="195" spans="1:11">
      <c r="A195" s="303"/>
      <c r="B195" s="303"/>
      <c r="C195" s="303"/>
      <c r="D195" s="303"/>
      <c r="E195" s="303"/>
      <c r="F195" s="303"/>
      <c r="G195" s="303"/>
      <c r="H195" s="303"/>
      <c r="I195" s="303"/>
      <c r="J195" s="303"/>
      <c r="K195" s="303"/>
    </row>
    <row r="196" spans="1:11">
      <c r="A196" s="303"/>
      <c r="B196" s="303"/>
      <c r="C196" s="303"/>
      <c r="D196" s="303"/>
      <c r="E196" s="303"/>
      <c r="F196" s="303"/>
      <c r="G196" s="303"/>
      <c r="H196" s="303"/>
      <c r="I196" s="303"/>
      <c r="J196" s="303"/>
      <c r="K196" s="303"/>
    </row>
    <row r="197" spans="1:11">
      <c r="A197" s="303"/>
      <c r="B197" s="303"/>
      <c r="C197" s="303"/>
      <c r="D197" s="303"/>
      <c r="E197" s="303"/>
      <c r="F197" s="303"/>
      <c r="G197" s="303"/>
      <c r="H197" s="303"/>
      <c r="I197" s="303"/>
      <c r="J197" s="303"/>
      <c r="K197" s="303"/>
    </row>
    <row r="198" spans="1:11">
      <c r="A198" s="303"/>
      <c r="B198" s="303"/>
      <c r="C198" s="303"/>
      <c r="D198" s="303"/>
      <c r="E198" s="303"/>
      <c r="F198" s="303"/>
      <c r="G198" s="303"/>
      <c r="H198" s="303"/>
      <c r="I198" s="303"/>
      <c r="J198" s="303"/>
      <c r="K198" s="303"/>
    </row>
    <row r="199" spans="1:11">
      <c r="A199" s="303"/>
      <c r="B199" s="303"/>
      <c r="C199" s="303"/>
      <c r="D199" s="303"/>
      <c r="E199" s="303"/>
      <c r="F199" s="303"/>
      <c r="G199" s="303"/>
      <c r="H199" s="303"/>
      <c r="I199" s="303"/>
      <c r="J199" s="303"/>
      <c r="K199" s="303"/>
    </row>
    <row r="200" spans="1:11">
      <c r="A200" s="303"/>
      <c r="B200" s="303"/>
      <c r="C200" s="303"/>
      <c r="D200" s="303"/>
      <c r="E200" s="303"/>
      <c r="F200" s="303"/>
      <c r="G200" s="303"/>
      <c r="H200" s="303"/>
      <c r="I200" s="303"/>
      <c r="J200" s="303"/>
      <c r="K200" s="303"/>
    </row>
    <row r="201" spans="1:11">
      <c r="A201" s="303"/>
      <c r="B201" s="303"/>
      <c r="C201" s="303"/>
      <c r="D201" s="303"/>
      <c r="E201" s="303"/>
      <c r="F201" s="303"/>
      <c r="G201" s="303"/>
      <c r="H201" s="303"/>
      <c r="I201" s="303"/>
      <c r="J201" s="303"/>
      <c r="K201" s="303"/>
    </row>
    <row r="202" spans="1:11">
      <c r="A202" s="303"/>
      <c r="B202" s="303"/>
      <c r="C202" s="303"/>
      <c r="D202" s="303"/>
      <c r="E202" s="303"/>
      <c r="F202" s="303"/>
      <c r="G202" s="303"/>
      <c r="H202" s="303"/>
      <c r="I202" s="303"/>
      <c r="J202" s="303"/>
      <c r="K202" s="303"/>
    </row>
    <row r="203" spans="1:11">
      <c r="A203" s="303"/>
      <c r="B203" s="303"/>
      <c r="C203" s="303"/>
      <c r="D203" s="303"/>
      <c r="E203" s="303"/>
      <c r="F203" s="303"/>
      <c r="G203" s="303"/>
      <c r="H203" s="303"/>
      <c r="I203" s="303"/>
      <c r="J203" s="303"/>
      <c r="K203" s="303"/>
    </row>
    <row r="204" spans="1:11">
      <c r="A204" s="303"/>
      <c r="B204" s="303"/>
      <c r="C204" s="303"/>
      <c r="D204" s="303"/>
      <c r="E204" s="303"/>
      <c r="F204" s="303"/>
      <c r="G204" s="303"/>
      <c r="H204" s="303"/>
      <c r="I204" s="303"/>
      <c r="J204" s="303"/>
      <c r="K204" s="303"/>
    </row>
    <row r="205" spans="1:11">
      <c r="A205" s="303"/>
      <c r="B205" s="303"/>
      <c r="C205" s="303"/>
      <c r="D205" s="303"/>
      <c r="E205" s="303"/>
      <c r="F205" s="303"/>
      <c r="G205" s="303"/>
      <c r="H205" s="303"/>
      <c r="I205" s="303"/>
      <c r="J205" s="303"/>
      <c r="K205" s="303"/>
    </row>
    <row r="206" spans="1:11">
      <c r="A206" s="303"/>
      <c r="B206" s="303"/>
      <c r="C206" s="303"/>
      <c r="D206" s="303"/>
      <c r="E206" s="303"/>
      <c r="F206" s="303"/>
      <c r="G206" s="303"/>
      <c r="H206" s="303"/>
      <c r="I206" s="303"/>
      <c r="J206" s="303"/>
      <c r="K206" s="303"/>
    </row>
    <row r="207" spans="1:11">
      <c r="A207" s="303"/>
      <c r="B207" s="303"/>
      <c r="C207" s="303"/>
      <c r="D207" s="303"/>
      <c r="E207" s="303"/>
      <c r="F207" s="303"/>
      <c r="G207" s="303"/>
      <c r="H207" s="303"/>
      <c r="I207" s="303"/>
      <c r="J207" s="303"/>
      <c r="K207" s="303"/>
    </row>
    <row r="208" spans="1:11">
      <c r="A208" s="303"/>
      <c r="B208" s="303"/>
      <c r="C208" s="303"/>
      <c r="D208" s="303"/>
      <c r="E208" s="303"/>
      <c r="F208" s="303"/>
      <c r="G208" s="303"/>
      <c r="H208" s="303"/>
      <c r="I208" s="303"/>
      <c r="J208" s="303"/>
      <c r="K208" s="303"/>
    </row>
    <row r="209" spans="1:11">
      <c r="A209" s="303"/>
      <c r="B209" s="303"/>
      <c r="C209" s="303"/>
      <c r="D209" s="303"/>
      <c r="E209" s="303"/>
      <c r="F209" s="303"/>
      <c r="G209" s="303"/>
      <c r="H209" s="303"/>
      <c r="I209" s="303"/>
      <c r="J209" s="303"/>
      <c r="K209" s="303"/>
    </row>
    <row r="210" spans="1:11">
      <c r="A210" s="303"/>
      <c r="B210" s="303"/>
      <c r="C210" s="303"/>
      <c r="D210" s="303"/>
      <c r="E210" s="303"/>
      <c r="F210" s="303"/>
      <c r="G210" s="303"/>
      <c r="H210" s="303"/>
      <c r="I210" s="303"/>
      <c r="J210" s="303"/>
      <c r="K210" s="303"/>
    </row>
    <row r="211" spans="1:11">
      <c r="A211" s="303"/>
      <c r="B211" s="303"/>
      <c r="C211" s="303"/>
      <c r="D211" s="303"/>
      <c r="E211" s="303"/>
      <c r="F211" s="303"/>
      <c r="G211" s="303"/>
      <c r="H211" s="303"/>
      <c r="I211" s="303"/>
      <c r="J211" s="303"/>
      <c r="K211" s="303"/>
    </row>
    <row r="212" spans="1:11">
      <c r="A212" s="303"/>
      <c r="B212" s="303"/>
      <c r="C212" s="303"/>
      <c r="D212" s="303"/>
      <c r="E212" s="303"/>
      <c r="F212" s="303"/>
      <c r="G212" s="303"/>
      <c r="H212" s="303"/>
      <c r="I212" s="303"/>
      <c r="J212" s="303"/>
      <c r="K212" s="303"/>
    </row>
    <row r="213" spans="1:11">
      <c r="A213" s="303"/>
      <c r="B213" s="303"/>
      <c r="C213" s="303"/>
      <c r="D213" s="303"/>
      <c r="E213" s="303"/>
      <c r="F213" s="303"/>
      <c r="G213" s="303"/>
      <c r="H213" s="303"/>
      <c r="I213" s="303"/>
      <c r="J213" s="303"/>
      <c r="K213" s="303"/>
    </row>
    <row r="214" spans="1:11">
      <c r="A214" s="303"/>
      <c r="B214" s="303"/>
      <c r="C214" s="303"/>
      <c r="D214" s="303"/>
      <c r="E214" s="303"/>
      <c r="F214" s="303"/>
      <c r="G214" s="303"/>
      <c r="H214" s="303"/>
      <c r="I214" s="303"/>
      <c r="J214" s="303"/>
      <c r="K214" s="303"/>
    </row>
    <row r="215" spans="1:11">
      <c r="A215" s="303"/>
      <c r="B215" s="303"/>
      <c r="C215" s="303"/>
      <c r="D215" s="303"/>
      <c r="E215" s="303"/>
      <c r="F215" s="303"/>
      <c r="G215" s="303"/>
      <c r="H215" s="303"/>
      <c r="I215" s="303"/>
      <c r="J215" s="303"/>
      <c r="K215" s="303"/>
    </row>
    <row r="216" spans="1:11">
      <c r="A216" s="303"/>
      <c r="B216" s="303"/>
      <c r="C216" s="303"/>
      <c r="D216" s="303"/>
      <c r="E216" s="303"/>
      <c r="F216" s="303"/>
      <c r="G216" s="303"/>
      <c r="H216" s="303"/>
    </row>
    <row r="217" spans="1:11">
      <c r="A217" s="303"/>
      <c r="B217" s="303"/>
      <c r="C217" s="303"/>
      <c r="D217" s="303"/>
      <c r="E217" s="303"/>
      <c r="F217" s="303"/>
      <c r="G217" s="303"/>
      <c r="H217" s="303"/>
    </row>
    <row r="218" spans="1:11">
      <c r="A218" s="303"/>
      <c r="B218" s="303"/>
      <c r="C218" s="303"/>
      <c r="D218" s="303"/>
      <c r="E218" s="303"/>
      <c r="F218" s="303"/>
      <c r="G218" s="303"/>
      <c r="H218" s="303"/>
    </row>
    <row r="219" spans="1:11">
      <c r="A219" s="303"/>
      <c r="B219" s="303"/>
      <c r="C219" s="303"/>
      <c r="D219" s="303"/>
      <c r="E219" s="303"/>
      <c r="F219" s="303"/>
      <c r="G219" s="303"/>
      <c r="H219" s="303"/>
    </row>
    <row r="220" spans="1:11">
      <c r="A220" s="303"/>
      <c r="B220" s="303"/>
      <c r="C220" s="303"/>
      <c r="D220" s="303"/>
      <c r="E220" s="303"/>
      <c r="F220" s="303"/>
      <c r="G220" s="303"/>
      <c r="H220" s="303"/>
    </row>
    <row r="221" spans="1:11">
      <c r="A221" s="303"/>
      <c r="B221" s="303"/>
      <c r="C221" s="303"/>
      <c r="D221" s="303"/>
      <c r="E221" s="303"/>
      <c r="F221" s="303"/>
      <c r="G221" s="303"/>
      <c r="H221" s="303"/>
    </row>
    <row r="222" spans="1:11">
      <c r="A222" s="303"/>
      <c r="B222" s="303"/>
      <c r="C222" s="303"/>
      <c r="D222" s="303"/>
      <c r="E222" s="303"/>
      <c r="F222" s="303"/>
      <c r="G222" s="303"/>
      <c r="H222" s="303"/>
    </row>
    <row r="223" spans="1:11">
      <c r="A223" s="303"/>
      <c r="B223" s="303"/>
      <c r="C223" s="303"/>
      <c r="D223" s="303"/>
      <c r="E223" s="303"/>
      <c r="F223" s="303"/>
      <c r="G223" s="303"/>
      <c r="H223" s="303"/>
    </row>
    <row r="224" spans="1:11">
      <c r="A224" s="303"/>
      <c r="B224" s="303"/>
      <c r="C224" s="303"/>
      <c r="D224" s="303"/>
      <c r="E224" s="303"/>
      <c r="F224" s="303"/>
      <c r="G224" s="303"/>
      <c r="H224" s="303"/>
    </row>
    <row r="225" spans="1:8">
      <c r="A225" s="303"/>
      <c r="B225" s="303"/>
      <c r="C225" s="303"/>
      <c r="D225" s="303"/>
      <c r="E225" s="303"/>
      <c r="F225" s="303"/>
      <c r="G225" s="303"/>
      <c r="H225" s="303"/>
    </row>
    <row r="226" spans="1:8">
      <c r="A226" s="303"/>
      <c r="B226" s="303"/>
      <c r="C226" s="303"/>
      <c r="D226" s="303"/>
      <c r="E226" s="303"/>
      <c r="F226" s="303"/>
      <c r="G226" s="303"/>
      <c r="H226" s="303"/>
    </row>
    <row r="227" spans="1:8">
      <c r="A227" s="303"/>
      <c r="B227" s="303"/>
      <c r="C227" s="303"/>
      <c r="D227" s="303"/>
      <c r="E227" s="303"/>
      <c r="F227" s="303"/>
      <c r="G227" s="303"/>
      <c r="H227" s="303"/>
    </row>
    <row r="228" spans="1:8">
      <c r="A228" s="303"/>
      <c r="B228" s="303"/>
      <c r="C228" s="303"/>
      <c r="D228" s="303"/>
      <c r="E228" s="303"/>
      <c r="F228" s="303"/>
      <c r="G228" s="303"/>
      <c r="H228" s="303"/>
    </row>
    <row r="229" spans="1:8">
      <c r="A229" s="303"/>
      <c r="B229" s="303"/>
      <c r="C229" s="303"/>
      <c r="D229" s="303"/>
      <c r="E229" s="303"/>
      <c r="F229" s="303"/>
      <c r="G229" s="303"/>
      <c r="H229" s="303"/>
    </row>
    <row r="230" spans="1:8">
      <c r="A230" s="303"/>
      <c r="B230" s="303"/>
      <c r="C230" s="303"/>
      <c r="D230" s="303"/>
      <c r="E230" s="303"/>
      <c r="F230" s="303"/>
      <c r="G230" s="303"/>
      <c r="H230" s="303"/>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24"/>
  <dimension ref="A1:T45"/>
  <sheetViews>
    <sheetView showGridLines="0" topLeftCell="A16" workbookViewId="0">
      <selection activeCell="G46" sqref="G46"/>
    </sheetView>
  </sheetViews>
  <sheetFormatPr defaultRowHeight="12.5"/>
  <cols>
    <col min="1" max="1" width="18.81640625" style="20" customWidth="1"/>
    <col min="2" max="2" width="14.26953125" style="20" customWidth="1"/>
    <col min="3" max="3" width="13.7265625" style="20" customWidth="1"/>
    <col min="4" max="4" width="15" style="20" customWidth="1"/>
    <col min="5" max="5" width="14.26953125" style="20" customWidth="1"/>
    <col min="6" max="6" width="17.54296875" style="20" customWidth="1"/>
    <col min="7" max="7" width="9.1796875" style="20"/>
    <col min="8" max="8" width="18.81640625" style="20" bestFit="1" customWidth="1"/>
    <col min="9" max="9" width="12.54296875" style="20" customWidth="1"/>
    <col min="10" max="251" width="9.1796875" style="20"/>
    <col min="252" max="252" width="4.453125" style="20" customWidth="1"/>
    <col min="253" max="253" width="20.81640625" style="20" customWidth="1"/>
    <col min="254" max="255" width="12" style="20" customWidth="1"/>
    <col min="256" max="256" width="14.54296875" style="20" customWidth="1"/>
    <col min="257" max="257" width="12.453125" style="20" customWidth="1"/>
    <col min="258" max="258" width="19.7265625" style="20" customWidth="1"/>
    <col min="259" max="259" width="9.1796875" style="20"/>
    <col min="260" max="260" width="16.81640625" style="20" customWidth="1"/>
    <col min="261" max="261" width="12.54296875" style="20" customWidth="1"/>
    <col min="262" max="262" width="11.7265625" style="20" customWidth="1"/>
    <col min="263" max="263" width="12.26953125" style="20" customWidth="1"/>
    <col min="264" max="507" width="9.1796875" style="20"/>
    <col min="508" max="508" width="4.453125" style="20" customWidth="1"/>
    <col min="509" max="509" width="20.81640625" style="20" customWidth="1"/>
    <col min="510" max="511" width="12" style="20" customWidth="1"/>
    <col min="512" max="512" width="14.54296875" style="20" customWidth="1"/>
    <col min="513" max="513" width="12.453125" style="20" customWidth="1"/>
    <col min="514" max="514" width="19.7265625" style="20" customWidth="1"/>
    <col min="515" max="515" width="9.1796875" style="20"/>
    <col min="516" max="516" width="16.81640625" style="20" customWidth="1"/>
    <col min="517" max="517" width="12.54296875" style="20" customWidth="1"/>
    <col min="518" max="518" width="11.7265625" style="20" customWidth="1"/>
    <col min="519" max="519" width="12.26953125" style="20" customWidth="1"/>
    <col min="520" max="763" width="9.1796875" style="20"/>
    <col min="764" max="764" width="4.453125" style="20" customWidth="1"/>
    <col min="765" max="765" width="20.81640625" style="20" customWidth="1"/>
    <col min="766" max="767" width="12" style="20" customWidth="1"/>
    <col min="768" max="768" width="14.54296875" style="20" customWidth="1"/>
    <col min="769" max="769" width="12.453125" style="20" customWidth="1"/>
    <col min="770" max="770" width="19.7265625" style="20" customWidth="1"/>
    <col min="771" max="771" width="9.1796875" style="20"/>
    <col min="772" max="772" width="16.81640625" style="20" customWidth="1"/>
    <col min="773" max="773" width="12.54296875" style="20" customWidth="1"/>
    <col min="774" max="774" width="11.7265625" style="20" customWidth="1"/>
    <col min="775" max="775" width="12.26953125" style="20" customWidth="1"/>
    <col min="776" max="1019" width="9.1796875" style="20"/>
    <col min="1020" max="1020" width="4.453125" style="20" customWidth="1"/>
    <col min="1021" max="1021" width="20.81640625" style="20" customWidth="1"/>
    <col min="1022" max="1023" width="12" style="20" customWidth="1"/>
    <col min="1024" max="1024" width="14.54296875" style="20" customWidth="1"/>
    <col min="1025" max="1025" width="12.453125" style="20" customWidth="1"/>
    <col min="1026" max="1026" width="19.7265625" style="20" customWidth="1"/>
    <col min="1027" max="1027" width="9.1796875" style="20"/>
    <col min="1028" max="1028" width="16.81640625" style="20" customWidth="1"/>
    <col min="1029" max="1029" width="12.54296875" style="20" customWidth="1"/>
    <col min="1030" max="1030" width="11.7265625" style="20" customWidth="1"/>
    <col min="1031" max="1031" width="12.26953125" style="20" customWidth="1"/>
    <col min="1032" max="1275" width="9.1796875" style="20"/>
    <col min="1276" max="1276" width="4.453125" style="20" customWidth="1"/>
    <col min="1277" max="1277" width="20.81640625" style="20" customWidth="1"/>
    <col min="1278" max="1279" width="12" style="20" customWidth="1"/>
    <col min="1280" max="1280" width="14.54296875" style="20" customWidth="1"/>
    <col min="1281" max="1281" width="12.453125" style="20" customWidth="1"/>
    <col min="1282" max="1282" width="19.7265625" style="20" customWidth="1"/>
    <col min="1283" max="1283" width="9.1796875" style="20"/>
    <col min="1284" max="1284" width="16.81640625" style="20" customWidth="1"/>
    <col min="1285" max="1285" width="12.54296875" style="20" customWidth="1"/>
    <col min="1286" max="1286" width="11.7265625" style="20" customWidth="1"/>
    <col min="1287" max="1287" width="12.26953125" style="20" customWidth="1"/>
    <col min="1288" max="1531" width="9.1796875" style="20"/>
    <col min="1532" max="1532" width="4.453125" style="20" customWidth="1"/>
    <col min="1533" max="1533" width="20.81640625" style="20" customWidth="1"/>
    <col min="1534" max="1535" width="12" style="20" customWidth="1"/>
    <col min="1536" max="1536" width="14.54296875" style="20" customWidth="1"/>
    <col min="1537" max="1537" width="12.453125" style="20" customWidth="1"/>
    <col min="1538" max="1538" width="19.7265625" style="20" customWidth="1"/>
    <col min="1539" max="1539" width="9.1796875" style="20"/>
    <col min="1540" max="1540" width="16.81640625" style="20" customWidth="1"/>
    <col min="1541" max="1541" width="12.54296875" style="20" customWidth="1"/>
    <col min="1542" max="1542" width="11.7265625" style="20" customWidth="1"/>
    <col min="1543" max="1543" width="12.26953125" style="20" customWidth="1"/>
    <col min="1544" max="1787" width="9.1796875" style="20"/>
    <col min="1788" max="1788" width="4.453125" style="20" customWidth="1"/>
    <col min="1789" max="1789" width="20.81640625" style="20" customWidth="1"/>
    <col min="1790" max="1791" width="12" style="20" customWidth="1"/>
    <col min="1792" max="1792" width="14.54296875" style="20" customWidth="1"/>
    <col min="1793" max="1793" width="12.453125" style="20" customWidth="1"/>
    <col min="1794" max="1794" width="19.7265625" style="20" customWidth="1"/>
    <col min="1795" max="1795" width="9.1796875" style="20"/>
    <col min="1796" max="1796" width="16.81640625" style="20" customWidth="1"/>
    <col min="1797" max="1797" width="12.54296875" style="20" customWidth="1"/>
    <col min="1798" max="1798" width="11.7265625" style="20" customWidth="1"/>
    <col min="1799" max="1799" width="12.26953125" style="20" customWidth="1"/>
    <col min="1800" max="2043" width="9.1796875" style="20"/>
    <col min="2044" max="2044" width="4.453125" style="20" customWidth="1"/>
    <col min="2045" max="2045" width="20.81640625" style="20" customWidth="1"/>
    <col min="2046" max="2047" width="12" style="20" customWidth="1"/>
    <col min="2048" max="2048" width="14.54296875" style="20" customWidth="1"/>
    <col min="2049" max="2049" width="12.453125" style="20" customWidth="1"/>
    <col min="2050" max="2050" width="19.7265625" style="20" customWidth="1"/>
    <col min="2051" max="2051" width="9.1796875" style="20"/>
    <col min="2052" max="2052" width="16.81640625" style="20" customWidth="1"/>
    <col min="2053" max="2053" width="12.54296875" style="20" customWidth="1"/>
    <col min="2054" max="2054" width="11.7265625" style="20" customWidth="1"/>
    <col min="2055" max="2055" width="12.26953125" style="20" customWidth="1"/>
    <col min="2056" max="2299" width="9.1796875" style="20"/>
    <col min="2300" max="2300" width="4.453125" style="20" customWidth="1"/>
    <col min="2301" max="2301" width="20.81640625" style="20" customWidth="1"/>
    <col min="2302" max="2303" width="12" style="20" customWidth="1"/>
    <col min="2304" max="2304" width="14.54296875" style="20" customWidth="1"/>
    <col min="2305" max="2305" width="12.453125" style="20" customWidth="1"/>
    <col min="2306" max="2306" width="19.7265625" style="20" customWidth="1"/>
    <col min="2307" max="2307" width="9.1796875" style="20"/>
    <col min="2308" max="2308" width="16.81640625" style="20" customWidth="1"/>
    <col min="2309" max="2309" width="12.54296875" style="20" customWidth="1"/>
    <col min="2310" max="2310" width="11.7265625" style="20" customWidth="1"/>
    <col min="2311" max="2311" width="12.26953125" style="20" customWidth="1"/>
    <col min="2312" max="2555" width="9.1796875" style="20"/>
    <col min="2556" max="2556" width="4.453125" style="20" customWidth="1"/>
    <col min="2557" max="2557" width="20.81640625" style="20" customWidth="1"/>
    <col min="2558" max="2559" width="12" style="20" customWidth="1"/>
    <col min="2560" max="2560" width="14.54296875" style="20" customWidth="1"/>
    <col min="2561" max="2561" width="12.453125" style="20" customWidth="1"/>
    <col min="2562" max="2562" width="19.7265625" style="20" customWidth="1"/>
    <col min="2563" max="2563" width="9.1796875" style="20"/>
    <col min="2564" max="2564" width="16.81640625" style="20" customWidth="1"/>
    <col min="2565" max="2565" width="12.54296875" style="20" customWidth="1"/>
    <col min="2566" max="2566" width="11.7265625" style="20" customWidth="1"/>
    <col min="2567" max="2567" width="12.26953125" style="20" customWidth="1"/>
    <col min="2568" max="2811" width="9.1796875" style="20"/>
    <col min="2812" max="2812" width="4.453125" style="20" customWidth="1"/>
    <col min="2813" max="2813" width="20.81640625" style="20" customWidth="1"/>
    <col min="2814" max="2815" width="12" style="20" customWidth="1"/>
    <col min="2816" max="2816" width="14.54296875" style="20" customWidth="1"/>
    <col min="2817" max="2817" width="12.453125" style="20" customWidth="1"/>
    <col min="2818" max="2818" width="19.7265625" style="20" customWidth="1"/>
    <col min="2819" max="2819" width="9.1796875" style="20"/>
    <col min="2820" max="2820" width="16.81640625" style="20" customWidth="1"/>
    <col min="2821" max="2821" width="12.54296875" style="20" customWidth="1"/>
    <col min="2822" max="2822" width="11.7265625" style="20" customWidth="1"/>
    <col min="2823" max="2823" width="12.26953125" style="20" customWidth="1"/>
    <col min="2824" max="3067" width="9.1796875" style="20"/>
    <col min="3068" max="3068" width="4.453125" style="20" customWidth="1"/>
    <col min="3069" max="3069" width="20.81640625" style="20" customWidth="1"/>
    <col min="3070" max="3071" width="12" style="20" customWidth="1"/>
    <col min="3072" max="3072" width="14.54296875" style="20" customWidth="1"/>
    <col min="3073" max="3073" width="12.453125" style="20" customWidth="1"/>
    <col min="3074" max="3074" width="19.7265625" style="20" customWidth="1"/>
    <col min="3075" max="3075" width="9.1796875" style="20"/>
    <col min="3076" max="3076" width="16.81640625" style="20" customWidth="1"/>
    <col min="3077" max="3077" width="12.54296875" style="20" customWidth="1"/>
    <col min="3078" max="3078" width="11.7265625" style="20" customWidth="1"/>
    <col min="3079" max="3079" width="12.26953125" style="20" customWidth="1"/>
    <col min="3080" max="3323" width="9.1796875" style="20"/>
    <col min="3324" max="3324" width="4.453125" style="20" customWidth="1"/>
    <col min="3325" max="3325" width="20.81640625" style="20" customWidth="1"/>
    <col min="3326" max="3327" width="12" style="20" customWidth="1"/>
    <col min="3328" max="3328" width="14.54296875" style="20" customWidth="1"/>
    <col min="3329" max="3329" width="12.453125" style="20" customWidth="1"/>
    <col min="3330" max="3330" width="19.7265625" style="20" customWidth="1"/>
    <col min="3331" max="3331" width="9.1796875" style="20"/>
    <col min="3332" max="3332" width="16.81640625" style="20" customWidth="1"/>
    <col min="3333" max="3333" width="12.54296875" style="20" customWidth="1"/>
    <col min="3334" max="3334" width="11.7265625" style="20" customWidth="1"/>
    <col min="3335" max="3335" width="12.26953125" style="20" customWidth="1"/>
    <col min="3336" max="3579" width="9.1796875" style="20"/>
    <col min="3580" max="3580" width="4.453125" style="20" customWidth="1"/>
    <col min="3581" max="3581" width="20.81640625" style="20" customWidth="1"/>
    <col min="3582" max="3583" width="12" style="20" customWidth="1"/>
    <col min="3584" max="3584" width="14.54296875" style="20" customWidth="1"/>
    <col min="3585" max="3585" width="12.453125" style="20" customWidth="1"/>
    <col min="3586" max="3586" width="19.7265625" style="20" customWidth="1"/>
    <col min="3587" max="3587" width="9.1796875" style="20"/>
    <col min="3588" max="3588" width="16.81640625" style="20" customWidth="1"/>
    <col min="3589" max="3589" width="12.54296875" style="20" customWidth="1"/>
    <col min="3590" max="3590" width="11.7265625" style="20" customWidth="1"/>
    <col min="3591" max="3591" width="12.26953125" style="20" customWidth="1"/>
    <col min="3592" max="3835" width="9.1796875" style="20"/>
    <col min="3836" max="3836" width="4.453125" style="20" customWidth="1"/>
    <col min="3837" max="3837" width="20.81640625" style="20" customWidth="1"/>
    <col min="3838" max="3839" width="12" style="20" customWidth="1"/>
    <col min="3840" max="3840" width="14.54296875" style="20" customWidth="1"/>
    <col min="3841" max="3841" width="12.453125" style="20" customWidth="1"/>
    <col min="3842" max="3842" width="19.7265625" style="20" customWidth="1"/>
    <col min="3843" max="3843" width="9.1796875" style="20"/>
    <col min="3844" max="3844" width="16.81640625" style="20" customWidth="1"/>
    <col min="3845" max="3845" width="12.54296875" style="20" customWidth="1"/>
    <col min="3846" max="3846" width="11.7265625" style="20" customWidth="1"/>
    <col min="3847" max="3847" width="12.26953125" style="20" customWidth="1"/>
    <col min="3848" max="4091" width="9.1796875" style="20"/>
    <col min="4092" max="4092" width="4.453125" style="20" customWidth="1"/>
    <col min="4093" max="4093" width="20.81640625" style="20" customWidth="1"/>
    <col min="4094" max="4095" width="12" style="20" customWidth="1"/>
    <col min="4096" max="4096" width="14.54296875" style="20" customWidth="1"/>
    <col min="4097" max="4097" width="12.453125" style="20" customWidth="1"/>
    <col min="4098" max="4098" width="19.7265625" style="20" customWidth="1"/>
    <col min="4099" max="4099" width="9.1796875" style="20"/>
    <col min="4100" max="4100" width="16.81640625" style="20" customWidth="1"/>
    <col min="4101" max="4101" width="12.54296875" style="20" customWidth="1"/>
    <col min="4102" max="4102" width="11.7265625" style="20" customWidth="1"/>
    <col min="4103" max="4103" width="12.26953125" style="20" customWidth="1"/>
    <col min="4104" max="4347" width="9.1796875" style="20"/>
    <col min="4348" max="4348" width="4.453125" style="20" customWidth="1"/>
    <col min="4349" max="4349" width="20.81640625" style="20" customWidth="1"/>
    <col min="4350" max="4351" width="12" style="20" customWidth="1"/>
    <col min="4352" max="4352" width="14.54296875" style="20" customWidth="1"/>
    <col min="4353" max="4353" width="12.453125" style="20" customWidth="1"/>
    <col min="4354" max="4354" width="19.7265625" style="20" customWidth="1"/>
    <col min="4355" max="4355" width="9.1796875" style="20"/>
    <col min="4356" max="4356" width="16.81640625" style="20" customWidth="1"/>
    <col min="4357" max="4357" width="12.54296875" style="20" customWidth="1"/>
    <col min="4358" max="4358" width="11.7265625" style="20" customWidth="1"/>
    <col min="4359" max="4359" width="12.26953125" style="20" customWidth="1"/>
    <col min="4360" max="4603" width="9.1796875" style="20"/>
    <col min="4604" max="4604" width="4.453125" style="20" customWidth="1"/>
    <col min="4605" max="4605" width="20.81640625" style="20" customWidth="1"/>
    <col min="4606" max="4607" width="12" style="20" customWidth="1"/>
    <col min="4608" max="4608" width="14.54296875" style="20" customWidth="1"/>
    <col min="4609" max="4609" width="12.453125" style="20" customWidth="1"/>
    <col min="4610" max="4610" width="19.7265625" style="20" customWidth="1"/>
    <col min="4611" max="4611" width="9.1796875" style="20"/>
    <col min="4612" max="4612" width="16.81640625" style="20" customWidth="1"/>
    <col min="4613" max="4613" width="12.54296875" style="20" customWidth="1"/>
    <col min="4614" max="4614" width="11.7265625" style="20" customWidth="1"/>
    <col min="4615" max="4615" width="12.26953125" style="20" customWidth="1"/>
    <col min="4616" max="4859" width="9.1796875" style="20"/>
    <col min="4860" max="4860" width="4.453125" style="20" customWidth="1"/>
    <col min="4861" max="4861" width="20.81640625" style="20" customWidth="1"/>
    <col min="4862" max="4863" width="12" style="20" customWidth="1"/>
    <col min="4864" max="4864" width="14.54296875" style="20" customWidth="1"/>
    <col min="4865" max="4865" width="12.453125" style="20" customWidth="1"/>
    <col min="4866" max="4866" width="19.7265625" style="20" customWidth="1"/>
    <col min="4867" max="4867" width="9.1796875" style="20"/>
    <col min="4868" max="4868" width="16.81640625" style="20" customWidth="1"/>
    <col min="4869" max="4869" width="12.54296875" style="20" customWidth="1"/>
    <col min="4870" max="4870" width="11.7265625" style="20" customWidth="1"/>
    <col min="4871" max="4871" width="12.26953125" style="20" customWidth="1"/>
    <col min="4872" max="5115" width="9.1796875" style="20"/>
    <col min="5116" max="5116" width="4.453125" style="20" customWidth="1"/>
    <col min="5117" max="5117" width="20.81640625" style="20" customWidth="1"/>
    <col min="5118" max="5119" width="12" style="20" customWidth="1"/>
    <col min="5120" max="5120" width="14.54296875" style="20" customWidth="1"/>
    <col min="5121" max="5121" width="12.453125" style="20" customWidth="1"/>
    <col min="5122" max="5122" width="19.7265625" style="20" customWidth="1"/>
    <col min="5123" max="5123" width="9.1796875" style="20"/>
    <col min="5124" max="5124" width="16.81640625" style="20" customWidth="1"/>
    <col min="5125" max="5125" width="12.54296875" style="20" customWidth="1"/>
    <col min="5126" max="5126" width="11.7265625" style="20" customWidth="1"/>
    <col min="5127" max="5127" width="12.26953125" style="20" customWidth="1"/>
    <col min="5128" max="5371" width="9.1796875" style="20"/>
    <col min="5372" max="5372" width="4.453125" style="20" customWidth="1"/>
    <col min="5373" max="5373" width="20.81640625" style="20" customWidth="1"/>
    <col min="5374" max="5375" width="12" style="20" customWidth="1"/>
    <col min="5376" max="5376" width="14.54296875" style="20" customWidth="1"/>
    <col min="5377" max="5377" width="12.453125" style="20" customWidth="1"/>
    <col min="5378" max="5378" width="19.7265625" style="20" customWidth="1"/>
    <col min="5379" max="5379" width="9.1796875" style="20"/>
    <col min="5380" max="5380" width="16.81640625" style="20" customWidth="1"/>
    <col min="5381" max="5381" width="12.54296875" style="20" customWidth="1"/>
    <col min="5382" max="5382" width="11.7265625" style="20" customWidth="1"/>
    <col min="5383" max="5383" width="12.26953125" style="20" customWidth="1"/>
    <col min="5384" max="5627" width="9.1796875" style="20"/>
    <col min="5628" max="5628" width="4.453125" style="20" customWidth="1"/>
    <col min="5629" max="5629" width="20.81640625" style="20" customWidth="1"/>
    <col min="5630" max="5631" width="12" style="20" customWidth="1"/>
    <col min="5632" max="5632" width="14.54296875" style="20" customWidth="1"/>
    <col min="5633" max="5633" width="12.453125" style="20" customWidth="1"/>
    <col min="5634" max="5634" width="19.7265625" style="20" customWidth="1"/>
    <col min="5635" max="5635" width="9.1796875" style="20"/>
    <col min="5636" max="5636" width="16.81640625" style="20" customWidth="1"/>
    <col min="5637" max="5637" width="12.54296875" style="20" customWidth="1"/>
    <col min="5638" max="5638" width="11.7265625" style="20" customWidth="1"/>
    <col min="5639" max="5639" width="12.26953125" style="20" customWidth="1"/>
    <col min="5640" max="5883" width="9.1796875" style="20"/>
    <col min="5884" max="5884" width="4.453125" style="20" customWidth="1"/>
    <col min="5885" max="5885" width="20.81640625" style="20" customWidth="1"/>
    <col min="5886" max="5887" width="12" style="20" customWidth="1"/>
    <col min="5888" max="5888" width="14.54296875" style="20" customWidth="1"/>
    <col min="5889" max="5889" width="12.453125" style="20" customWidth="1"/>
    <col min="5890" max="5890" width="19.7265625" style="20" customWidth="1"/>
    <col min="5891" max="5891" width="9.1796875" style="20"/>
    <col min="5892" max="5892" width="16.81640625" style="20" customWidth="1"/>
    <col min="5893" max="5893" width="12.54296875" style="20" customWidth="1"/>
    <col min="5894" max="5894" width="11.7265625" style="20" customWidth="1"/>
    <col min="5895" max="5895" width="12.26953125" style="20" customWidth="1"/>
    <col min="5896" max="6139" width="9.1796875" style="20"/>
    <col min="6140" max="6140" width="4.453125" style="20" customWidth="1"/>
    <col min="6141" max="6141" width="20.81640625" style="20" customWidth="1"/>
    <col min="6142" max="6143" width="12" style="20" customWidth="1"/>
    <col min="6144" max="6144" width="14.54296875" style="20" customWidth="1"/>
    <col min="6145" max="6145" width="12.453125" style="20" customWidth="1"/>
    <col min="6146" max="6146" width="19.7265625" style="20" customWidth="1"/>
    <col min="6147" max="6147" width="9.1796875" style="20"/>
    <col min="6148" max="6148" width="16.81640625" style="20" customWidth="1"/>
    <col min="6149" max="6149" width="12.54296875" style="20" customWidth="1"/>
    <col min="6150" max="6150" width="11.7265625" style="20" customWidth="1"/>
    <col min="6151" max="6151" width="12.26953125" style="20" customWidth="1"/>
    <col min="6152" max="6395" width="9.1796875" style="20"/>
    <col min="6396" max="6396" width="4.453125" style="20" customWidth="1"/>
    <col min="6397" max="6397" width="20.81640625" style="20" customWidth="1"/>
    <col min="6398" max="6399" width="12" style="20" customWidth="1"/>
    <col min="6400" max="6400" width="14.54296875" style="20" customWidth="1"/>
    <col min="6401" max="6401" width="12.453125" style="20" customWidth="1"/>
    <col min="6402" max="6402" width="19.7265625" style="20" customWidth="1"/>
    <col min="6403" max="6403" width="9.1796875" style="20"/>
    <col min="6404" max="6404" width="16.81640625" style="20" customWidth="1"/>
    <col min="6405" max="6405" width="12.54296875" style="20" customWidth="1"/>
    <col min="6406" max="6406" width="11.7265625" style="20" customWidth="1"/>
    <col min="6407" max="6407" width="12.26953125" style="20" customWidth="1"/>
    <col min="6408" max="6651" width="9.1796875" style="20"/>
    <col min="6652" max="6652" width="4.453125" style="20" customWidth="1"/>
    <col min="6653" max="6653" width="20.81640625" style="20" customWidth="1"/>
    <col min="6654" max="6655" width="12" style="20" customWidth="1"/>
    <col min="6656" max="6656" width="14.54296875" style="20" customWidth="1"/>
    <col min="6657" max="6657" width="12.453125" style="20" customWidth="1"/>
    <col min="6658" max="6658" width="19.7265625" style="20" customWidth="1"/>
    <col min="6659" max="6659" width="9.1796875" style="20"/>
    <col min="6660" max="6660" width="16.81640625" style="20" customWidth="1"/>
    <col min="6661" max="6661" width="12.54296875" style="20" customWidth="1"/>
    <col min="6662" max="6662" width="11.7265625" style="20" customWidth="1"/>
    <col min="6663" max="6663" width="12.26953125" style="20" customWidth="1"/>
    <col min="6664" max="6907" width="9.1796875" style="20"/>
    <col min="6908" max="6908" width="4.453125" style="20" customWidth="1"/>
    <col min="6909" max="6909" width="20.81640625" style="20" customWidth="1"/>
    <col min="6910" max="6911" width="12" style="20" customWidth="1"/>
    <col min="6912" max="6912" width="14.54296875" style="20" customWidth="1"/>
    <col min="6913" max="6913" width="12.453125" style="20" customWidth="1"/>
    <col min="6914" max="6914" width="19.7265625" style="20" customWidth="1"/>
    <col min="6915" max="6915" width="9.1796875" style="20"/>
    <col min="6916" max="6916" width="16.81640625" style="20" customWidth="1"/>
    <col min="6917" max="6917" width="12.54296875" style="20" customWidth="1"/>
    <col min="6918" max="6918" width="11.7265625" style="20" customWidth="1"/>
    <col min="6919" max="6919" width="12.26953125" style="20" customWidth="1"/>
    <col min="6920" max="7163" width="9.1796875" style="20"/>
    <col min="7164" max="7164" width="4.453125" style="20" customWidth="1"/>
    <col min="7165" max="7165" width="20.81640625" style="20" customWidth="1"/>
    <col min="7166" max="7167" width="12" style="20" customWidth="1"/>
    <col min="7168" max="7168" width="14.54296875" style="20" customWidth="1"/>
    <col min="7169" max="7169" width="12.453125" style="20" customWidth="1"/>
    <col min="7170" max="7170" width="19.7265625" style="20" customWidth="1"/>
    <col min="7171" max="7171" width="9.1796875" style="20"/>
    <col min="7172" max="7172" width="16.81640625" style="20" customWidth="1"/>
    <col min="7173" max="7173" width="12.54296875" style="20" customWidth="1"/>
    <col min="7174" max="7174" width="11.7265625" style="20" customWidth="1"/>
    <col min="7175" max="7175" width="12.26953125" style="20" customWidth="1"/>
    <col min="7176" max="7419" width="9.1796875" style="20"/>
    <col min="7420" max="7420" width="4.453125" style="20" customWidth="1"/>
    <col min="7421" max="7421" width="20.81640625" style="20" customWidth="1"/>
    <col min="7422" max="7423" width="12" style="20" customWidth="1"/>
    <col min="7424" max="7424" width="14.54296875" style="20" customWidth="1"/>
    <col min="7425" max="7425" width="12.453125" style="20" customWidth="1"/>
    <col min="7426" max="7426" width="19.7265625" style="20" customWidth="1"/>
    <col min="7427" max="7427" width="9.1796875" style="20"/>
    <col min="7428" max="7428" width="16.81640625" style="20" customWidth="1"/>
    <col min="7429" max="7429" width="12.54296875" style="20" customWidth="1"/>
    <col min="7430" max="7430" width="11.7265625" style="20" customWidth="1"/>
    <col min="7431" max="7431" width="12.26953125" style="20" customWidth="1"/>
    <col min="7432" max="7675" width="9.1796875" style="20"/>
    <col min="7676" max="7676" width="4.453125" style="20" customWidth="1"/>
    <col min="7677" max="7677" width="20.81640625" style="20" customWidth="1"/>
    <col min="7678" max="7679" width="12" style="20" customWidth="1"/>
    <col min="7680" max="7680" width="14.54296875" style="20" customWidth="1"/>
    <col min="7681" max="7681" width="12.453125" style="20" customWidth="1"/>
    <col min="7682" max="7682" width="19.7265625" style="20" customWidth="1"/>
    <col min="7683" max="7683" width="9.1796875" style="20"/>
    <col min="7684" max="7684" width="16.81640625" style="20" customWidth="1"/>
    <col min="7685" max="7685" width="12.54296875" style="20" customWidth="1"/>
    <col min="7686" max="7686" width="11.7265625" style="20" customWidth="1"/>
    <col min="7687" max="7687" width="12.26953125" style="20" customWidth="1"/>
    <col min="7688" max="7931" width="9.1796875" style="20"/>
    <col min="7932" max="7932" width="4.453125" style="20" customWidth="1"/>
    <col min="7933" max="7933" width="20.81640625" style="20" customWidth="1"/>
    <col min="7934" max="7935" width="12" style="20" customWidth="1"/>
    <col min="7936" max="7936" width="14.54296875" style="20" customWidth="1"/>
    <col min="7937" max="7937" width="12.453125" style="20" customWidth="1"/>
    <col min="7938" max="7938" width="19.7265625" style="20" customWidth="1"/>
    <col min="7939" max="7939" width="9.1796875" style="20"/>
    <col min="7940" max="7940" width="16.81640625" style="20" customWidth="1"/>
    <col min="7941" max="7941" width="12.54296875" style="20" customWidth="1"/>
    <col min="7942" max="7942" width="11.7265625" style="20" customWidth="1"/>
    <col min="7943" max="7943" width="12.26953125" style="20" customWidth="1"/>
    <col min="7944" max="8187" width="9.1796875" style="20"/>
    <col min="8188" max="8188" width="4.453125" style="20" customWidth="1"/>
    <col min="8189" max="8189" width="20.81640625" style="20" customWidth="1"/>
    <col min="8190" max="8191" width="12" style="20" customWidth="1"/>
    <col min="8192" max="8192" width="14.54296875" style="20" customWidth="1"/>
    <col min="8193" max="8193" width="12.453125" style="20" customWidth="1"/>
    <col min="8194" max="8194" width="19.7265625" style="20" customWidth="1"/>
    <col min="8195" max="8195" width="9.1796875" style="20"/>
    <col min="8196" max="8196" width="16.81640625" style="20" customWidth="1"/>
    <col min="8197" max="8197" width="12.54296875" style="20" customWidth="1"/>
    <col min="8198" max="8198" width="11.7265625" style="20" customWidth="1"/>
    <col min="8199" max="8199" width="12.26953125" style="20" customWidth="1"/>
    <col min="8200" max="8443" width="9.1796875" style="20"/>
    <col min="8444" max="8444" width="4.453125" style="20" customWidth="1"/>
    <col min="8445" max="8445" width="20.81640625" style="20" customWidth="1"/>
    <col min="8446" max="8447" width="12" style="20" customWidth="1"/>
    <col min="8448" max="8448" width="14.54296875" style="20" customWidth="1"/>
    <col min="8449" max="8449" width="12.453125" style="20" customWidth="1"/>
    <col min="8450" max="8450" width="19.7265625" style="20" customWidth="1"/>
    <col min="8451" max="8451" width="9.1796875" style="20"/>
    <col min="8452" max="8452" width="16.81640625" style="20" customWidth="1"/>
    <col min="8453" max="8453" width="12.54296875" style="20" customWidth="1"/>
    <col min="8454" max="8454" width="11.7265625" style="20" customWidth="1"/>
    <col min="8455" max="8455" width="12.26953125" style="20" customWidth="1"/>
    <col min="8456" max="8699" width="9.1796875" style="20"/>
    <col min="8700" max="8700" width="4.453125" style="20" customWidth="1"/>
    <col min="8701" max="8701" width="20.81640625" style="20" customWidth="1"/>
    <col min="8702" max="8703" width="12" style="20" customWidth="1"/>
    <col min="8704" max="8704" width="14.54296875" style="20" customWidth="1"/>
    <col min="8705" max="8705" width="12.453125" style="20" customWidth="1"/>
    <col min="8706" max="8706" width="19.7265625" style="20" customWidth="1"/>
    <col min="8707" max="8707" width="9.1796875" style="20"/>
    <col min="8708" max="8708" width="16.81640625" style="20" customWidth="1"/>
    <col min="8709" max="8709" width="12.54296875" style="20" customWidth="1"/>
    <col min="8710" max="8710" width="11.7265625" style="20" customWidth="1"/>
    <col min="8711" max="8711" width="12.26953125" style="20" customWidth="1"/>
    <col min="8712" max="8955" width="9.1796875" style="20"/>
    <col min="8956" max="8956" width="4.453125" style="20" customWidth="1"/>
    <col min="8957" max="8957" width="20.81640625" style="20" customWidth="1"/>
    <col min="8958" max="8959" width="12" style="20" customWidth="1"/>
    <col min="8960" max="8960" width="14.54296875" style="20" customWidth="1"/>
    <col min="8961" max="8961" width="12.453125" style="20" customWidth="1"/>
    <col min="8962" max="8962" width="19.7265625" style="20" customWidth="1"/>
    <col min="8963" max="8963" width="9.1796875" style="20"/>
    <col min="8964" max="8964" width="16.81640625" style="20" customWidth="1"/>
    <col min="8965" max="8965" width="12.54296875" style="20" customWidth="1"/>
    <col min="8966" max="8966" width="11.7265625" style="20" customWidth="1"/>
    <col min="8967" max="8967" width="12.26953125" style="20" customWidth="1"/>
    <col min="8968" max="9211" width="9.1796875" style="20"/>
    <col min="9212" max="9212" width="4.453125" style="20" customWidth="1"/>
    <col min="9213" max="9213" width="20.81640625" style="20" customWidth="1"/>
    <col min="9214" max="9215" width="12" style="20" customWidth="1"/>
    <col min="9216" max="9216" width="14.54296875" style="20" customWidth="1"/>
    <col min="9217" max="9217" width="12.453125" style="20" customWidth="1"/>
    <col min="9218" max="9218" width="19.7265625" style="20" customWidth="1"/>
    <col min="9219" max="9219" width="9.1796875" style="20"/>
    <col min="9220" max="9220" width="16.81640625" style="20" customWidth="1"/>
    <col min="9221" max="9221" width="12.54296875" style="20" customWidth="1"/>
    <col min="9222" max="9222" width="11.7265625" style="20" customWidth="1"/>
    <col min="9223" max="9223" width="12.26953125" style="20" customWidth="1"/>
    <col min="9224" max="9467" width="9.1796875" style="20"/>
    <col min="9468" max="9468" width="4.453125" style="20" customWidth="1"/>
    <col min="9469" max="9469" width="20.81640625" style="20" customWidth="1"/>
    <col min="9470" max="9471" width="12" style="20" customWidth="1"/>
    <col min="9472" max="9472" width="14.54296875" style="20" customWidth="1"/>
    <col min="9473" max="9473" width="12.453125" style="20" customWidth="1"/>
    <col min="9474" max="9474" width="19.7265625" style="20" customWidth="1"/>
    <col min="9475" max="9475" width="9.1796875" style="20"/>
    <col min="9476" max="9476" width="16.81640625" style="20" customWidth="1"/>
    <col min="9477" max="9477" width="12.54296875" style="20" customWidth="1"/>
    <col min="9478" max="9478" width="11.7265625" style="20" customWidth="1"/>
    <col min="9479" max="9479" width="12.26953125" style="20" customWidth="1"/>
    <col min="9480" max="9723" width="9.1796875" style="20"/>
    <col min="9724" max="9724" width="4.453125" style="20" customWidth="1"/>
    <col min="9725" max="9725" width="20.81640625" style="20" customWidth="1"/>
    <col min="9726" max="9727" width="12" style="20" customWidth="1"/>
    <col min="9728" max="9728" width="14.54296875" style="20" customWidth="1"/>
    <col min="9729" max="9729" width="12.453125" style="20" customWidth="1"/>
    <col min="9730" max="9730" width="19.7265625" style="20" customWidth="1"/>
    <col min="9731" max="9731" width="9.1796875" style="20"/>
    <col min="9732" max="9732" width="16.81640625" style="20" customWidth="1"/>
    <col min="9733" max="9733" width="12.54296875" style="20" customWidth="1"/>
    <col min="9734" max="9734" width="11.7265625" style="20" customWidth="1"/>
    <col min="9735" max="9735" width="12.26953125" style="20" customWidth="1"/>
    <col min="9736" max="9979" width="9.1796875" style="20"/>
    <col min="9980" max="9980" width="4.453125" style="20" customWidth="1"/>
    <col min="9981" max="9981" width="20.81640625" style="20" customWidth="1"/>
    <col min="9982" max="9983" width="12" style="20" customWidth="1"/>
    <col min="9984" max="9984" width="14.54296875" style="20" customWidth="1"/>
    <col min="9985" max="9985" width="12.453125" style="20" customWidth="1"/>
    <col min="9986" max="9986" width="19.7265625" style="20" customWidth="1"/>
    <col min="9987" max="9987" width="9.1796875" style="20"/>
    <col min="9988" max="9988" width="16.81640625" style="20" customWidth="1"/>
    <col min="9989" max="9989" width="12.54296875" style="20" customWidth="1"/>
    <col min="9990" max="9990" width="11.7265625" style="20" customWidth="1"/>
    <col min="9991" max="9991" width="12.26953125" style="20" customWidth="1"/>
    <col min="9992" max="10235" width="9.1796875" style="20"/>
    <col min="10236" max="10236" width="4.453125" style="20" customWidth="1"/>
    <col min="10237" max="10237" width="20.81640625" style="20" customWidth="1"/>
    <col min="10238" max="10239" width="12" style="20" customWidth="1"/>
    <col min="10240" max="10240" width="14.54296875" style="20" customWidth="1"/>
    <col min="10241" max="10241" width="12.453125" style="20" customWidth="1"/>
    <col min="10242" max="10242" width="19.7265625" style="20" customWidth="1"/>
    <col min="10243" max="10243" width="9.1796875" style="20"/>
    <col min="10244" max="10244" width="16.81640625" style="20" customWidth="1"/>
    <col min="10245" max="10245" width="12.54296875" style="20" customWidth="1"/>
    <col min="10246" max="10246" width="11.7265625" style="20" customWidth="1"/>
    <col min="10247" max="10247" width="12.26953125" style="20" customWidth="1"/>
    <col min="10248" max="10491" width="9.1796875" style="20"/>
    <col min="10492" max="10492" width="4.453125" style="20" customWidth="1"/>
    <col min="10493" max="10493" width="20.81640625" style="20" customWidth="1"/>
    <col min="10494" max="10495" width="12" style="20" customWidth="1"/>
    <col min="10496" max="10496" width="14.54296875" style="20" customWidth="1"/>
    <col min="10497" max="10497" width="12.453125" style="20" customWidth="1"/>
    <col min="10498" max="10498" width="19.7265625" style="20" customWidth="1"/>
    <col min="10499" max="10499" width="9.1796875" style="20"/>
    <col min="10500" max="10500" width="16.81640625" style="20" customWidth="1"/>
    <col min="10501" max="10501" width="12.54296875" style="20" customWidth="1"/>
    <col min="10502" max="10502" width="11.7265625" style="20" customWidth="1"/>
    <col min="10503" max="10503" width="12.26953125" style="20" customWidth="1"/>
    <col min="10504" max="10747" width="9.1796875" style="20"/>
    <col min="10748" max="10748" width="4.453125" style="20" customWidth="1"/>
    <col min="10749" max="10749" width="20.81640625" style="20" customWidth="1"/>
    <col min="10750" max="10751" width="12" style="20" customWidth="1"/>
    <col min="10752" max="10752" width="14.54296875" style="20" customWidth="1"/>
    <col min="10753" max="10753" width="12.453125" style="20" customWidth="1"/>
    <col min="10754" max="10754" width="19.7265625" style="20" customWidth="1"/>
    <col min="10755" max="10755" width="9.1796875" style="20"/>
    <col min="10756" max="10756" width="16.81640625" style="20" customWidth="1"/>
    <col min="10757" max="10757" width="12.54296875" style="20" customWidth="1"/>
    <col min="10758" max="10758" width="11.7265625" style="20" customWidth="1"/>
    <col min="10759" max="10759" width="12.26953125" style="20" customWidth="1"/>
    <col min="10760" max="11003" width="9.1796875" style="20"/>
    <col min="11004" max="11004" width="4.453125" style="20" customWidth="1"/>
    <col min="11005" max="11005" width="20.81640625" style="20" customWidth="1"/>
    <col min="11006" max="11007" width="12" style="20" customWidth="1"/>
    <col min="11008" max="11008" width="14.54296875" style="20" customWidth="1"/>
    <col min="11009" max="11009" width="12.453125" style="20" customWidth="1"/>
    <col min="11010" max="11010" width="19.7265625" style="20" customWidth="1"/>
    <col min="11011" max="11011" width="9.1796875" style="20"/>
    <col min="11012" max="11012" width="16.81640625" style="20" customWidth="1"/>
    <col min="11013" max="11013" width="12.54296875" style="20" customWidth="1"/>
    <col min="11014" max="11014" width="11.7265625" style="20" customWidth="1"/>
    <col min="11015" max="11015" width="12.26953125" style="20" customWidth="1"/>
    <col min="11016" max="11259" width="9.1796875" style="20"/>
    <col min="11260" max="11260" width="4.453125" style="20" customWidth="1"/>
    <col min="11261" max="11261" width="20.81640625" style="20" customWidth="1"/>
    <col min="11262" max="11263" width="12" style="20" customWidth="1"/>
    <col min="11264" max="11264" width="14.54296875" style="20" customWidth="1"/>
    <col min="11265" max="11265" width="12.453125" style="20" customWidth="1"/>
    <col min="11266" max="11266" width="19.7265625" style="20" customWidth="1"/>
    <col min="11267" max="11267" width="9.1796875" style="20"/>
    <col min="11268" max="11268" width="16.81640625" style="20" customWidth="1"/>
    <col min="11269" max="11269" width="12.54296875" style="20" customWidth="1"/>
    <col min="11270" max="11270" width="11.7265625" style="20" customWidth="1"/>
    <col min="11271" max="11271" width="12.26953125" style="20" customWidth="1"/>
    <col min="11272" max="11515" width="9.1796875" style="20"/>
    <col min="11516" max="11516" width="4.453125" style="20" customWidth="1"/>
    <col min="11517" max="11517" width="20.81640625" style="20" customWidth="1"/>
    <col min="11518" max="11519" width="12" style="20" customWidth="1"/>
    <col min="11520" max="11520" width="14.54296875" style="20" customWidth="1"/>
    <col min="11521" max="11521" width="12.453125" style="20" customWidth="1"/>
    <col min="11522" max="11522" width="19.7265625" style="20" customWidth="1"/>
    <col min="11523" max="11523" width="9.1796875" style="20"/>
    <col min="11524" max="11524" width="16.81640625" style="20" customWidth="1"/>
    <col min="11525" max="11525" width="12.54296875" style="20" customWidth="1"/>
    <col min="11526" max="11526" width="11.7265625" style="20" customWidth="1"/>
    <col min="11527" max="11527" width="12.26953125" style="20" customWidth="1"/>
    <col min="11528" max="11771" width="9.1796875" style="20"/>
    <col min="11772" max="11772" width="4.453125" style="20" customWidth="1"/>
    <col min="11773" max="11773" width="20.81640625" style="20" customWidth="1"/>
    <col min="11774" max="11775" width="12" style="20" customWidth="1"/>
    <col min="11776" max="11776" width="14.54296875" style="20" customWidth="1"/>
    <col min="11777" max="11777" width="12.453125" style="20" customWidth="1"/>
    <col min="11778" max="11778" width="19.7265625" style="20" customWidth="1"/>
    <col min="11779" max="11779" width="9.1796875" style="20"/>
    <col min="11780" max="11780" width="16.81640625" style="20" customWidth="1"/>
    <col min="11781" max="11781" width="12.54296875" style="20" customWidth="1"/>
    <col min="11782" max="11782" width="11.7265625" style="20" customWidth="1"/>
    <col min="11783" max="11783" width="12.26953125" style="20" customWidth="1"/>
    <col min="11784" max="12027" width="9.1796875" style="20"/>
    <col min="12028" max="12028" width="4.453125" style="20" customWidth="1"/>
    <col min="12029" max="12029" width="20.81640625" style="20" customWidth="1"/>
    <col min="12030" max="12031" width="12" style="20" customWidth="1"/>
    <col min="12032" max="12032" width="14.54296875" style="20" customWidth="1"/>
    <col min="12033" max="12033" width="12.453125" style="20" customWidth="1"/>
    <col min="12034" max="12034" width="19.7265625" style="20" customWidth="1"/>
    <col min="12035" max="12035" width="9.1796875" style="20"/>
    <col min="12036" max="12036" width="16.81640625" style="20" customWidth="1"/>
    <col min="12037" max="12037" width="12.54296875" style="20" customWidth="1"/>
    <col min="12038" max="12038" width="11.7265625" style="20" customWidth="1"/>
    <col min="12039" max="12039" width="12.26953125" style="20" customWidth="1"/>
    <col min="12040" max="12283" width="9.1796875" style="20"/>
    <col min="12284" max="12284" width="4.453125" style="20" customWidth="1"/>
    <col min="12285" max="12285" width="20.81640625" style="20" customWidth="1"/>
    <col min="12286" max="12287" width="12" style="20" customWidth="1"/>
    <col min="12288" max="12288" width="14.54296875" style="20" customWidth="1"/>
    <col min="12289" max="12289" width="12.453125" style="20" customWidth="1"/>
    <col min="12290" max="12290" width="19.7265625" style="20" customWidth="1"/>
    <col min="12291" max="12291" width="9.1796875" style="20"/>
    <col min="12292" max="12292" width="16.81640625" style="20" customWidth="1"/>
    <col min="12293" max="12293" width="12.54296875" style="20" customWidth="1"/>
    <col min="12294" max="12294" width="11.7265625" style="20" customWidth="1"/>
    <col min="12295" max="12295" width="12.26953125" style="20" customWidth="1"/>
    <col min="12296" max="12539" width="9.1796875" style="20"/>
    <col min="12540" max="12540" width="4.453125" style="20" customWidth="1"/>
    <col min="12541" max="12541" width="20.81640625" style="20" customWidth="1"/>
    <col min="12542" max="12543" width="12" style="20" customWidth="1"/>
    <col min="12544" max="12544" width="14.54296875" style="20" customWidth="1"/>
    <col min="12545" max="12545" width="12.453125" style="20" customWidth="1"/>
    <col min="12546" max="12546" width="19.7265625" style="20" customWidth="1"/>
    <col min="12547" max="12547" width="9.1796875" style="20"/>
    <col min="12548" max="12548" width="16.81640625" style="20" customWidth="1"/>
    <col min="12549" max="12549" width="12.54296875" style="20" customWidth="1"/>
    <col min="12550" max="12550" width="11.7265625" style="20" customWidth="1"/>
    <col min="12551" max="12551" width="12.26953125" style="20" customWidth="1"/>
    <col min="12552" max="12795" width="9.1796875" style="20"/>
    <col min="12796" max="12796" width="4.453125" style="20" customWidth="1"/>
    <col min="12797" max="12797" width="20.81640625" style="20" customWidth="1"/>
    <col min="12798" max="12799" width="12" style="20" customWidth="1"/>
    <col min="12800" max="12800" width="14.54296875" style="20" customWidth="1"/>
    <col min="12801" max="12801" width="12.453125" style="20" customWidth="1"/>
    <col min="12802" max="12802" width="19.7265625" style="20" customWidth="1"/>
    <col min="12803" max="12803" width="9.1796875" style="20"/>
    <col min="12804" max="12804" width="16.81640625" style="20" customWidth="1"/>
    <col min="12805" max="12805" width="12.54296875" style="20" customWidth="1"/>
    <col min="12806" max="12806" width="11.7265625" style="20" customWidth="1"/>
    <col min="12807" max="12807" width="12.26953125" style="20" customWidth="1"/>
    <col min="12808" max="13051" width="9.1796875" style="20"/>
    <col min="13052" max="13052" width="4.453125" style="20" customWidth="1"/>
    <col min="13053" max="13053" width="20.81640625" style="20" customWidth="1"/>
    <col min="13054" max="13055" width="12" style="20" customWidth="1"/>
    <col min="13056" max="13056" width="14.54296875" style="20" customWidth="1"/>
    <col min="13057" max="13057" width="12.453125" style="20" customWidth="1"/>
    <col min="13058" max="13058" width="19.7265625" style="20" customWidth="1"/>
    <col min="13059" max="13059" width="9.1796875" style="20"/>
    <col min="13060" max="13060" width="16.81640625" style="20" customWidth="1"/>
    <col min="13061" max="13061" width="12.54296875" style="20" customWidth="1"/>
    <col min="13062" max="13062" width="11.7265625" style="20" customWidth="1"/>
    <col min="13063" max="13063" width="12.26953125" style="20" customWidth="1"/>
    <col min="13064" max="13307" width="9.1796875" style="20"/>
    <col min="13308" max="13308" width="4.453125" style="20" customWidth="1"/>
    <col min="13309" max="13309" width="20.81640625" style="20" customWidth="1"/>
    <col min="13310" max="13311" width="12" style="20" customWidth="1"/>
    <col min="13312" max="13312" width="14.54296875" style="20" customWidth="1"/>
    <col min="13313" max="13313" width="12.453125" style="20" customWidth="1"/>
    <col min="13314" max="13314" width="19.7265625" style="20" customWidth="1"/>
    <col min="13315" max="13315" width="9.1796875" style="20"/>
    <col min="13316" max="13316" width="16.81640625" style="20" customWidth="1"/>
    <col min="13317" max="13317" width="12.54296875" style="20" customWidth="1"/>
    <col min="13318" max="13318" width="11.7265625" style="20" customWidth="1"/>
    <col min="13319" max="13319" width="12.26953125" style="20" customWidth="1"/>
    <col min="13320" max="13563" width="9.1796875" style="20"/>
    <col min="13564" max="13564" width="4.453125" style="20" customWidth="1"/>
    <col min="13565" max="13565" width="20.81640625" style="20" customWidth="1"/>
    <col min="13566" max="13567" width="12" style="20" customWidth="1"/>
    <col min="13568" max="13568" width="14.54296875" style="20" customWidth="1"/>
    <col min="13569" max="13569" width="12.453125" style="20" customWidth="1"/>
    <col min="13570" max="13570" width="19.7265625" style="20" customWidth="1"/>
    <col min="13571" max="13571" width="9.1796875" style="20"/>
    <col min="13572" max="13572" width="16.81640625" style="20" customWidth="1"/>
    <col min="13573" max="13573" width="12.54296875" style="20" customWidth="1"/>
    <col min="13574" max="13574" width="11.7265625" style="20" customWidth="1"/>
    <col min="13575" max="13575" width="12.26953125" style="20" customWidth="1"/>
    <col min="13576" max="13819" width="9.1796875" style="20"/>
    <col min="13820" max="13820" width="4.453125" style="20" customWidth="1"/>
    <col min="13821" max="13821" width="20.81640625" style="20" customWidth="1"/>
    <col min="13822" max="13823" width="12" style="20" customWidth="1"/>
    <col min="13824" max="13824" width="14.54296875" style="20" customWidth="1"/>
    <col min="13825" max="13825" width="12.453125" style="20" customWidth="1"/>
    <col min="13826" max="13826" width="19.7265625" style="20" customWidth="1"/>
    <col min="13827" max="13827" width="9.1796875" style="20"/>
    <col min="13828" max="13828" width="16.81640625" style="20" customWidth="1"/>
    <col min="13829" max="13829" width="12.54296875" style="20" customWidth="1"/>
    <col min="13830" max="13830" width="11.7265625" style="20" customWidth="1"/>
    <col min="13831" max="13831" width="12.26953125" style="20" customWidth="1"/>
    <col min="13832" max="14075" width="9.1796875" style="20"/>
    <col min="14076" max="14076" width="4.453125" style="20" customWidth="1"/>
    <col min="14077" max="14077" width="20.81640625" style="20" customWidth="1"/>
    <col min="14078" max="14079" width="12" style="20" customWidth="1"/>
    <col min="14080" max="14080" width="14.54296875" style="20" customWidth="1"/>
    <col min="14081" max="14081" width="12.453125" style="20" customWidth="1"/>
    <col min="14082" max="14082" width="19.7265625" style="20" customWidth="1"/>
    <col min="14083" max="14083" width="9.1796875" style="20"/>
    <col min="14084" max="14084" width="16.81640625" style="20" customWidth="1"/>
    <col min="14085" max="14085" width="12.54296875" style="20" customWidth="1"/>
    <col min="14086" max="14086" width="11.7265625" style="20" customWidth="1"/>
    <col min="14087" max="14087" width="12.26953125" style="20" customWidth="1"/>
    <col min="14088" max="14331" width="9.1796875" style="20"/>
    <col min="14332" max="14332" width="4.453125" style="20" customWidth="1"/>
    <col min="14333" max="14333" width="20.81640625" style="20" customWidth="1"/>
    <col min="14334" max="14335" width="12" style="20" customWidth="1"/>
    <col min="14336" max="14336" width="14.54296875" style="20" customWidth="1"/>
    <col min="14337" max="14337" width="12.453125" style="20" customWidth="1"/>
    <col min="14338" max="14338" width="19.7265625" style="20" customWidth="1"/>
    <col min="14339" max="14339" width="9.1796875" style="20"/>
    <col min="14340" max="14340" width="16.81640625" style="20" customWidth="1"/>
    <col min="14341" max="14341" width="12.54296875" style="20" customWidth="1"/>
    <col min="14342" max="14342" width="11.7265625" style="20" customWidth="1"/>
    <col min="14343" max="14343" width="12.26953125" style="20" customWidth="1"/>
    <col min="14344" max="14587" width="9.1796875" style="20"/>
    <col min="14588" max="14588" width="4.453125" style="20" customWidth="1"/>
    <col min="14589" max="14589" width="20.81640625" style="20" customWidth="1"/>
    <col min="14590" max="14591" width="12" style="20" customWidth="1"/>
    <col min="14592" max="14592" width="14.54296875" style="20" customWidth="1"/>
    <col min="14593" max="14593" width="12.453125" style="20" customWidth="1"/>
    <col min="14594" max="14594" width="19.7265625" style="20" customWidth="1"/>
    <col min="14595" max="14595" width="9.1796875" style="20"/>
    <col min="14596" max="14596" width="16.81640625" style="20" customWidth="1"/>
    <col min="14597" max="14597" width="12.54296875" style="20" customWidth="1"/>
    <col min="14598" max="14598" width="11.7265625" style="20" customWidth="1"/>
    <col min="14599" max="14599" width="12.26953125" style="20" customWidth="1"/>
    <col min="14600" max="14843" width="9.1796875" style="20"/>
    <col min="14844" max="14844" width="4.453125" style="20" customWidth="1"/>
    <col min="14845" max="14845" width="20.81640625" style="20" customWidth="1"/>
    <col min="14846" max="14847" width="12" style="20" customWidth="1"/>
    <col min="14848" max="14848" width="14.54296875" style="20" customWidth="1"/>
    <col min="14849" max="14849" width="12.453125" style="20" customWidth="1"/>
    <col min="14850" max="14850" width="19.7265625" style="20" customWidth="1"/>
    <col min="14851" max="14851" width="9.1796875" style="20"/>
    <col min="14852" max="14852" width="16.81640625" style="20" customWidth="1"/>
    <col min="14853" max="14853" width="12.54296875" style="20" customWidth="1"/>
    <col min="14854" max="14854" width="11.7265625" style="20" customWidth="1"/>
    <col min="14855" max="14855" width="12.26953125" style="20" customWidth="1"/>
    <col min="14856" max="15099" width="9.1796875" style="20"/>
    <col min="15100" max="15100" width="4.453125" style="20" customWidth="1"/>
    <col min="15101" max="15101" width="20.81640625" style="20" customWidth="1"/>
    <col min="15102" max="15103" width="12" style="20" customWidth="1"/>
    <col min="15104" max="15104" width="14.54296875" style="20" customWidth="1"/>
    <col min="15105" max="15105" width="12.453125" style="20" customWidth="1"/>
    <col min="15106" max="15106" width="19.7265625" style="20" customWidth="1"/>
    <col min="15107" max="15107" width="9.1796875" style="20"/>
    <col min="15108" max="15108" width="16.81640625" style="20" customWidth="1"/>
    <col min="15109" max="15109" width="12.54296875" style="20" customWidth="1"/>
    <col min="15110" max="15110" width="11.7265625" style="20" customWidth="1"/>
    <col min="15111" max="15111" width="12.26953125" style="20" customWidth="1"/>
    <col min="15112" max="15355" width="9.1796875" style="20"/>
    <col min="15356" max="15356" width="4.453125" style="20" customWidth="1"/>
    <col min="15357" max="15357" width="20.81640625" style="20" customWidth="1"/>
    <col min="15358" max="15359" width="12" style="20" customWidth="1"/>
    <col min="15360" max="15360" width="14.54296875" style="20" customWidth="1"/>
    <col min="15361" max="15361" width="12.453125" style="20" customWidth="1"/>
    <col min="15362" max="15362" width="19.7265625" style="20" customWidth="1"/>
    <col min="15363" max="15363" width="9.1796875" style="20"/>
    <col min="15364" max="15364" width="16.81640625" style="20" customWidth="1"/>
    <col min="15365" max="15365" width="12.54296875" style="20" customWidth="1"/>
    <col min="15366" max="15366" width="11.7265625" style="20" customWidth="1"/>
    <col min="15367" max="15367" width="12.26953125" style="20" customWidth="1"/>
    <col min="15368" max="15611" width="9.1796875" style="20"/>
    <col min="15612" max="15612" width="4.453125" style="20" customWidth="1"/>
    <col min="15613" max="15613" width="20.81640625" style="20" customWidth="1"/>
    <col min="15614" max="15615" width="12" style="20" customWidth="1"/>
    <col min="15616" max="15616" width="14.54296875" style="20" customWidth="1"/>
    <col min="15617" max="15617" width="12.453125" style="20" customWidth="1"/>
    <col min="15618" max="15618" width="19.7265625" style="20" customWidth="1"/>
    <col min="15619" max="15619" width="9.1796875" style="20"/>
    <col min="15620" max="15620" width="16.81640625" style="20" customWidth="1"/>
    <col min="15621" max="15621" width="12.54296875" style="20" customWidth="1"/>
    <col min="15622" max="15622" width="11.7265625" style="20" customWidth="1"/>
    <col min="15623" max="15623" width="12.26953125" style="20" customWidth="1"/>
    <col min="15624" max="15867" width="9.1796875" style="20"/>
    <col min="15868" max="15868" width="4.453125" style="20" customWidth="1"/>
    <col min="15869" max="15869" width="20.81640625" style="20" customWidth="1"/>
    <col min="15870" max="15871" width="12" style="20" customWidth="1"/>
    <col min="15872" max="15872" width="14.54296875" style="20" customWidth="1"/>
    <col min="15873" max="15873" width="12.453125" style="20" customWidth="1"/>
    <col min="15874" max="15874" width="19.7265625" style="20" customWidth="1"/>
    <col min="15875" max="15875" width="9.1796875" style="20"/>
    <col min="15876" max="15876" width="16.81640625" style="20" customWidth="1"/>
    <col min="15877" max="15877" width="12.54296875" style="20" customWidth="1"/>
    <col min="15878" max="15878" width="11.7265625" style="20" customWidth="1"/>
    <col min="15879" max="15879" width="12.26953125" style="20" customWidth="1"/>
    <col min="15880" max="16123" width="9.1796875" style="20"/>
    <col min="16124" max="16124" width="4.453125" style="20" customWidth="1"/>
    <col min="16125" max="16125" width="20.81640625" style="20" customWidth="1"/>
    <col min="16126" max="16127" width="12" style="20" customWidth="1"/>
    <col min="16128" max="16128" width="14.54296875" style="20" customWidth="1"/>
    <col min="16129" max="16129" width="12.453125" style="20" customWidth="1"/>
    <col min="16130" max="16130" width="19.7265625" style="20" customWidth="1"/>
    <col min="16131" max="16131" width="9.1796875" style="20"/>
    <col min="16132" max="16132" width="16.81640625" style="20" customWidth="1"/>
    <col min="16133" max="16133" width="12.54296875" style="20" customWidth="1"/>
    <col min="16134" max="16134" width="11.7265625" style="20" customWidth="1"/>
    <col min="16135" max="16135" width="12.26953125" style="20" customWidth="1"/>
    <col min="16136" max="16384" width="9.1796875" style="20"/>
  </cols>
  <sheetData>
    <row r="1" spans="1:20" ht="15.5">
      <c r="A1" s="15" t="s">
        <v>194</v>
      </c>
    </row>
    <row r="2" spans="1:20" ht="26.25" customHeight="1">
      <c r="A2" s="16" t="s">
        <v>195</v>
      </c>
    </row>
    <row r="5" spans="1:20" ht="38.25" customHeight="1" thickBot="1">
      <c r="A5" s="926" t="s">
        <v>290</v>
      </c>
      <c r="B5" s="926"/>
      <c r="C5" s="926"/>
      <c r="D5" s="926"/>
      <c r="E5" s="926"/>
      <c r="F5" s="926"/>
      <c r="H5" s="60" t="s">
        <v>209</v>
      </c>
    </row>
    <row r="6" spans="1:20" ht="15.75" customHeight="1" thickBot="1">
      <c r="A6" s="927" t="s">
        <v>97</v>
      </c>
      <c r="B6" s="919" t="s">
        <v>291</v>
      </c>
      <c r="C6" s="920"/>
      <c r="D6" s="921"/>
      <c r="E6" s="922" t="s">
        <v>292</v>
      </c>
      <c r="F6" s="924" t="s">
        <v>293</v>
      </c>
    </row>
    <row r="7" spans="1:20" ht="21" customHeight="1" thickBot="1">
      <c r="A7" s="928"/>
      <c r="B7" s="191" t="s">
        <v>198</v>
      </c>
      <c r="C7" s="191" t="s">
        <v>199</v>
      </c>
      <c r="D7" s="191" t="s">
        <v>200</v>
      </c>
      <c r="E7" s="929"/>
      <c r="F7" s="930"/>
    </row>
    <row r="8" spans="1:20" ht="17.25" customHeight="1" thickBot="1">
      <c r="A8" s="95" t="s">
        <v>98</v>
      </c>
      <c r="B8" s="197">
        <v>14377.906000000001</v>
      </c>
      <c r="C8" s="192">
        <v>5387.8370000000004</v>
      </c>
      <c r="D8" s="103">
        <f t="shared" ref="D8:D13" si="0">(C8/B8)*100</f>
        <v>37.473029800027909</v>
      </c>
      <c r="E8" s="192">
        <v>16711.374</v>
      </c>
      <c r="F8" s="103">
        <f t="shared" ref="F8:F13" si="1">((B8-E8)/E8)*100</f>
        <v>-13.963352145670363</v>
      </c>
      <c r="H8" s="64" t="s">
        <v>99</v>
      </c>
    </row>
    <row r="9" spans="1:20" ht="18" customHeight="1" thickBot="1">
      <c r="A9" s="95" t="s">
        <v>100</v>
      </c>
      <c r="B9" s="198">
        <v>53806</v>
      </c>
      <c r="C9" s="74">
        <v>12599</v>
      </c>
      <c r="D9" s="103">
        <f t="shared" si="0"/>
        <v>23.41560420770918</v>
      </c>
      <c r="E9" s="74">
        <v>49272</v>
      </c>
      <c r="F9" s="103">
        <f t="shared" si="1"/>
        <v>9.201980841045625</v>
      </c>
      <c r="H9" s="59">
        <f>B9-E9</f>
        <v>4534</v>
      </c>
      <c r="O9"/>
      <c r="P9"/>
      <c r="Q9"/>
      <c r="R9"/>
      <c r="S9"/>
      <c r="T9"/>
    </row>
    <row r="10" spans="1:20" ht="15" customHeight="1" thickBot="1">
      <c r="A10" s="96" t="s">
        <v>196</v>
      </c>
      <c r="B10" s="198">
        <v>12049</v>
      </c>
      <c r="C10" s="76">
        <v>0</v>
      </c>
      <c r="D10" s="104">
        <f t="shared" si="0"/>
        <v>0</v>
      </c>
      <c r="E10" s="76">
        <v>14811</v>
      </c>
      <c r="F10" s="104">
        <f t="shared" si="1"/>
        <v>-18.648301937748972</v>
      </c>
      <c r="O10"/>
      <c r="P10"/>
      <c r="Q10"/>
      <c r="R10"/>
      <c r="S10"/>
      <c r="T10"/>
    </row>
    <row r="11" spans="1:20" ht="17.25" customHeight="1" thickBot="1">
      <c r="A11" s="95" t="s">
        <v>101</v>
      </c>
      <c r="B11" s="198">
        <v>265525.49599999998</v>
      </c>
      <c r="C11" s="77">
        <v>25193.42</v>
      </c>
      <c r="D11" s="103">
        <f t="shared" si="0"/>
        <v>9.488135934034748</v>
      </c>
      <c r="E11" s="77">
        <v>275999.39399999997</v>
      </c>
      <c r="F11" s="103">
        <f t="shared" si="1"/>
        <v>-3.7948989119881862</v>
      </c>
      <c r="J11" s="92"/>
      <c r="K11"/>
      <c r="L11"/>
      <c r="M11"/>
      <c r="N11"/>
      <c r="O11"/>
      <c r="P11"/>
      <c r="Q11"/>
      <c r="R11"/>
      <c r="S11"/>
      <c r="T11"/>
    </row>
    <row r="12" spans="1:20" ht="15" customHeight="1" thickBot="1">
      <c r="A12" s="94" t="s">
        <v>102</v>
      </c>
      <c r="B12" s="198">
        <v>106086.693</v>
      </c>
      <c r="C12" s="73">
        <v>29831.151999999998</v>
      </c>
      <c r="D12" s="103">
        <f t="shared" si="0"/>
        <v>28.119598374133503</v>
      </c>
      <c r="E12" s="73">
        <v>104636.947</v>
      </c>
      <c r="F12" s="103">
        <f t="shared" si="1"/>
        <v>1.385501050599268</v>
      </c>
      <c r="K12"/>
      <c r="L12"/>
      <c r="M12"/>
      <c r="N12"/>
      <c r="O12"/>
      <c r="P12"/>
      <c r="Q12"/>
      <c r="R12"/>
      <c r="S12"/>
      <c r="T12"/>
    </row>
    <row r="13" spans="1:20" ht="15" customHeight="1" thickBot="1">
      <c r="A13" s="94" t="s">
        <v>103</v>
      </c>
      <c r="B13" s="198">
        <f>B11+B12</f>
        <v>371612.18900000001</v>
      </c>
      <c r="C13" s="73">
        <f>C11+C12</f>
        <v>55024.572</v>
      </c>
      <c r="D13" s="105">
        <f t="shared" si="0"/>
        <v>14.806987937631938</v>
      </c>
      <c r="E13" s="73">
        <f>E11+E12</f>
        <v>380636.34099999996</v>
      </c>
      <c r="F13" s="105">
        <f t="shared" si="1"/>
        <v>-2.3708067328232185</v>
      </c>
      <c r="K13"/>
      <c r="L13"/>
      <c r="M13"/>
      <c r="N13"/>
      <c r="O13"/>
      <c r="P13"/>
      <c r="Q13"/>
      <c r="R13"/>
      <c r="S13"/>
      <c r="T13"/>
    </row>
    <row r="14" spans="1:20">
      <c r="E14" s="134"/>
      <c r="K14"/>
      <c r="L14"/>
      <c r="M14"/>
      <c r="N14"/>
      <c r="O14"/>
      <c r="P14"/>
      <c r="Q14"/>
      <c r="R14"/>
      <c r="S14"/>
      <c r="T14"/>
    </row>
    <row r="15" spans="1:20">
      <c r="K15"/>
      <c r="L15"/>
      <c r="M15"/>
      <c r="N15"/>
      <c r="O15"/>
      <c r="P15"/>
      <c r="Q15"/>
      <c r="R15"/>
      <c r="S15"/>
      <c r="T15"/>
    </row>
    <row r="16" spans="1:20" ht="15">
      <c r="A16" s="19" t="s">
        <v>197</v>
      </c>
      <c r="L16"/>
      <c r="M16"/>
      <c r="O16"/>
      <c r="P16"/>
      <c r="Q16"/>
      <c r="R16"/>
      <c r="S16"/>
      <c r="T16"/>
    </row>
    <row r="17" spans="1:20">
      <c r="L17"/>
      <c r="M17"/>
      <c r="O17"/>
      <c r="P17"/>
      <c r="Q17"/>
      <c r="R17"/>
      <c r="S17"/>
      <c r="T17"/>
    </row>
    <row r="18" spans="1:20" ht="33" customHeight="1" thickBot="1">
      <c r="A18" s="926" t="s">
        <v>296</v>
      </c>
      <c r="B18" s="926"/>
      <c r="C18" s="926"/>
      <c r="D18" s="926"/>
      <c r="E18" s="926"/>
      <c r="F18" s="926"/>
      <c r="K18"/>
      <c r="L18"/>
      <c r="M18"/>
      <c r="O18"/>
      <c r="P18"/>
      <c r="Q18"/>
      <c r="R18"/>
      <c r="S18"/>
      <c r="T18"/>
    </row>
    <row r="19" spans="1:20" ht="16.5" customHeight="1" thickBot="1">
      <c r="A19" s="917" t="s">
        <v>104</v>
      </c>
      <c r="B19" s="919" t="s">
        <v>291</v>
      </c>
      <c r="C19" s="920"/>
      <c r="D19" s="921"/>
      <c r="E19" s="922" t="s">
        <v>292</v>
      </c>
      <c r="F19" s="924" t="s">
        <v>293</v>
      </c>
      <c r="K19"/>
      <c r="L19"/>
      <c r="M19"/>
      <c r="O19"/>
      <c r="P19"/>
      <c r="Q19"/>
      <c r="R19"/>
      <c r="S19"/>
      <c r="T19"/>
    </row>
    <row r="20" spans="1:20" ht="21" customHeight="1" thickBot="1">
      <c r="A20" s="918"/>
      <c r="B20" s="93" t="s">
        <v>198</v>
      </c>
      <c r="C20" s="93" t="s">
        <v>253</v>
      </c>
      <c r="D20" s="93" t="s">
        <v>254</v>
      </c>
      <c r="E20" s="923"/>
      <c r="F20" s="925"/>
      <c r="K20"/>
      <c r="L20"/>
      <c r="M20"/>
      <c r="O20"/>
      <c r="P20"/>
      <c r="Q20"/>
      <c r="R20"/>
      <c r="S20"/>
      <c r="T20"/>
    </row>
    <row r="21" spans="1:20" ht="14.5" thickBot="1">
      <c r="A21" s="17" t="s">
        <v>98</v>
      </c>
      <c r="B21" s="198">
        <v>41721.821000000004</v>
      </c>
      <c r="C21" s="194">
        <v>0</v>
      </c>
      <c r="D21" s="102">
        <f t="shared" ref="D21:D26" si="2">(C21/B21)*100</f>
        <v>0</v>
      </c>
      <c r="E21" s="73">
        <v>29790.733</v>
      </c>
      <c r="F21" s="102">
        <f t="shared" ref="F21:F26" si="3">((B21-E21)/E21)*100</f>
        <v>40.04966242354628</v>
      </c>
      <c r="H21" s="64" t="s">
        <v>105</v>
      </c>
      <c r="K21"/>
      <c r="L21"/>
      <c r="M21"/>
      <c r="O21"/>
      <c r="P21"/>
      <c r="Q21"/>
      <c r="R21"/>
      <c r="S21"/>
      <c r="T21"/>
    </row>
    <row r="22" spans="1:20" ht="14.5" thickBot="1">
      <c r="A22" s="17" t="s">
        <v>100</v>
      </c>
      <c r="B22" s="198">
        <v>162785</v>
      </c>
      <c r="C22" s="194">
        <v>0</v>
      </c>
      <c r="D22" s="103">
        <f t="shared" si="2"/>
        <v>0</v>
      </c>
      <c r="E22" s="73">
        <v>121202</v>
      </c>
      <c r="F22" s="103">
        <f t="shared" si="3"/>
        <v>34.308839788122306</v>
      </c>
      <c r="H22" s="59">
        <f>B22-E22</f>
        <v>41583</v>
      </c>
      <c r="K22"/>
      <c r="L22"/>
      <c r="M22"/>
      <c r="O22"/>
      <c r="P22"/>
      <c r="Q22"/>
      <c r="R22"/>
      <c r="S22"/>
      <c r="T22"/>
    </row>
    <row r="23" spans="1:20" ht="14.5" thickBot="1">
      <c r="A23" s="18" t="s">
        <v>196</v>
      </c>
      <c r="B23" s="198">
        <v>40226</v>
      </c>
      <c r="C23" s="195">
        <v>0</v>
      </c>
      <c r="D23" s="103">
        <f t="shared" si="2"/>
        <v>0</v>
      </c>
      <c r="E23" s="76">
        <v>32923</v>
      </c>
      <c r="F23" s="103">
        <f t="shared" si="3"/>
        <v>22.182061173040125</v>
      </c>
      <c r="O23"/>
      <c r="P23"/>
      <c r="Q23"/>
      <c r="R23"/>
      <c r="S23"/>
      <c r="T23"/>
    </row>
    <row r="24" spans="1:20" ht="14.5" thickBot="1">
      <c r="A24" s="17" t="s">
        <v>101</v>
      </c>
      <c r="B24" s="198">
        <v>12359.263999999999</v>
      </c>
      <c r="C24" s="196">
        <v>667.33399999999995</v>
      </c>
      <c r="D24" s="104">
        <f t="shared" si="2"/>
        <v>5.3994639162979281</v>
      </c>
      <c r="E24" s="73">
        <v>15139.212</v>
      </c>
      <c r="F24" s="104">
        <f t="shared" si="3"/>
        <v>-18.362567351590034</v>
      </c>
      <c r="O24"/>
      <c r="P24"/>
      <c r="Q24"/>
      <c r="R24"/>
      <c r="S24"/>
      <c r="T24"/>
    </row>
    <row r="25" spans="1:20" ht="14.5" thickBot="1">
      <c r="A25" s="17" t="s">
        <v>102</v>
      </c>
      <c r="B25" s="198">
        <v>7481.7489999999998</v>
      </c>
      <c r="C25" s="196">
        <v>396.25599999999997</v>
      </c>
      <c r="D25" s="103">
        <f t="shared" si="2"/>
        <v>5.2963017069939129</v>
      </c>
      <c r="E25" s="73">
        <v>5850.241</v>
      </c>
      <c r="F25" s="103">
        <f t="shared" si="3"/>
        <v>27.887876755846463</v>
      </c>
      <c r="O25"/>
      <c r="P25"/>
      <c r="Q25"/>
      <c r="R25"/>
      <c r="S25"/>
      <c r="T25"/>
    </row>
    <row r="26" spans="1:20" ht="14.5" thickBot="1">
      <c r="A26" s="17" t="s">
        <v>103</v>
      </c>
      <c r="B26" s="198">
        <f>B24+B25</f>
        <v>19841.012999999999</v>
      </c>
      <c r="C26" s="73">
        <f>C24+C25</f>
        <v>1063.5899999999999</v>
      </c>
      <c r="D26" s="105">
        <f t="shared" si="2"/>
        <v>5.3605629914158115</v>
      </c>
      <c r="E26" s="73">
        <v>20989.453000000001</v>
      </c>
      <c r="F26" s="105">
        <f t="shared" si="3"/>
        <v>-5.4715099054749174</v>
      </c>
      <c r="O26"/>
      <c r="P26"/>
      <c r="Q26"/>
      <c r="R26"/>
      <c r="S26"/>
      <c r="T26"/>
    </row>
    <row r="27" spans="1:20" ht="13">
      <c r="A27" s="145" t="s">
        <v>256</v>
      </c>
      <c r="B27" s="25"/>
      <c r="C27" s="26"/>
      <c r="D27" s="26"/>
      <c r="E27" s="26"/>
      <c r="F27" s="24"/>
      <c r="H27"/>
      <c r="I27"/>
      <c r="J27"/>
      <c r="K27"/>
      <c r="L27"/>
      <c r="M27"/>
      <c r="N27"/>
      <c r="O27"/>
      <c r="P27"/>
      <c r="Q27"/>
      <c r="R27"/>
      <c r="S27"/>
      <c r="T27"/>
    </row>
    <row r="28" spans="1:20" ht="13">
      <c r="A28" s="22"/>
      <c r="B28" s="29"/>
      <c r="E28"/>
      <c r="F28"/>
      <c r="G28"/>
      <c r="H28"/>
      <c r="I28"/>
      <c r="J28"/>
      <c r="K28"/>
      <c r="L28"/>
      <c r="M28"/>
      <c r="N28"/>
      <c r="O28"/>
      <c r="P28"/>
      <c r="Q28"/>
      <c r="R28"/>
      <c r="S28"/>
      <c r="T28"/>
    </row>
    <row r="29" spans="1:20" ht="13">
      <c r="A29" s="22"/>
      <c r="B29" s="30"/>
      <c r="E29"/>
      <c r="F29"/>
      <c r="G29"/>
      <c r="H29"/>
      <c r="I29"/>
      <c r="J29"/>
      <c r="K29"/>
      <c r="L29"/>
      <c r="M29"/>
      <c r="N29"/>
      <c r="O29"/>
      <c r="P29"/>
      <c r="Q29"/>
      <c r="R29"/>
      <c r="S29"/>
      <c r="T29"/>
    </row>
    <row r="30" spans="1:20" ht="13">
      <c r="A30" s="25"/>
      <c r="C30" s="916"/>
      <c r="D30" s="916"/>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7"/>
      <c r="C32" s="28"/>
      <c r="D32"/>
      <c r="E32"/>
      <c r="F32"/>
      <c r="G32"/>
      <c r="H32"/>
      <c r="I32"/>
      <c r="J32"/>
      <c r="K32"/>
      <c r="L32"/>
      <c r="M32"/>
      <c r="N32"/>
      <c r="O32"/>
      <c r="P32"/>
      <c r="Q32"/>
      <c r="R32"/>
      <c r="S32"/>
      <c r="T32"/>
    </row>
    <row r="33" spans="1:20">
      <c r="B33" s="32"/>
      <c r="D33"/>
      <c r="E33"/>
      <c r="F33"/>
      <c r="G33"/>
      <c r="H33"/>
      <c r="I33"/>
      <c r="J33"/>
      <c r="K33"/>
      <c r="L33"/>
      <c r="M33"/>
      <c r="N33"/>
      <c r="O33"/>
      <c r="P33"/>
      <c r="Q33"/>
      <c r="R33"/>
      <c r="S33"/>
      <c r="T33"/>
    </row>
    <row r="34" spans="1:20" ht="13">
      <c r="A34" s="21"/>
      <c r="B34" s="32"/>
      <c r="D34"/>
      <c r="E34"/>
      <c r="F34"/>
      <c r="G34"/>
      <c r="H34"/>
      <c r="I34"/>
      <c r="J34"/>
      <c r="K34"/>
      <c r="L34"/>
      <c r="M34"/>
      <c r="N34"/>
      <c r="O34"/>
      <c r="P34"/>
      <c r="Q34"/>
      <c r="R34"/>
      <c r="S34"/>
      <c r="T34"/>
    </row>
    <row r="35" spans="1:20" ht="13">
      <c r="A35" s="21"/>
      <c r="D35"/>
      <c r="E35"/>
      <c r="H35"/>
      <c r="I35"/>
      <c r="J35"/>
      <c r="K35"/>
      <c r="L35"/>
      <c r="M35"/>
      <c r="N35"/>
      <c r="O35"/>
      <c r="P35"/>
      <c r="Q35"/>
      <c r="R35"/>
      <c r="S35"/>
      <c r="T35"/>
    </row>
    <row r="36" spans="1:20">
      <c r="A36" s="22"/>
      <c r="B36" s="23"/>
      <c r="C36" s="23"/>
      <c r="D36"/>
      <c r="E36"/>
      <c r="F36" s="24"/>
      <c r="H36"/>
      <c r="I36"/>
      <c r="J36"/>
      <c r="K36"/>
      <c r="L36"/>
      <c r="M36"/>
      <c r="N36"/>
      <c r="O36"/>
      <c r="P36"/>
      <c r="Q36"/>
      <c r="R36"/>
    </row>
    <row r="37" spans="1:20">
      <c r="A37" s="22"/>
      <c r="B37" s="23"/>
      <c r="C37" s="23"/>
      <c r="D37"/>
      <c r="E37"/>
      <c r="F37" s="24"/>
      <c r="H37"/>
      <c r="I37"/>
      <c r="J37"/>
      <c r="K37"/>
      <c r="L37"/>
      <c r="M37"/>
      <c r="N37"/>
      <c r="O37"/>
      <c r="P37"/>
      <c r="Q37"/>
      <c r="R37"/>
    </row>
    <row r="38" spans="1:20" ht="13">
      <c r="A38" s="25"/>
      <c r="B38" s="26"/>
      <c r="C38" s="26"/>
      <c r="D38"/>
      <c r="E38"/>
      <c r="F38" s="24"/>
      <c r="H38"/>
      <c r="I38"/>
      <c r="J38"/>
      <c r="K38"/>
      <c r="L38"/>
      <c r="M38"/>
      <c r="N38"/>
      <c r="O38"/>
      <c r="P38"/>
      <c r="Q38"/>
      <c r="R38"/>
    </row>
    <row r="39" spans="1:20" ht="13">
      <c r="A39" s="29"/>
      <c r="D39"/>
      <c r="E39"/>
      <c r="H39"/>
      <c r="I39"/>
      <c r="J39"/>
      <c r="K39"/>
      <c r="L39"/>
      <c r="M39"/>
      <c r="N39"/>
      <c r="O39"/>
      <c r="P39"/>
      <c r="Q39"/>
      <c r="R39"/>
    </row>
    <row r="40" spans="1:20" ht="13">
      <c r="A40" s="30"/>
      <c r="D40"/>
      <c r="E40"/>
    </row>
    <row r="41" spans="1:20">
      <c r="B41" s="916"/>
      <c r="C41" s="916"/>
    </row>
    <row r="43" spans="1:20">
      <c r="B43" s="28"/>
    </row>
    <row r="44" spans="1:20">
      <c r="A44" s="32"/>
    </row>
    <row r="45" spans="1:20">
      <c r="A45" s="32"/>
      <c r="D45" s="28"/>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25"/>
  <dimension ref="A1:X117"/>
  <sheetViews>
    <sheetView showGridLines="0" topLeftCell="A7" zoomScaleNormal="100" workbookViewId="0">
      <selection sqref="A1:XFD1048576"/>
    </sheetView>
  </sheetViews>
  <sheetFormatPr defaultRowHeight="12.5"/>
  <cols>
    <col min="1" max="1" width="21.7265625" style="20" customWidth="1"/>
    <col min="2" max="2" width="11.1796875" style="20" customWidth="1"/>
    <col min="3" max="3" width="12.1796875" style="20" customWidth="1"/>
    <col min="4" max="4" width="8.81640625" style="20" bestFit="1" customWidth="1"/>
    <col min="5" max="5" width="3" style="20" customWidth="1"/>
    <col min="6" max="6" width="20.26953125" style="20" customWidth="1"/>
    <col min="7" max="7" width="10.54296875" style="20" customWidth="1"/>
    <col min="8" max="8" width="9.81640625" style="92" bestFit="1" customWidth="1"/>
    <col min="9" max="9" width="8.81640625" style="20" bestFit="1" customWidth="1"/>
    <col min="10" max="10" width="2.81640625" style="20" customWidth="1"/>
    <col min="11" max="11" width="19.81640625" style="20" customWidth="1"/>
    <col min="12" max="12" width="12.1796875" style="20" customWidth="1"/>
    <col min="13" max="13" width="11.7265625" style="20" customWidth="1"/>
    <col min="14" max="14" width="8.81640625" style="20" bestFit="1" customWidth="1"/>
    <col min="15" max="15" width="4.453125" style="20" customWidth="1"/>
    <col min="16" max="16" width="19.81640625" style="20" customWidth="1"/>
    <col min="17" max="17" width="12.453125" style="20" customWidth="1"/>
    <col min="18" max="18" width="15" style="20" customWidth="1"/>
    <col min="19" max="19" width="8.81640625" style="20" bestFit="1" customWidth="1"/>
    <col min="20" max="252" width="9.1796875" style="20"/>
    <col min="253" max="253" width="5" style="20" customWidth="1"/>
    <col min="254" max="254" width="17.7265625" style="20" customWidth="1"/>
    <col min="255" max="255" width="13.81640625" style="20" customWidth="1"/>
    <col min="256" max="256" width="13.1796875" style="20" customWidth="1"/>
    <col min="257" max="257" width="12.26953125" style="20" customWidth="1"/>
    <col min="258" max="258" width="3" style="20" customWidth="1"/>
    <col min="259" max="259" width="20.26953125" style="20" customWidth="1"/>
    <col min="260" max="260" width="12.54296875" style="20" customWidth="1"/>
    <col min="261" max="261" width="11.7265625" style="20" customWidth="1"/>
    <col min="262" max="262" width="9.1796875" style="20"/>
    <col min="263" max="263" width="2.81640625" style="20" customWidth="1"/>
    <col min="264" max="264" width="18.54296875" style="20" customWidth="1"/>
    <col min="265" max="265" width="14.453125" style="20" customWidth="1"/>
    <col min="266" max="266" width="13.7265625" style="20" customWidth="1"/>
    <col min="267" max="267" width="10.1796875" style="20" customWidth="1"/>
    <col min="268" max="268" width="4.453125" style="20" customWidth="1"/>
    <col min="269" max="269" width="24" style="20" customWidth="1"/>
    <col min="270" max="270" width="13.1796875" style="20" customWidth="1"/>
    <col min="271" max="271" width="13" style="20" customWidth="1"/>
    <col min="272" max="272" width="10.453125" style="20" customWidth="1"/>
    <col min="273" max="508" width="9.1796875" style="20"/>
    <col min="509" max="509" width="5" style="20" customWidth="1"/>
    <col min="510" max="510" width="17.7265625" style="20" customWidth="1"/>
    <col min="511" max="511" width="13.81640625" style="20" customWidth="1"/>
    <col min="512" max="512" width="13.1796875" style="20" customWidth="1"/>
    <col min="513" max="513" width="12.26953125" style="20" customWidth="1"/>
    <col min="514" max="514" width="3" style="20" customWidth="1"/>
    <col min="515" max="515" width="20.26953125" style="20" customWidth="1"/>
    <col min="516" max="516" width="12.54296875" style="20" customWidth="1"/>
    <col min="517" max="517" width="11.7265625" style="20" customWidth="1"/>
    <col min="518" max="518" width="9.1796875" style="20"/>
    <col min="519" max="519" width="2.81640625" style="20" customWidth="1"/>
    <col min="520" max="520" width="18.54296875" style="20" customWidth="1"/>
    <col min="521" max="521" width="14.453125" style="20" customWidth="1"/>
    <col min="522" max="522" width="13.7265625" style="20" customWidth="1"/>
    <col min="523" max="523" width="10.1796875" style="20" customWidth="1"/>
    <col min="524" max="524" width="4.453125" style="20" customWidth="1"/>
    <col min="525" max="525" width="24" style="20" customWidth="1"/>
    <col min="526" max="526" width="13.1796875" style="20" customWidth="1"/>
    <col min="527" max="527" width="13" style="20" customWidth="1"/>
    <col min="528" max="528" width="10.453125" style="20" customWidth="1"/>
    <col min="529" max="764" width="9.1796875" style="20"/>
    <col min="765" max="765" width="5" style="20" customWidth="1"/>
    <col min="766" max="766" width="17.7265625" style="20" customWidth="1"/>
    <col min="767" max="767" width="13.81640625" style="20" customWidth="1"/>
    <col min="768" max="768" width="13.1796875" style="20" customWidth="1"/>
    <col min="769" max="769" width="12.26953125" style="20" customWidth="1"/>
    <col min="770" max="770" width="3" style="20" customWidth="1"/>
    <col min="771" max="771" width="20.26953125" style="20" customWidth="1"/>
    <col min="772" max="772" width="12.54296875" style="20" customWidth="1"/>
    <col min="773" max="773" width="11.7265625" style="20" customWidth="1"/>
    <col min="774" max="774" width="9.1796875" style="20"/>
    <col min="775" max="775" width="2.81640625" style="20" customWidth="1"/>
    <col min="776" max="776" width="18.54296875" style="20" customWidth="1"/>
    <col min="777" max="777" width="14.453125" style="20" customWidth="1"/>
    <col min="778" max="778" width="13.7265625" style="20" customWidth="1"/>
    <col min="779" max="779" width="10.1796875" style="20" customWidth="1"/>
    <col min="780" max="780" width="4.453125" style="20" customWidth="1"/>
    <col min="781" max="781" width="24" style="20" customWidth="1"/>
    <col min="782" max="782" width="13.1796875" style="20" customWidth="1"/>
    <col min="783" max="783" width="13" style="20" customWidth="1"/>
    <col min="784" max="784" width="10.453125" style="20" customWidth="1"/>
    <col min="785" max="1020" width="9.1796875" style="20"/>
    <col min="1021" max="1021" width="5" style="20" customWidth="1"/>
    <col min="1022" max="1022" width="17.7265625" style="20" customWidth="1"/>
    <col min="1023" max="1023" width="13.81640625" style="20" customWidth="1"/>
    <col min="1024" max="1024" width="13.1796875" style="20" customWidth="1"/>
    <col min="1025" max="1025" width="12.26953125" style="20" customWidth="1"/>
    <col min="1026" max="1026" width="3" style="20" customWidth="1"/>
    <col min="1027" max="1027" width="20.26953125" style="20" customWidth="1"/>
    <col min="1028" max="1028" width="12.54296875" style="20" customWidth="1"/>
    <col min="1029" max="1029" width="11.7265625" style="20" customWidth="1"/>
    <col min="1030" max="1030" width="9.1796875" style="20"/>
    <col min="1031" max="1031" width="2.81640625" style="20" customWidth="1"/>
    <col min="1032" max="1032" width="18.54296875" style="20" customWidth="1"/>
    <col min="1033" max="1033" width="14.453125" style="20" customWidth="1"/>
    <col min="1034" max="1034" width="13.7265625" style="20" customWidth="1"/>
    <col min="1035" max="1035" width="10.1796875" style="20" customWidth="1"/>
    <col min="1036" max="1036" width="4.453125" style="20" customWidth="1"/>
    <col min="1037" max="1037" width="24" style="20" customWidth="1"/>
    <col min="1038" max="1038" width="13.1796875" style="20" customWidth="1"/>
    <col min="1039" max="1039" width="13" style="20" customWidth="1"/>
    <col min="1040" max="1040" width="10.453125" style="20" customWidth="1"/>
    <col min="1041" max="1276" width="9.1796875" style="20"/>
    <col min="1277" max="1277" width="5" style="20" customWidth="1"/>
    <col min="1278" max="1278" width="17.7265625" style="20" customWidth="1"/>
    <col min="1279" max="1279" width="13.81640625" style="20" customWidth="1"/>
    <col min="1280" max="1280" width="13.1796875" style="20" customWidth="1"/>
    <col min="1281" max="1281" width="12.26953125" style="20" customWidth="1"/>
    <col min="1282" max="1282" width="3" style="20" customWidth="1"/>
    <col min="1283" max="1283" width="20.26953125" style="20" customWidth="1"/>
    <col min="1284" max="1284" width="12.54296875" style="20" customWidth="1"/>
    <col min="1285" max="1285" width="11.7265625" style="20" customWidth="1"/>
    <col min="1286" max="1286" width="9.1796875" style="20"/>
    <col min="1287" max="1287" width="2.81640625" style="20" customWidth="1"/>
    <col min="1288" max="1288" width="18.54296875" style="20" customWidth="1"/>
    <col min="1289" max="1289" width="14.453125" style="20" customWidth="1"/>
    <col min="1290" max="1290" width="13.7265625" style="20" customWidth="1"/>
    <col min="1291" max="1291" width="10.1796875" style="20" customWidth="1"/>
    <col min="1292" max="1292" width="4.453125" style="20" customWidth="1"/>
    <col min="1293" max="1293" width="24" style="20" customWidth="1"/>
    <col min="1294" max="1294" width="13.1796875" style="20" customWidth="1"/>
    <col min="1295" max="1295" width="13" style="20" customWidth="1"/>
    <col min="1296" max="1296" width="10.453125" style="20" customWidth="1"/>
    <col min="1297" max="1532" width="9.1796875" style="20"/>
    <col min="1533" max="1533" width="5" style="20" customWidth="1"/>
    <col min="1534" max="1534" width="17.7265625" style="20" customWidth="1"/>
    <col min="1535" max="1535" width="13.81640625" style="20" customWidth="1"/>
    <col min="1536" max="1536" width="13.1796875" style="20" customWidth="1"/>
    <col min="1537" max="1537" width="12.26953125" style="20" customWidth="1"/>
    <col min="1538" max="1538" width="3" style="20" customWidth="1"/>
    <col min="1539" max="1539" width="20.26953125" style="20" customWidth="1"/>
    <col min="1540" max="1540" width="12.54296875" style="20" customWidth="1"/>
    <col min="1541" max="1541" width="11.7265625" style="20" customWidth="1"/>
    <col min="1542" max="1542" width="9.1796875" style="20"/>
    <col min="1543" max="1543" width="2.81640625" style="20" customWidth="1"/>
    <col min="1544" max="1544" width="18.54296875" style="20" customWidth="1"/>
    <col min="1545" max="1545" width="14.453125" style="20" customWidth="1"/>
    <col min="1546" max="1546" width="13.7265625" style="20" customWidth="1"/>
    <col min="1547" max="1547" width="10.1796875" style="20" customWidth="1"/>
    <col min="1548" max="1548" width="4.453125" style="20" customWidth="1"/>
    <col min="1549" max="1549" width="24" style="20" customWidth="1"/>
    <col min="1550" max="1550" width="13.1796875" style="20" customWidth="1"/>
    <col min="1551" max="1551" width="13" style="20" customWidth="1"/>
    <col min="1552" max="1552" width="10.453125" style="20" customWidth="1"/>
    <col min="1553" max="1788" width="9.1796875" style="20"/>
    <col min="1789" max="1789" width="5" style="20" customWidth="1"/>
    <col min="1790" max="1790" width="17.7265625" style="20" customWidth="1"/>
    <col min="1791" max="1791" width="13.81640625" style="20" customWidth="1"/>
    <col min="1792" max="1792" width="13.1796875" style="20" customWidth="1"/>
    <col min="1793" max="1793" width="12.26953125" style="20" customWidth="1"/>
    <col min="1794" max="1794" width="3" style="20" customWidth="1"/>
    <col min="1795" max="1795" width="20.26953125" style="20" customWidth="1"/>
    <col min="1796" max="1796" width="12.54296875" style="20" customWidth="1"/>
    <col min="1797" max="1797" width="11.7265625" style="20" customWidth="1"/>
    <col min="1798" max="1798" width="9.1796875" style="20"/>
    <col min="1799" max="1799" width="2.81640625" style="20" customWidth="1"/>
    <col min="1800" max="1800" width="18.54296875" style="20" customWidth="1"/>
    <col min="1801" max="1801" width="14.453125" style="20" customWidth="1"/>
    <col min="1802" max="1802" width="13.7265625" style="20" customWidth="1"/>
    <col min="1803" max="1803" width="10.1796875" style="20" customWidth="1"/>
    <col min="1804" max="1804" width="4.453125" style="20" customWidth="1"/>
    <col min="1805" max="1805" width="24" style="20" customWidth="1"/>
    <col min="1806" max="1806" width="13.1796875" style="20" customWidth="1"/>
    <col min="1807" max="1807" width="13" style="20" customWidth="1"/>
    <col min="1808" max="1808" width="10.453125" style="20" customWidth="1"/>
    <col min="1809" max="2044" width="9.1796875" style="20"/>
    <col min="2045" max="2045" width="5" style="20" customWidth="1"/>
    <col min="2046" max="2046" width="17.7265625" style="20" customWidth="1"/>
    <col min="2047" max="2047" width="13.81640625" style="20" customWidth="1"/>
    <col min="2048" max="2048" width="13.1796875" style="20" customWidth="1"/>
    <col min="2049" max="2049" width="12.26953125" style="20" customWidth="1"/>
    <col min="2050" max="2050" width="3" style="20" customWidth="1"/>
    <col min="2051" max="2051" width="20.26953125" style="20" customWidth="1"/>
    <col min="2052" max="2052" width="12.54296875" style="20" customWidth="1"/>
    <col min="2053" max="2053" width="11.7265625" style="20" customWidth="1"/>
    <col min="2054" max="2054" width="9.1796875" style="20"/>
    <col min="2055" max="2055" width="2.81640625" style="20" customWidth="1"/>
    <col min="2056" max="2056" width="18.54296875" style="20" customWidth="1"/>
    <col min="2057" max="2057" width="14.453125" style="20" customWidth="1"/>
    <col min="2058" max="2058" width="13.7265625" style="20" customWidth="1"/>
    <col min="2059" max="2059" width="10.1796875" style="20" customWidth="1"/>
    <col min="2060" max="2060" width="4.453125" style="20" customWidth="1"/>
    <col min="2061" max="2061" width="24" style="20" customWidth="1"/>
    <col min="2062" max="2062" width="13.1796875" style="20" customWidth="1"/>
    <col min="2063" max="2063" width="13" style="20" customWidth="1"/>
    <col min="2064" max="2064" width="10.453125" style="20" customWidth="1"/>
    <col min="2065" max="2300" width="9.1796875" style="20"/>
    <col min="2301" max="2301" width="5" style="20" customWidth="1"/>
    <col min="2302" max="2302" width="17.7265625" style="20" customWidth="1"/>
    <col min="2303" max="2303" width="13.81640625" style="20" customWidth="1"/>
    <col min="2304" max="2304" width="13.1796875" style="20" customWidth="1"/>
    <col min="2305" max="2305" width="12.26953125" style="20" customWidth="1"/>
    <col min="2306" max="2306" width="3" style="20" customWidth="1"/>
    <col min="2307" max="2307" width="20.26953125" style="20" customWidth="1"/>
    <col min="2308" max="2308" width="12.54296875" style="20" customWidth="1"/>
    <col min="2309" max="2309" width="11.7265625" style="20" customWidth="1"/>
    <col min="2310" max="2310" width="9.1796875" style="20"/>
    <col min="2311" max="2311" width="2.81640625" style="20" customWidth="1"/>
    <col min="2312" max="2312" width="18.54296875" style="20" customWidth="1"/>
    <col min="2313" max="2313" width="14.453125" style="20" customWidth="1"/>
    <col min="2314" max="2314" width="13.7265625" style="20" customWidth="1"/>
    <col min="2315" max="2315" width="10.1796875" style="20" customWidth="1"/>
    <col min="2316" max="2316" width="4.453125" style="20" customWidth="1"/>
    <col min="2317" max="2317" width="24" style="20" customWidth="1"/>
    <col min="2318" max="2318" width="13.1796875" style="20" customWidth="1"/>
    <col min="2319" max="2319" width="13" style="20" customWidth="1"/>
    <col min="2320" max="2320" width="10.453125" style="20" customWidth="1"/>
    <col min="2321" max="2556" width="9.1796875" style="20"/>
    <col min="2557" max="2557" width="5" style="20" customWidth="1"/>
    <col min="2558" max="2558" width="17.7265625" style="20" customWidth="1"/>
    <col min="2559" max="2559" width="13.81640625" style="20" customWidth="1"/>
    <col min="2560" max="2560" width="13.1796875" style="20" customWidth="1"/>
    <col min="2561" max="2561" width="12.26953125" style="20" customWidth="1"/>
    <col min="2562" max="2562" width="3" style="20" customWidth="1"/>
    <col min="2563" max="2563" width="20.26953125" style="20" customWidth="1"/>
    <col min="2564" max="2564" width="12.54296875" style="20" customWidth="1"/>
    <col min="2565" max="2565" width="11.7265625" style="20" customWidth="1"/>
    <col min="2566" max="2566" width="9.1796875" style="20"/>
    <col min="2567" max="2567" width="2.81640625" style="20" customWidth="1"/>
    <col min="2568" max="2568" width="18.54296875" style="20" customWidth="1"/>
    <col min="2569" max="2569" width="14.453125" style="20" customWidth="1"/>
    <col min="2570" max="2570" width="13.7265625" style="20" customWidth="1"/>
    <col min="2571" max="2571" width="10.1796875" style="20" customWidth="1"/>
    <col min="2572" max="2572" width="4.453125" style="20" customWidth="1"/>
    <col min="2573" max="2573" width="24" style="20" customWidth="1"/>
    <col min="2574" max="2574" width="13.1796875" style="20" customWidth="1"/>
    <col min="2575" max="2575" width="13" style="20" customWidth="1"/>
    <col min="2576" max="2576" width="10.453125" style="20" customWidth="1"/>
    <col min="2577" max="2812" width="9.1796875" style="20"/>
    <col min="2813" max="2813" width="5" style="20" customWidth="1"/>
    <col min="2814" max="2814" width="17.7265625" style="20" customWidth="1"/>
    <col min="2815" max="2815" width="13.81640625" style="20" customWidth="1"/>
    <col min="2816" max="2816" width="13.1796875" style="20" customWidth="1"/>
    <col min="2817" max="2817" width="12.26953125" style="20" customWidth="1"/>
    <col min="2818" max="2818" width="3" style="20" customWidth="1"/>
    <col min="2819" max="2819" width="20.26953125" style="20" customWidth="1"/>
    <col min="2820" max="2820" width="12.54296875" style="20" customWidth="1"/>
    <col min="2821" max="2821" width="11.7265625" style="20" customWidth="1"/>
    <col min="2822" max="2822" width="9.1796875" style="20"/>
    <col min="2823" max="2823" width="2.81640625" style="20" customWidth="1"/>
    <col min="2824" max="2824" width="18.54296875" style="20" customWidth="1"/>
    <col min="2825" max="2825" width="14.453125" style="20" customWidth="1"/>
    <col min="2826" max="2826" width="13.7265625" style="20" customWidth="1"/>
    <col min="2827" max="2827" width="10.1796875" style="20" customWidth="1"/>
    <col min="2828" max="2828" width="4.453125" style="20" customWidth="1"/>
    <col min="2829" max="2829" width="24" style="20" customWidth="1"/>
    <col min="2830" max="2830" width="13.1796875" style="20" customWidth="1"/>
    <col min="2831" max="2831" width="13" style="20" customWidth="1"/>
    <col min="2832" max="2832" width="10.453125" style="20" customWidth="1"/>
    <col min="2833" max="3068" width="9.1796875" style="20"/>
    <col min="3069" max="3069" width="5" style="20" customWidth="1"/>
    <col min="3070" max="3070" width="17.7265625" style="20" customWidth="1"/>
    <col min="3071" max="3071" width="13.81640625" style="20" customWidth="1"/>
    <col min="3072" max="3072" width="13.1796875" style="20" customWidth="1"/>
    <col min="3073" max="3073" width="12.26953125" style="20" customWidth="1"/>
    <col min="3074" max="3074" width="3" style="20" customWidth="1"/>
    <col min="3075" max="3075" width="20.26953125" style="20" customWidth="1"/>
    <col min="3076" max="3076" width="12.54296875" style="20" customWidth="1"/>
    <col min="3077" max="3077" width="11.7265625" style="20" customWidth="1"/>
    <col min="3078" max="3078" width="9.1796875" style="20"/>
    <col min="3079" max="3079" width="2.81640625" style="20" customWidth="1"/>
    <col min="3080" max="3080" width="18.54296875" style="20" customWidth="1"/>
    <col min="3081" max="3081" width="14.453125" style="20" customWidth="1"/>
    <col min="3082" max="3082" width="13.7265625" style="20" customWidth="1"/>
    <col min="3083" max="3083" width="10.1796875" style="20" customWidth="1"/>
    <col min="3084" max="3084" width="4.453125" style="20" customWidth="1"/>
    <col min="3085" max="3085" width="24" style="20" customWidth="1"/>
    <col min="3086" max="3086" width="13.1796875" style="20" customWidth="1"/>
    <col min="3087" max="3087" width="13" style="20" customWidth="1"/>
    <col min="3088" max="3088" width="10.453125" style="20" customWidth="1"/>
    <col min="3089" max="3324" width="9.1796875" style="20"/>
    <col min="3325" max="3325" width="5" style="20" customWidth="1"/>
    <col min="3326" max="3326" width="17.7265625" style="20" customWidth="1"/>
    <col min="3327" max="3327" width="13.81640625" style="20" customWidth="1"/>
    <col min="3328" max="3328" width="13.1796875" style="20" customWidth="1"/>
    <col min="3329" max="3329" width="12.26953125" style="20" customWidth="1"/>
    <col min="3330" max="3330" width="3" style="20" customWidth="1"/>
    <col min="3331" max="3331" width="20.26953125" style="20" customWidth="1"/>
    <col min="3332" max="3332" width="12.54296875" style="20" customWidth="1"/>
    <col min="3333" max="3333" width="11.7265625" style="20" customWidth="1"/>
    <col min="3334" max="3334" width="9.1796875" style="20"/>
    <col min="3335" max="3335" width="2.81640625" style="20" customWidth="1"/>
    <col min="3336" max="3336" width="18.54296875" style="20" customWidth="1"/>
    <col min="3337" max="3337" width="14.453125" style="20" customWidth="1"/>
    <col min="3338" max="3338" width="13.7265625" style="20" customWidth="1"/>
    <col min="3339" max="3339" width="10.1796875" style="20" customWidth="1"/>
    <col min="3340" max="3340" width="4.453125" style="20" customWidth="1"/>
    <col min="3341" max="3341" width="24" style="20" customWidth="1"/>
    <col min="3342" max="3342" width="13.1796875" style="20" customWidth="1"/>
    <col min="3343" max="3343" width="13" style="20" customWidth="1"/>
    <col min="3344" max="3344" width="10.453125" style="20" customWidth="1"/>
    <col min="3345" max="3580" width="9.1796875" style="20"/>
    <col min="3581" max="3581" width="5" style="20" customWidth="1"/>
    <col min="3582" max="3582" width="17.7265625" style="20" customWidth="1"/>
    <col min="3583" max="3583" width="13.81640625" style="20" customWidth="1"/>
    <col min="3584" max="3584" width="13.1796875" style="20" customWidth="1"/>
    <col min="3585" max="3585" width="12.26953125" style="20" customWidth="1"/>
    <col min="3586" max="3586" width="3" style="20" customWidth="1"/>
    <col min="3587" max="3587" width="20.26953125" style="20" customWidth="1"/>
    <col min="3588" max="3588" width="12.54296875" style="20" customWidth="1"/>
    <col min="3589" max="3589" width="11.7265625" style="20" customWidth="1"/>
    <col min="3590" max="3590" width="9.1796875" style="20"/>
    <col min="3591" max="3591" width="2.81640625" style="20" customWidth="1"/>
    <col min="3592" max="3592" width="18.54296875" style="20" customWidth="1"/>
    <col min="3593" max="3593" width="14.453125" style="20" customWidth="1"/>
    <col min="3594" max="3594" width="13.7265625" style="20" customWidth="1"/>
    <col min="3595" max="3595" width="10.1796875" style="20" customWidth="1"/>
    <col min="3596" max="3596" width="4.453125" style="20" customWidth="1"/>
    <col min="3597" max="3597" width="24" style="20" customWidth="1"/>
    <col min="3598" max="3598" width="13.1796875" style="20" customWidth="1"/>
    <col min="3599" max="3599" width="13" style="20" customWidth="1"/>
    <col min="3600" max="3600" width="10.453125" style="20" customWidth="1"/>
    <col min="3601" max="3836" width="9.1796875" style="20"/>
    <col min="3837" max="3837" width="5" style="20" customWidth="1"/>
    <col min="3838" max="3838" width="17.7265625" style="20" customWidth="1"/>
    <col min="3839" max="3839" width="13.81640625" style="20" customWidth="1"/>
    <col min="3840" max="3840" width="13.1796875" style="20" customWidth="1"/>
    <col min="3841" max="3841" width="12.26953125" style="20" customWidth="1"/>
    <col min="3842" max="3842" width="3" style="20" customWidth="1"/>
    <col min="3843" max="3843" width="20.26953125" style="20" customWidth="1"/>
    <col min="3844" max="3844" width="12.54296875" style="20" customWidth="1"/>
    <col min="3845" max="3845" width="11.7265625" style="20" customWidth="1"/>
    <col min="3846" max="3846" width="9.1796875" style="20"/>
    <col min="3847" max="3847" width="2.81640625" style="20" customWidth="1"/>
    <col min="3848" max="3848" width="18.54296875" style="20" customWidth="1"/>
    <col min="3849" max="3849" width="14.453125" style="20" customWidth="1"/>
    <col min="3850" max="3850" width="13.7265625" style="20" customWidth="1"/>
    <col min="3851" max="3851" width="10.1796875" style="20" customWidth="1"/>
    <col min="3852" max="3852" width="4.453125" style="20" customWidth="1"/>
    <col min="3853" max="3853" width="24" style="20" customWidth="1"/>
    <col min="3854" max="3854" width="13.1796875" style="20" customWidth="1"/>
    <col min="3855" max="3855" width="13" style="20" customWidth="1"/>
    <col min="3856" max="3856" width="10.453125" style="20" customWidth="1"/>
    <col min="3857" max="4092" width="9.1796875" style="20"/>
    <col min="4093" max="4093" width="5" style="20" customWidth="1"/>
    <col min="4094" max="4094" width="17.7265625" style="20" customWidth="1"/>
    <col min="4095" max="4095" width="13.81640625" style="20" customWidth="1"/>
    <col min="4096" max="4096" width="13.1796875" style="20" customWidth="1"/>
    <col min="4097" max="4097" width="12.26953125" style="20" customWidth="1"/>
    <col min="4098" max="4098" width="3" style="20" customWidth="1"/>
    <col min="4099" max="4099" width="20.26953125" style="20" customWidth="1"/>
    <col min="4100" max="4100" width="12.54296875" style="20" customWidth="1"/>
    <col min="4101" max="4101" width="11.7265625" style="20" customWidth="1"/>
    <col min="4102" max="4102" width="9.1796875" style="20"/>
    <col min="4103" max="4103" width="2.81640625" style="20" customWidth="1"/>
    <col min="4104" max="4104" width="18.54296875" style="20" customWidth="1"/>
    <col min="4105" max="4105" width="14.453125" style="20" customWidth="1"/>
    <col min="4106" max="4106" width="13.7265625" style="20" customWidth="1"/>
    <col min="4107" max="4107" width="10.1796875" style="20" customWidth="1"/>
    <col min="4108" max="4108" width="4.453125" style="20" customWidth="1"/>
    <col min="4109" max="4109" width="24" style="20" customWidth="1"/>
    <col min="4110" max="4110" width="13.1796875" style="20" customWidth="1"/>
    <col min="4111" max="4111" width="13" style="20" customWidth="1"/>
    <col min="4112" max="4112" width="10.453125" style="20" customWidth="1"/>
    <col min="4113" max="4348" width="9.1796875" style="20"/>
    <col min="4349" max="4349" width="5" style="20" customWidth="1"/>
    <col min="4350" max="4350" width="17.7265625" style="20" customWidth="1"/>
    <col min="4351" max="4351" width="13.81640625" style="20" customWidth="1"/>
    <col min="4352" max="4352" width="13.1796875" style="20" customWidth="1"/>
    <col min="4353" max="4353" width="12.26953125" style="20" customWidth="1"/>
    <col min="4354" max="4354" width="3" style="20" customWidth="1"/>
    <col min="4355" max="4355" width="20.26953125" style="20" customWidth="1"/>
    <col min="4356" max="4356" width="12.54296875" style="20" customWidth="1"/>
    <col min="4357" max="4357" width="11.7265625" style="20" customWidth="1"/>
    <col min="4358" max="4358" width="9.1796875" style="20"/>
    <col min="4359" max="4359" width="2.81640625" style="20" customWidth="1"/>
    <col min="4360" max="4360" width="18.54296875" style="20" customWidth="1"/>
    <col min="4361" max="4361" width="14.453125" style="20" customWidth="1"/>
    <col min="4362" max="4362" width="13.7265625" style="20" customWidth="1"/>
    <col min="4363" max="4363" width="10.1796875" style="20" customWidth="1"/>
    <col min="4364" max="4364" width="4.453125" style="20" customWidth="1"/>
    <col min="4365" max="4365" width="24" style="20" customWidth="1"/>
    <col min="4366" max="4366" width="13.1796875" style="20" customWidth="1"/>
    <col min="4367" max="4367" width="13" style="20" customWidth="1"/>
    <col min="4368" max="4368" width="10.453125" style="20" customWidth="1"/>
    <col min="4369" max="4604" width="9.1796875" style="20"/>
    <col min="4605" max="4605" width="5" style="20" customWidth="1"/>
    <col min="4606" max="4606" width="17.7265625" style="20" customWidth="1"/>
    <col min="4607" max="4607" width="13.81640625" style="20" customWidth="1"/>
    <col min="4608" max="4608" width="13.1796875" style="20" customWidth="1"/>
    <col min="4609" max="4609" width="12.26953125" style="20" customWidth="1"/>
    <col min="4610" max="4610" width="3" style="20" customWidth="1"/>
    <col min="4611" max="4611" width="20.26953125" style="20" customWidth="1"/>
    <col min="4612" max="4612" width="12.54296875" style="20" customWidth="1"/>
    <col min="4613" max="4613" width="11.7265625" style="20" customWidth="1"/>
    <col min="4614" max="4614" width="9.1796875" style="20"/>
    <col min="4615" max="4615" width="2.81640625" style="20" customWidth="1"/>
    <col min="4616" max="4616" width="18.54296875" style="20" customWidth="1"/>
    <col min="4617" max="4617" width="14.453125" style="20" customWidth="1"/>
    <col min="4618" max="4618" width="13.7265625" style="20" customWidth="1"/>
    <col min="4619" max="4619" width="10.1796875" style="20" customWidth="1"/>
    <col min="4620" max="4620" width="4.453125" style="20" customWidth="1"/>
    <col min="4621" max="4621" width="24" style="20" customWidth="1"/>
    <col min="4622" max="4622" width="13.1796875" style="20" customWidth="1"/>
    <col min="4623" max="4623" width="13" style="20" customWidth="1"/>
    <col min="4624" max="4624" width="10.453125" style="20" customWidth="1"/>
    <col min="4625" max="4860" width="9.1796875" style="20"/>
    <col min="4861" max="4861" width="5" style="20" customWidth="1"/>
    <col min="4862" max="4862" width="17.7265625" style="20" customWidth="1"/>
    <col min="4863" max="4863" width="13.81640625" style="20" customWidth="1"/>
    <col min="4864" max="4864" width="13.1796875" style="20" customWidth="1"/>
    <col min="4865" max="4865" width="12.26953125" style="20" customWidth="1"/>
    <col min="4866" max="4866" width="3" style="20" customWidth="1"/>
    <col min="4867" max="4867" width="20.26953125" style="20" customWidth="1"/>
    <col min="4868" max="4868" width="12.54296875" style="20" customWidth="1"/>
    <col min="4869" max="4869" width="11.7265625" style="20" customWidth="1"/>
    <col min="4870" max="4870" width="9.1796875" style="20"/>
    <col min="4871" max="4871" width="2.81640625" style="20" customWidth="1"/>
    <col min="4872" max="4872" width="18.54296875" style="20" customWidth="1"/>
    <col min="4873" max="4873" width="14.453125" style="20" customWidth="1"/>
    <col min="4874" max="4874" width="13.7265625" style="20" customWidth="1"/>
    <col min="4875" max="4875" width="10.1796875" style="20" customWidth="1"/>
    <col min="4876" max="4876" width="4.453125" style="20" customWidth="1"/>
    <col min="4877" max="4877" width="24" style="20" customWidth="1"/>
    <col min="4878" max="4878" width="13.1796875" style="20" customWidth="1"/>
    <col min="4879" max="4879" width="13" style="20" customWidth="1"/>
    <col min="4880" max="4880" width="10.453125" style="20" customWidth="1"/>
    <col min="4881" max="5116" width="9.1796875" style="20"/>
    <col min="5117" max="5117" width="5" style="20" customWidth="1"/>
    <col min="5118" max="5118" width="17.7265625" style="20" customWidth="1"/>
    <col min="5119" max="5119" width="13.81640625" style="20" customWidth="1"/>
    <col min="5120" max="5120" width="13.1796875" style="20" customWidth="1"/>
    <col min="5121" max="5121" width="12.26953125" style="20" customWidth="1"/>
    <col min="5122" max="5122" width="3" style="20" customWidth="1"/>
    <col min="5123" max="5123" width="20.26953125" style="20" customWidth="1"/>
    <col min="5124" max="5124" width="12.54296875" style="20" customWidth="1"/>
    <col min="5125" max="5125" width="11.7265625" style="20" customWidth="1"/>
    <col min="5126" max="5126" width="9.1796875" style="20"/>
    <col min="5127" max="5127" width="2.81640625" style="20" customWidth="1"/>
    <col min="5128" max="5128" width="18.54296875" style="20" customWidth="1"/>
    <col min="5129" max="5129" width="14.453125" style="20" customWidth="1"/>
    <col min="5130" max="5130" width="13.7265625" style="20" customWidth="1"/>
    <col min="5131" max="5131" width="10.1796875" style="20" customWidth="1"/>
    <col min="5132" max="5132" width="4.453125" style="20" customWidth="1"/>
    <col min="5133" max="5133" width="24" style="20" customWidth="1"/>
    <col min="5134" max="5134" width="13.1796875" style="20" customWidth="1"/>
    <col min="5135" max="5135" width="13" style="20" customWidth="1"/>
    <col min="5136" max="5136" width="10.453125" style="20" customWidth="1"/>
    <col min="5137" max="5372" width="9.1796875" style="20"/>
    <col min="5373" max="5373" width="5" style="20" customWidth="1"/>
    <col min="5374" max="5374" width="17.7265625" style="20" customWidth="1"/>
    <col min="5375" max="5375" width="13.81640625" style="20" customWidth="1"/>
    <col min="5376" max="5376" width="13.1796875" style="20" customWidth="1"/>
    <col min="5377" max="5377" width="12.26953125" style="20" customWidth="1"/>
    <col min="5378" max="5378" width="3" style="20" customWidth="1"/>
    <col min="5379" max="5379" width="20.26953125" style="20" customWidth="1"/>
    <col min="5380" max="5380" width="12.54296875" style="20" customWidth="1"/>
    <col min="5381" max="5381" width="11.7265625" style="20" customWidth="1"/>
    <col min="5382" max="5382" width="9.1796875" style="20"/>
    <col min="5383" max="5383" width="2.81640625" style="20" customWidth="1"/>
    <col min="5384" max="5384" width="18.54296875" style="20" customWidth="1"/>
    <col min="5385" max="5385" width="14.453125" style="20" customWidth="1"/>
    <col min="5386" max="5386" width="13.7265625" style="20" customWidth="1"/>
    <col min="5387" max="5387" width="10.1796875" style="20" customWidth="1"/>
    <col min="5388" max="5388" width="4.453125" style="20" customWidth="1"/>
    <col min="5389" max="5389" width="24" style="20" customWidth="1"/>
    <col min="5390" max="5390" width="13.1796875" style="20" customWidth="1"/>
    <col min="5391" max="5391" width="13" style="20" customWidth="1"/>
    <col min="5392" max="5392" width="10.453125" style="20" customWidth="1"/>
    <col min="5393" max="5628" width="9.1796875" style="20"/>
    <col min="5629" max="5629" width="5" style="20" customWidth="1"/>
    <col min="5630" max="5630" width="17.7265625" style="20" customWidth="1"/>
    <col min="5631" max="5631" width="13.81640625" style="20" customWidth="1"/>
    <col min="5632" max="5632" width="13.1796875" style="20" customWidth="1"/>
    <col min="5633" max="5633" width="12.26953125" style="20" customWidth="1"/>
    <col min="5634" max="5634" width="3" style="20" customWidth="1"/>
    <col min="5635" max="5635" width="20.26953125" style="20" customWidth="1"/>
    <col min="5636" max="5636" width="12.54296875" style="20" customWidth="1"/>
    <col min="5637" max="5637" width="11.7265625" style="20" customWidth="1"/>
    <col min="5638" max="5638" width="9.1796875" style="20"/>
    <col min="5639" max="5639" width="2.81640625" style="20" customWidth="1"/>
    <col min="5640" max="5640" width="18.54296875" style="20" customWidth="1"/>
    <col min="5641" max="5641" width="14.453125" style="20" customWidth="1"/>
    <col min="5642" max="5642" width="13.7265625" style="20" customWidth="1"/>
    <col min="5643" max="5643" width="10.1796875" style="20" customWidth="1"/>
    <col min="5644" max="5644" width="4.453125" style="20" customWidth="1"/>
    <col min="5645" max="5645" width="24" style="20" customWidth="1"/>
    <col min="5646" max="5646" width="13.1796875" style="20" customWidth="1"/>
    <col min="5647" max="5647" width="13" style="20" customWidth="1"/>
    <col min="5648" max="5648" width="10.453125" style="20" customWidth="1"/>
    <col min="5649" max="5884" width="9.1796875" style="20"/>
    <col min="5885" max="5885" width="5" style="20" customWidth="1"/>
    <col min="5886" max="5886" width="17.7265625" style="20" customWidth="1"/>
    <col min="5887" max="5887" width="13.81640625" style="20" customWidth="1"/>
    <col min="5888" max="5888" width="13.1796875" style="20" customWidth="1"/>
    <col min="5889" max="5889" width="12.26953125" style="20" customWidth="1"/>
    <col min="5890" max="5890" width="3" style="20" customWidth="1"/>
    <col min="5891" max="5891" width="20.26953125" style="20" customWidth="1"/>
    <col min="5892" max="5892" width="12.54296875" style="20" customWidth="1"/>
    <col min="5893" max="5893" width="11.7265625" style="20" customWidth="1"/>
    <col min="5894" max="5894" width="9.1796875" style="20"/>
    <col min="5895" max="5895" width="2.81640625" style="20" customWidth="1"/>
    <col min="5896" max="5896" width="18.54296875" style="20" customWidth="1"/>
    <col min="5897" max="5897" width="14.453125" style="20" customWidth="1"/>
    <col min="5898" max="5898" width="13.7265625" style="20" customWidth="1"/>
    <col min="5899" max="5899" width="10.1796875" style="20" customWidth="1"/>
    <col min="5900" max="5900" width="4.453125" style="20" customWidth="1"/>
    <col min="5901" max="5901" width="24" style="20" customWidth="1"/>
    <col min="5902" max="5902" width="13.1796875" style="20" customWidth="1"/>
    <col min="5903" max="5903" width="13" style="20" customWidth="1"/>
    <col min="5904" max="5904" width="10.453125" style="20" customWidth="1"/>
    <col min="5905" max="6140" width="9.1796875" style="20"/>
    <col min="6141" max="6141" width="5" style="20" customWidth="1"/>
    <col min="6142" max="6142" width="17.7265625" style="20" customWidth="1"/>
    <col min="6143" max="6143" width="13.81640625" style="20" customWidth="1"/>
    <col min="6144" max="6144" width="13.1796875" style="20" customWidth="1"/>
    <col min="6145" max="6145" width="12.26953125" style="20" customWidth="1"/>
    <col min="6146" max="6146" width="3" style="20" customWidth="1"/>
    <col min="6147" max="6147" width="20.26953125" style="20" customWidth="1"/>
    <col min="6148" max="6148" width="12.54296875" style="20" customWidth="1"/>
    <col min="6149" max="6149" width="11.7265625" style="20" customWidth="1"/>
    <col min="6150" max="6150" width="9.1796875" style="20"/>
    <col min="6151" max="6151" width="2.81640625" style="20" customWidth="1"/>
    <col min="6152" max="6152" width="18.54296875" style="20" customWidth="1"/>
    <col min="6153" max="6153" width="14.453125" style="20" customWidth="1"/>
    <col min="6154" max="6154" width="13.7265625" style="20" customWidth="1"/>
    <col min="6155" max="6155" width="10.1796875" style="20" customWidth="1"/>
    <col min="6156" max="6156" width="4.453125" style="20" customWidth="1"/>
    <col min="6157" max="6157" width="24" style="20" customWidth="1"/>
    <col min="6158" max="6158" width="13.1796875" style="20" customWidth="1"/>
    <col min="6159" max="6159" width="13" style="20" customWidth="1"/>
    <col min="6160" max="6160" width="10.453125" style="20" customWidth="1"/>
    <col min="6161" max="6396" width="9.1796875" style="20"/>
    <col min="6397" max="6397" width="5" style="20" customWidth="1"/>
    <col min="6398" max="6398" width="17.7265625" style="20" customWidth="1"/>
    <col min="6399" max="6399" width="13.81640625" style="20" customWidth="1"/>
    <col min="6400" max="6400" width="13.1796875" style="20" customWidth="1"/>
    <col min="6401" max="6401" width="12.26953125" style="20" customWidth="1"/>
    <col min="6402" max="6402" width="3" style="20" customWidth="1"/>
    <col min="6403" max="6403" width="20.26953125" style="20" customWidth="1"/>
    <col min="6404" max="6404" width="12.54296875" style="20" customWidth="1"/>
    <col min="6405" max="6405" width="11.7265625" style="20" customWidth="1"/>
    <col min="6406" max="6406" width="9.1796875" style="20"/>
    <col min="6407" max="6407" width="2.81640625" style="20" customWidth="1"/>
    <col min="6408" max="6408" width="18.54296875" style="20" customWidth="1"/>
    <col min="6409" max="6409" width="14.453125" style="20" customWidth="1"/>
    <col min="6410" max="6410" width="13.7265625" style="20" customWidth="1"/>
    <col min="6411" max="6411" width="10.1796875" style="20" customWidth="1"/>
    <col min="6412" max="6412" width="4.453125" style="20" customWidth="1"/>
    <col min="6413" max="6413" width="24" style="20" customWidth="1"/>
    <col min="6414" max="6414" width="13.1796875" style="20" customWidth="1"/>
    <col min="6415" max="6415" width="13" style="20" customWidth="1"/>
    <col min="6416" max="6416" width="10.453125" style="20" customWidth="1"/>
    <col min="6417" max="6652" width="9.1796875" style="20"/>
    <col min="6653" max="6653" width="5" style="20" customWidth="1"/>
    <col min="6654" max="6654" width="17.7265625" style="20" customWidth="1"/>
    <col min="6655" max="6655" width="13.81640625" style="20" customWidth="1"/>
    <col min="6656" max="6656" width="13.1796875" style="20" customWidth="1"/>
    <col min="6657" max="6657" width="12.26953125" style="20" customWidth="1"/>
    <col min="6658" max="6658" width="3" style="20" customWidth="1"/>
    <col min="6659" max="6659" width="20.26953125" style="20" customWidth="1"/>
    <col min="6660" max="6660" width="12.54296875" style="20" customWidth="1"/>
    <col min="6661" max="6661" width="11.7265625" style="20" customWidth="1"/>
    <col min="6662" max="6662" width="9.1796875" style="20"/>
    <col min="6663" max="6663" width="2.81640625" style="20" customWidth="1"/>
    <col min="6664" max="6664" width="18.54296875" style="20" customWidth="1"/>
    <col min="6665" max="6665" width="14.453125" style="20" customWidth="1"/>
    <col min="6666" max="6666" width="13.7265625" style="20" customWidth="1"/>
    <col min="6667" max="6667" width="10.1796875" style="20" customWidth="1"/>
    <col min="6668" max="6668" width="4.453125" style="20" customWidth="1"/>
    <col min="6669" max="6669" width="24" style="20" customWidth="1"/>
    <col min="6670" max="6670" width="13.1796875" style="20" customWidth="1"/>
    <col min="6671" max="6671" width="13" style="20" customWidth="1"/>
    <col min="6672" max="6672" width="10.453125" style="20" customWidth="1"/>
    <col min="6673" max="6908" width="9.1796875" style="20"/>
    <col min="6909" max="6909" width="5" style="20" customWidth="1"/>
    <col min="6910" max="6910" width="17.7265625" style="20" customWidth="1"/>
    <col min="6911" max="6911" width="13.81640625" style="20" customWidth="1"/>
    <col min="6912" max="6912" width="13.1796875" style="20" customWidth="1"/>
    <col min="6913" max="6913" width="12.26953125" style="20" customWidth="1"/>
    <col min="6914" max="6914" width="3" style="20" customWidth="1"/>
    <col min="6915" max="6915" width="20.26953125" style="20" customWidth="1"/>
    <col min="6916" max="6916" width="12.54296875" style="20" customWidth="1"/>
    <col min="6917" max="6917" width="11.7265625" style="20" customWidth="1"/>
    <col min="6918" max="6918" width="9.1796875" style="20"/>
    <col min="6919" max="6919" width="2.81640625" style="20" customWidth="1"/>
    <col min="6920" max="6920" width="18.54296875" style="20" customWidth="1"/>
    <col min="6921" max="6921" width="14.453125" style="20" customWidth="1"/>
    <col min="6922" max="6922" width="13.7265625" style="20" customWidth="1"/>
    <col min="6923" max="6923" width="10.1796875" style="20" customWidth="1"/>
    <col min="6924" max="6924" width="4.453125" style="20" customWidth="1"/>
    <col min="6925" max="6925" width="24" style="20" customWidth="1"/>
    <col min="6926" max="6926" width="13.1796875" style="20" customWidth="1"/>
    <col min="6927" max="6927" width="13" style="20" customWidth="1"/>
    <col min="6928" max="6928" width="10.453125" style="20" customWidth="1"/>
    <col min="6929" max="7164" width="9.1796875" style="20"/>
    <col min="7165" max="7165" width="5" style="20" customWidth="1"/>
    <col min="7166" max="7166" width="17.7265625" style="20" customWidth="1"/>
    <col min="7167" max="7167" width="13.81640625" style="20" customWidth="1"/>
    <col min="7168" max="7168" width="13.1796875" style="20" customWidth="1"/>
    <col min="7169" max="7169" width="12.26953125" style="20" customWidth="1"/>
    <col min="7170" max="7170" width="3" style="20" customWidth="1"/>
    <col min="7171" max="7171" width="20.26953125" style="20" customWidth="1"/>
    <col min="7172" max="7172" width="12.54296875" style="20" customWidth="1"/>
    <col min="7173" max="7173" width="11.7265625" style="20" customWidth="1"/>
    <col min="7174" max="7174" width="9.1796875" style="20"/>
    <col min="7175" max="7175" width="2.81640625" style="20" customWidth="1"/>
    <col min="7176" max="7176" width="18.54296875" style="20" customWidth="1"/>
    <col min="7177" max="7177" width="14.453125" style="20" customWidth="1"/>
    <col min="7178" max="7178" width="13.7265625" style="20" customWidth="1"/>
    <col min="7179" max="7179" width="10.1796875" style="20" customWidth="1"/>
    <col min="7180" max="7180" width="4.453125" style="20" customWidth="1"/>
    <col min="7181" max="7181" width="24" style="20" customWidth="1"/>
    <col min="7182" max="7182" width="13.1796875" style="20" customWidth="1"/>
    <col min="7183" max="7183" width="13" style="20" customWidth="1"/>
    <col min="7184" max="7184" width="10.453125" style="20" customWidth="1"/>
    <col min="7185" max="7420" width="9.1796875" style="20"/>
    <col min="7421" max="7421" width="5" style="20" customWidth="1"/>
    <col min="7422" max="7422" width="17.7265625" style="20" customWidth="1"/>
    <col min="7423" max="7423" width="13.81640625" style="20" customWidth="1"/>
    <col min="7424" max="7424" width="13.1796875" style="20" customWidth="1"/>
    <col min="7425" max="7425" width="12.26953125" style="20" customWidth="1"/>
    <col min="7426" max="7426" width="3" style="20" customWidth="1"/>
    <col min="7427" max="7427" width="20.26953125" style="20" customWidth="1"/>
    <col min="7428" max="7428" width="12.54296875" style="20" customWidth="1"/>
    <col min="7429" max="7429" width="11.7265625" style="20" customWidth="1"/>
    <col min="7430" max="7430" width="9.1796875" style="20"/>
    <col min="7431" max="7431" width="2.81640625" style="20" customWidth="1"/>
    <col min="7432" max="7432" width="18.54296875" style="20" customWidth="1"/>
    <col min="7433" max="7433" width="14.453125" style="20" customWidth="1"/>
    <col min="7434" max="7434" width="13.7265625" style="20" customWidth="1"/>
    <col min="7435" max="7435" width="10.1796875" style="20" customWidth="1"/>
    <col min="7436" max="7436" width="4.453125" style="20" customWidth="1"/>
    <col min="7437" max="7437" width="24" style="20" customWidth="1"/>
    <col min="7438" max="7438" width="13.1796875" style="20" customWidth="1"/>
    <col min="7439" max="7439" width="13" style="20" customWidth="1"/>
    <col min="7440" max="7440" width="10.453125" style="20" customWidth="1"/>
    <col min="7441" max="7676" width="9.1796875" style="20"/>
    <col min="7677" max="7677" width="5" style="20" customWidth="1"/>
    <col min="7678" max="7678" width="17.7265625" style="20" customWidth="1"/>
    <col min="7679" max="7679" width="13.81640625" style="20" customWidth="1"/>
    <col min="7680" max="7680" width="13.1796875" style="20" customWidth="1"/>
    <col min="7681" max="7681" width="12.26953125" style="20" customWidth="1"/>
    <col min="7682" max="7682" width="3" style="20" customWidth="1"/>
    <col min="7683" max="7683" width="20.26953125" style="20" customWidth="1"/>
    <col min="7684" max="7684" width="12.54296875" style="20" customWidth="1"/>
    <col min="7685" max="7685" width="11.7265625" style="20" customWidth="1"/>
    <col min="7686" max="7686" width="9.1796875" style="20"/>
    <col min="7687" max="7687" width="2.81640625" style="20" customWidth="1"/>
    <col min="7688" max="7688" width="18.54296875" style="20" customWidth="1"/>
    <col min="7689" max="7689" width="14.453125" style="20" customWidth="1"/>
    <col min="7690" max="7690" width="13.7265625" style="20" customWidth="1"/>
    <col min="7691" max="7691" width="10.1796875" style="20" customWidth="1"/>
    <col min="7692" max="7692" width="4.453125" style="20" customWidth="1"/>
    <col min="7693" max="7693" width="24" style="20" customWidth="1"/>
    <col min="7694" max="7694" width="13.1796875" style="20" customWidth="1"/>
    <col min="7695" max="7695" width="13" style="20" customWidth="1"/>
    <col min="7696" max="7696" width="10.453125" style="20" customWidth="1"/>
    <col min="7697" max="7932" width="9.1796875" style="20"/>
    <col min="7933" max="7933" width="5" style="20" customWidth="1"/>
    <col min="7934" max="7934" width="17.7265625" style="20" customWidth="1"/>
    <col min="7935" max="7935" width="13.81640625" style="20" customWidth="1"/>
    <col min="7936" max="7936" width="13.1796875" style="20" customWidth="1"/>
    <col min="7937" max="7937" width="12.26953125" style="20" customWidth="1"/>
    <col min="7938" max="7938" width="3" style="20" customWidth="1"/>
    <col min="7939" max="7939" width="20.26953125" style="20" customWidth="1"/>
    <col min="7940" max="7940" width="12.54296875" style="20" customWidth="1"/>
    <col min="7941" max="7941" width="11.7265625" style="20" customWidth="1"/>
    <col min="7942" max="7942" width="9.1796875" style="20"/>
    <col min="7943" max="7943" width="2.81640625" style="20" customWidth="1"/>
    <col min="7944" max="7944" width="18.54296875" style="20" customWidth="1"/>
    <col min="7945" max="7945" width="14.453125" style="20" customWidth="1"/>
    <col min="7946" max="7946" width="13.7265625" style="20" customWidth="1"/>
    <col min="7947" max="7947" width="10.1796875" style="20" customWidth="1"/>
    <col min="7948" max="7948" width="4.453125" style="20" customWidth="1"/>
    <col min="7949" max="7949" width="24" style="20" customWidth="1"/>
    <col min="7950" max="7950" width="13.1796875" style="20" customWidth="1"/>
    <col min="7951" max="7951" width="13" style="20" customWidth="1"/>
    <col min="7952" max="7952" width="10.453125" style="20" customWidth="1"/>
    <col min="7953" max="8188" width="9.1796875" style="20"/>
    <col min="8189" max="8189" width="5" style="20" customWidth="1"/>
    <col min="8190" max="8190" width="17.7265625" style="20" customWidth="1"/>
    <col min="8191" max="8191" width="13.81640625" style="20" customWidth="1"/>
    <col min="8192" max="8192" width="13.1796875" style="20" customWidth="1"/>
    <col min="8193" max="8193" width="12.26953125" style="20" customWidth="1"/>
    <col min="8194" max="8194" width="3" style="20" customWidth="1"/>
    <col min="8195" max="8195" width="20.26953125" style="20" customWidth="1"/>
    <col min="8196" max="8196" width="12.54296875" style="20" customWidth="1"/>
    <col min="8197" max="8197" width="11.7265625" style="20" customWidth="1"/>
    <col min="8198" max="8198" width="9.1796875" style="20"/>
    <col min="8199" max="8199" width="2.81640625" style="20" customWidth="1"/>
    <col min="8200" max="8200" width="18.54296875" style="20" customWidth="1"/>
    <col min="8201" max="8201" width="14.453125" style="20" customWidth="1"/>
    <col min="8202" max="8202" width="13.7265625" style="20" customWidth="1"/>
    <col min="8203" max="8203" width="10.1796875" style="20" customWidth="1"/>
    <col min="8204" max="8204" width="4.453125" style="20" customWidth="1"/>
    <col min="8205" max="8205" width="24" style="20" customWidth="1"/>
    <col min="8206" max="8206" width="13.1796875" style="20" customWidth="1"/>
    <col min="8207" max="8207" width="13" style="20" customWidth="1"/>
    <col min="8208" max="8208" width="10.453125" style="20" customWidth="1"/>
    <col min="8209" max="8444" width="9.1796875" style="20"/>
    <col min="8445" max="8445" width="5" style="20" customWidth="1"/>
    <col min="8446" max="8446" width="17.7265625" style="20" customWidth="1"/>
    <col min="8447" max="8447" width="13.81640625" style="20" customWidth="1"/>
    <col min="8448" max="8448" width="13.1796875" style="20" customWidth="1"/>
    <col min="8449" max="8449" width="12.26953125" style="20" customWidth="1"/>
    <col min="8450" max="8450" width="3" style="20" customWidth="1"/>
    <col min="8451" max="8451" width="20.26953125" style="20" customWidth="1"/>
    <col min="8452" max="8452" width="12.54296875" style="20" customWidth="1"/>
    <col min="8453" max="8453" width="11.7265625" style="20" customWidth="1"/>
    <col min="8454" max="8454" width="9.1796875" style="20"/>
    <col min="8455" max="8455" width="2.81640625" style="20" customWidth="1"/>
    <col min="8456" max="8456" width="18.54296875" style="20" customWidth="1"/>
    <col min="8457" max="8457" width="14.453125" style="20" customWidth="1"/>
    <col min="8458" max="8458" width="13.7265625" style="20" customWidth="1"/>
    <col min="8459" max="8459" width="10.1796875" style="20" customWidth="1"/>
    <col min="8460" max="8460" width="4.453125" style="20" customWidth="1"/>
    <col min="8461" max="8461" width="24" style="20" customWidth="1"/>
    <col min="8462" max="8462" width="13.1796875" style="20" customWidth="1"/>
    <col min="8463" max="8463" width="13" style="20" customWidth="1"/>
    <col min="8464" max="8464" width="10.453125" style="20" customWidth="1"/>
    <col min="8465" max="8700" width="9.1796875" style="20"/>
    <col min="8701" max="8701" width="5" style="20" customWidth="1"/>
    <col min="8702" max="8702" width="17.7265625" style="20" customWidth="1"/>
    <col min="8703" max="8703" width="13.81640625" style="20" customWidth="1"/>
    <col min="8704" max="8704" width="13.1796875" style="20" customWidth="1"/>
    <col min="8705" max="8705" width="12.26953125" style="20" customWidth="1"/>
    <col min="8706" max="8706" width="3" style="20" customWidth="1"/>
    <col min="8707" max="8707" width="20.26953125" style="20" customWidth="1"/>
    <col min="8708" max="8708" width="12.54296875" style="20" customWidth="1"/>
    <col min="8709" max="8709" width="11.7265625" style="20" customWidth="1"/>
    <col min="8710" max="8710" width="9.1796875" style="20"/>
    <col min="8711" max="8711" width="2.81640625" style="20" customWidth="1"/>
    <col min="8712" max="8712" width="18.54296875" style="20" customWidth="1"/>
    <col min="8713" max="8713" width="14.453125" style="20" customWidth="1"/>
    <col min="8714" max="8714" width="13.7265625" style="20" customWidth="1"/>
    <col min="8715" max="8715" width="10.1796875" style="20" customWidth="1"/>
    <col min="8716" max="8716" width="4.453125" style="20" customWidth="1"/>
    <col min="8717" max="8717" width="24" style="20" customWidth="1"/>
    <col min="8718" max="8718" width="13.1796875" style="20" customWidth="1"/>
    <col min="8719" max="8719" width="13" style="20" customWidth="1"/>
    <col min="8720" max="8720" width="10.453125" style="20" customWidth="1"/>
    <col min="8721" max="8956" width="9.1796875" style="20"/>
    <col min="8957" max="8957" width="5" style="20" customWidth="1"/>
    <col min="8958" max="8958" width="17.7265625" style="20" customWidth="1"/>
    <col min="8959" max="8959" width="13.81640625" style="20" customWidth="1"/>
    <col min="8960" max="8960" width="13.1796875" style="20" customWidth="1"/>
    <col min="8961" max="8961" width="12.26953125" style="20" customWidth="1"/>
    <col min="8962" max="8962" width="3" style="20" customWidth="1"/>
    <col min="8963" max="8963" width="20.26953125" style="20" customWidth="1"/>
    <col min="8964" max="8964" width="12.54296875" style="20" customWidth="1"/>
    <col min="8965" max="8965" width="11.7265625" style="20" customWidth="1"/>
    <col min="8966" max="8966" width="9.1796875" style="20"/>
    <col min="8967" max="8967" width="2.81640625" style="20" customWidth="1"/>
    <col min="8968" max="8968" width="18.54296875" style="20" customWidth="1"/>
    <col min="8969" max="8969" width="14.453125" style="20" customWidth="1"/>
    <col min="8970" max="8970" width="13.7265625" style="20" customWidth="1"/>
    <col min="8971" max="8971" width="10.1796875" style="20" customWidth="1"/>
    <col min="8972" max="8972" width="4.453125" style="20" customWidth="1"/>
    <col min="8973" max="8973" width="24" style="20" customWidth="1"/>
    <col min="8974" max="8974" width="13.1796875" style="20" customWidth="1"/>
    <col min="8975" max="8975" width="13" style="20" customWidth="1"/>
    <col min="8976" max="8976" width="10.453125" style="20" customWidth="1"/>
    <col min="8977" max="9212" width="9.1796875" style="20"/>
    <col min="9213" max="9213" width="5" style="20" customWidth="1"/>
    <col min="9214" max="9214" width="17.7265625" style="20" customWidth="1"/>
    <col min="9215" max="9215" width="13.81640625" style="20" customWidth="1"/>
    <col min="9216" max="9216" width="13.1796875" style="20" customWidth="1"/>
    <col min="9217" max="9217" width="12.26953125" style="20" customWidth="1"/>
    <col min="9218" max="9218" width="3" style="20" customWidth="1"/>
    <col min="9219" max="9219" width="20.26953125" style="20" customWidth="1"/>
    <col min="9220" max="9220" width="12.54296875" style="20" customWidth="1"/>
    <col min="9221" max="9221" width="11.7265625" style="20" customWidth="1"/>
    <col min="9222" max="9222" width="9.1796875" style="20"/>
    <col min="9223" max="9223" width="2.81640625" style="20" customWidth="1"/>
    <col min="9224" max="9224" width="18.54296875" style="20" customWidth="1"/>
    <col min="9225" max="9225" width="14.453125" style="20" customWidth="1"/>
    <col min="9226" max="9226" width="13.7265625" style="20" customWidth="1"/>
    <col min="9227" max="9227" width="10.1796875" style="20" customWidth="1"/>
    <col min="9228" max="9228" width="4.453125" style="20" customWidth="1"/>
    <col min="9229" max="9229" width="24" style="20" customWidth="1"/>
    <col min="9230" max="9230" width="13.1796875" style="20" customWidth="1"/>
    <col min="9231" max="9231" width="13" style="20" customWidth="1"/>
    <col min="9232" max="9232" width="10.453125" style="20" customWidth="1"/>
    <col min="9233" max="9468" width="9.1796875" style="20"/>
    <col min="9469" max="9469" width="5" style="20" customWidth="1"/>
    <col min="9470" max="9470" width="17.7265625" style="20" customWidth="1"/>
    <col min="9471" max="9471" width="13.81640625" style="20" customWidth="1"/>
    <col min="9472" max="9472" width="13.1796875" style="20" customWidth="1"/>
    <col min="9473" max="9473" width="12.26953125" style="20" customWidth="1"/>
    <col min="9474" max="9474" width="3" style="20" customWidth="1"/>
    <col min="9475" max="9475" width="20.26953125" style="20" customWidth="1"/>
    <col min="9476" max="9476" width="12.54296875" style="20" customWidth="1"/>
    <col min="9477" max="9477" width="11.7265625" style="20" customWidth="1"/>
    <col min="9478" max="9478" width="9.1796875" style="20"/>
    <col min="9479" max="9479" width="2.81640625" style="20" customWidth="1"/>
    <col min="9480" max="9480" width="18.54296875" style="20" customWidth="1"/>
    <col min="9481" max="9481" width="14.453125" style="20" customWidth="1"/>
    <col min="9482" max="9482" width="13.7265625" style="20" customWidth="1"/>
    <col min="9483" max="9483" width="10.1796875" style="20" customWidth="1"/>
    <col min="9484" max="9484" width="4.453125" style="20" customWidth="1"/>
    <col min="9485" max="9485" width="24" style="20" customWidth="1"/>
    <col min="9486" max="9486" width="13.1796875" style="20" customWidth="1"/>
    <col min="9487" max="9487" width="13" style="20" customWidth="1"/>
    <col min="9488" max="9488" width="10.453125" style="20" customWidth="1"/>
    <col min="9489" max="9724" width="9.1796875" style="20"/>
    <col min="9725" max="9725" width="5" style="20" customWidth="1"/>
    <col min="9726" max="9726" width="17.7265625" style="20" customWidth="1"/>
    <col min="9727" max="9727" width="13.81640625" style="20" customWidth="1"/>
    <col min="9728" max="9728" width="13.1796875" style="20" customWidth="1"/>
    <col min="9729" max="9729" width="12.26953125" style="20" customWidth="1"/>
    <col min="9730" max="9730" width="3" style="20" customWidth="1"/>
    <col min="9731" max="9731" width="20.26953125" style="20" customWidth="1"/>
    <col min="9732" max="9732" width="12.54296875" style="20" customWidth="1"/>
    <col min="9733" max="9733" width="11.7265625" style="20" customWidth="1"/>
    <col min="9734" max="9734" width="9.1796875" style="20"/>
    <col min="9735" max="9735" width="2.81640625" style="20" customWidth="1"/>
    <col min="9736" max="9736" width="18.54296875" style="20" customWidth="1"/>
    <col min="9737" max="9737" width="14.453125" style="20" customWidth="1"/>
    <col min="9738" max="9738" width="13.7265625" style="20" customWidth="1"/>
    <col min="9739" max="9739" width="10.1796875" style="20" customWidth="1"/>
    <col min="9740" max="9740" width="4.453125" style="20" customWidth="1"/>
    <col min="9741" max="9741" width="24" style="20" customWidth="1"/>
    <col min="9742" max="9742" width="13.1796875" style="20" customWidth="1"/>
    <col min="9743" max="9743" width="13" style="20" customWidth="1"/>
    <col min="9744" max="9744" width="10.453125" style="20" customWidth="1"/>
    <col min="9745" max="9980" width="9.1796875" style="20"/>
    <col min="9981" max="9981" width="5" style="20" customWidth="1"/>
    <col min="9982" max="9982" width="17.7265625" style="20" customWidth="1"/>
    <col min="9983" max="9983" width="13.81640625" style="20" customWidth="1"/>
    <col min="9984" max="9984" width="13.1796875" style="20" customWidth="1"/>
    <col min="9985" max="9985" width="12.26953125" style="20" customWidth="1"/>
    <col min="9986" max="9986" width="3" style="20" customWidth="1"/>
    <col min="9987" max="9987" width="20.26953125" style="20" customWidth="1"/>
    <col min="9988" max="9988" width="12.54296875" style="20" customWidth="1"/>
    <col min="9989" max="9989" width="11.7265625" style="20" customWidth="1"/>
    <col min="9990" max="9990" width="9.1796875" style="20"/>
    <col min="9991" max="9991" width="2.81640625" style="20" customWidth="1"/>
    <col min="9992" max="9992" width="18.54296875" style="20" customWidth="1"/>
    <col min="9993" max="9993" width="14.453125" style="20" customWidth="1"/>
    <col min="9994" max="9994" width="13.7265625" style="20" customWidth="1"/>
    <col min="9995" max="9995" width="10.1796875" style="20" customWidth="1"/>
    <col min="9996" max="9996" width="4.453125" style="20" customWidth="1"/>
    <col min="9997" max="9997" width="24" style="20" customWidth="1"/>
    <col min="9998" max="9998" width="13.1796875" style="20" customWidth="1"/>
    <col min="9999" max="9999" width="13" style="20" customWidth="1"/>
    <col min="10000" max="10000" width="10.453125" style="20" customWidth="1"/>
    <col min="10001" max="10236" width="9.1796875" style="20"/>
    <col min="10237" max="10237" width="5" style="20" customWidth="1"/>
    <col min="10238" max="10238" width="17.7265625" style="20" customWidth="1"/>
    <col min="10239" max="10239" width="13.81640625" style="20" customWidth="1"/>
    <col min="10240" max="10240" width="13.1796875" style="20" customWidth="1"/>
    <col min="10241" max="10241" width="12.26953125" style="20" customWidth="1"/>
    <col min="10242" max="10242" width="3" style="20" customWidth="1"/>
    <col min="10243" max="10243" width="20.26953125" style="20" customWidth="1"/>
    <col min="10244" max="10244" width="12.54296875" style="20" customWidth="1"/>
    <col min="10245" max="10245" width="11.7265625" style="20" customWidth="1"/>
    <col min="10246" max="10246" width="9.1796875" style="20"/>
    <col min="10247" max="10247" width="2.81640625" style="20" customWidth="1"/>
    <col min="10248" max="10248" width="18.54296875" style="20" customWidth="1"/>
    <col min="10249" max="10249" width="14.453125" style="20" customWidth="1"/>
    <col min="10250" max="10250" width="13.7265625" style="20" customWidth="1"/>
    <col min="10251" max="10251" width="10.1796875" style="20" customWidth="1"/>
    <col min="10252" max="10252" width="4.453125" style="20" customWidth="1"/>
    <col min="10253" max="10253" width="24" style="20" customWidth="1"/>
    <col min="10254" max="10254" width="13.1796875" style="20" customWidth="1"/>
    <col min="10255" max="10255" width="13" style="20" customWidth="1"/>
    <col min="10256" max="10256" width="10.453125" style="20" customWidth="1"/>
    <col min="10257" max="10492" width="9.1796875" style="20"/>
    <col min="10493" max="10493" width="5" style="20" customWidth="1"/>
    <col min="10494" max="10494" width="17.7265625" style="20" customWidth="1"/>
    <col min="10495" max="10495" width="13.81640625" style="20" customWidth="1"/>
    <col min="10496" max="10496" width="13.1796875" style="20" customWidth="1"/>
    <col min="10497" max="10497" width="12.26953125" style="20" customWidth="1"/>
    <col min="10498" max="10498" width="3" style="20" customWidth="1"/>
    <col min="10499" max="10499" width="20.26953125" style="20" customWidth="1"/>
    <col min="10500" max="10500" width="12.54296875" style="20" customWidth="1"/>
    <col min="10501" max="10501" width="11.7265625" style="20" customWidth="1"/>
    <col min="10502" max="10502" width="9.1796875" style="20"/>
    <col min="10503" max="10503" width="2.81640625" style="20" customWidth="1"/>
    <col min="10504" max="10504" width="18.54296875" style="20" customWidth="1"/>
    <col min="10505" max="10505" width="14.453125" style="20" customWidth="1"/>
    <col min="10506" max="10506" width="13.7265625" style="20" customWidth="1"/>
    <col min="10507" max="10507" width="10.1796875" style="20" customWidth="1"/>
    <col min="10508" max="10508" width="4.453125" style="20" customWidth="1"/>
    <col min="10509" max="10509" width="24" style="20" customWidth="1"/>
    <col min="10510" max="10510" width="13.1796875" style="20" customWidth="1"/>
    <col min="10511" max="10511" width="13" style="20" customWidth="1"/>
    <col min="10512" max="10512" width="10.453125" style="20" customWidth="1"/>
    <col min="10513" max="10748" width="9.1796875" style="20"/>
    <col min="10749" max="10749" width="5" style="20" customWidth="1"/>
    <col min="10750" max="10750" width="17.7265625" style="20" customWidth="1"/>
    <col min="10751" max="10751" width="13.81640625" style="20" customWidth="1"/>
    <col min="10752" max="10752" width="13.1796875" style="20" customWidth="1"/>
    <col min="10753" max="10753" width="12.26953125" style="20" customWidth="1"/>
    <col min="10754" max="10754" width="3" style="20" customWidth="1"/>
    <col min="10755" max="10755" width="20.26953125" style="20" customWidth="1"/>
    <col min="10756" max="10756" width="12.54296875" style="20" customWidth="1"/>
    <col min="10757" max="10757" width="11.7265625" style="20" customWidth="1"/>
    <col min="10758" max="10758" width="9.1796875" style="20"/>
    <col min="10759" max="10759" width="2.81640625" style="20" customWidth="1"/>
    <col min="10760" max="10760" width="18.54296875" style="20" customWidth="1"/>
    <col min="10761" max="10761" width="14.453125" style="20" customWidth="1"/>
    <col min="10762" max="10762" width="13.7265625" style="20" customWidth="1"/>
    <col min="10763" max="10763" width="10.1796875" style="20" customWidth="1"/>
    <col min="10764" max="10764" width="4.453125" style="20" customWidth="1"/>
    <col min="10765" max="10765" width="24" style="20" customWidth="1"/>
    <col min="10766" max="10766" width="13.1796875" style="20" customWidth="1"/>
    <col min="10767" max="10767" width="13" style="20" customWidth="1"/>
    <col min="10768" max="10768" width="10.453125" style="20" customWidth="1"/>
    <col min="10769" max="11004" width="9.1796875" style="20"/>
    <col min="11005" max="11005" width="5" style="20" customWidth="1"/>
    <col min="11006" max="11006" width="17.7265625" style="20" customWidth="1"/>
    <col min="11007" max="11007" width="13.81640625" style="20" customWidth="1"/>
    <col min="11008" max="11008" width="13.1796875" style="20" customWidth="1"/>
    <col min="11009" max="11009" width="12.26953125" style="20" customWidth="1"/>
    <col min="11010" max="11010" width="3" style="20" customWidth="1"/>
    <col min="11011" max="11011" width="20.26953125" style="20" customWidth="1"/>
    <col min="11012" max="11012" width="12.54296875" style="20" customWidth="1"/>
    <col min="11013" max="11013" width="11.7265625" style="20" customWidth="1"/>
    <col min="11014" max="11014" width="9.1796875" style="20"/>
    <col min="11015" max="11015" width="2.81640625" style="20" customWidth="1"/>
    <col min="11016" max="11016" width="18.54296875" style="20" customWidth="1"/>
    <col min="11017" max="11017" width="14.453125" style="20" customWidth="1"/>
    <col min="11018" max="11018" width="13.7265625" style="20" customWidth="1"/>
    <col min="11019" max="11019" width="10.1796875" style="20" customWidth="1"/>
    <col min="11020" max="11020" width="4.453125" style="20" customWidth="1"/>
    <col min="11021" max="11021" width="24" style="20" customWidth="1"/>
    <col min="11022" max="11022" width="13.1796875" style="20" customWidth="1"/>
    <col min="11023" max="11023" width="13" style="20" customWidth="1"/>
    <col min="11024" max="11024" width="10.453125" style="20" customWidth="1"/>
    <col min="11025" max="11260" width="9.1796875" style="20"/>
    <col min="11261" max="11261" width="5" style="20" customWidth="1"/>
    <col min="11262" max="11262" width="17.7265625" style="20" customWidth="1"/>
    <col min="11263" max="11263" width="13.81640625" style="20" customWidth="1"/>
    <col min="11264" max="11264" width="13.1796875" style="20" customWidth="1"/>
    <col min="11265" max="11265" width="12.26953125" style="20" customWidth="1"/>
    <col min="11266" max="11266" width="3" style="20" customWidth="1"/>
    <col min="11267" max="11267" width="20.26953125" style="20" customWidth="1"/>
    <col min="11268" max="11268" width="12.54296875" style="20" customWidth="1"/>
    <col min="11269" max="11269" width="11.7265625" style="20" customWidth="1"/>
    <col min="11270" max="11270" width="9.1796875" style="20"/>
    <col min="11271" max="11271" width="2.81640625" style="20" customWidth="1"/>
    <col min="11272" max="11272" width="18.54296875" style="20" customWidth="1"/>
    <col min="11273" max="11273" width="14.453125" style="20" customWidth="1"/>
    <col min="11274" max="11274" width="13.7265625" style="20" customWidth="1"/>
    <col min="11275" max="11275" width="10.1796875" style="20" customWidth="1"/>
    <col min="11276" max="11276" width="4.453125" style="20" customWidth="1"/>
    <col min="11277" max="11277" width="24" style="20" customWidth="1"/>
    <col min="11278" max="11278" width="13.1796875" style="20" customWidth="1"/>
    <col min="11279" max="11279" width="13" style="20" customWidth="1"/>
    <col min="11280" max="11280" width="10.453125" style="20" customWidth="1"/>
    <col min="11281" max="11516" width="9.1796875" style="20"/>
    <col min="11517" max="11517" width="5" style="20" customWidth="1"/>
    <col min="11518" max="11518" width="17.7265625" style="20" customWidth="1"/>
    <col min="11519" max="11519" width="13.81640625" style="20" customWidth="1"/>
    <col min="11520" max="11520" width="13.1796875" style="20" customWidth="1"/>
    <col min="11521" max="11521" width="12.26953125" style="20" customWidth="1"/>
    <col min="11522" max="11522" width="3" style="20" customWidth="1"/>
    <col min="11523" max="11523" width="20.26953125" style="20" customWidth="1"/>
    <col min="11524" max="11524" width="12.54296875" style="20" customWidth="1"/>
    <col min="11525" max="11525" width="11.7265625" style="20" customWidth="1"/>
    <col min="11526" max="11526" width="9.1796875" style="20"/>
    <col min="11527" max="11527" width="2.81640625" style="20" customWidth="1"/>
    <col min="11528" max="11528" width="18.54296875" style="20" customWidth="1"/>
    <col min="11529" max="11529" width="14.453125" style="20" customWidth="1"/>
    <col min="11530" max="11530" width="13.7265625" style="20" customWidth="1"/>
    <col min="11531" max="11531" width="10.1796875" style="20" customWidth="1"/>
    <col min="11532" max="11532" width="4.453125" style="20" customWidth="1"/>
    <col min="11533" max="11533" width="24" style="20" customWidth="1"/>
    <col min="11534" max="11534" width="13.1796875" style="20" customWidth="1"/>
    <col min="11535" max="11535" width="13" style="20" customWidth="1"/>
    <col min="11536" max="11536" width="10.453125" style="20" customWidth="1"/>
    <col min="11537" max="11772" width="9.1796875" style="20"/>
    <col min="11773" max="11773" width="5" style="20" customWidth="1"/>
    <col min="11774" max="11774" width="17.7265625" style="20" customWidth="1"/>
    <col min="11775" max="11775" width="13.81640625" style="20" customWidth="1"/>
    <col min="11776" max="11776" width="13.1796875" style="20" customWidth="1"/>
    <col min="11777" max="11777" width="12.26953125" style="20" customWidth="1"/>
    <col min="11778" max="11778" width="3" style="20" customWidth="1"/>
    <col min="11779" max="11779" width="20.26953125" style="20" customWidth="1"/>
    <col min="11780" max="11780" width="12.54296875" style="20" customWidth="1"/>
    <col min="11781" max="11781" width="11.7265625" style="20" customWidth="1"/>
    <col min="11782" max="11782" width="9.1796875" style="20"/>
    <col min="11783" max="11783" width="2.81640625" style="20" customWidth="1"/>
    <col min="11784" max="11784" width="18.54296875" style="20" customWidth="1"/>
    <col min="11785" max="11785" width="14.453125" style="20" customWidth="1"/>
    <col min="11786" max="11786" width="13.7265625" style="20" customWidth="1"/>
    <col min="11787" max="11787" width="10.1796875" style="20" customWidth="1"/>
    <col min="11788" max="11788" width="4.453125" style="20" customWidth="1"/>
    <col min="11789" max="11789" width="24" style="20" customWidth="1"/>
    <col min="11790" max="11790" width="13.1796875" style="20" customWidth="1"/>
    <col min="11791" max="11791" width="13" style="20" customWidth="1"/>
    <col min="11792" max="11792" width="10.453125" style="20" customWidth="1"/>
    <col min="11793" max="12028" width="9.1796875" style="20"/>
    <col min="12029" max="12029" width="5" style="20" customWidth="1"/>
    <col min="12030" max="12030" width="17.7265625" style="20" customWidth="1"/>
    <col min="12031" max="12031" width="13.81640625" style="20" customWidth="1"/>
    <col min="12032" max="12032" width="13.1796875" style="20" customWidth="1"/>
    <col min="12033" max="12033" width="12.26953125" style="20" customWidth="1"/>
    <col min="12034" max="12034" width="3" style="20" customWidth="1"/>
    <col min="12035" max="12035" width="20.26953125" style="20" customWidth="1"/>
    <col min="12036" max="12036" width="12.54296875" style="20" customWidth="1"/>
    <col min="12037" max="12037" width="11.7265625" style="20" customWidth="1"/>
    <col min="12038" max="12038" width="9.1796875" style="20"/>
    <col min="12039" max="12039" width="2.81640625" style="20" customWidth="1"/>
    <col min="12040" max="12040" width="18.54296875" style="20" customWidth="1"/>
    <col min="12041" max="12041" width="14.453125" style="20" customWidth="1"/>
    <col min="12042" max="12042" width="13.7265625" style="20" customWidth="1"/>
    <col min="12043" max="12043" width="10.1796875" style="20" customWidth="1"/>
    <col min="12044" max="12044" width="4.453125" style="20" customWidth="1"/>
    <col min="12045" max="12045" width="24" style="20" customWidth="1"/>
    <col min="12046" max="12046" width="13.1796875" style="20" customWidth="1"/>
    <col min="12047" max="12047" width="13" style="20" customWidth="1"/>
    <col min="12048" max="12048" width="10.453125" style="20" customWidth="1"/>
    <col min="12049" max="12284" width="9.1796875" style="20"/>
    <col min="12285" max="12285" width="5" style="20" customWidth="1"/>
    <col min="12286" max="12286" width="17.7265625" style="20" customWidth="1"/>
    <col min="12287" max="12287" width="13.81640625" style="20" customWidth="1"/>
    <col min="12288" max="12288" width="13.1796875" style="20" customWidth="1"/>
    <col min="12289" max="12289" width="12.26953125" style="20" customWidth="1"/>
    <col min="12290" max="12290" width="3" style="20" customWidth="1"/>
    <col min="12291" max="12291" width="20.26953125" style="20" customWidth="1"/>
    <col min="12292" max="12292" width="12.54296875" style="20" customWidth="1"/>
    <col min="12293" max="12293" width="11.7265625" style="20" customWidth="1"/>
    <col min="12294" max="12294" width="9.1796875" style="20"/>
    <col min="12295" max="12295" width="2.81640625" style="20" customWidth="1"/>
    <col min="12296" max="12296" width="18.54296875" style="20" customWidth="1"/>
    <col min="12297" max="12297" width="14.453125" style="20" customWidth="1"/>
    <col min="12298" max="12298" width="13.7265625" style="20" customWidth="1"/>
    <col min="12299" max="12299" width="10.1796875" style="20" customWidth="1"/>
    <col min="12300" max="12300" width="4.453125" style="20" customWidth="1"/>
    <col min="12301" max="12301" width="24" style="20" customWidth="1"/>
    <col min="12302" max="12302" width="13.1796875" style="20" customWidth="1"/>
    <col min="12303" max="12303" width="13" style="20" customWidth="1"/>
    <col min="12304" max="12304" width="10.453125" style="20" customWidth="1"/>
    <col min="12305" max="12540" width="9.1796875" style="20"/>
    <col min="12541" max="12541" width="5" style="20" customWidth="1"/>
    <col min="12542" max="12542" width="17.7265625" style="20" customWidth="1"/>
    <col min="12543" max="12543" width="13.81640625" style="20" customWidth="1"/>
    <col min="12544" max="12544" width="13.1796875" style="20" customWidth="1"/>
    <col min="12545" max="12545" width="12.26953125" style="20" customWidth="1"/>
    <col min="12546" max="12546" width="3" style="20" customWidth="1"/>
    <col min="12547" max="12547" width="20.26953125" style="20" customWidth="1"/>
    <col min="12548" max="12548" width="12.54296875" style="20" customWidth="1"/>
    <col min="12549" max="12549" width="11.7265625" style="20" customWidth="1"/>
    <col min="12550" max="12550" width="9.1796875" style="20"/>
    <col min="12551" max="12551" width="2.81640625" style="20" customWidth="1"/>
    <col min="12552" max="12552" width="18.54296875" style="20" customWidth="1"/>
    <col min="12553" max="12553" width="14.453125" style="20" customWidth="1"/>
    <col min="12554" max="12554" width="13.7265625" style="20" customWidth="1"/>
    <col min="12555" max="12555" width="10.1796875" style="20" customWidth="1"/>
    <col min="12556" max="12556" width="4.453125" style="20" customWidth="1"/>
    <col min="12557" max="12557" width="24" style="20" customWidth="1"/>
    <col min="12558" max="12558" width="13.1796875" style="20" customWidth="1"/>
    <col min="12559" max="12559" width="13" style="20" customWidth="1"/>
    <col min="12560" max="12560" width="10.453125" style="20" customWidth="1"/>
    <col min="12561" max="12796" width="9.1796875" style="20"/>
    <col min="12797" max="12797" width="5" style="20" customWidth="1"/>
    <col min="12798" max="12798" width="17.7265625" style="20" customWidth="1"/>
    <col min="12799" max="12799" width="13.81640625" style="20" customWidth="1"/>
    <col min="12800" max="12800" width="13.1796875" style="20" customWidth="1"/>
    <col min="12801" max="12801" width="12.26953125" style="20" customWidth="1"/>
    <col min="12802" max="12802" width="3" style="20" customWidth="1"/>
    <col min="12803" max="12803" width="20.26953125" style="20" customWidth="1"/>
    <col min="12804" max="12804" width="12.54296875" style="20" customWidth="1"/>
    <col min="12805" max="12805" width="11.7265625" style="20" customWidth="1"/>
    <col min="12806" max="12806" width="9.1796875" style="20"/>
    <col min="12807" max="12807" width="2.81640625" style="20" customWidth="1"/>
    <col min="12808" max="12808" width="18.54296875" style="20" customWidth="1"/>
    <col min="12809" max="12809" width="14.453125" style="20" customWidth="1"/>
    <col min="12810" max="12810" width="13.7265625" style="20" customWidth="1"/>
    <col min="12811" max="12811" width="10.1796875" style="20" customWidth="1"/>
    <col min="12812" max="12812" width="4.453125" style="20" customWidth="1"/>
    <col min="12813" max="12813" width="24" style="20" customWidth="1"/>
    <col min="12814" max="12814" width="13.1796875" style="20" customWidth="1"/>
    <col min="12815" max="12815" width="13" style="20" customWidth="1"/>
    <col min="12816" max="12816" width="10.453125" style="20" customWidth="1"/>
    <col min="12817" max="13052" width="9.1796875" style="20"/>
    <col min="13053" max="13053" width="5" style="20" customWidth="1"/>
    <col min="13054" max="13054" width="17.7265625" style="20" customWidth="1"/>
    <col min="13055" max="13055" width="13.81640625" style="20" customWidth="1"/>
    <col min="13056" max="13056" width="13.1796875" style="20" customWidth="1"/>
    <col min="13057" max="13057" width="12.26953125" style="20" customWidth="1"/>
    <col min="13058" max="13058" width="3" style="20" customWidth="1"/>
    <col min="13059" max="13059" width="20.26953125" style="20" customWidth="1"/>
    <col min="13060" max="13060" width="12.54296875" style="20" customWidth="1"/>
    <col min="13061" max="13061" width="11.7265625" style="20" customWidth="1"/>
    <col min="13062" max="13062" width="9.1796875" style="20"/>
    <col min="13063" max="13063" width="2.81640625" style="20" customWidth="1"/>
    <col min="13064" max="13064" width="18.54296875" style="20" customWidth="1"/>
    <col min="13065" max="13065" width="14.453125" style="20" customWidth="1"/>
    <col min="13066" max="13066" width="13.7265625" style="20" customWidth="1"/>
    <col min="13067" max="13067" width="10.1796875" style="20" customWidth="1"/>
    <col min="13068" max="13068" width="4.453125" style="20" customWidth="1"/>
    <col min="13069" max="13069" width="24" style="20" customWidth="1"/>
    <col min="13070" max="13070" width="13.1796875" style="20" customWidth="1"/>
    <col min="13071" max="13071" width="13" style="20" customWidth="1"/>
    <col min="13072" max="13072" width="10.453125" style="20" customWidth="1"/>
    <col min="13073" max="13308" width="9.1796875" style="20"/>
    <col min="13309" max="13309" width="5" style="20" customWidth="1"/>
    <col min="13310" max="13310" width="17.7265625" style="20" customWidth="1"/>
    <col min="13311" max="13311" width="13.81640625" style="20" customWidth="1"/>
    <col min="13312" max="13312" width="13.1796875" style="20" customWidth="1"/>
    <col min="13313" max="13313" width="12.26953125" style="20" customWidth="1"/>
    <col min="13314" max="13314" width="3" style="20" customWidth="1"/>
    <col min="13315" max="13315" width="20.26953125" style="20" customWidth="1"/>
    <col min="13316" max="13316" width="12.54296875" style="20" customWidth="1"/>
    <col min="13317" max="13317" width="11.7265625" style="20" customWidth="1"/>
    <col min="13318" max="13318" width="9.1796875" style="20"/>
    <col min="13319" max="13319" width="2.81640625" style="20" customWidth="1"/>
    <col min="13320" max="13320" width="18.54296875" style="20" customWidth="1"/>
    <col min="13321" max="13321" width="14.453125" style="20" customWidth="1"/>
    <col min="13322" max="13322" width="13.7265625" style="20" customWidth="1"/>
    <col min="13323" max="13323" width="10.1796875" style="20" customWidth="1"/>
    <col min="13324" max="13324" width="4.453125" style="20" customWidth="1"/>
    <col min="13325" max="13325" width="24" style="20" customWidth="1"/>
    <col min="13326" max="13326" width="13.1796875" style="20" customWidth="1"/>
    <col min="13327" max="13327" width="13" style="20" customWidth="1"/>
    <col min="13328" max="13328" width="10.453125" style="20" customWidth="1"/>
    <col min="13329" max="13564" width="9.1796875" style="20"/>
    <col min="13565" max="13565" width="5" style="20" customWidth="1"/>
    <col min="13566" max="13566" width="17.7265625" style="20" customWidth="1"/>
    <col min="13567" max="13567" width="13.81640625" style="20" customWidth="1"/>
    <col min="13568" max="13568" width="13.1796875" style="20" customWidth="1"/>
    <col min="13569" max="13569" width="12.26953125" style="20" customWidth="1"/>
    <col min="13570" max="13570" width="3" style="20" customWidth="1"/>
    <col min="13571" max="13571" width="20.26953125" style="20" customWidth="1"/>
    <col min="13572" max="13572" width="12.54296875" style="20" customWidth="1"/>
    <col min="13573" max="13573" width="11.7265625" style="20" customWidth="1"/>
    <col min="13574" max="13574" width="9.1796875" style="20"/>
    <col min="13575" max="13575" width="2.81640625" style="20" customWidth="1"/>
    <col min="13576" max="13576" width="18.54296875" style="20" customWidth="1"/>
    <col min="13577" max="13577" width="14.453125" style="20" customWidth="1"/>
    <col min="13578" max="13578" width="13.7265625" style="20" customWidth="1"/>
    <col min="13579" max="13579" width="10.1796875" style="20" customWidth="1"/>
    <col min="13580" max="13580" width="4.453125" style="20" customWidth="1"/>
    <col min="13581" max="13581" width="24" style="20" customWidth="1"/>
    <col min="13582" max="13582" width="13.1796875" style="20" customWidth="1"/>
    <col min="13583" max="13583" width="13" style="20" customWidth="1"/>
    <col min="13584" max="13584" width="10.453125" style="20" customWidth="1"/>
    <col min="13585" max="13820" width="9.1796875" style="20"/>
    <col min="13821" max="13821" width="5" style="20" customWidth="1"/>
    <col min="13822" max="13822" width="17.7265625" style="20" customWidth="1"/>
    <col min="13823" max="13823" width="13.81640625" style="20" customWidth="1"/>
    <col min="13824" max="13824" width="13.1796875" style="20" customWidth="1"/>
    <col min="13825" max="13825" width="12.26953125" style="20" customWidth="1"/>
    <col min="13826" max="13826" width="3" style="20" customWidth="1"/>
    <col min="13827" max="13827" width="20.26953125" style="20" customWidth="1"/>
    <col min="13828" max="13828" width="12.54296875" style="20" customWidth="1"/>
    <col min="13829" max="13829" width="11.7265625" style="20" customWidth="1"/>
    <col min="13830" max="13830" width="9.1796875" style="20"/>
    <col min="13831" max="13831" width="2.81640625" style="20" customWidth="1"/>
    <col min="13832" max="13832" width="18.54296875" style="20" customWidth="1"/>
    <col min="13833" max="13833" width="14.453125" style="20" customWidth="1"/>
    <col min="13834" max="13834" width="13.7265625" style="20" customWidth="1"/>
    <col min="13835" max="13835" width="10.1796875" style="20" customWidth="1"/>
    <col min="13836" max="13836" width="4.453125" style="20" customWidth="1"/>
    <col min="13837" max="13837" width="24" style="20" customWidth="1"/>
    <col min="13838" max="13838" width="13.1796875" style="20" customWidth="1"/>
    <col min="13839" max="13839" width="13" style="20" customWidth="1"/>
    <col min="13840" max="13840" width="10.453125" style="20" customWidth="1"/>
    <col min="13841" max="14076" width="9.1796875" style="20"/>
    <col min="14077" max="14077" width="5" style="20" customWidth="1"/>
    <col min="14078" max="14078" width="17.7265625" style="20" customWidth="1"/>
    <col min="14079" max="14079" width="13.81640625" style="20" customWidth="1"/>
    <col min="14080" max="14080" width="13.1796875" style="20" customWidth="1"/>
    <col min="14081" max="14081" width="12.26953125" style="20" customWidth="1"/>
    <col min="14082" max="14082" width="3" style="20" customWidth="1"/>
    <col min="14083" max="14083" width="20.26953125" style="20" customWidth="1"/>
    <col min="14084" max="14084" width="12.54296875" style="20" customWidth="1"/>
    <col min="14085" max="14085" width="11.7265625" style="20" customWidth="1"/>
    <col min="14086" max="14086" width="9.1796875" style="20"/>
    <col min="14087" max="14087" width="2.81640625" style="20" customWidth="1"/>
    <col min="14088" max="14088" width="18.54296875" style="20" customWidth="1"/>
    <col min="14089" max="14089" width="14.453125" style="20" customWidth="1"/>
    <col min="14090" max="14090" width="13.7265625" style="20" customWidth="1"/>
    <col min="14091" max="14091" width="10.1796875" style="20" customWidth="1"/>
    <col min="14092" max="14092" width="4.453125" style="20" customWidth="1"/>
    <col min="14093" max="14093" width="24" style="20" customWidth="1"/>
    <col min="14094" max="14094" width="13.1796875" style="20" customWidth="1"/>
    <col min="14095" max="14095" width="13" style="20" customWidth="1"/>
    <col min="14096" max="14096" width="10.453125" style="20" customWidth="1"/>
    <col min="14097" max="14332" width="9.1796875" style="20"/>
    <col min="14333" max="14333" width="5" style="20" customWidth="1"/>
    <col min="14334" max="14334" width="17.7265625" style="20" customWidth="1"/>
    <col min="14335" max="14335" width="13.81640625" style="20" customWidth="1"/>
    <col min="14336" max="14336" width="13.1796875" style="20" customWidth="1"/>
    <col min="14337" max="14337" width="12.26953125" style="20" customWidth="1"/>
    <col min="14338" max="14338" width="3" style="20" customWidth="1"/>
    <col min="14339" max="14339" width="20.26953125" style="20" customWidth="1"/>
    <col min="14340" max="14340" width="12.54296875" style="20" customWidth="1"/>
    <col min="14341" max="14341" width="11.7265625" style="20" customWidth="1"/>
    <col min="14342" max="14342" width="9.1796875" style="20"/>
    <col min="14343" max="14343" width="2.81640625" style="20" customWidth="1"/>
    <col min="14344" max="14344" width="18.54296875" style="20" customWidth="1"/>
    <col min="14345" max="14345" width="14.453125" style="20" customWidth="1"/>
    <col min="14346" max="14346" width="13.7265625" style="20" customWidth="1"/>
    <col min="14347" max="14347" width="10.1796875" style="20" customWidth="1"/>
    <col min="14348" max="14348" width="4.453125" style="20" customWidth="1"/>
    <col min="14349" max="14349" width="24" style="20" customWidth="1"/>
    <col min="14350" max="14350" width="13.1796875" style="20" customWidth="1"/>
    <col min="14351" max="14351" width="13" style="20" customWidth="1"/>
    <col min="14352" max="14352" width="10.453125" style="20" customWidth="1"/>
    <col min="14353" max="14588" width="9.1796875" style="20"/>
    <col min="14589" max="14589" width="5" style="20" customWidth="1"/>
    <col min="14590" max="14590" width="17.7265625" style="20" customWidth="1"/>
    <col min="14591" max="14591" width="13.81640625" style="20" customWidth="1"/>
    <col min="14592" max="14592" width="13.1796875" style="20" customWidth="1"/>
    <col min="14593" max="14593" width="12.26953125" style="20" customWidth="1"/>
    <col min="14594" max="14594" width="3" style="20" customWidth="1"/>
    <col min="14595" max="14595" width="20.26953125" style="20" customWidth="1"/>
    <col min="14596" max="14596" width="12.54296875" style="20" customWidth="1"/>
    <col min="14597" max="14597" width="11.7265625" style="20" customWidth="1"/>
    <col min="14598" max="14598" width="9.1796875" style="20"/>
    <col min="14599" max="14599" width="2.81640625" style="20" customWidth="1"/>
    <col min="14600" max="14600" width="18.54296875" style="20" customWidth="1"/>
    <col min="14601" max="14601" width="14.453125" style="20" customWidth="1"/>
    <col min="14602" max="14602" width="13.7265625" style="20" customWidth="1"/>
    <col min="14603" max="14603" width="10.1796875" style="20" customWidth="1"/>
    <col min="14604" max="14604" width="4.453125" style="20" customWidth="1"/>
    <col min="14605" max="14605" width="24" style="20" customWidth="1"/>
    <col min="14606" max="14606" width="13.1796875" style="20" customWidth="1"/>
    <col min="14607" max="14607" width="13" style="20" customWidth="1"/>
    <col min="14608" max="14608" width="10.453125" style="20" customWidth="1"/>
    <col min="14609" max="14844" width="9.1796875" style="20"/>
    <col min="14845" max="14845" width="5" style="20" customWidth="1"/>
    <col min="14846" max="14846" width="17.7265625" style="20" customWidth="1"/>
    <col min="14847" max="14847" width="13.81640625" style="20" customWidth="1"/>
    <col min="14848" max="14848" width="13.1796875" style="20" customWidth="1"/>
    <col min="14849" max="14849" width="12.26953125" style="20" customWidth="1"/>
    <col min="14850" max="14850" width="3" style="20" customWidth="1"/>
    <col min="14851" max="14851" width="20.26953125" style="20" customWidth="1"/>
    <col min="14852" max="14852" width="12.54296875" style="20" customWidth="1"/>
    <col min="14853" max="14853" width="11.7265625" style="20" customWidth="1"/>
    <col min="14854" max="14854" width="9.1796875" style="20"/>
    <col min="14855" max="14855" width="2.81640625" style="20" customWidth="1"/>
    <col min="14856" max="14856" width="18.54296875" style="20" customWidth="1"/>
    <col min="14857" max="14857" width="14.453125" style="20" customWidth="1"/>
    <col min="14858" max="14858" width="13.7265625" style="20" customWidth="1"/>
    <col min="14859" max="14859" width="10.1796875" style="20" customWidth="1"/>
    <col min="14860" max="14860" width="4.453125" style="20" customWidth="1"/>
    <col min="14861" max="14861" width="24" style="20" customWidth="1"/>
    <col min="14862" max="14862" width="13.1796875" style="20" customWidth="1"/>
    <col min="14863" max="14863" width="13" style="20" customWidth="1"/>
    <col min="14864" max="14864" width="10.453125" style="20" customWidth="1"/>
    <col min="14865" max="15100" width="9.1796875" style="20"/>
    <col min="15101" max="15101" width="5" style="20" customWidth="1"/>
    <col min="15102" max="15102" width="17.7265625" style="20" customWidth="1"/>
    <col min="15103" max="15103" width="13.81640625" style="20" customWidth="1"/>
    <col min="15104" max="15104" width="13.1796875" style="20" customWidth="1"/>
    <col min="15105" max="15105" width="12.26953125" style="20" customWidth="1"/>
    <col min="15106" max="15106" width="3" style="20" customWidth="1"/>
    <col min="15107" max="15107" width="20.26953125" style="20" customWidth="1"/>
    <col min="15108" max="15108" width="12.54296875" style="20" customWidth="1"/>
    <col min="15109" max="15109" width="11.7265625" style="20" customWidth="1"/>
    <col min="15110" max="15110" width="9.1796875" style="20"/>
    <col min="15111" max="15111" width="2.81640625" style="20" customWidth="1"/>
    <col min="15112" max="15112" width="18.54296875" style="20" customWidth="1"/>
    <col min="15113" max="15113" width="14.453125" style="20" customWidth="1"/>
    <col min="15114" max="15114" width="13.7265625" style="20" customWidth="1"/>
    <col min="15115" max="15115" width="10.1796875" style="20" customWidth="1"/>
    <col min="15116" max="15116" width="4.453125" style="20" customWidth="1"/>
    <col min="15117" max="15117" width="24" style="20" customWidth="1"/>
    <col min="15118" max="15118" width="13.1796875" style="20" customWidth="1"/>
    <col min="15119" max="15119" width="13" style="20" customWidth="1"/>
    <col min="15120" max="15120" width="10.453125" style="20" customWidth="1"/>
    <col min="15121" max="15356" width="9.1796875" style="20"/>
    <col min="15357" max="15357" width="5" style="20" customWidth="1"/>
    <col min="15358" max="15358" width="17.7265625" style="20" customWidth="1"/>
    <col min="15359" max="15359" width="13.81640625" style="20" customWidth="1"/>
    <col min="15360" max="15360" width="13.1796875" style="20" customWidth="1"/>
    <col min="15361" max="15361" width="12.26953125" style="20" customWidth="1"/>
    <col min="15362" max="15362" width="3" style="20" customWidth="1"/>
    <col min="15363" max="15363" width="20.26953125" style="20" customWidth="1"/>
    <col min="15364" max="15364" width="12.54296875" style="20" customWidth="1"/>
    <col min="15365" max="15365" width="11.7265625" style="20" customWidth="1"/>
    <col min="15366" max="15366" width="9.1796875" style="20"/>
    <col min="15367" max="15367" width="2.81640625" style="20" customWidth="1"/>
    <col min="15368" max="15368" width="18.54296875" style="20" customWidth="1"/>
    <col min="15369" max="15369" width="14.453125" style="20" customWidth="1"/>
    <col min="15370" max="15370" width="13.7265625" style="20" customWidth="1"/>
    <col min="15371" max="15371" width="10.1796875" style="20" customWidth="1"/>
    <col min="15372" max="15372" width="4.453125" style="20" customWidth="1"/>
    <col min="15373" max="15373" width="24" style="20" customWidth="1"/>
    <col min="15374" max="15374" width="13.1796875" style="20" customWidth="1"/>
    <col min="15375" max="15375" width="13" style="20" customWidth="1"/>
    <col min="15376" max="15376" width="10.453125" style="20" customWidth="1"/>
    <col min="15377" max="15612" width="9.1796875" style="20"/>
    <col min="15613" max="15613" width="5" style="20" customWidth="1"/>
    <col min="15614" max="15614" width="17.7265625" style="20" customWidth="1"/>
    <col min="15615" max="15615" width="13.81640625" style="20" customWidth="1"/>
    <col min="15616" max="15616" width="13.1796875" style="20" customWidth="1"/>
    <col min="15617" max="15617" width="12.26953125" style="20" customWidth="1"/>
    <col min="15618" max="15618" width="3" style="20" customWidth="1"/>
    <col min="15619" max="15619" width="20.26953125" style="20" customWidth="1"/>
    <col min="15620" max="15620" width="12.54296875" style="20" customWidth="1"/>
    <col min="15621" max="15621" width="11.7265625" style="20" customWidth="1"/>
    <col min="15622" max="15622" width="9.1796875" style="20"/>
    <col min="15623" max="15623" width="2.81640625" style="20" customWidth="1"/>
    <col min="15624" max="15624" width="18.54296875" style="20" customWidth="1"/>
    <col min="15625" max="15625" width="14.453125" style="20" customWidth="1"/>
    <col min="15626" max="15626" width="13.7265625" style="20" customWidth="1"/>
    <col min="15627" max="15627" width="10.1796875" style="20" customWidth="1"/>
    <col min="15628" max="15628" width="4.453125" style="20" customWidth="1"/>
    <col min="15629" max="15629" width="24" style="20" customWidth="1"/>
    <col min="15630" max="15630" width="13.1796875" style="20" customWidth="1"/>
    <col min="15631" max="15631" width="13" style="20" customWidth="1"/>
    <col min="15632" max="15632" width="10.453125" style="20" customWidth="1"/>
    <col min="15633" max="15868" width="9.1796875" style="20"/>
    <col min="15869" max="15869" width="5" style="20" customWidth="1"/>
    <col min="15870" max="15870" width="17.7265625" style="20" customWidth="1"/>
    <col min="15871" max="15871" width="13.81640625" style="20" customWidth="1"/>
    <col min="15872" max="15872" width="13.1796875" style="20" customWidth="1"/>
    <col min="15873" max="15873" width="12.26953125" style="20" customWidth="1"/>
    <col min="15874" max="15874" width="3" style="20" customWidth="1"/>
    <col min="15875" max="15875" width="20.26953125" style="20" customWidth="1"/>
    <col min="15876" max="15876" width="12.54296875" style="20" customWidth="1"/>
    <col min="15877" max="15877" width="11.7265625" style="20" customWidth="1"/>
    <col min="15878" max="15878" width="9.1796875" style="20"/>
    <col min="15879" max="15879" width="2.81640625" style="20" customWidth="1"/>
    <col min="15880" max="15880" width="18.54296875" style="20" customWidth="1"/>
    <col min="15881" max="15881" width="14.453125" style="20" customWidth="1"/>
    <col min="15882" max="15882" width="13.7265625" style="20" customWidth="1"/>
    <col min="15883" max="15883" width="10.1796875" style="20" customWidth="1"/>
    <col min="15884" max="15884" width="4.453125" style="20" customWidth="1"/>
    <col min="15885" max="15885" width="24" style="20" customWidth="1"/>
    <col min="15886" max="15886" width="13.1796875" style="20" customWidth="1"/>
    <col min="15887" max="15887" width="13" style="20" customWidth="1"/>
    <col min="15888" max="15888" width="10.453125" style="20" customWidth="1"/>
    <col min="15889" max="16124" width="9.1796875" style="20"/>
    <col min="16125" max="16125" width="5" style="20" customWidth="1"/>
    <col min="16126" max="16126" width="17.7265625" style="20" customWidth="1"/>
    <col min="16127" max="16127" width="13.81640625" style="20" customWidth="1"/>
    <col min="16128" max="16128" width="13.1796875" style="20" customWidth="1"/>
    <col min="16129" max="16129" width="12.26953125" style="20" customWidth="1"/>
    <col min="16130" max="16130" width="3" style="20" customWidth="1"/>
    <col min="16131" max="16131" width="20.26953125" style="20" customWidth="1"/>
    <col min="16132" max="16132" width="12.54296875" style="20" customWidth="1"/>
    <col min="16133" max="16133" width="11.7265625" style="20" customWidth="1"/>
    <col min="16134" max="16134" width="9.1796875" style="20"/>
    <col min="16135" max="16135" width="2.81640625" style="20" customWidth="1"/>
    <col min="16136" max="16136" width="18.54296875" style="20" customWidth="1"/>
    <col min="16137" max="16137" width="14.453125" style="20" customWidth="1"/>
    <col min="16138" max="16138" width="13.7265625" style="20" customWidth="1"/>
    <col min="16139" max="16139" width="10.1796875" style="20" customWidth="1"/>
    <col min="16140" max="16140" width="4.453125" style="20" customWidth="1"/>
    <col min="16141" max="16141" width="24" style="20" customWidth="1"/>
    <col min="16142" max="16142" width="13.1796875" style="20" customWidth="1"/>
    <col min="16143" max="16143" width="13" style="20" customWidth="1"/>
    <col min="16144" max="16144" width="10.453125" style="20" customWidth="1"/>
    <col min="16145" max="16384" width="9.1796875" style="20"/>
  </cols>
  <sheetData>
    <row r="1" spans="1:24" ht="18">
      <c r="A1" s="33"/>
    </row>
    <row r="2" spans="1:24" ht="28.5" customHeight="1">
      <c r="A2" s="931" t="s">
        <v>294</v>
      </c>
      <c r="B2" s="931"/>
      <c r="C2" s="931"/>
      <c r="D2" s="931"/>
      <c r="E2" s="931"/>
      <c r="F2" s="931"/>
      <c r="G2" s="931"/>
      <c r="H2" s="931"/>
      <c r="I2" s="931"/>
      <c r="J2" s="931"/>
      <c r="K2" s="931"/>
      <c r="L2" s="931"/>
      <c r="M2" s="931"/>
      <c r="N2" s="931"/>
      <c r="O2" s="931"/>
      <c r="P2" s="931"/>
      <c r="Q2" s="931"/>
      <c r="R2" s="931"/>
      <c r="S2" s="931"/>
      <c r="T2" s="931"/>
      <c r="U2" s="931"/>
      <c r="V2" s="931"/>
      <c r="W2" s="931"/>
      <c r="X2" s="931"/>
    </row>
    <row r="3" spans="1:24" ht="15.75" customHeight="1">
      <c r="A3" s="932" t="s">
        <v>295</v>
      </c>
      <c r="B3" s="932"/>
      <c r="C3" s="932"/>
      <c r="D3" s="932"/>
      <c r="E3" s="932"/>
      <c r="F3" s="932"/>
      <c r="P3" s="35"/>
    </row>
    <row r="4" spans="1:24" ht="4.5" customHeight="1">
      <c r="A4" s="36"/>
      <c r="B4" s="36"/>
      <c r="C4" s="34"/>
      <c r="D4" s="34"/>
    </row>
    <row r="5" spans="1:24" ht="14.5" thickBot="1">
      <c r="A5" s="37" t="s">
        <v>106</v>
      </c>
      <c r="B5" s="933" t="s">
        <v>107</v>
      </c>
      <c r="C5" s="933"/>
      <c r="D5" s="38"/>
      <c r="E5" s="38"/>
      <c r="F5" s="37" t="s">
        <v>108</v>
      </c>
      <c r="G5" s="39" t="s">
        <v>109</v>
      </c>
      <c r="H5" s="110"/>
      <c r="I5" s="38"/>
      <c r="J5" s="38"/>
      <c r="K5" s="37" t="s">
        <v>110</v>
      </c>
      <c r="L5" s="40" t="s">
        <v>111</v>
      </c>
      <c r="M5" s="38"/>
      <c r="N5" s="41"/>
      <c r="O5" s="38"/>
      <c r="P5" s="37" t="s">
        <v>112</v>
      </c>
      <c r="Q5" s="40" t="s">
        <v>113</v>
      </c>
      <c r="R5" s="38"/>
    </row>
    <row r="6" spans="1:24" ht="28.5" thickBot="1">
      <c r="A6" s="42" t="s">
        <v>114</v>
      </c>
      <c r="B6" s="43" t="s">
        <v>115</v>
      </c>
      <c r="C6" s="44" t="s">
        <v>116</v>
      </c>
      <c r="D6" s="58" t="s">
        <v>117</v>
      </c>
      <c r="F6" s="42" t="s">
        <v>114</v>
      </c>
      <c r="G6" s="43" t="s">
        <v>115</v>
      </c>
      <c r="H6" s="111" t="s">
        <v>116</v>
      </c>
      <c r="I6" s="58" t="s">
        <v>117</v>
      </c>
      <c r="K6" s="42" t="s">
        <v>114</v>
      </c>
      <c r="L6" s="43" t="s">
        <v>115</v>
      </c>
      <c r="M6" s="44" t="s">
        <v>118</v>
      </c>
      <c r="N6" s="58" t="s">
        <v>117</v>
      </c>
      <c r="P6" s="46" t="s">
        <v>114</v>
      </c>
      <c r="Q6" s="47" t="s">
        <v>115</v>
      </c>
      <c r="R6" s="48" t="s">
        <v>118</v>
      </c>
      <c r="S6" s="63" t="s">
        <v>117</v>
      </c>
    </row>
    <row r="7" spans="1:24" ht="15.5">
      <c r="A7" s="50" t="s">
        <v>257</v>
      </c>
      <c r="B7" s="51">
        <v>12764.870999999999</v>
      </c>
      <c r="C7" s="51">
        <v>5612</v>
      </c>
      <c r="D7" s="61">
        <v>5.181519830422749</v>
      </c>
      <c r="F7" s="82" t="s">
        <v>119</v>
      </c>
      <c r="G7" s="49">
        <v>1455.41</v>
      </c>
      <c r="H7" s="49">
        <v>5823</v>
      </c>
      <c r="I7" s="72">
        <v>3.4078318246315664</v>
      </c>
      <c r="K7" s="82" t="s">
        <v>119</v>
      </c>
      <c r="L7" s="49">
        <v>318153.875</v>
      </c>
      <c r="M7" s="49">
        <v>70243.894</v>
      </c>
      <c r="N7" s="72">
        <v>4.5292744590725569</v>
      </c>
      <c r="P7" s="82" t="s">
        <v>120</v>
      </c>
      <c r="Q7" s="49">
        <v>66392.930999999997</v>
      </c>
      <c r="R7" s="49">
        <v>15917.191000000001</v>
      </c>
      <c r="S7" s="72">
        <v>4.1711462154346197</v>
      </c>
    </row>
    <row r="8" spans="1:24" ht="15.5">
      <c r="A8" s="50" t="s">
        <v>119</v>
      </c>
      <c r="B8" s="51">
        <v>9330.991</v>
      </c>
      <c r="C8" s="51">
        <v>15736</v>
      </c>
      <c r="D8" s="61">
        <v>2.7244175022752164</v>
      </c>
      <c r="F8" s="50" t="s">
        <v>121</v>
      </c>
      <c r="G8" s="51">
        <v>788.78599999999994</v>
      </c>
      <c r="H8" s="51">
        <v>4022</v>
      </c>
      <c r="I8" s="61">
        <v>2.626012903913121</v>
      </c>
      <c r="K8" s="50" t="s">
        <v>122</v>
      </c>
      <c r="L8" s="51">
        <v>234632.231</v>
      </c>
      <c r="M8" s="51">
        <v>56751.27</v>
      </c>
      <c r="N8" s="61">
        <v>4.1343961289324449</v>
      </c>
      <c r="P8" s="50" t="s">
        <v>122</v>
      </c>
      <c r="Q8" s="51">
        <v>43122.139000000003</v>
      </c>
      <c r="R8" s="51">
        <v>12378.531999999999</v>
      </c>
      <c r="S8" s="61">
        <v>3.4836230176566985</v>
      </c>
    </row>
    <row r="9" spans="1:24" ht="16" thickBot="1">
      <c r="A9" s="50" t="s">
        <v>129</v>
      </c>
      <c r="B9" s="51">
        <v>6715.223</v>
      </c>
      <c r="C9" s="51">
        <v>4693</v>
      </c>
      <c r="D9" s="61">
        <v>2.4048566104859725</v>
      </c>
      <c r="F9" s="50" t="s">
        <v>140</v>
      </c>
      <c r="G9" s="51">
        <v>374.964</v>
      </c>
      <c r="H9" s="51">
        <v>2127</v>
      </c>
      <c r="I9" s="61">
        <v>2.4644850046336768</v>
      </c>
      <c r="K9" s="50" t="s">
        <v>258</v>
      </c>
      <c r="L9" s="51">
        <v>89199.725999999995</v>
      </c>
      <c r="M9" s="51">
        <v>27224.6</v>
      </c>
      <c r="N9" s="61">
        <v>3.2764384417034593</v>
      </c>
      <c r="P9" s="50" t="s">
        <v>126</v>
      </c>
      <c r="Q9" s="51">
        <v>37761.107000000004</v>
      </c>
      <c r="R9" s="51">
        <v>6430.549</v>
      </c>
      <c r="S9" s="61">
        <v>5.8721435759217453</v>
      </c>
    </row>
    <row r="10" spans="1:24" ht="16" thickBot="1">
      <c r="A10" s="50" t="s">
        <v>247</v>
      </c>
      <c r="B10" s="51">
        <v>5770.88</v>
      </c>
      <c r="C10" s="51">
        <v>3003</v>
      </c>
      <c r="D10" s="61">
        <v>3.5643001757790547</v>
      </c>
      <c r="F10" s="113" t="s">
        <v>201</v>
      </c>
      <c r="G10" s="53">
        <v>2629.2159999999999</v>
      </c>
      <c r="H10" s="53">
        <v>12049</v>
      </c>
      <c r="I10" s="71">
        <v>2.976081245210533</v>
      </c>
      <c r="K10" s="50" t="s">
        <v>128</v>
      </c>
      <c r="L10" s="51">
        <v>82641.486999999994</v>
      </c>
      <c r="M10" s="51">
        <v>14451.057000000001</v>
      </c>
      <c r="N10" s="61">
        <v>5.7187157313129404</v>
      </c>
      <c r="P10" s="50" t="s">
        <v>216</v>
      </c>
      <c r="Q10" s="51">
        <v>36513.987999999998</v>
      </c>
      <c r="R10" s="51">
        <v>9243.99</v>
      </c>
      <c r="S10" s="61">
        <v>3.9500246105848231</v>
      </c>
    </row>
    <row r="11" spans="1:24" ht="15.5">
      <c r="A11" s="50" t="s">
        <v>261</v>
      </c>
      <c r="B11" s="51">
        <v>2584.4059999999999</v>
      </c>
      <c r="C11" s="51">
        <v>1254</v>
      </c>
      <c r="D11" s="61">
        <v>4.3921110771217844</v>
      </c>
      <c r="K11" s="50" t="s">
        <v>121</v>
      </c>
      <c r="L11" s="51">
        <v>79597.448000000004</v>
      </c>
      <c r="M11" s="51">
        <v>15402.348</v>
      </c>
      <c r="N11" s="61">
        <v>5.1678775210117314</v>
      </c>
      <c r="P11" s="50" t="s">
        <v>121</v>
      </c>
      <c r="Q11" s="51">
        <v>33687.514000000003</v>
      </c>
      <c r="R11" s="51">
        <v>8490.777</v>
      </c>
      <c r="S11" s="61">
        <v>3.9675419575852722</v>
      </c>
    </row>
    <row r="12" spans="1:24" ht="15.5">
      <c r="A12" s="50" t="s">
        <v>262</v>
      </c>
      <c r="B12" s="51">
        <v>1547.4659999999999</v>
      </c>
      <c r="C12" s="51">
        <v>662</v>
      </c>
      <c r="D12" s="61">
        <v>6.3582038039123843</v>
      </c>
      <c r="H12" s="20"/>
      <c r="K12" s="50" t="s">
        <v>124</v>
      </c>
      <c r="L12" s="51">
        <v>46152.970999999998</v>
      </c>
      <c r="M12" s="51">
        <v>10092.267</v>
      </c>
      <c r="N12" s="61">
        <v>4.5731024555731628</v>
      </c>
      <c r="P12" s="50" t="s">
        <v>123</v>
      </c>
      <c r="Q12" s="51">
        <v>31969.839</v>
      </c>
      <c r="R12" s="51">
        <v>6690.6710000000003</v>
      </c>
      <c r="S12" s="61">
        <v>4.7782709686367779</v>
      </c>
    </row>
    <row r="13" spans="1:24" ht="15.5">
      <c r="A13" s="50" t="s">
        <v>137</v>
      </c>
      <c r="B13" s="51">
        <v>1337.047</v>
      </c>
      <c r="C13" s="51">
        <v>1223</v>
      </c>
      <c r="D13" s="61">
        <v>2.9037454175860451</v>
      </c>
      <c r="H13" s="20"/>
      <c r="K13" s="50" t="s">
        <v>126</v>
      </c>
      <c r="L13" s="51">
        <v>41676.572</v>
      </c>
      <c r="M13" s="51">
        <v>6107.1679999999997</v>
      </c>
      <c r="N13" s="61">
        <v>6.8242059167195013</v>
      </c>
      <c r="P13" s="50" t="s">
        <v>258</v>
      </c>
      <c r="Q13" s="51">
        <v>19148.632000000001</v>
      </c>
      <c r="R13" s="51">
        <v>5627.1750000000002</v>
      </c>
      <c r="S13" s="61">
        <v>3.4028854620657794</v>
      </c>
    </row>
    <row r="14" spans="1:24" ht="15.5">
      <c r="A14" s="50" t="s">
        <v>127</v>
      </c>
      <c r="B14" s="51">
        <v>1292.4680000000001</v>
      </c>
      <c r="C14" s="51">
        <v>1601</v>
      </c>
      <c r="D14" s="61">
        <v>2.8113203853507551</v>
      </c>
      <c r="K14" s="50" t="s">
        <v>120</v>
      </c>
      <c r="L14" s="51">
        <v>38932.305</v>
      </c>
      <c r="M14" s="51">
        <v>7672.598</v>
      </c>
      <c r="N14" s="61">
        <v>5.0742010724398696</v>
      </c>
      <c r="P14" s="50" t="s">
        <v>128</v>
      </c>
      <c r="Q14" s="51">
        <v>18519.957999999999</v>
      </c>
      <c r="R14" s="51">
        <v>4383.1030000000001</v>
      </c>
      <c r="S14" s="61">
        <v>4.2253075047517701</v>
      </c>
    </row>
    <row r="15" spans="1:24" ht="15.5">
      <c r="A15" s="50" t="s">
        <v>121</v>
      </c>
      <c r="B15" s="51">
        <v>1242.48</v>
      </c>
      <c r="C15" s="51">
        <v>4774</v>
      </c>
      <c r="D15" s="61">
        <v>2.4527311131729079</v>
      </c>
      <c r="E15" s="85"/>
      <c r="K15" s="50" t="s">
        <v>129</v>
      </c>
      <c r="L15" s="51">
        <v>36205.123</v>
      </c>
      <c r="M15" s="51">
        <v>8486.4390000000003</v>
      </c>
      <c r="N15" s="61">
        <v>4.2662326330278226</v>
      </c>
      <c r="P15" s="50" t="s">
        <v>119</v>
      </c>
      <c r="Q15" s="51">
        <v>13962.519</v>
      </c>
      <c r="R15" s="51">
        <v>3689.15</v>
      </c>
      <c r="S15" s="61">
        <v>3.7847523142187223</v>
      </c>
    </row>
    <row r="16" spans="1:24" ht="15.5">
      <c r="A16" s="50" t="s">
        <v>132</v>
      </c>
      <c r="B16" s="51">
        <v>1153.27</v>
      </c>
      <c r="C16" s="51">
        <v>845</v>
      </c>
      <c r="D16" s="61">
        <v>2.2400943222144742</v>
      </c>
      <c r="K16" s="50" t="s">
        <v>227</v>
      </c>
      <c r="L16" s="51">
        <v>31240.478999999999</v>
      </c>
      <c r="M16" s="51">
        <v>4755.7839999999997</v>
      </c>
      <c r="N16" s="61">
        <v>6.5689440479214367</v>
      </c>
      <c r="P16" s="50" t="s">
        <v>130</v>
      </c>
      <c r="Q16" s="51">
        <v>13488.458000000001</v>
      </c>
      <c r="R16" s="51">
        <v>3761.4560000000001</v>
      </c>
      <c r="S16" s="61">
        <v>3.5859672424720639</v>
      </c>
    </row>
    <row r="17" spans="1:19" ht="15.5">
      <c r="A17" s="50" t="s">
        <v>122</v>
      </c>
      <c r="B17" s="51">
        <v>873.06</v>
      </c>
      <c r="C17" s="51">
        <v>9428</v>
      </c>
      <c r="D17" s="61">
        <v>2.2078693880854057</v>
      </c>
      <c r="K17" s="50" t="s">
        <v>136</v>
      </c>
      <c r="L17" s="51">
        <v>29902.694</v>
      </c>
      <c r="M17" s="51">
        <v>8396.759</v>
      </c>
      <c r="N17" s="61">
        <v>3.5612185606375029</v>
      </c>
      <c r="P17" s="50" t="s">
        <v>135</v>
      </c>
      <c r="Q17" s="51">
        <v>11002.72</v>
      </c>
      <c r="R17" s="51">
        <v>3300.5149999999999</v>
      </c>
      <c r="S17" s="61">
        <v>3.3336373262960475</v>
      </c>
    </row>
    <row r="18" spans="1:19" ht="15.5">
      <c r="A18" s="50" t="s">
        <v>125</v>
      </c>
      <c r="B18" s="51">
        <v>498.14100000000002</v>
      </c>
      <c r="C18" s="51">
        <v>1480</v>
      </c>
      <c r="D18" s="61">
        <v>2.5549623018925991</v>
      </c>
      <c r="K18" s="50" t="s">
        <v>133</v>
      </c>
      <c r="L18" s="51">
        <v>24107.833999999999</v>
      </c>
      <c r="M18" s="51">
        <v>5229.2290000000003</v>
      </c>
      <c r="N18" s="61">
        <v>4.6102081205470249</v>
      </c>
      <c r="P18" s="50" t="s">
        <v>129</v>
      </c>
      <c r="Q18" s="51">
        <v>7794.64</v>
      </c>
      <c r="R18" s="51">
        <v>1907.7270000000001</v>
      </c>
      <c r="S18" s="61">
        <v>4.0858256972826821</v>
      </c>
    </row>
    <row r="19" spans="1:19" ht="15.5">
      <c r="A19" s="50" t="s">
        <v>289</v>
      </c>
      <c r="B19" s="51">
        <v>402.94</v>
      </c>
      <c r="C19" s="51">
        <v>194</v>
      </c>
      <c r="D19" s="61">
        <v>6.6164203612479477</v>
      </c>
      <c r="K19" s="50" t="s">
        <v>127</v>
      </c>
      <c r="L19" s="51">
        <v>17021.973000000002</v>
      </c>
      <c r="M19" s="51">
        <v>4990.8130000000001</v>
      </c>
      <c r="N19" s="61">
        <v>3.4106613491629525</v>
      </c>
      <c r="P19" s="50" t="s">
        <v>137</v>
      </c>
      <c r="Q19" s="51">
        <v>7338.9129999999996</v>
      </c>
      <c r="R19" s="51">
        <v>1873.7349999999999</v>
      </c>
      <c r="S19" s="61">
        <v>3.9167294201154377</v>
      </c>
    </row>
    <row r="20" spans="1:19" ht="16" thickBot="1">
      <c r="A20" s="50" t="s">
        <v>140</v>
      </c>
      <c r="B20" s="51">
        <v>374.964</v>
      </c>
      <c r="C20" s="51">
        <v>2127</v>
      </c>
      <c r="D20" s="61">
        <v>2.4644850046336768</v>
      </c>
      <c r="K20" s="50" t="s">
        <v>134</v>
      </c>
      <c r="L20" s="51">
        <v>16277.888000000001</v>
      </c>
      <c r="M20" s="51">
        <v>3756.4670000000001</v>
      </c>
      <c r="N20" s="61">
        <v>4.3332972178379316</v>
      </c>
      <c r="P20" s="50" t="s">
        <v>139</v>
      </c>
      <c r="Q20" s="51">
        <v>6899.5839999999998</v>
      </c>
      <c r="R20" s="51">
        <v>2183.0650000000001</v>
      </c>
      <c r="S20" s="61">
        <v>3.160503237420782</v>
      </c>
    </row>
    <row r="21" spans="1:19" ht="16" thickBot="1">
      <c r="A21" s="113" t="s">
        <v>201</v>
      </c>
      <c r="B21" s="53">
        <v>47266.828999999998</v>
      </c>
      <c r="C21" s="53">
        <v>53806</v>
      </c>
      <c r="D21" s="71">
        <v>3.2874626527673776</v>
      </c>
      <c r="K21" s="50" t="s">
        <v>226</v>
      </c>
      <c r="L21" s="51">
        <v>15312.203</v>
      </c>
      <c r="M21" s="51">
        <v>3857.431</v>
      </c>
      <c r="N21" s="61">
        <v>3.9695338685254513</v>
      </c>
      <c r="P21" s="50" t="s">
        <v>133</v>
      </c>
      <c r="Q21" s="51">
        <v>6765.6120000000001</v>
      </c>
      <c r="R21" s="51">
        <v>1714.8530000000001</v>
      </c>
      <c r="S21" s="61">
        <v>3.9453014340004651</v>
      </c>
    </row>
    <row r="22" spans="1:19" ht="15.5">
      <c r="A22"/>
      <c r="B22"/>
      <c r="C22"/>
      <c r="D22"/>
      <c r="H22" s="20"/>
      <c r="K22" s="50" t="s">
        <v>123</v>
      </c>
      <c r="L22" s="51">
        <v>11321.203</v>
      </c>
      <c r="M22" s="51">
        <v>2230.8829999999998</v>
      </c>
      <c r="N22" s="61">
        <v>5.0747632215584595</v>
      </c>
      <c r="P22" s="50" t="s">
        <v>140</v>
      </c>
      <c r="Q22" s="51">
        <v>6038.2039999999997</v>
      </c>
      <c r="R22" s="51">
        <v>2042.2180000000001</v>
      </c>
      <c r="S22" s="61">
        <v>2.9566892466915871</v>
      </c>
    </row>
    <row r="23" spans="1:19" ht="15.5">
      <c r="A23"/>
      <c r="B23"/>
      <c r="C23"/>
      <c r="D23"/>
      <c r="H23" s="20"/>
      <c r="K23" s="50" t="s">
        <v>228</v>
      </c>
      <c r="L23" s="51">
        <v>10656.054</v>
      </c>
      <c r="M23" s="51">
        <v>2939.1790000000001</v>
      </c>
      <c r="N23" s="61">
        <v>3.6255205960576067</v>
      </c>
      <c r="P23" s="50" t="s">
        <v>226</v>
      </c>
      <c r="Q23" s="51">
        <v>5844.6350000000002</v>
      </c>
      <c r="R23" s="51">
        <v>1451.365</v>
      </c>
      <c r="S23" s="61">
        <v>4.0269918318272797</v>
      </c>
    </row>
    <row r="24" spans="1:19" ht="15.5">
      <c r="A24"/>
      <c r="B24"/>
      <c r="C24"/>
      <c r="D24"/>
      <c r="H24" s="20"/>
      <c r="K24" s="50" t="s">
        <v>137</v>
      </c>
      <c r="L24" s="51">
        <v>10384.951999999999</v>
      </c>
      <c r="M24" s="51">
        <v>3717.1129999999998</v>
      </c>
      <c r="N24" s="61">
        <v>2.7938219795846937</v>
      </c>
      <c r="P24" s="50" t="s">
        <v>138</v>
      </c>
      <c r="Q24" s="51">
        <v>5586.4849999999997</v>
      </c>
      <c r="R24" s="51">
        <v>1605.3420000000001</v>
      </c>
      <c r="S24" s="61">
        <v>3.4799344937091283</v>
      </c>
    </row>
    <row r="25" spans="1:19" ht="15.5">
      <c r="A25"/>
      <c r="B25"/>
      <c r="C25"/>
      <c r="D25"/>
      <c r="H25" s="20"/>
      <c r="K25" s="50" t="s">
        <v>132</v>
      </c>
      <c r="L25" s="51">
        <v>7653.44</v>
      </c>
      <c r="M25" s="51">
        <v>1683.6030000000001</v>
      </c>
      <c r="N25" s="61">
        <v>4.545869780464872</v>
      </c>
      <c r="P25" s="50" t="s">
        <v>124</v>
      </c>
      <c r="Q25" s="51">
        <v>5552.1019999999999</v>
      </c>
      <c r="R25" s="51">
        <v>1620.3920000000001</v>
      </c>
      <c r="S25" s="61">
        <v>3.4263943539587949</v>
      </c>
    </row>
    <row r="26" spans="1:19" ht="15.5">
      <c r="H26" s="20"/>
      <c r="K26" s="50" t="s">
        <v>125</v>
      </c>
      <c r="L26" s="51">
        <v>5582.1760000000004</v>
      </c>
      <c r="M26" s="51">
        <v>2062.0419999999999</v>
      </c>
      <c r="N26" s="61">
        <v>2.7071107184043779</v>
      </c>
      <c r="P26" s="50" t="s">
        <v>227</v>
      </c>
      <c r="Q26" s="51">
        <v>4240.6530000000002</v>
      </c>
      <c r="R26" s="51">
        <v>882.73199999999997</v>
      </c>
      <c r="S26" s="61">
        <v>4.8040095974769246</v>
      </c>
    </row>
    <row r="27" spans="1:19" ht="15.5">
      <c r="A27"/>
      <c r="B27"/>
      <c r="C27"/>
      <c r="D27"/>
      <c r="H27" s="20"/>
      <c r="K27" s="50" t="s">
        <v>263</v>
      </c>
      <c r="L27" s="51">
        <v>4476.7370000000001</v>
      </c>
      <c r="M27" s="51">
        <v>1358.8879999999999</v>
      </c>
      <c r="N27" s="61">
        <v>3.2944120486750936</v>
      </c>
      <c r="P27" s="50" t="s">
        <v>263</v>
      </c>
      <c r="Q27" s="51">
        <v>3876.59</v>
      </c>
      <c r="R27" s="51">
        <v>1319.875</v>
      </c>
      <c r="S27" s="61">
        <v>2.9370887394639644</v>
      </c>
    </row>
    <row r="28" spans="1:19" ht="15.5">
      <c r="H28" s="20"/>
      <c r="K28" s="50" t="s">
        <v>140</v>
      </c>
      <c r="L28" s="51">
        <v>3916.3270000000002</v>
      </c>
      <c r="M28" s="51">
        <v>1482.672</v>
      </c>
      <c r="N28" s="61">
        <v>2.641398097488858</v>
      </c>
      <c r="P28" s="50" t="s">
        <v>136</v>
      </c>
      <c r="Q28" s="51">
        <v>3632.654</v>
      </c>
      <c r="R28" s="51">
        <v>1163.057</v>
      </c>
      <c r="S28" s="61">
        <v>3.1233671264606979</v>
      </c>
    </row>
    <row r="29" spans="1:19" ht="15.5">
      <c r="H29" s="20"/>
      <c r="K29" s="50" t="s">
        <v>141</v>
      </c>
      <c r="L29" s="51">
        <v>3339.4459999999999</v>
      </c>
      <c r="M29" s="51">
        <v>546.89</v>
      </c>
      <c r="N29" s="61">
        <v>6.1062480571961455</v>
      </c>
      <c r="P29" s="50" t="s">
        <v>134</v>
      </c>
      <c r="Q29" s="51">
        <v>3341.1759999999999</v>
      </c>
      <c r="R29" s="51">
        <v>1049.8510000000001</v>
      </c>
      <c r="S29" s="61">
        <v>3.1825239962623262</v>
      </c>
    </row>
    <row r="30" spans="1:19" ht="15.5">
      <c r="A30"/>
      <c r="B30"/>
      <c r="C30"/>
      <c r="D30"/>
      <c r="E30"/>
      <c r="F30"/>
      <c r="G30"/>
      <c r="H30"/>
      <c r="I30"/>
      <c r="J30"/>
      <c r="K30" s="50" t="s">
        <v>271</v>
      </c>
      <c r="L30" s="51">
        <v>2370.4639999999999</v>
      </c>
      <c r="M30" s="51">
        <v>275.10700000000003</v>
      </c>
      <c r="N30" s="61">
        <v>8.6165164826776479</v>
      </c>
      <c r="P30" s="50" t="s">
        <v>264</v>
      </c>
      <c r="Q30" s="51">
        <v>3202.386</v>
      </c>
      <c r="R30" s="51">
        <v>1249.675</v>
      </c>
      <c r="S30" s="61">
        <v>2.5625750695180747</v>
      </c>
    </row>
    <row r="31" spans="1:19" ht="15.5">
      <c r="A31"/>
      <c r="B31"/>
      <c r="C31"/>
      <c r="D31"/>
      <c r="E31"/>
      <c r="F31"/>
      <c r="G31"/>
      <c r="H31"/>
      <c r="I31"/>
      <c r="J31"/>
      <c r="K31" s="50" t="s">
        <v>139</v>
      </c>
      <c r="L31" s="51">
        <v>2095.5320000000002</v>
      </c>
      <c r="M31" s="51">
        <v>353.702</v>
      </c>
      <c r="N31" s="61">
        <v>5.9245692701765895</v>
      </c>
      <c r="P31" s="50" t="s">
        <v>132</v>
      </c>
      <c r="Q31" s="51">
        <v>3016.83</v>
      </c>
      <c r="R31" s="51">
        <v>974.88199999999995</v>
      </c>
      <c r="S31" s="61">
        <v>3.0945591363877885</v>
      </c>
    </row>
    <row r="32" spans="1:19" ht="15.5">
      <c r="A32"/>
      <c r="B32"/>
      <c r="C32"/>
      <c r="D32"/>
      <c r="E32"/>
      <c r="F32"/>
      <c r="G32"/>
      <c r="H32"/>
      <c r="I32"/>
      <c r="J32"/>
      <c r="K32" s="50" t="s">
        <v>269</v>
      </c>
      <c r="L32" s="51">
        <v>2081.6590000000001</v>
      </c>
      <c r="M32" s="51">
        <v>725.04300000000001</v>
      </c>
      <c r="N32" s="61">
        <v>2.871083508150551</v>
      </c>
      <c r="O32"/>
      <c r="P32" s="50" t="s">
        <v>262</v>
      </c>
      <c r="Q32" s="51">
        <v>2059.4250000000002</v>
      </c>
      <c r="R32" s="51">
        <v>861</v>
      </c>
      <c r="S32" s="61">
        <v>2.3918989547038332</v>
      </c>
    </row>
    <row r="33" spans="1:19" ht="16" thickBot="1">
      <c r="A33" s="1" t="s">
        <v>256</v>
      </c>
      <c r="B33" s="1"/>
      <c r="C33"/>
      <c r="D33"/>
      <c r="E33"/>
      <c r="F33"/>
      <c r="G33"/>
      <c r="H33"/>
      <c r="I33"/>
      <c r="J33"/>
      <c r="K33" s="117" t="s">
        <v>261</v>
      </c>
      <c r="L33" s="112">
        <v>1213.9670000000001</v>
      </c>
      <c r="M33" s="112">
        <v>103.95</v>
      </c>
      <c r="N33" s="118">
        <v>11.67837421837422</v>
      </c>
      <c r="O33"/>
      <c r="P33" s="50" t="s">
        <v>270</v>
      </c>
      <c r="Q33" s="51">
        <v>1888.9829999999999</v>
      </c>
      <c r="R33" s="51">
        <v>471.70499999999998</v>
      </c>
      <c r="S33" s="61">
        <v>4.0045854930518017</v>
      </c>
    </row>
    <row r="34" spans="1:19" ht="16" thickBot="1">
      <c r="A34" s="145"/>
      <c r="C34"/>
      <c r="D34"/>
      <c r="E34"/>
      <c r="F34"/>
      <c r="G34"/>
      <c r="H34"/>
      <c r="I34"/>
      <c r="J34"/>
      <c r="K34" s="113" t="s">
        <v>201</v>
      </c>
      <c r="L34" s="53">
        <v>1168610.246</v>
      </c>
      <c r="M34" s="53">
        <v>265525.49599999998</v>
      </c>
      <c r="N34" s="71">
        <v>4.4011225422962781</v>
      </c>
      <c r="O34"/>
      <c r="P34" s="50" t="s">
        <v>272</v>
      </c>
      <c r="Q34" s="51">
        <v>1484.4359999999999</v>
      </c>
      <c r="R34" s="51">
        <v>308.36099999999999</v>
      </c>
      <c r="S34" s="61">
        <v>4.813955072139473</v>
      </c>
    </row>
    <row r="35" spans="1:19" ht="15.5">
      <c r="A35"/>
      <c r="B35"/>
      <c r="C35"/>
      <c r="D35"/>
      <c r="E35"/>
      <c r="F35"/>
      <c r="G35"/>
      <c r="H35"/>
      <c r="I35"/>
      <c r="J35"/>
      <c r="K35"/>
      <c r="L35"/>
      <c r="M35"/>
      <c r="N35"/>
      <c r="O35"/>
      <c r="P35" s="50" t="s">
        <v>228</v>
      </c>
      <c r="Q35" s="51">
        <v>1346.011</v>
      </c>
      <c r="R35" s="51">
        <v>307.959</v>
      </c>
      <c r="S35" s="61">
        <v>4.3707474046869876</v>
      </c>
    </row>
    <row r="36" spans="1:19" ht="16" thickBot="1">
      <c r="A36"/>
      <c r="B36"/>
      <c r="C36"/>
      <c r="D36"/>
      <c r="E36"/>
      <c r="F36"/>
      <c r="G36"/>
      <c r="H36"/>
      <c r="I36"/>
      <c r="J36"/>
      <c r="K36"/>
      <c r="L36"/>
      <c r="M36"/>
      <c r="N36"/>
      <c r="P36" s="117" t="s">
        <v>268</v>
      </c>
      <c r="Q36" s="112">
        <v>1137.3699999999999</v>
      </c>
      <c r="R36" s="112">
        <v>257.99700000000001</v>
      </c>
      <c r="S36" s="118">
        <v>4.4084621139005487</v>
      </c>
    </row>
    <row r="37" spans="1:19" ht="17.25" customHeight="1" thickBot="1">
      <c r="A37"/>
      <c r="B37"/>
      <c r="C37"/>
      <c r="D37"/>
      <c r="E37"/>
      <c r="F37"/>
      <c r="G37"/>
      <c r="H37"/>
      <c r="I37"/>
      <c r="J37"/>
      <c r="K37"/>
      <c r="L37"/>
      <c r="M37"/>
      <c r="N37"/>
      <c r="P37" s="113" t="s">
        <v>201</v>
      </c>
      <c r="Q37" s="53">
        <v>414669.924</v>
      </c>
      <c r="R37" s="53">
        <v>106086.693</v>
      </c>
      <c r="S37" s="71">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305</v>
      </c>
      <c r="B48">
        <v>10150</v>
      </c>
      <c r="C48">
        <v>6500</v>
      </c>
      <c r="D48"/>
      <c r="E48"/>
      <c r="F48"/>
      <c r="G48"/>
      <c r="H48"/>
      <c r="I48"/>
      <c r="J48"/>
      <c r="K48"/>
      <c r="L48"/>
      <c r="M48"/>
      <c r="P48"/>
      <c r="Q48"/>
      <c r="R48"/>
      <c r="S48"/>
    </row>
    <row r="49" spans="1:19">
      <c r="A49" t="s">
        <v>264</v>
      </c>
      <c r="B49">
        <v>208490</v>
      </c>
      <c r="C49">
        <v>28980</v>
      </c>
      <c r="D49"/>
      <c r="E49"/>
      <c r="F49"/>
      <c r="G49"/>
      <c r="H49"/>
      <c r="I49"/>
      <c r="J49"/>
      <c r="K49"/>
      <c r="L49"/>
      <c r="M49"/>
      <c r="P49"/>
      <c r="Q49"/>
      <c r="R49"/>
      <c r="S49"/>
    </row>
    <row r="50" spans="1:19">
      <c r="A50" t="s">
        <v>136</v>
      </c>
      <c r="B50">
        <v>2780750</v>
      </c>
      <c r="C50">
        <v>623460</v>
      </c>
      <c r="D50"/>
      <c r="E50"/>
      <c r="F50"/>
      <c r="G50"/>
      <c r="H50"/>
      <c r="I50"/>
      <c r="J50"/>
      <c r="K50"/>
      <c r="L50"/>
      <c r="M50"/>
      <c r="P50"/>
      <c r="Q50"/>
      <c r="R50"/>
      <c r="S50"/>
    </row>
    <row r="51" spans="1:19">
      <c r="A51" t="s">
        <v>226</v>
      </c>
      <c r="B51">
        <v>1400382</v>
      </c>
      <c r="C51">
        <v>271721</v>
      </c>
      <c r="D51"/>
      <c r="E51"/>
      <c r="F51"/>
      <c r="G51"/>
      <c r="H51"/>
      <c r="I51"/>
      <c r="J51"/>
      <c r="K51"/>
      <c r="L51"/>
      <c r="M51"/>
      <c r="P51"/>
      <c r="Q51"/>
      <c r="R51"/>
      <c r="S51"/>
    </row>
    <row r="52" spans="1:19">
      <c r="A52" t="s">
        <v>125</v>
      </c>
      <c r="B52">
        <v>772159</v>
      </c>
      <c r="C52">
        <v>221844</v>
      </c>
      <c r="D52"/>
      <c r="E52"/>
      <c r="F52"/>
      <c r="G52"/>
      <c r="H52"/>
      <c r="I52"/>
      <c r="J52"/>
      <c r="K52"/>
      <c r="L52"/>
      <c r="M52"/>
      <c r="P52"/>
      <c r="Q52"/>
      <c r="R52"/>
      <c r="S52"/>
    </row>
    <row r="53" spans="1:19">
      <c r="A53" t="s">
        <v>135</v>
      </c>
      <c r="B53">
        <v>944430</v>
      </c>
      <c r="C53">
        <v>237612</v>
      </c>
      <c r="D53"/>
      <c r="E53"/>
      <c r="F53"/>
      <c r="G53"/>
      <c r="H53"/>
      <c r="I53"/>
      <c r="J53"/>
      <c r="K53"/>
      <c r="L53"/>
      <c r="M53"/>
      <c r="P53"/>
      <c r="Q53"/>
      <c r="R53"/>
      <c r="S53"/>
    </row>
    <row r="54" spans="1:19">
      <c r="A54" t="s">
        <v>127</v>
      </c>
      <c r="B54">
        <v>1363283</v>
      </c>
      <c r="C54">
        <v>343741</v>
      </c>
      <c r="D54"/>
      <c r="E54"/>
      <c r="F54"/>
      <c r="G54"/>
      <c r="H54"/>
      <c r="I54"/>
      <c r="J54"/>
      <c r="K54"/>
      <c r="L54"/>
      <c r="M54"/>
      <c r="P54"/>
      <c r="Q54"/>
      <c r="R54"/>
      <c r="S54"/>
    </row>
    <row r="55" spans="1:19">
      <c r="A55" t="s">
        <v>268</v>
      </c>
      <c r="B55">
        <v>122420</v>
      </c>
      <c r="C55">
        <v>24815</v>
      </c>
      <c r="D55"/>
      <c r="E55"/>
      <c r="F55"/>
      <c r="G55"/>
      <c r="H55"/>
      <c r="I55"/>
      <c r="J55"/>
      <c r="K55"/>
      <c r="L55"/>
      <c r="M55"/>
      <c r="P55"/>
      <c r="Q55"/>
      <c r="R55"/>
      <c r="S55"/>
    </row>
    <row r="56" spans="1:19">
      <c r="A56" t="s">
        <v>133</v>
      </c>
      <c r="B56">
        <v>2762982</v>
      </c>
      <c r="C56">
        <v>625346</v>
      </c>
      <c r="D56"/>
      <c r="E56"/>
      <c r="F56"/>
      <c r="G56"/>
      <c r="H56"/>
      <c r="I56"/>
      <c r="J56"/>
      <c r="K56"/>
      <c r="L56"/>
      <c r="M56"/>
      <c r="P56"/>
      <c r="Q56"/>
      <c r="R56"/>
      <c r="S56"/>
    </row>
    <row r="57" spans="1:19">
      <c r="A57" t="s">
        <v>138</v>
      </c>
      <c r="B57">
        <v>557538</v>
      </c>
      <c r="C57">
        <v>119543</v>
      </c>
      <c r="D57"/>
      <c r="E57"/>
      <c r="F57"/>
      <c r="G57"/>
      <c r="H57"/>
      <c r="I57"/>
      <c r="J57"/>
      <c r="K57"/>
      <c r="L57"/>
      <c r="M57"/>
      <c r="P57"/>
      <c r="Q57"/>
      <c r="R57"/>
      <c r="S57"/>
    </row>
    <row r="58" spans="1:19">
      <c r="A58" t="s">
        <v>272</v>
      </c>
      <c r="B58">
        <v>172307</v>
      </c>
      <c r="C58">
        <v>36752</v>
      </c>
      <c r="D58"/>
      <c r="E58"/>
      <c r="F58"/>
      <c r="G58"/>
      <c r="H58"/>
      <c r="I58"/>
      <c r="J58"/>
      <c r="K58"/>
      <c r="L58"/>
      <c r="M58"/>
      <c r="P58"/>
      <c r="Q58"/>
      <c r="R58"/>
      <c r="S58"/>
    </row>
    <row r="59" spans="1:19">
      <c r="A59" t="s">
        <v>120</v>
      </c>
      <c r="B59">
        <v>10026116</v>
      </c>
      <c r="C59">
        <v>2021602</v>
      </c>
      <c r="D59"/>
      <c r="E59"/>
      <c r="F59"/>
      <c r="G59"/>
      <c r="H59"/>
      <c r="I59"/>
      <c r="J59"/>
      <c r="K59"/>
      <c r="L59"/>
      <c r="M59"/>
      <c r="P59"/>
      <c r="Q59"/>
      <c r="R59"/>
      <c r="S59"/>
    </row>
    <row r="60" spans="1:19">
      <c r="A60" t="s">
        <v>306</v>
      </c>
      <c r="B60">
        <v>2319</v>
      </c>
      <c r="C60">
        <v>1958</v>
      </c>
      <c r="D60"/>
      <c r="E60"/>
      <c r="F60"/>
      <c r="G60"/>
      <c r="H60"/>
      <c r="I60"/>
      <c r="J60"/>
      <c r="K60"/>
      <c r="L60"/>
      <c r="M60"/>
      <c r="P60"/>
      <c r="Q60"/>
      <c r="R60"/>
      <c r="S60"/>
    </row>
    <row r="61" spans="1:19">
      <c r="A61" t="s">
        <v>307</v>
      </c>
      <c r="B61">
        <v>35061</v>
      </c>
      <c r="C61">
        <v>47833</v>
      </c>
      <c r="D61"/>
      <c r="E61"/>
      <c r="F61"/>
      <c r="G61"/>
      <c r="H61"/>
      <c r="I61"/>
      <c r="J61"/>
      <c r="K61"/>
      <c r="L61"/>
      <c r="M61"/>
      <c r="P61"/>
      <c r="Q61"/>
      <c r="R61"/>
      <c r="S61"/>
    </row>
    <row r="62" spans="1:19">
      <c r="A62" t="s">
        <v>129</v>
      </c>
      <c r="B62">
        <v>4338973</v>
      </c>
      <c r="C62">
        <v>826353</v>
      </c>
      <c r="D62"/>
      <c r="E62"/>
      <c r="F62"/>
      <c r="G62"/>
      <c r="H62"/>
      <c r="I62"/>
      <c r="J62"/>
      <c r="K62"/>
      <c r="L62"/>
      <c r="M62"/>
      <c r="P62"/>
      <c r="Q62"/>
      <c r="R62"/>
      <c r="S62"/>
    </row>
    <row r="63" spans="1:19">
      <c r="A63" t="s">
        <v>308</v>
      </c>
      <c r="B63">
        <v>75125</v>
      </c>
      <c r="C63">
        <v>20074</v>
      </c>
      <c r="D63"/>
      <c r="E63"/>
      <c r="F63"/>
      <c r="G63"/>
      <c r="H63"/>
      <c r="I63"/>
      <c r="J63"/>
      <c r="K63"/>
      <c r="L63"/>
      <c r="M63"/>
      <c r="P63"/>
      <c r="Q63"/>
      <c r="R63"/>
      <c r="S63"/>
    </row>
    <row r="64" spans="1:19">
      <c r="A64" t="s">
        <v>121</v>
      </c>
      <c r="B64">
        <v>6994951</v>
      </c>
      <c r="C64">
        <v>1378416</v>
      </c>
      <c r="D64"/>
      <c r="E64"/>
      <c r="F64"/>
      <c r="G64"/>
      <c r="H64"/>
      <c r="I64"/>
      <c r="J64"/>
      <c r="K64"/>
      <c r="L64"/>
      <c r="M64"/>
      <c r="P64"/>
      <c r="Q64"/>
      <c r="R64"/>
      <c r="S64"/>
    </row>
    <row r="65" spans="1:19">
      <c r="A65" t="s">
        <v>258</v>
      </c>
      <c r="B65">
        <v>8164041</v>
      </c>
      <c r="C65">
        <v>1887594</v>
      </c>
      <c r="D65"/>
      <c r="E65"/>
      <c r="F65"/>
      <c r="G65"/>
      <c r="H65"/>
      <c r="I65"/>
      <c r="J65"/>
      <c r="K65"/>
      <c r="L65"/>
      <c r="M65"/>
      <c r="P65"/>
      <c r="Q65"/>
      <c r="R65"/>
      <c r="S65"/>
    </row>
    <row r="66" spans="1:19">
      <c r="A66" t="s">
        <v>130</v>
      </c>
      <c r="B66">
        <v>430523</v>
      </c>
      <c r="C66">
        <v>92181</v>
      </c>
      <c r="D66"/>
      <c r="E66"/>
      <c r="F66"/>
      <c r="G66"/>
      <c r="H66"/>
      <c r="I66"/>
      <c r="J66"/>
      <c r="K66"/>
      <c r="L66"/>
      <c r="M66"/>
      <c r="P66"/>
      <c r="Q66"/>
      <c r="R66"/>
      <c r="S66"/>
    </row>
    <row r="67" spans="1:19">
      <c r="A67" t="s">
        <v>139</v>
      </c>
      <c r="B67">
        <v>701542</v>
      </c>
      <c r="C67">
        <v>189383</v>
      </c>
      <c r="D67"/>
      <c r="E67"/>
      <c r="F67"/>
      <c r="G67"/>
      <c r="H67"/>
      <c r="I67"/>
      <c r="J67"/>
      <c r="K67"/>
      <c r="L67"/>
      <c r="M67"/>
      <c r="P67"/>
      <c r="Q67"/>
      <c r="R67"/>
      <c r="S67"/>
    </row>
    <row r="68" spans="1:19">
      <c r="A68" t="s">
        <v>309</v>
      </c>
      <c r="B68">
        <v>31032</v>
      </c>
      <c r="C68">
        <v>8998</v>
      </c>
      <c r="D68"/>
      <c r="E68"/>
      <c r="F68"/>
      <c r="G68"/>
      <c r="H68"/>
      <c r="I68"/>
      <c r="J68"/>
      <c r="K68"/>
      <c r="L68"/>
      <c r="M68"/>
      <c r="P68"/>
      <c r="Q68"/>
      <c r="R68"/>
      <c r="S68"/>
    </row>
    <row r="69" spans="1:19">
      <c r="A69" t="s">
        <v>126</v>
      </c>
      <c r="B69">
        <v>6123731</v>
      </c>
      <c r="C69">
        <v>878896</v>
      </c>
      <c r="D69"/>
      <c r="E69"/>
      <c r="F69"/>
      <c r="G69"/>
      <c r="H69"/>
      <c r="I69"/>
      <c r="J69"/>
      <c r="K69"/>
      <c r="L69"/>
      <c r="M69"/>
      <c r="P69"/>
      <c r="Q69"/>
      <c r="R69"/>
      <c r="S69"/>
    </row>
    <row r="70" spans="1:19">
      <c r="A70" t="s">
        <v>216</v>
      </c>
      <c r="B70">
        <v>2440785</v>
      </c>
      <c r="C70">
        <v>530006</v>
      </c>
      <c r="D70"/>
      <c r="E70"/>
      <c r="F70"/>
      <c r="G70"/>
      <c r="H70"/>
      <c r="I70"/>
      <c r="J70"/>
      <c r="K70"/>
      <c r="L70"/>
      <c r="M70"/>
      <c r="P70"/>
      <c r="Q70"/>
      <c r="R70"/>
      <c r="S70"/>
    </row>
    <row r="71" spans="1:19">
      <c r="A71" t="s">
        <v>137</v>
      </c>
      <c r="B71">
        <v>1349368</v>
      </c>
      <c r="C71">
        <v>356086</v>
      </c>
      <c r="D71"/>
      <c r="E71"/>
      <c r="F71"/>
      <c r="G71"/>
      <c r="H71"/>
      <c r="I71"/>
      <c r="J71"/>
      <c r="K71"/>
      <c r="L71"/>
      <c r="M71"/>
      <c r="P71"/>
      <c r="Q71"/>
      <c r="R71"/>
      <c r="S71"/>
    </row>
    <row r="72" spans="1:19">
      <c r="A72" t="s">
        <v>141</v>
      </c>
      <c r="B72">
        <v>302521</v>
      </c>
      <c r="C72">
        <v>49498</v>
      </c>
      <c r="D72"/>
      <c r="E72"/>
      <c r="F72"/>
      <c r="G72"/>
      <c r="H72"/>
      <c r="I72"/>
      <c r="J72"/>
      <c r="K72"/>
      <c r="L72"/>
      <c r="M72"/>
      <c r="P72"/>
      <c r="Q72"/>
      <c r="R72"/>
      <c r="S72"/>
    </row>
    <row r="73" spans="1:19">
      <c r="A73" t="s">
        <v>263</v>
      </c>
      <c r="B73">
        <v>385667</v>
      </c>
      <c r="C73">
        <v>95141</v>
      </c>
      <c r="D73"/>
      <c r="E73"/>
      <c r="F73"/>
      <c r="G73"/>
      <c r="H73"/>
      <c r="I73"/>
      <c r="J73"/>
      <c r="K73"/>
      <c r="L73"/>
      <c r="M73"/>
      <c r="P73"/>
      <c r="Q73"/>
      <c r="R73"/>
      <c r="S73"/>
    </row>
    <row r="74" spans="1:19">
      <c r="A74" t="s">
        <v>270</v>
      </c>
      <c r="B74">
        <v>356058</v>
      </c>
      <c r="C74">
        <v>76379</v>
      </c>
      <c r="D74"/>
      <c r="E74"/>
      <c r="F74"/>
      <c r="G74"/>
      <c r="H74"/>
      <c r="I74"/>
      <c r="J74"/>
      <c r="K74"/>
      <c r="L74"/>
      <c r="M74"/>
    </row>
    <row r="75" spans="1:19">
      <c r="A75" t="s">
        <v>122</v>
      </c>
      <c r="B75">
        <v>22336808</v>
      </c>
      <c r="C75">
        <v>4679184</v>
      </c>
      <c r="D75"/>
      <c r="E75"/>
      <c r="F75"/>
      <c r="G75"/>
      <c r="H75"/>
      <c r="I75"/>
      <c r="J75"/>
      <c r="K75"/>
      <c r="L75"/>
      <c r="M75"/>
    </row>
    <row r="76" spans="1:19">
      <c r="A76" t="s">
        <v>310</v>
      </c>
      <c r="B76">
        <v>135539</v>
      </c>
      <c r="C76">
        <v>23126</v>
      </c>
      <c r="D76"/>
      <c r="E76"/>
      <c r="F76"/>
      <c r="G76"/>
      <c r="H76"/>
      <c r="I76"/>
      <c r="J76"/>
      <c r="K76"/>
      <c r="L76"/>
      <c r="M76"/>
    </row>
    <row r="77" spans="1:19">
      <c r="A77" t="s">
        <v>227</v>
      </c>
      <c r="B77">
        <v>2514191</v>
      </c>
      <c r="C77">
        <v>340640</v>
      </c>
      <c r="D77"/>
      <c r="E77"/>
      <c r="F77"/>
      <c r="G77"/>
      <c r="H77"/>
      <c r="I77"/>
      <c r="J77"/>
      <c r="K77"/>
      <c r="L77"/>
      <c r="M77"/>
    </row>
    <row r="78" spans="1:19">
      <c r="A78" t="s">
        <v>124</v>
      </c>
      <c r="B78">
        <v>5374540</v>
      </c>
      <c r="C78">
        <v>1052936</v>
      </c>
      <c r="D78"/>
      <c r="E78"/>
      <c r="F78"/>
      <c r="G78"/>
      <c r="H78"/>
      <c r="I78"/>
      <c r="J78"/>
      <c r="K78"/>
      <c r="L78"/>
      <c r="M78"/>
    </row>
    <row r="79" spans="1:19">
      <c r="A79" t="s">
        <v>140</v>
      </c>
      <c r="B79">
        <v>218523</v>
      </c>
      <c r="C79">
        <v>80728</v>
      </c>
      <c r="D79"/>
      <c r="E79"/>
      <c r="F79"/>
      <c r="G79"/>
      <c r="H79"/>
      <c r="I79"/>
      <c r="J79"/>
      <c r="K79"/>
      <c r="L79"/>
      <c r="M79"/>
    </row>
    <row r="80" spans="1:19">
      <c r="A80" t="s">
        <v>134</v>
      </c>
      <c r="B80">
        <v>1527341</v>
      </c>
      <c r="C80">
        <v>306661</v>
      </c>
      <c r="D80"/>
      <c r="E80"/>
      <c r="F80"/>
      <c r="G80"/>
      <c r="H80"/>
      <c r="I80"/>
      <c r="J80"/>
      <c r="K80"/>
      <c r="L80"/>
      <c r="M80"/>
    </row>
    <row r="81" spans="1:13">
      <c r="A81" t="s">
        <v>228</v>
      </c>
      <c r="B81">
        <v>950086</v>
      </c>
      <c r="C81">
        <v>221591</v>
      </c>
      <c r="D81"/>
      <c r="E81"/>
      <c r="F81"/>
      <c r="G81"/>
      <c r="H81"/>
      <c r="I81"/>
      <c r="J81"/>
      <c r="K81"/>
      <c r="L81"/>
      <c r="M81"/>
    </row>
    <row r="82" spans="1:13">
      <c r="A82" t="s">
        <v>271</v>
      </c>
      <c r="B82">
        <v>485639</v>
      </c>
      <c r="C82">
        <v>58702</v>
      </c>
      <c r="D82"/>
      <c r="E82"/>
      <c r="F82"/>
      <c r="G82"/>
      <c r="H82"/>
      <c r="I82"/>
      <c r="J82"/>
      <c r="K82"/>
      <c r="L82"/>
      <c r="M82"/>
    </row>
    <row r="83" spans="1:13">
      <c r="A83" t="s">
        <v>123</v>
      </c>
      <c r="B83">
        <v>3681918</v>
      </c>
      <c r="C83">
        <v>656166</v>
      </c>
      <c r="D83"/>
      <c r="E83"/>
      <c r="F83"/>
      <c r="G83"/>
      <c r="H83"/>
      <c r="I83"/>
      <c r="J83"/>
      <c r="K83"/>
      <c r="L83"/>
      <c r="M83"/>
    </row>
    <row r="84" spans="1:13">
      <c r="A84" t="s">
        <v>261</v>
      </c>
      <c r="B84">
        <v>406621</v>
      </c>
      <c r="C84">
        <v>93151</v>
      </c>
      <c r="D84"/>
      <c r="E84"/>
      <c r="F84"/>
      <c r="G84"/>
      <c r="H84"/>
      <c r="I84"/>
      <c r="J84"/>
      <c r="K84"/>
      <c r="L84"/>
      <c r="M84"/>
    </row>
    <row r="85" spans="1:13">
      <c r="A85" t="s">
        <v>132</v>
      </c>
      <c r="B85">
        <v>663326</v>
      </c>
      <c r="C85">
        <v>133270</v>
      </c>
      <c r="D85"/>
      <c r="E85"/>
      <c r="F85"/>
      <c r="G85"/>
      <c r="H85"/>
      <c r="I85"/>
      <c r="J85"/>
      <c r="K85"/>
      <c r="L85"/>
      <c r="M85"/>
    </row>
    <row r="86" spans="1:13">
      <c r="A86" t="s">
        <v>128</v>
      </c>
      <c r="B86">
        <v>7738288</v>
      </c>
      <c r="C86">
        <v>1248429</v>
      </c>
      <c r="D86"/>
      <c r="E86"/>
      <c r="F86"/>
      <c r="G86"/>
      <c r="H86"/>
      <c r="I86"/>
      <c r="J86"/>
      <c r="K86"/>
      <c r="L86"/>
      <c r="M86"/>
    </row>
    <row r="87" spans="1:13">
      <c r="A87" t="s">
        <v>119</v>
      </c>
      <c r="B87">
        <v>22549455</v>
      </c>
      <c r="C87">
        <v>4490483</v>
      </c>
      <c r="D87"/>
      <c r="E87"/>
      <c r="F87"/>
      <c r="G87"/>
      <c r="H87"/>
      <c r="I87"/>
      <c r="J87"/>
      <c r="K87"/>
      <c r="L87"/>
      <c r="M87"/>
    </row>
    <row r="88" spans="1:13">
      <c r="A88" t="s">
        <v>311</v>
      </c>
      <c r="B88">
        <v>30695</v>
      </c>
      <c r="C88">
        <v>8246</v>
      </c>
      <c r="D88"/>
      <c r="E88"/>
      <c r="F88"/>
      <c r="G88"/>
      <c r="H88"/>
      <c r="I88"/>
      <c r="J88"/>
      <c r="K88"/>
      <c r="L88"/>
      <c r="M88"/>
    </row>
    <row r="89" spans="1:13">
      <c r="A89" t="s">
        <v>312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26"/>
  <dimension ref="A1:AA240"/>
  <sheetViews>
    <sheetView showGridLines="0" workbookViewId="0">
      <selection activeCell="T34" sqref="T34"/>
    </sheetView>
  </sheetViews>
  <sheetFormatPr defaultRowHeight="12.5"/>
  <cols>
    <col min="1" max="1" width="16.81640625" style="20" customWidth="1"/>
    <col min="2" max="2" width="12.26953125" style="20" bestFit="1" customWidth="1"/>
    <col min="3" max="3" width="10.1796875" style="20" customWidth="1"/>
    <col min="4" max="4" width="9.1796875" style="20"/>
    <col min="5" max="5" width="6" style="20" customWidth="1"/>
    <col min="6" max="6" width="16.7265625" style="20" customWidth="1"/>
    <col min="7" max="7" width="11.26953125" style="20" customWidth="1"/>
    <col min="8" max="8" width="10.453125" style="20" customWidth="1"/>
    <col min="9" max="9" width="9.1796875" style="20"/>
    <col min="10" max="10" width="3.54296875" style="20" customWidth="1"/>
    <col min="11" max="11" width="18" style="20" customWidth="1"/>
    <col min="12" max="12" width="11.7265625" style="20" customWidth="1"/>
    <col min="13" max="13" width="12.26953125" style="20" customWidth="1"/>
    <col min="14" max="14" width="10.453125" style="20" customWidth="1"/>
    <col min="15" max="15" width="3.81640625" style="20" customWidth="1"/>
    <col min="16" max="16" width="22.54296875" style="20" customWidth="1"/>
    <col min="17" max="17" width="11.26953125" style="20" customWidth="1"/>
    <col min="18" max="18" width="10.26953125" style="20" customWidth="1"/>
    <col min="19" max="19" width="10" style="20" customWidth="1"/>
    <col min="20" max="255" width="9.1796875" style="20"/>
    <col min="256" max="256" width="4" style="20" customWidth="1"/>
    <col min="257" max="257" width="15.1796875" style="20" customWidth="1"/>
    <col min="258" max="258" width="13.81640625" style="20" customWidth="1"/>
    <col min="259" max="259" width="10.1796875" style="20" customWidth="1"/>
    <col min="260" max="260" width="9.1796875" style="20"/>
    <col min="261" max="261" width="3.453125" style="20" customWidth="1"/>
    <col min="262" max="262" width="19.54296875" style="20" customWidth="1"/>
    <col min="263" max="263" width="12.26953125" style="20" customWidth="1"/>
    <col min="264" max="264" width="10.453125" style="20" customWidth="1"/>
    <col min="265" max="265" width="9.1796875" style="20"/>
    <col min="266" max="266" width="3.54296875" style="20" customWidth="1"/>
    <col min="267" max="267" width="16.453125" style="20" customWidth="1"/>
    <col min="268" max="268" width="11.7265625" style="20" customWidth="1"/>
    <col min="269" max="269" width="10.1796875" style="20" customWidth="1"/>
    <col min="270" max="270" width="15.81640625" style="20" customWidth="1"/>
    <col min="271" max="271" width="3.81640625" style="20" customWidth="1"/>
    <col min="272" max="272" width="16.453125" style="20" customWidth="1"/>
    <col min="273" max="273" width="11.26953125" style="20" customWidth="1"/>
    <col min="274" max="274" width="10.26953125" style="20" customWidth="1"/>
    <col min="275" max="275" width="10" style="20" customWidth="1"/>
    <col min="276" max="511" width="9.1796875" style="20"/>
    <col min="512" max="512" width="4" style="20" customWidth="1"/>
    <col min="513" max="513" width="15.1796875" style="20" customWidth="1"/>
    <col min="514" max="514" width="13.81640625" style="20" customWidth="1"/>
    <col min="515" max="515" width="10.1796875" style="20" customWidth="1"/>
    <col min="516" max="516" width="9.1796875" style="20"/>
    <col min="517" max="517" width="3.453125" style="20" customWidth="1"/>
    <col min="518" max="518" width="19.54296875" style="20" customWidth="1"/>
    <col min="519" max="519" width="12.26953125" style="20" customWidth="1"/>
    <col min="520" max="520" width="10.453125" style="20" customWidth="1"/>
    <col min="521" max="521" width="9.1796875" style="20"/>
    <col min="522" max="522" width="3.54296875" style="20" customWidth="1"/>
    <col min="523" max="523" width="16.453125" style="20" customWidth="1"/>
    <col min="524" max="524" width="11.7265625" style="20" customWidth="1"/>
    <col min="525" max="525" width="10.1796875" style="20" customWidth="1"/>
    <col min="526" max="526" width="15.81640625" style="20" customWidth="1"/>
    <col min="527" max="527" width="3.81640625" style="20" customWidth="1"/>
    <col min="528" max="528" width="16.453125" style="20" customWidth="1"/>
    <col min="529" max="529" width="11.26953125" style="20" customWidth="1"/>
    <col min="530" max="530" width="10.26953125" style="20" customWidth="1"/>
    <col min="531" max="531" width="10" style="20" customWidth="1"/>
    <col min="532" max="767" width="9.1796875" style="20"/>
    <col min="768" max="768" width="4" style="20" customWidth="1"/>
    <col min="769" max="769" width="15.1796875" style="20" customWidth="1"/>
    <col min="770" max="770" width="13.81640625" style="20" customWidth="1"/>
    <col min="771" max="771" width="10.1796875" style="20" customWidth="1"/>
    <col min="772" max="772" width="9.1796875" style="20"/>
    <col min="773" max="773" width="3.453125" style="20" customWidth="1"/>
    <col min="774" max="774" width="19.54296875" style="20" customWidth="1"/>
    <col min="775" max="775" width="12.26953125" style="20" customWidth="1"/>
    <col min="776" max="776" width="10.453125" style="20" customWidth="1"/>
    <col min="777" max="777" width="9.1796875" style="20"/>
    <col min="778" max="778" width="3.54296875" style="20" customWidth="1"/>
    <col min="779" max="779" width="16.453125" style="20" customWidth="1"/>
    <col min="780" max="780" width="11.7265625" style="20" customWidth="1"/>
    <col min="781" max="781" width="10.1796875" style="20" customWidth="1"/>
    <col min="782" max="782" width="15.81640625" style="20" customWidth="1"/>
    <col min="783" max="783" width="3.81640625" style="20" customWidth="1"/>
    <col min="784" max="784" width="16.453125" style="20" customWidth="1"/>
    <col min="785" max="785" width="11.26953125" style="20" customWidth="1"/>
    <col min="786" max="786" width="10.26953125" style="20" customWidth="1"/>
    <col min="787" max="787" width="10" style="20" customWidth="1"/>
    <col min="788" max="1023" width="9.1796875" style="20"/>
    <col min="1024" max="1024" width="4" style="20" customWidth="1"/>
    <col min="1025" max="1025" width="15.1796875" style="20" customWidth="1"/>
    <col min="1026" max="1026" width="13.81640625" style="20" customWidth="1"/>
    <col min="1027" max="1027" width="10.1796875" style="20" customWidth="1"/>
    <col min="1028" max="1028" width="9.1796875" style="20"/>
    <col min="1029" max="1029" width="3.453125" style="20" customWidth="1"/>
    <col min="1030" max="1030" width="19.54296875" style="20" customWidth="1"/>
    <col min="1031" max="1031" width="12.26953125" style="20" customWidth="1"/>
    <col min="1032" max="1032" width="10.453125" style="20" customWidth="1"/>
    <col min="1033" max="1033" width="9.1796875" style="20"/>
    <col min="1034" max="1034" width="3.54296875" style="20" customWidth="1"/>
    <col min="1035" max="1035" width="16.453125" style="20" customWidth="1"/>
    <col min="1036" max="1036" width="11.7265625" style="20" customWidth="1"/>
    <col min="1037" max="1037" width="10.1796875" style="20" customWidth="1"/>
    <col min="1038" max="1038" width="15.81640625" style="20" customWidth="1"/>
    <col min="1039" max="1039" width="3.81640625" style="20" customWidth="1"/>
    <col min="1040" max="1040" width="16.453125" style="20" customWidth="1"/>
    <col min="1041" max="1041" width="11.26953125" style="20" customWidth="1"/>
    <col min="1042" max="1042" width="10.26953125" style="20" customWidth="1"/>
    <col min="1043" max="1043" width="10" style="20" customWidth="1"/>
    <col min="1044" max="1279" width="9.1796875" style="20"/>
    <col min="1280" max="1280" width="4" style="20" customWidth="1"/>
    <col min="1281" max="1281" width="15.1796875" style="20" customWidth="1"/>
    <col min="1282" max="1282" width="13.81640625" style="20" customWidth="1"/>
    <col min="1283" max="1283" width="10.1796875" style="20" customWidth="1"/>
    <col min="1284" max="1284" width="9.1796875" style="20"/>
    <col min="1285" max="1285" width="3.453125" style="20" customWidth="1"/>
    <col min="1286" max="1286" width="19.54296875" style="20" customWidth="1"/>
    <col min="1287" max="1287" width="12.26953125" style="20" customWidth="1"/>
    <col min="1288" max="1288" width="10.453125" style="20" customWidth="1"/>
    <col min="1289" max="1289" width="9.1796875" style="20"/>
    <col min="1290" max="1290" width="3.54296875" style="20" customWidth="1"/>
    <col min="1291" max="1291" width="16.453125" style="20" customWidth="1"/>
    <col min="1292" max="1292" width="11.7265625" style="20" customWidth="1"/>
    <col min="1293" max="1293" width="10.1796875" style="20" customWidth="1"/>
    <col min="1294" max="1294" width="15.81640625" style="20" customWidth="1"/>
    <col min="1295" max="1295" width="3.81640625" style="20" customWidth="1"/>
    <col min="1296" max="1296" width="16.453125" style="20" customWidth="1"/>
    <col min="1297" max="1297" width="11.26953125" style="20" customWidth="1"/>
    <col min="1298" max="1298" width="10.26953125" style="20" customWidth="1"/>
    <col min="1299" max="1299" width="10" style="20" customWidth="1"/>
    <col min="1300" max="1535" width="9.1796875" style="20"/>
    <col min="1536" max="1536" width="4" style="20" customWidth="1"/>
    <col min="1537" max="1537" width="15.1796875" style="20" customWidth="1"/>
    <col min="1538" max="1538" width="13.81640625" style="20" customWidth="1"/>
    <col min="1539" max="1539" width="10.1796875" style="20" customWidth="1"/>
    <col min="1540" max="1540" width="9.1796875" style="20"/>
    <col min="1541" max="1541" width="3.453125" style="20" customWidth="1"/>
    <col min="1542" max="1542" width="19.54296875" style="20" customWidth="1"/>
    <col min="1543" max="1543" width="12.26953125" style="20" customWidth="1"/>
    <col min="1544" max="1544" width="10.453125" style="20" customWidth="1"/>
    <col min="1545" max="1545" width="9.1796875" style="20"/>
    <col min="1546" max="1546" width="3.54296875" style="20" customWidth="1"/>
    <col min="1547" max="1547" width="16.453125" style="20" customWidth="1"/>
    <col min="1548" max="1548" width="11.7265625" style="20" customWidth="1"/>
    <col min="1549" max="1549" width="10.1796875" style="20" customWidth="1"/>
    <col min="1550" max="1550" width="15.81640625" style="20" customWidth="1"/>
    <col min="1551" max="1551" width="3.81640625" style="20" customWidth="1"/>
    <col min="1552" max="1552" width="16.453125" style="20" customWidth="1"/>
    <col min="1553" max="1553" width="11.26953125" style="20" customWidth="1"/>
    <col min="1554" max="1554" width="10.26953125" style="20" customWidth="1"/>
    <col min="1555" max="1555" width="10" style="20" customWidth="1"/>
    <col min="1556" max="1791" width="9.1796875" style="20"/>
    <col min="1792" max="1792" width="4" style="20" customWidth="1"/>
    <col min="1793" max="1793" width="15.1796875" style="20" customWidth="1"/>
    <col min="1794" max="1794" width="13.81640625" style="20" customWidth="1"/>
    <col min="1795" max="1795" width="10.1796875" style="20" customWidth="1"/>
    <col min="1796" max="1796" width="9.1796875" style="20"/>
    <col min="1797" max="1797" width="3.453125" style="20" customWidth="1"/>
    <col min="1798" max="1798" width="19.54296875" style="20" customWidth="1"/>
    <col min="1799" max="1799" width="12.26953125" style="20" customWidth="1"/>
    <col min="1800" max="1800" width="10.453125" style="20" customWidth="1"/>
    <col min="1801" max="1801" width="9.1796875" style="20"/>
    <col min="1802" max="1802" width="3.54296875" style="20" customWidth="1"/>
    <col min="1803" max="1803" width="16.453125" style="20" customWidth="1"/>
    <col min="1804" max="1804" width="11.7265625" style="20" customWidth="1"/>
    <col min="1805" max="1805" width="10.1796875" style="20" customWidth="1"/>
    <col min="1806" max="1806" width="15.81640625" style="20" customWidth="1"/>
    <col min="1807" max="1807" width="3.81640625" style="20" customWidth="1"/>
    <col min="1808" max="1808" width="16.453125" style="20" customWidth="1"/>
    <col min="1809" max="1809" width="11.26953125" style="20" customWidth="1"/>
    <col min="1810" max="1810" width="10.26953125" style="20" customWidth="1"/>
    <col min="1811" max="1811" width="10" style="20" customWidth="1"/>
    <col min="1812" max="2047" width="9.1796875" style="20"/>
    <col min="2048" max="2048" width="4" style="20" customWidth="1"/>
    <col min="2049" max="2049" width="15.1796875" style="20" customWidth="1"/>
    <col min="2050" max="2050" width="13.81640625" style="20" customWidth="1"/>
    <col min="2051" max="2051" width="10.1796875" style="20" customWidth="1"/>
    <col min="2052" max="2052" width="9.1796875" style="20"/>
    <col min="2053" max="2053" width="3.453125" style="20" customWidth="1"/>
    <col min="2054" max="2054" width="19.54296875" style="20" customWidth="1"/>
    <col min="2055" max="2055" width="12.26953125" style="20" customWidth="1"/>
    <col min="2056" max="2056" width="10.453125" style="20" customWidth="1"/>
    <col min="2057" max="2057" width="9.1796875" style="20"/>
    <col min="2058" max="2058" width="3.54296875" style="20" customWidth="1"/>
    <col min="2059" max="2059" width="16.453125" style="20" customWidth="1"/>
    <col min="2060" max="2060" width="11.7265625" style="20" customWidth="1"/>
    <col min="2061" max="2061" width="10.1796875" style="20" customWidth="1"/>
    <col min="2062" max="2062" width="15.81640625" style="20" customWidth="1"/>
    <col min="2063" max="2063" width="3.81640625" style="20" customWidth="1"/>
    <col min="2064" max="2064" width="16.453125" style="20" customWidth="1"/>
    <col min="2065" max="2065" width="11.26953125" style="20" customWidth="1"/>
    <col min="2066" max="2066" width="10.26953125" style="20" customWidth="1"/>
    <col min="2067" max="2067" width="10" style="20" customWidth="1"/>
    <col min="2068" max="2303" width="9.1796875" style="20"/>
    <col min="2304" max="2304" width="4" style="20" customWidth="1"/>
    <col min="2305" max="2305" width="15.1796875" style="20" customWidth="1"/>
    <col min="2306" max="2306" width="13.81640625" style="20" customWidth="1"/>
    <col min="2307" max="2307" width="10.1796875" style="20" customWidth="1"/>
    <col min="2308" max="2308" width="9.1796875" style="20"/>
    <col min="2309" max="2309" width="3.453125" style="20" customWidth="1"/>
    <col min="2310" max="2310" width="19.54296875" style="20" customWidth="1"/>
    <col min="2311" max="2311" width="12.26953125" style="20" customWidth="1"/>
    <col min="2312" max="2312" width="10.453125" style="20" customWidth="1"/>
    <col min="2313" max="2313" width="9.1796875" style="20"/>
    <col min="2314" max="2314" width="3.54296875" style="20" customWidth="1"/>
    <col min="2315" max="2315" width="16.453125" style="20" customWidth="1"/>
    <col min="2316" max="2316" width="11.7265625" style="20" customWidth="1"/>
    <col min="2317" max="2317" width="10.1796875" style="20" customWidth="1"/>
    <col min="2318" max="2318" width="15.81640625" style="20" customWidth="1"/>
    <col min="2319" max="2319" width="3.81640625" style="20" customWidth="1"/>
    <col min="2320" max="2320" width="16.453125" style="20" customWidth="1"/>
    <col min="2321" max="2321" width="11.26953125" style="20" customWidth="1"/>
    <col min="2322" max="2322" width="10.26953125" style="20" customWidth="1"/>
    <col min="2323" max="2323" width="10" style="20" customWidth="1"/>
    <col min="2324" max="2559" width="9.1796875" style="20"/>
    <col min="2560" max="2560" width="4" style="20" customWidth="1"/>
    <col min="2561" max="2561" width="15.1796875" style="20" customWidth="1"/>
    <col min="2562" max="2562" width="13.81640625" style="20" customWidth="1"/>
    <col min="2563" max="2563" width="10.1796875" style="20" customWidth="1"/>
    <col min="2564" max="2564" width="9.1796875" style="20"/>
    <col min="2565" max="2565" width="3.453125" style="20" customWidth="1"/>
    <col min="2566" max="2566" width="19.54296875" style="20" customWidth="1"/>
    <col min="2567" max="2567" width="12.26953125" style="20" customWidth="1"/>
    <col min="2568" max="2568" width="10.453125" style="20" customWidth="1"/>
    <col min="2569" max="2569" width="9.1796875" style="20"/>
    <col min="2570" max="2570" width="3.54296875" style="20" customWidth="1"/>
    <col min="2571" max="2571" width="16.453125" style="20" customWidth="1"/>
    <col min="2572" max="2572" width="11.7265625" style="20" customWidth="1"/>
    <col min="2573" max="2573" width="10.1796875" style="20" customWidth="1"/>
    <col min="2574" max="2574" width="15.81640625" style="20" customWidth="1"/>
    <col min="2575" max="2575" width="3.81640625" style="20" customWidth="1"/>
    <col min="2576" max="2576" width="16.453125" style="20" customWidth="1"/>
    <col min="2577" max="2577" width="11.26953125" style="20" customWidth="1"/>
    <col min="2578" max="2578" width="10.26953125" style="20" customWidth="1"/>
    <col min="2579" max="2579" width="10" style="20" customWidth="1"/>
    <col min="2580" max="2815" width="9.1796875" style="20"/>
    <col min="2816" max="2816" width="4" style="20" customWidth="1"/>
    <col min="2817" max="2817" width="15.1796875" style="20" customWidth="1"/>
    <col min="2818" max="2818" width="13.81640625" style="20" customWidth="1"/>
    <col min="2819" max="2819" width="10.1796875" style="20" customWidth="1"/>
    <col min="2820" max="2820" width="9.1796875" style="20"/>
    <col min="2821" max="2821" width="3.453125" style="20" customWidth="1"/>
    <col min="2822" max="2822" width="19.54296875" style="20" customWidth="1"/>
    <col min="2823" max="2823" width="12.26953125" style="20" customWidth="1"/>
    <col min="2824" max="2824" width="10.453125" style="20" customWidth="1"/>
    <col min="2825" max="2825" width="9.1796875" style="20"/>
    <col min="2826" max="2826" width="3.54296875" style="20" customWidth="1"/>
    <col min="2827" max="2827" width="16.453125" style="20" customWidth="1"/>
    <col min="2828" max="2828" width="11.7265625" style="20" customWidth="1"/>
    <col min="2829" max="2829" width="10.1796875" style="20" customWidth="1"/>
    <col min="2830" max="2830" width="15.81640625" style="20" customWidth="1"/>
    <col min="2831" max="2831" width="3.81640625" style="20" customWidth="1"/>
    <col min="2832" max="2832" width="16.453125" style="20" customWidth="1"/>
    <col min="2833" max="2833" width="11.26953125" style="20" customWidth="1"/>
    <col min="2834" max="2834" width="10.26953125" style="20" customWidth="1"/>
    <col min="2835" max="2835" width="10" style="20" customWidth="1"/>
    <col min="2836" max="3071" width="9.1796875" style="20"/>
    <col min="3072" max="3072" width="4" style="20" customWidth="1"/>
    <col min="3073" max="3073" width="15.1796875" style="20" customWidth="1"/>
    <col min="3074" max="3074" width="13.81640625" style="20" customWidth="1"/>
    <col min="3075" max="3075" width="10.1796875" style="20" customWidth="1"/>
    <col min="3076" max="3076" width="9.1796875" style="20"/>
    <col min="3077" max="3077" width="3.453125" style="20" customWidth="1"/>
    <col min="3078" max="3078" width="19.54296875" style="20" customWidth="1"/>
    <col min="3079" max="3079" width="12.26953125" style="20" customWidth="1"/>
    <col min="3080" max="3080" width="10.453125" style="20" customWidth="1"/>
    <col min="3081" max="3081" width="9.1796875" style="20"/>
    <col min="3082" max="3082" width="3.54296875" style="20" customWidth="1"/>
    <col min="3083" max="3083" width="16.453125" style="20" customWidth="1"/>
    <col min="3084" max="3084" width="11.7265625" style="20" customWidth="1"/>
    <col min="3085" max="3085" width="10.1796875" style="20" customWidth="1"/>
    <col min="3086" max="3086" width="15.81640625" style="20" customWidth="1"/>
    <col min="3087" max="3087" width="3.81640625" style="20" customWidth="1"/>
    <col min="3088" max="3088" width="16.453125" style="20" customWidth="1"/>
    <col min="3089" max="3089" width="11.26953125" style="20" customWidth="1"/>
    <col min="3090" max="3090" width="10.26953125" style="20" customWidth="1"/>
    <col min="3091" max="3091" width="10" style="20" customWidth="1"/>
    <col min="3092" max="3327" width="9.1796875" style="20"/>
    <col min="3328" max="3328" width="4" style="20" customWidth="1"/>
    <col min="3329" max="3329" width="15.1796875" style="20" customWidth="1"/>
    <col min="3330" max="3330" width="13.81640625" style="20" customWidth="1"/>
    <col min="3331" max="3331" width="10.1796875" style="20" customWidth="1"/>
    <col min="3332" max="3332" width="9.1796875" style="20"/>
    <col min="3333" max="3333" width="3.453125" style="20" customWidth="1"/>
    <col min="3334" max="3334" width="19.54296875" style="20" customWidth="1"/>
    <col min="3335" max="3335" width="12.26953125" style="20" customWidth="1"/>
    <col min="3336" max="3336" width="10.453125" style="20" customWidth="1"/>
    <col min="3337" max="3337" width="9.1796875" style="20"/>
    <col min="3338" max="3338" width="3.54296875" style="20" customWidth="1"/>
    <col min="3339" max="3339" width="16.453125" style="20" customWidth="1"/>
    <col min="3340" max="3340" width="11.7265625" style="20" customWidth="1"/>
    <col min="3341" max="3341" width="10.1796875" style="20" customWidth="1"/>
    <col min="3342" max="3342" width="15.81640625" style="20" customWidth="1"/>
    <col min="3343" max="3343" width="3.81640625" style="20" customWidth="1"/>
    <col min="3344" max="3344" width="16.453125" style="20" customWidth="1"/>
    <col min="3345" max="3345" width="11.26953125" style="20" customWidth="1"/>
    <col min="3346" max="3346" width="10.26953125" style="20" customWidth="1"/>
    <col min="3347" max="3347" width="10" style="20" customWidth="1"/>
    <col min="3348" max="3583" width="9.1796875" style="20"/>
    <col min="3584" max="3584" width="4" style="20" customWidth="1"/>
    <col min="3585" max="3585" width="15.1796875" style="20" customWidth="1"/>
    <col min="3586" max="3586" width="13.81640625" style="20" customWidth="1"/>
    <col min="3587" max="3587" width="10.1796875" style="20" customWidth="1"/>
    <col min="3588" max="3588" width="9.1796875" style="20"/>
    <col min="3589" max="3589" width="3.453125" style="20" customWidth="1"/>
    <col min="3590" max="3590" width="19.54296875" style="20" customWidth="1"/>
    <col min="3591" max="3591" width="12.26953125" style="20" customWidth="1"/>
    <col min="3592" max="3592" width="10.453125" style="20" customWidth="1"/>
    <col min="3593" max="3593" width="9.1796875" style="20"/>
    <col min="3594" max="3594" width="3.54296875" style="20" customWidth="1"/>
    <col min="3595" max="3595" width="16.453125" style="20" customWidth="1"/>
    <col min="3596" max="3596" width="11.7265625" style="20" customWidth="1"/>
    <col min="3597" max="3597" width="10.1796875" style="20" customWidth="1"/>
    <col min="3598" max="3598" width="15.81640625" style="20" customWidth="1"/>
    <col min="3599" max="3599" width="3.81640625" style="20" customWidth="1"/>
    <col min="3600" max="3600" width="16.453125" style="20" customWidth="1"/>
    <col min="3601" max="3601" width="11.26953125" style="20" customWidth="1"/>
    <col min="3602" max="3602" width="10.26953125" style="20" customWidth="1"/>
    <col min="3603" max="3603" width="10" style="20" customWidth="1"/>
    <col min="3604" max="3839" width="9.1796875" style="20"/>
    <col min="3840" max="3840" width="4" style="20" customWidth="1"/>
    <col min="3841" max="3841" width="15.1796875" style="20" customWidth="1"/>
    <col min="3842" max="3842" width="13.81640625" style="20" customWidth="1"/>
    <col min="3843" max="3843" width="10.1796875" style="20" customWidth="1"/>
    <col min="3844" max="3844" width="9.1796875" style="20"/>
    <col min="3845" max="3845" width="3.453125" style="20" customWidth="1"/>
    <col min="3846" max="3846" width="19.54296875" style="20" customWidth="1"/>
    <col min="3847" max="3847" width="12.26953125" style="20" customWidth="1"/>
    <col min="3848" max="3848" width="10.453125" style="20" customWidth="1"/>
    <col min="3849" max="3849" width="9.1796875" style="20"/>
    <col min="3850" max="3850" width="3.54296875" style="20" customWidth="1"/>
    <col min="3851" max="3851" width="16.453125" style="20" customWidth="1"/>
    <col min="3852" max="3852" width="11.7265625" style="20" customWidth="1"/>
    <col min="3853" max="3853" width="10.1796875" style="20" customWidth="1"/>
    <col min="3854" max="3854" width="15.81640625" style="20" customWidth="1"/>
    <col min="3855" max="3855" width="3.81640625" style="20" customWidth="1"/>
    <col min="3856" max="3856" width="16.453125" style="20" customWidth="1"/>
    <col min="3857" max="3857" width="11.26953125" style="20" customWidth="1"/>
    <col min="3858" max="3858" width="10.26953125" style="20" customWidth="1"/>
    <col min="3859" max="3859" width="10" style="20" customWidth="1"/>
    <col min="3860" max="4095" width="9.1796875" style="20"/>
    <col min="4096" max="4096" width="4" style="20" customWidth="1"/>
    <col min="4097" max="4097" width="15.1796875" style="20" customWidth="1"/>
    <col min="4098" max="4098" width="13.81640625" style="20" customWidth="1"/>
    <col min="4099" max="4099" width="10.1796875" style="20" customWidth="1"/>
    <col min="4100" max="4100" width="9.1796875" style="20"/>
    <col min="4101" max="4101" width="3.453125" style="20" customWidth="1"/>
    <col min="4102" max="4102" width="19.54296875" style="20" customWidth="1"/>
    <col min="4103" max="4103" width="12.26953125" style="20" customWidth="1"/>
    <col min="4104" max="4104" width="10.453125" style="20" customWidth="1"/>
    <col min="4105" max="4105" width="9.1796875" style="20"/>
    <col min="4106" max="4106" width="3.54296875" style="20" customWidth="1"/>
    <col min="4107" max="4107" width="16.453125" style="20" customWidth="1"/>
    <col min="4108" max="4108" width="11.7265625" style="20" customWidth="1"/>
    <col min="4109" max="4109" width="10.1796875" style="20" customWidth="1"/>
    <col min="4110" max="4110" width="15.81640625" style="20" customWidth="1"/>
    <col min="4111" max="4111" width="3.81640625" style="20" customWidth="1"/>
    <col min="4112" max="4112" width="16.453125" style="20" customWidth="1"/>
    <col min="4113" max="4113" width="11.26953125" style="20" customWidth="1"/>
    <col min="4114" max="4114" width="10.26953125" style="20" customWidth="1"/>
    <col min="4115" max="4115" width="10" style="20" customWidth="1"/>
    <col min="4116" max="4351" width="9.1796875" style="20"/>
    <col min="4352" max="4352" width="4" style="20" customWidth="1"/>
    <col min="4353" max="4353" width="15.1796875" style="20" customWidth="1"/>
    <col min="4354" max="4354" width="13.81640625" style="20" customWidth="1"/>
    <col min="4355" max="4355" width="10.1796875" style="20" customWidth="1"/>
    <col min="4356" max="4356" width="9.1796875" style="20"/>
    <col min="4357" max="4357" width="3.453125" style="20" customWidth="1"/>
    <col min="4358" max="4358" width="19.54296875" style="20" customWidth="1"/>
    <col min="4359" max="4359" width="12.26953125" style="20" customWidth="1"/>
    <col min="4360" max="4360" width="10.453125" style="20" customWidth="1"/>
    <col min="4361" max="4361" width="9.1796875" style="20"/>
    <col min="4362" max="4362" width="3.54296875" style="20" customWidth="1"/>
    <col min="4363" max="4363" width="16.453125" style="20" customWidth="1"/>
    <col min="4364" max="4364" width="11.7265625" style="20" customWidth="1"/>
    <col min="4365" max="4365" width="10.1796875" style="20" customWidth="1"/>
    <col min="4366" max="4366" width="15.81640625" style="20" customWidth="1"/>
    <col min="4367" max="4367" width="3.81640625" style="20" customWidth="1"/>
    <col min="4368" max="4368" width="16.453125" style="20" customWidth="1"/>
    <col min="4369" max="4369" width="11.26953125" style="20" customWidth="1"/>
    <col min="4370" max="4370" width="10.26953125" style="20" customWidth="1"/>
    <col min="4371" max="4371" width="10" style="20" customWidth="1"/>
    <col min="4372" max="4607" width="9.1796875" style="20"/>
    <col min="4608" max="4608" width="4" style="20" customWidth="1"/>
    <col min="4609" max="4609" width="15.1796875" style="20" customWidth="1"/>
    <col min="4610" max="4610" width="13.81640625" style="20" customWidth="1"/>
    <col min="4611" max="4611" width="10.1796875" style="20" customWidth="1"/>
    <col min="4612" max="4612" width="9.1796875" style="20"/>
    <col min="4613" max="4613" width="3.453125" style="20" customWidth="1"/>
    <col min="4614" max="4614" width="19.54296875" style="20" customWidth="1"/>
    <col min="4615" max="4615" width="12.26953125" style="20" customWidth="1"/>
    <col min="4616" max="4616" width="10.453125" style="20" customWidth="1"/>
    <col min="4617" max="4617" width="9.1796875" style="20"/>
    <col min="4618" max="4618" width="3.54296875" style="20" customWidth="1"/>
    <col min="4619" max="4619" width="16.453125" style="20" customWidth="1"/>
    <col min="4620" max="4620" width="11.7265625" style="20" customWidth="1"/>
    <col min="4621" max="4621" width="10.1796875" style="20" customWidth="1"/>
    <col min="4622" max="4622" width="15.81640625" style="20" customWidth="1"/>
    <col min="4623" max="4623" width="3.81640625" style="20" customWidth="1"/>
    <col min="4624" max="4624" width="16.453125" style="20" customWidth="1"/>
    <col min="4625" max="4625" width="11.26953125" style="20" customWidth="1"/>
    <col min="4626" max="4626" width="10.26953125" style="20" customWidth="1"/>
    <col min="4627" max="4627" width="10" style="20" customWidth="1"/>
    <col min="4628" max="4863" width="9.1796875" style="20"/>
    <col min="4864" max="4864" width="4" style="20" customWidth="1"/>
    <col min="4865" max="4865" width="15.1796875" style="20" customWidth="1"/>
    <col min="4866" max="4866" width="13.81640625" style="20" customWidth="1"/>
    <col min="4867" max="4867" width="10.1796875" style="20" customWidth="1"/>
    <col min="4868" max="4868" width="9.1796875" style="20"/>
    <col min="4869" max="4869" width="3.453125" style="20" customWidth="1"/>
    <col min="4870" max="4870" width="19.54296875" style="20" customWidth="1"/>
    <col min="4871" max="4871" width="12.26953125" style="20" customWidth="1"/>
    <col min="4872" max="4872" width="10.453125" style="20" customWidth="1"/>
    <col min="4873" max="4873" width="9.1796875" style="20"/>
    <col min="4874" max="4874" width="3.54296875" style="20" customWidth="1"/>
    <col min="4875" max="4875" width="16.453125" style="20" customWidth="1"/>
    <col min="4876" max="4876" width="11.7265625" style="20" customWidth="1"/>
    <col min="4877" max="4877" width="10.1796875" style="20" customWidth="1"/>
    <col min="4878" max="4878" width="15.81640625" style="20" customWidth="1"/>
    <col min="4879" max="4879" width="3.81640625" style="20" customWidth="1"/>
    <col min="4880" max="4880" width="16.453125" style="20" customWidth="1"/>
    <col min="4881" max="4881" width="11.26953125" style="20" customWidth="1"/>
    <col min="4882" max="4882" width="10.26953125" style="20" customWidth="1"/>
    <col min="4883" max="4883" width="10" style="20" customWidth="1"/>
    <col min="4884" max="5119" width="9.1796875" style="20"/>
    <col min="5120" max="5120" width="4" style="20" customWidth="1"/>
    <col min="5121" max="5121" width="15.1796875" style="20" customWidth="1"/>
    <col min="5122" max="5122" width="13.81640625" style="20" customWidth="1"/>
    <col min="5123" max="5123" width="10.1796875" style="20" customWidth="1"/>
    <col min="5124" max="5124" width="9.1796875" style="20"/>
    <col min="5125" max="5125" width="3.453125" style="20" customWidth="1"/>
    <col min="5126" max="5126" width="19.54296875" style="20" customWidth="1"/>
    <col min="5127" max="5127" width="12.26953125" style="20" customWidth="1"/>
    <col min="5128" max="5128" width="10.453125" style="20" customWidth="1"/>
    <col min="5129" max="5129" width="9.1796875" style="20"/>
    <col min="5130" max="5130" width="3.54296875" style="20" customWidth="1"/>
    <col min="5131" max="5131" width="16.453125" style="20" customWidth="1"/>
    <col min="5132" max="5132" width="11.7265625" style="20" customWidth="1"/>
    <col min="5133" max="5133" width="10.1796875" style="20" customWidth="1"/>
    <col min="5134" max="5134" width="15.81640625" style="20" customWidth="1"/>
    <col min="5135" max="5135" width="3.81640625" style="20" customWidth="1"/>
    <col min="5136" max="5136" width="16.453125" style="20" customWidth="1"/>
    <col min="5137" max="5137" width="11.26953125" style="20" customWidth="1"/>
    <col min="5138" max="5138" width="10.26953125" style="20" customWidth="1"/>
    <col min="5139" max="5139" width="10" style="20" customWidth="1"/>
    <col min="5140" max="5375" width="9.1796875" style="20"/>
    <col min="5376" max="5376" width="4" style="20" customWidth="1"/>
    <col min="5377" max="5377" width="15.1796875" style="20" customWidth="1"/>
    <col min="5378" max="5378" width="13.81640625" style="20" customWidth="1"/>
    <col min="5379" max="5379" width="10.1796875" style="20" customWidth="1"/>
    <col min="5380" max="5380" width="9.1796875" style="20"/>
    <col min="5381" max="5381" width="3.453125" style="20" customWidth="1"/>
    <col min="5382" max="5382" width="19.54296875" style="20" customWidth="1"/>
    <col min="5383" max="5383" width="12.26953125" style="20" customWidth="1"/>
    <col min="5384" max="5384" width="10.453125" style="20" customWidth="1"/>
    <col min="5385" max="5385" width="9.1796875" style="20"/>
    <col min="5386" max="5386" width="3.54296875" style="20" customWidth="1"/>
    <col min="5387" max="5387" width="16.453125" style="20" customWidth="1"/>
    <col min="5388" max="5388" width="11.7265625" style="20" customWidth="1"/>
    <col min="5389" max="5389" width="10.1796875" style="20" customWidth="1"/>
    <col min="5390" max="5390" width="15.81640625" style="20" customWidth="1"/>
    <col min="5391" max="5391" width="3.81640625" style="20" customWidth="1"/>
    <col min="5392" max="5392" width="16.453125" style="20" customWidth="1"/>
    <col min="5393" max="5393" width="11.26953125" style="20" customWidth="1"/>
    <col min="5394" max="5394" width="10.26953125" style="20" customWidth="1"/>
    <col min="5395" max="5395" width="10" style="20" customWidth="1"/>
    <col min="5396" max="5631" width="9.1796875" style="20"/>
    <col min="5632" max="5632" width="4" style="20" customWidth="1"/>
    <col min="5633" max="5633" width="15.1796875" style="20" customWidth="1"/>
    <col min="5634" max="5634" width="13.81640625" style="20" customWidth="1"/>
    <col min="5635" max="5635" width="10.1796875" style="20" customWidth="1"/>
    <col min="5636" max="5636" width="9.1796875" style="20"/>
    <col min="5637" max="5637" width="3.453125" style="20" customWidth="1"/>
    <col min="5638" max="5638" width="19.54296875" style="20" customWidth="1"/>
    <col min="5639" max="5639" width="12.26953125" style="20" customWidth="1"/>
    <col min="5640" max="5640" width="10.453125" style="20" customWidth="1"/>
    <col min="5641" max="5641" width="9.1796875" style="20"/>
    <col min="5642" max="5642" width="3.54296875" style="20" customWidth="1"/>
    <col min="5643" max="5643" width="16.453125" style="20" customWidth="1"/>
    <col min="5644" max="5644" width="11.7265625" style="20" customWidth="1"/>
    <col min="5645" max="5645" width="10.1796875" style="20" customWidth="1"/>
    <col min="5646" max="5646" width="15.81640625" style="20" customWidth="1"/>
    <col min="5647" max="5647" width="3.81640625" style="20" customWidth="1"/>
    <col min="5648" max="5648" width="16.453125" style="20" customWidth="1"/>
    <col min="5649" max="5649" width="11.26953125" style="20" customWidth="1"/>
    <col min="5650" max="5650" width="10.26953125" style="20" customWidth="1"/>
    <col min="5651" max="5651" width="10" style="20" customWidth="1"/>
    <col min="5652" max="5887" width="9.1796875" style="20"/>
    <col min="5888" max="5888" width="4" style="20" customWidth="1"/>
    <col min="5889" max="5889" width="15.1796875" style="20" customWidth="1"/>
    <col min="5890" max="5890" width="13.81640625" style="20" customWidth="1"/>
    <col min="5891" max="5891" width="10.1796875" style="20" customWidth="1"/>
    <col min="5892" max="5892" width="9.1796875" style="20"/>
    <col min="5893" max="5893" width="3.453125" style="20" customWidth="1"/>
    <col min="5894" max="5894" width="19.54296875" style="20" customWidth="1"/>
    <col min="5895" max="5895" width="12.26953125" style="20" customWidth="1"/>
    <col min="5896" max="5896" width="10.453125" style="20" customWidth="1"/>
    <col min="5897" max="5897" width="9.1796875" style="20"/>
    <col min="5898" max="5898" width="3.54296875" style="20" customWidth="1"/>
    <col min="5899" max="5899" width="16.453125" style="20" customWidth="1"/>
    <col min="5900" max="5900" width="11.7265625" style="20" customWidth="1"/>
    <col min="5901" max="5901" width="10.1796875" style="20" customWidth="1"/>
    <col min="5902" max="5902" width="15.81640625" style="20" customWidth="1"/>
    <col min="5903" max="5903" width="3.81640625" style="20" customWidth="1"/>
    <col min="5904" max="5904" width="16.453125" style="20" customWidth="1"/>
    <col min="5905" max="5905" width="11.26953125" style="20" customWidth="1"/>
    <col min="5906" max="5906" width="10.26953125" style="20" customWidth="1"/>
    <col min="5907" max="5907" width="10" style="20" customWidth="1"/>
    <col min="5908" max="6143" width="9.1796875" style="20"/>
    <col min="6144" max="6144" width="4" style="20" customWidth="1"/>
    <col min="6145" max="6145" width="15.1796875" style="20" customWidth="1"/>
    <col min="6146" max="6146" width="13.81640625" style="20" customWidth="1"/>
    <col min="6147" max="6147" width="10.1796875" style="20" customWidth="1"/>
    <col min="6148" max="6148" width="9.1796875" style="20"/>
    <col min="6149" max="6149" width="3.453125" style="20" customWidth="1"/>
    <col min="6150" max="6150" width="19.54296875" style="20" customWidth="1"/>
    <col min="6151" max="6151" width="12.26953125" style="20" customWidth="1"/>
    <col min="6152" max="6152" width="10.453125" style="20" customWidth="1"/>
    <col min="6153" max="6153" width="9.1796875" style="20"/>
    <col min="6154" max="6154" width="3.54296875" style="20" customWidth="1"/>
    <col min="6155" max="6155" width="16.453125" style="20" customWidth="1"/>
    <col min="6156" max="6156" width="11.7265625" style="20" customWidth="1"/>
    <col min="6157" max="6157" width="10.1796875" style="20" customWidth="1"/>
    <col min="6158" max="6158" width="15.81640625" style="20" customWidth="1"/>
    <col min="6159" max="6159" width="3.81640625" style="20" customWidth="1"/>
    <col min="6160" max="6160" width="16.453125" style="20" customWidth="1"/>
    <col min="6161" max="6161" width="11.26953125" style="20" customWidth="1"/>
    <col min="6162" max="6162" width="10.26953125" style="20" customWidth="1"/>
    <col min="6163" max="6163" width="10" style="20" customWidth="1"/>
    <col min="6164" max="6399" width="9.1796875" style="20"/>
    <col min="6400" max="6400" width="4" style="20" customWidth="1"/>
    <col min="6401" max="6401" width="15.1796875" style="20" customWidth="1"/>
    <col min="6402" max="6402" width="13.81640625" style="20" customWidth="1"/>
    <col min="6403" max="6403" width="10.1796875" style="20" customWidth="1"/>
    <col min="6404" max="6404" width="9.1796875" style="20"/>
    <col min="6405" max="6405" width="3.453125" style="20" customWidth="1"/>
    <col min="6406" max="6406" width="19.54296875" style="20" customWidth="1"/>
    <col min="6407" max="6407" width="12.26953125" style="20" customWidth="1"/>
    <col min="6408" max="6408" width="10.453125" style="20" customWidth="1"/>
    <col min="6409" max="6409" width="9.1796875" style="20"/>
    <col min="6410" max="6410" width="3.54296875" style="20" customWidth="1"/>
    <col min="6411" max="6411" width="16.453125" style="20" customWidth="1"/>
    <col min="6412" max="6412" width="11.7265625" style="20" customWidth="1"/>
    <col min="6413" max="6413" width="10.1796875" style="20" customWidth="1"/>
    <col min="6414" max="6414" width="15.81640625" style="20" customWidth="1"/>
    <col min="6415" max="6415" width="3.81640625" style="20" customWidth="1"/>
    <col min="6416" max="6416" width="16.453125" style="20" customWidth="1"/>
    <col min="6417" max="6417" width="11.26953125" style="20" customWidth="1"/>
    <col min="6418" max="6418" width="10.26953125" style="20" customWidth="1"/>
    <col min="6419" max="6419" width="10" style="20" customWidth="1"/>
    <col min="6420" max="6655" width="9.1796875" style="20"/>
    <col min="6656" max="6656" width="4" style="20" customWidth="1"/>
    <col min="6657" max="6657" width="15.1796875" style="20" customWidth="1"/>
    <col min="6658" max="6658" width="13.81640625" style="20" customWidth="1"/>
    <col min="6659" max="6659" width="10.1796875" style="20" customWidth="1"/>
    <col min="6660" max="6660" width="9.1796875" style="20"/>
    <col min="6661" max="6661" width="3.453125" style="20" customWidth="1"/>
    <col min="6662" max="6662" width="19.54296875" style="20" customWidth="1"/>
    <col min="6663" max="6663" width="12.26953125" style="20" customWidth="1"/>
    <col min="6664" max="6664" width="10.453125" style="20" customWidth="1"/>
    <col min="6665" max="6665" width="9.1796875" style="20"/>
    <col min="6666" max="6666" width="3.54296875" style="20" customWidth="1"/>
    <col min="6667" max="6667" width="16.453125" style="20" customWidth="1"/>
    <col min="6668" max="6668" width="11.7265625" style="20" customWidth="1"/>
    <col min="6669" max="6669" width="10.1796875" style="20" customWidth="1"/>
    <col min="6670" max="6670" width="15.81640625" style="20" customWidth="1"/>
    <col min="6671" max="6671" width="3.81640625" style="20" customWidth="1"/>
    <col min="6672" max="6672" width="16.453125" style="20" customWidth="1"/>
    <col min="6673" max="6673" width="11.26953125" style="20" customWidth="1"/>
    <col min="6674" max="6674" width="10.26953125" style="20" customWidth="1"/>
    <col min="6675" max="6675" width="10" style="20" customWidth="1"/>
    <col min="6676" max="6911" width="9.1796875" style="20"/>
    <col min="6912" max="6912" width="4" style="20" customWidth="1"/>
    <col min="6913" max="6913" width="15.1796875" style="20" customWidth="1"/>
    <col min="6914" max="6914" width="13.81640625" style="20" customWidth="1"/>
    <col min="6915" max="6915" width="10.1796875" style="20" customWidth="1"/>
    <col min="6916" max="6916" width="9.1796875" style="20"/>
    <col min="6917" max="6917" width="3.453125" style="20" customWidth="1"/>
    <col min="6918" max="6918" width="19.54296875" style="20" customWidth="1"/>
    <col min="6919" max="6919" width="12.26953125" style="20" customWidth="1"/>
    <col min="6920" max="6920" width="10.453125" style="20" customWidth="1"/>
    <col min="6921" max="6921" width="9.1796875" style="20"/>
    <col min="6922" max="6922" width="3.54296875" style="20" customWidth="1"/>
    <col min="6923" max="6923" width="16.453125" style="20" customWidth="1"/>
    <col min="6924" max="6924" width="11.7265625" style="20" customWidth="1"/>
    <col min="6925" max="6925" width="10.1796875" style="20" customWidth="1"/>
    <col min="6926" max="6926" width="15.81640625" style="20" customWidth="1"/>
    <col min="6927" max="6927" width="3.81640625" style="20" customWidth="1"/>
    <col min="6928" max="6928" width="16.453125" style="20" customWidth="1"/>
    <col min="6929" max="6929" width="11.26953125" style="20" customWidth="1"/>
    <col min="6930" max="6930" width="10.26953125" style="20" customWidth="1"/>
    <col min="6931" max="6931" width="10" style="20" customWidth="1"/>
    <col min="6932" max="7167" width="9.1796875" style="20"/>
    <col min="7168" max="7168" width="4" style="20" customWidth="1"/>
    <col min="7169" max="7169" width="15.1796875" style="20" customWidth="1"/>
    <col min="7170" max="7170" width="13.81640625" style="20" customWidth="1"/>
    <col min="7171" max="7171" width="10.1796875" style="20" customWidth="1"/>
    <col min="7172" max="7172" width="9.1796875" style="20"/>
    <col min="7173" max="7173" width="3.453125" style="20" customWidth="1"/>
    <col min="7174" max="7174" width="19.54296875" style="20" customWidth="1"/>
    <col min="7175" max="7175" width="12.26953125" style="20" customWidth="1"/>
    <col min="7176" max="7176" width="10.453125" style="20" customWidth="1"/>
    <col min="7177" max="7177" width="9.1796875" style="20"/>
    <col min="7178" max="7178" width="3.54296875" style="20" customWidth="1"/>
    <col min="7179" max="7179" width="16.453125" style="20" customWidth="1"/>
    <col min="7180" max="7180" width="11.7265625" style="20" customWidth="1"/>
    <col min="7181" max="7181" width="10.1796875" style="20" customWidth="1"/>
    <col min="7182" max="7182" width="15.81640625" style="20" customWidth="1"/>
    <col min="7183" max="7183" width="3.81640625" style="20" customWidth="1"/>
    <col min="7184" max="7184" width="16.453125" style="20" customWidth="1"/>
    <col min="7185" max="7185" width="11.26953125" style="20" customWidth="1"/>
    <col min="7186" max="7186" width="10.26953125" style="20" customWidth="1"/>
    <col min="7187" max="7187" width="10" style="20" customWidth="1"/>
    <col min="7188" max="7423" width="9.1796875" style="20"/>
    <col min="7424" max="7424" width="4" style="20" customWidth="1"/>
    <col min="7425" max="7425" width="15.1796875" style="20" customWidth="1"/>
    <col min="7426" max="7426" width="13.81640625" style="20" customWidth="1"/>
    <col min="7427" max="7427" width="10.1796875" style="20" customWidth="1"/>
    <col min="7428" max="7428" width="9.1796875" style="20"/>
    <col min="7429" max="7429" width="3.453125" style="20" customWidth="1"/>
    <col min="7430" max="7430" width="19.54296875" style="20" customWidth="1"/>
    <col min="7431" max="7431" width="12.26953125" style="20" customWidth="1"/>
    <col min="7432" max="7432" width="10.453125" style="20" customWidth="1"/>
    <col min="7433" max="7433" width="9.1796875" style="20"/>
    <col min="7434" max="7434" width="3.54296875" style="20" customWidth="1"/>
    <col min="7435" max="7435" width="16.453125" style="20" customWidth="1"/>
    <col min="7436" max="7436" width="11.7265625" style="20" customWidth="1"/>
    <col min="7437" max="7437" width="10.1796875" style="20" customWidth="1"/>
    <col min="7438" max="7438" width="15.81640625" style="20" customWidth="1"/>
    <col min="7439" max="7439" width="3.81640625" style="20" customWidth="1"/>
    <col min="7440" max="7440" width="16.453125" style="20" customWidth="1"/>
    <col min="7441" max="7441" width="11.26953125" style="20" customWidth="1"/>
    <col min="7442" max="7442" width="10.26953125" style="20" customWidth="1"/>
    <col min="7443" max="7443" width="10" style="20" customWidth="1"/>
    <col min="7444" max="7679" width="9.1796875" style="20"/>
    <col min="7680" max="7680" width="4" style="20" customWidth="1"/>
    <col min="7681" max="7681" width="15.1796875" style="20" customWidth="1"/>
    <col min="7682" max="7682" width="13.81640625" style="20" customWidth="1"/>
    <col min="7683" max="7683" width="10.1796875" style="20" customWidth="1"/>
    <col min="7684" max="7684" width="9.1796875" style="20"/>
    <col min="7685" max="7685" width="3.453125" style="20" customWidth="1"/>
    <col min="7686" max="7686" width="19.54296875" style="20" customWidth="1"/>
    <col min="7687" max="7687" width="12.26953125" style="20" customWidth="1"/>
    <col min="7688" max="7688" width="10.453125" style="20" customWidth="1"/>
    <col min="7689" max="7689" width="9.1796875" style="20"/>
    <col min="7690" max="7690" width="3.54296875" style="20" customWidth="1"/>
    <col min="7691" max="7691" width="16.453125" style="20" customWidth="1"/>
    <col min="7692" max="7692" width="11.7265625" style="20" customWidth="1"/>
    <col min="7693" max="7693" width="10.1796875" style="20" customWidth="1"/>
    <col min="7694" max="7694" width="15.81640625" style="20" customWidth="1"/>
    <col min="7695" max="7695" width="3.81640625" style="20" customWidth="1"/>
    <col min="7696" max="7696" width="16.453125" style="20" customWidth="1"/>
    <col min="7697" max="7697" width="11.26953125" style="20" customWidth="1"/>
    <col min="7698" max="7698" width="10.26953125" style="20" customWidth="1"/>
    <col min="7699" max="7699" width="10" style="20" customWidth="1"/>
    <col min="7700" max="7935" width="9.1796875" style="20"/>
    <col min="7936" max="7936" width="4" style="20" customWidth="1"/>
    <col min="7937" max="7937" width="15.1796875" style="20" customWidth="1"/>
    <col min="7938" max="7938" width="13.81640625" style="20" customWidth="1"/>
    <col min="7939" max="7939" width="10.1796875" style="20" customWidth="1"/>
    <col min="7940" max="7940" width="9.1796875" style="20"/>
    <col min="7941" max="7941" width="3.453125" style="20" customWidth="1"/>
    <col min="7942" max="7942" width="19.54296875" style="20" customWidth="1"/>
    <col min="7943" max="7943" width="12.26953125" style="20" customWidth="1"/>
    <col min="7944" max="7944" width="10.453125" style="20" customWidth="1"/>
    <col min="7945" max="7945" width="9.1796875" style="20"/>
    <col min="7946" max="7946" width="3.54296875" style="20" customWidth="1"/>
    <col min="7947" max="7947" width="16.453125" style="20" customWidth="1"/>
    <col min="7948" max="7948" width="11.7265625" style="20" customWidth="1"/>
    <col min="7949" max="7949" width="10.1796875" style="20" customWidth="1"/>
    <col min="7950" max="7950" width="15.81640625" style="20" customWidth="1"/>
    <col min="7951" max="7951" width="3.81640625" style="20" customWidth="1"/>
    <col min="7952" max="7952" width="16.453125" style="20" customWidth="1"/>
    <col min="7953" max="7953" width="11.26953125" style="20" customWidth="1"/>
    <col min="7954" max="7954" width="10.26953125" style="20" customWidth="1"/>
    <col min="7955" max="7955" width="10" style="20" customWidth="1"/>
    <col min="7956" max="8191" width="9.1796875" style="20"/>
    <col min="8192" max="8192" width="4" style="20" customWidth="1"/>
    <col min="8193" max="8193" width="15.1796875" style="20" customWidth="1"/>
    <col min="8194" max="8194" width="13.81640625" style="20" customWidth="1"/>
    <col min="8195" max="8195" width="10.1796875" style="20" customWidth="1"/>
    <col min="8196" max="8196" width="9.1796875" style="20"/>
    <col min="8197" max="8197" width="3.453125" style="20" customWidth="1"/>
    <col min="8198" max="8198" width="19.54296875" style="20" customWidth="1"/>
    <col min="8199" max="8199" width="12.26953125" style="20" customWidth="1"/>
    <col min="8200" max="8200" width="10.453125" style="20" customWidth="1"/>
    <col min="8201" max="8201" width="9.1796875" style="20"/>
    <col min="8202" max="8202" width="3.54296875" style="20" customWidth="1"/>
    <col min="8203" max="8203" width="16.453125" style="20" customWidth="1"/>
    <col min="8204" max="8204" width="11.7265625" style="20" customWidth="1"/>
    <col min="8205" max="8205" width="10.1796875" style="20" customWidth="1"/>
    <col min="8206" max="8206" width="15.81640625" style="20" customWidth="1"/>
    <col min="8207" max="8207" width="3.81640625" style="20" customWidth="1"/>
    <col min="8208" max="8208" width="16.453125" style="20" customWidth="1"/>
    <col min="8209" max="8209" width="11.26953125" style="20" customWidth="1"/>
    <col min="8210" max="8210" width="10.26953125" style="20" customWidth="1"/>
    <col min="8211" max="8211" width="10" style="20" customWidth="1"/>
    <col min="8212" max="8447" width="9.1796875" style="20"/>
    <col min="8448" max="8448" width="4" style="20" customWidth="1"/>
    <col min="8449" max="8449" width="15.1796875" style="20" customWidth="1"/>
    <col min="8450" max="8450" width="13.81640625" style="20" customWidth="1"/>
    <col min="8451" max="8451" width="10.1796875" style="20" customWidth="1"/>
    <col min="8452" max="8452" width="9.1796875" style="20"/>
    <col min="8453" max="8453" width="3.453125" style="20" customWidth="1"/>
    <col min="8454" max="8454" width="19.54296875" style="20" customWidth="1"/>
    <col min="8455" max="8455" width="12.26953125" style="20" customWidth="1"/>
    <col min="8456" max="8456" width="10.453125" style="20" customWidth="1"/>
    <col min="8457" max="8457" width="9.1796875" style="20"/>
    <col min="8458" max="8458" width="3.54296875" style="20" customWidth="1"/>
    <col min="8459" max="8459" width="16.453125" style="20" customWidth="1"/>
    <col min="8460" max="8460" width="11.7265625" style="20" customWidth="1"/>
    <col min="8461" max="8461" width="10.1796875" style="20" customWidth="1"/>
    <col min="8462" max="8462" width="15.81640625" style="20" customWidth="1"/>
    <col min="8463" max="8463" width="3.81640625" style="20" customWidth="1"/>
    <col min="8464" max="8464" width="16.453125" style="20" customWidth="1"/>
    <col min="8465" max="8465" width="11.26953125" style="20" customWidth="1"/>
    <col min="8466" max="8466" width="10.26953125" style="20" customWidth="1"/>
    <col min="8467" max="8467" width="10" style="20" customWidth="1"/>
    <col min="8468" max="8703" width="9.1796875" style="20"/>
    <col min="8704" max="8704" width="4" style="20" customWidth="1"/>
    <col min="8705" max="8705" width="15.1796875" style="20" customWidth="1"/>
    <col min="8706" max="8706" width="13.81640625" style="20" customWidth="1"/>
    <col min="8707" max="8707" width="10.1796875" style="20" customWidth="1"/>
    <col min="8708" max="8708" width="9.1796875" style="20"/>
    <col min="8709" max="8709" width="3.453125" style="20" customWidth="1"/>
    <col min="8710" max="8710" width="19.54296875" style="20" customWidth="1"/>
    <col min="8711" max="8711" width="12.26953125" style="20" customWidth="1"/>
    <col min="8712" max="8712" width="10.453125" style="20" customWidth="1"/>
    <col min="8713" max="8713" width="9.1796875" style="20"/>
    <col min="8714" max="8714" width="3.54296875" style="20" customWidth="1"/>
    <col min="8715" max="8715" width="16.453125" style="20" customWidth="1"/>
    <col min="8716" max="8716" width="11.7265625" style="20" customWidth="1"/>
    <col min="8717" max="8717" width="10.1796875" style="20" customWidth="1"/>
    <col min="8718" max="8718" width="15.81640625" style="20" customWidth="1"/>
    <col min="8719" max="8719" width="3.81640625" style="20" customWidth="1"/>
    <col min="8720" max="8720" width="16.453125" style="20" customWidth="1"/>
    <col min="8721" max="8721" width="11.26953125" style="20" customWidth="1"/>
    <col min="8722" max="8722" width="10.26953125" style="20" customWidth="1"/>
    <col min="8723" max="8723" width="10" style="20" customWidth="1"/>
    <col min="8724" max="8959" width="9.1796875" style="20"/>
    <col min="8960" max="8960" width="4" style="20" customWidth="1"/>
    <col min="8961" max="8961" width="15.1796875" style="20" customWidth="1"/>
    <col min="8962" max="8962" width="13.81640625" style="20" customWidth="1"/>
    <col min="8963" max="8963" width="10.1796875" style="20" customWidth="1"/>
    <col min="8964" max="8964" width="9.1796875" style="20"/>
    <col min="8965" max="8965" width="3.453125" style="20" customWidth="1"/>
    <col min="8966" max="8966" width="19.54296875" style="20" customWidth="1"/>
    <col min="8967" max="8967" width="12.26953125" style="20" customWidth="1"/>
    <col min="8968" max="8968" width="10.453125" style="20" customWidth="1"/>
    <col min="8969" max="8969" width="9.1796875" style="20"/>
    <col min="8970" max="8970" width="3.54296875" style="20" customWidth="1"/>
    <col min="8971" max="8971" width="16.453125" style="20" customWidth="1"/>
    <col min="8972" max="8972" width="11.7265625" style="20" customWidth="1"/>
    <col min="8973" max="8973" width="10.1796875" style="20" customWidth="1"/>
    <col min="8974" max="8974" width="15.81640625" style="20" customWidth="1"/>
    <col min="8975" max="8975" width="3.81640625" style="20" customWidth="1"/>
    <col min="8976" max="8976" width="16.453125" style="20" customWidth="1"/>
    <col min="8977" max="8977" width="11.26953125" style="20" customWidth="1"/>
    <col min="8978" max="8978" width="10.26953125" style="20" customWidth="1"/>
    <col min="8979" max="8979" width="10" style="20" customWidth="1"/>
    <col min="8980" max="9215" width="9.1796875" style="20"/>
    <col min="9216" max="9216" width="4" style="20" customWidth="1"/>
    <col min="9217" max="9217" width="15.1796875" style="20" customWidth="1"/>
    <col min="9218" max="9218" width="13.81640625" style="20" customWidth="1"/>
    <col min="9219" max="9219" width="10.1796875" style="20" customWidth="1"/>
    <col min="9220" max="9220" width="9.1796875" style="20"/>
    <col min="9221" max="9221" width="3.453125" style="20" customWidth="1"/>
    <col min="9222" max="9222" width="19.54296875" style="20" customWidth="1"/>
    <col min="9223" max="9223" width="12.26953125" style="20" customWidth="1"/>
    <col min="9224" max="9224" width="10.453125" style="20" customWidth="1"/>
    <col min="9225" max="9225" width="9.1796875" style="20"/>
    <col min="9226" max="9226" width="3.54296875" style="20" customWidth="1"/>
    <col min="9227" max="9227" width="16.453125" style="20" customWidth="1"/>
    <col min="9228" max="9228" width="11.7265625" style="20" customWidth="1"/>
    <col min="9229" max="9229" width="10.1796875" style="20" customWidth="1"/>
    <col min="9230" max="9230" width="15.81640625" style="20" customWidth="1"/>
    <col min="9231" max="9231" width="3.81640625" style="20" customWidth="1"/>
    <col min="9232" max="9232" width="16.453125" style="20" customWidth="1"/>
    <col min="9233" max="9233" width="11.26953125" style="20" customWidth="1"/>
    <col min="9234" max="9234" width="10.26953125" style="20" customWidth="1"/>
    <col min="9235" max="9235" width="10" style="20" customWidth="1"/>
    <col min="9236" max="9471" width="9.1796875" style="20"/>
    <col min="9472" max="9472" width="4" style="20" customWidth="1"/>
    <col min="9473" max="9473" width="15.1796875" style="20" customWidth="1"/>
    <col min="9474" max="9474" width="13.81640625" style="20" customWidth="1"/>
    <col min="9475" max="9475" width="10.1796875" style="20" customWidth="1"/>
    <col min="9476" max="9476" width="9.1796875" style="20"/>
    <col min="9477" max="9477" width="3.453125" style="20" customWidth="1"/>
    <col min="9478" max="9478" width="19.54296875" style="20" customWidth="1"/>
    <col min="9479" max="9479" width="12.26953125" style="20" customWidth="1"/>
    <col min="9480" max="9480" width="10.453125" style="20" customWidth="1"/>
    <col min="9481" max="9481" width="9.1796875" style="20"/>
    <col min="9482" max="9482" width="3.54296875" style="20" customWidth="1"/>
    <col min="9483" max="9483" width="16.453125" style="20" customWidth="1"/>
    <col min="9484" max="9484" width="11.7265625" style="20" customWidth="1"/>
    <col min="9485" max="9485" width="10.1796875" style="20" customWidth="1"/>
    <col min="9486" max="9486" width="15.81640625" style="20" customWidth="1"/>
    <col min="9487" max="9487" width="3.81640625" style="20" customWidth="1"/>
    <col min="9488" max="9488" width="16.453125" style="20" customWidth="1"/>
    <col min="9489" max="9489" width="11.26953125" style="20" customWidth="1"/>
    <col min="9490" max="9490" width="10.26953125" style="20" customWidth="1"/>
    <col min="9491" max="9491" width="10" style="20" customWidth="1"/>
    <col min="9492" max="9727" width="9.1796875" style="20"/>
    <col min="9728" max="9728" width="4" style="20" customWidth="1"/>
    <col min="9729" max="9729" width="15.1796875" style="20" customWidth="1"/>
    <col min="9730" max="9730" width="13.81640625" style="20" customWidth="1"/>
    <col min="9731" max="9731" width="10.1796875" style="20" customWidth="1"/>
    <col min="9732" max="9732" width="9.1796875" style="20"/>
    <col min="9733" max="9733" width="3.453125" style="20" customWidth="1"/>
    <col min="9734" max="9734" width="19.54296875" style="20" customWidth="1"/>
    <col min="9735" max="9735" width="12.26953125" style="20" customWidth="1"/>
    <col min="9736" max="9736" width="10.453125" style="20" customWidth="1"/>
    <col min="9737" max="9737" width="9.1796875" style="20"/>
    <col min="9738" max="9738" width="3.54296875" style="20" customWidth="1"/>
    <col min="9739" max="9739" width="16.453125" style="20" customWidth="1"/>
    <col min="9740" max="9740" width="11.7265625" style="20" customWidth="1"/>
    <col min="9741" max="9741" width="10.1796875" style="20" customWidth="1"/>
    <col min="9742" max="9742" width="15.81640625" style="20" customWidth="1"/>
    <col min="9743" max="9743" width="3.81640625" style="20" customWidth="1"/>
    <col min="9744" max="9744" width="16.453125" style="20" customWidth="1"/>
    <col min="9745" max="9745" width="11.26953125" style="20" customWidth="1"/>
    <col min="9746" max="9746" width="10.26953125" style="20" customWidth="1"/>
    <col min="9747" max="9747" width="10" style="20" customWidth="1"/>
    <col min="9748" max="9983" width="9.1796875" style="20"/>
    <col min="9984" max="9984" width="4" style="20" customWidth="1"/>
    <col min="9985" max="9985" width="15.1796875" style="20" customWidth="1"/>
    <col min="9986" max="9986" width="13.81640625" style="20" customWidth="1"/>
    <col min="9987" max="9987" width="10.1796875" style="20" customWidth="1"/>
    <col min="9988" max="9988" width="9.1796875" style="20"/>
    <col min="9989" max="9989" width="3.453125" style="20" customWidth="1"/>
    <col min="9990" max="9990" width="19.54296875" style="20" customWidth="1"/>
    <col min="9991" max="9991" width="12.26953125" style="20" customWidth="1"/>
    <col min="9992" max="9992" width="10.453125" style="20" customWidth="1"/>
    <col min="9993" max="9993" width="9.1796875" style="20"/>
    <col min="9994" max="9994" width="3.54296875" style="20" customWidth="1"/>
    <col min="9995" max="9995" width="16.453125" style="20" customWidth="1"/>
    <col min="9996" max="9996" width="11.7265625" style="20" customWidth="1"/>
    <col min="9997" max="9997" width="10.1796875" style="20" customWidth="1"/>
    <col min="9998" max="9998" width="15.81640625" style="20" customWidth="1"/>
    <col min="9999" max="9999" width="3.81640625" style="20" customWidth="1"/>
    <col min="10000" max="10000" width="16.453125" style="20" customWidth="1"/>
    <col min="10001" max="10001" width="11.26953125" style="20" customWidth="1"/>
    <col min="10002" max="10002" width="10.26953125" style="20" customWidth="1"/>
    <col min="10003" max="10003" width="10" style="20" customWidth="1"/>
    <col min="10004" max="10239" width="9.1796875" style="20"/>
    <col min="10240" max="10240" width="4" style="20" customWidth="1"/>
    <col min="10241" max="10241" width="15.1796875" style="20" customWidth="1"/>
    <col min="10242" max="10242" width="13.81640625" style="20" customWidth="1"/>
    <col min="10243" max="10243" width="10.1796875" style="20" customWidth="1"/>
    <col min="10244" max="10244" width="9.1796875" style="20"/>
    <col min="10245" max="10245" width="3.453125" style="20" customWidth="1"/>
    <col min="10246" max="10246" width="19.54296875" style="20" customWidth="1"/>
    <col min="10247" max="10247" width="12.26953125" style="20" customWidth="1"/>
    <col min="10248" max="10248" width="10.453125" style="20" customWidth="1"/>
    <col min="10249" max="10249" width="9.1796875" style="20"/>
    <col min="10250" max="10250" width="3.54296875" style="20" customWidth="1"/>
    <col min="10251" max="10251" width="16.453125" style="20" customWidth="1"/>
    <col min="10252" max="10252" width="11.7265625" style="20" customWidth="1"/>
    <col min="10253" max="10253" width="10.1796875" style="20" customWidth="1"/>
    <col min="10254" max="10254" width="15.81640625" style="20" customWidth="1"/>
    <col min="10255" max="10255" width="3.81640625" style="20" customWidth="1"/>
    <col min="10256" max="10256" width="16.453125" style="20" customWidth="1"/>
    <col min="10257" max="10257" width="11.26953125" style="20" customWidth="1"/>
    <col min="10258" max="10258" width="10.26953125" style="20" customWidth="1"/>
    <col min="10259" max="10259" width="10" style="20" customWidth="1"/>
    <col min="10260" max="10495" width="9.1796875" style="20"/>
    <col min="10496" max="10496" width="4" style="20" customWidth="1"/>
    <col min="10497" max="10497" width="15.1796875" style="20" customWidth="1"/>
    <col min="10498" max="10498" width="13.81640625" style="20" customWidth="1"/>
    <col min="10499" max="10499" width="10.1796875" style="20" customWidth="1"/>
    <col min="10500" max="10500" width="9.1796875" style="20"/>
    <col min="10501" max="10501" width="3.453125" style="20" customWidth="1"/>
    <col min="10502" max="10502" width="19.54296875" style="20" customWidth="1"/>
    <col min="10503" max="10503" width="12.26953125" style="20" customWidth="1"/>
    <col min="10504" max="10504" width="10.453125" style="20" customWidth="1"/>
    <col min="10505" max="10505" width="9.1796875" style="20"/>
    <col min="10506" max="10506" width="3.54296875" style="20" customWidth="1"/>
    <col min="10507" max="10507" width="16.453125" style="20" customWidth="1"/>
    <col min="10508" max="10508" width="11.7265625" style="20" customWidth="1"/>
    <col min="10509" max="10509" width="10.1796875" style="20" customWidth="1"/>
    <col min="10510" max="10510" width="15.81640625" style="20" customWidth="1"/>
    <col min="10511" max="10511" width="3.81640625" style="20" customWidth="1"/>
    <col min="10512" max="10512" width="16.453125" style="20" customWidth="1"/>
    <col min="10513" max="10513" width="11.26953125" style="20" customWidth="1"/>
    <col min="10514" max="10514" width="10.26953125" style="20" customWidth="1"/>
    <col min="10515" max="10515" width="10" style="20" customWidth="1"/>
    <col min="10516" max="10751" width="9.1796875" style="20"/>
    <col min="10752" max="10752" width="4" style="20" customWidth="1"/>
    <col min="10753" max="10753" width="15.1796875" style="20" customWidth="1"/>
    <col min="10754" max="10754" width="13.81640625" style="20" customWidth="1"/>
    <col min="10755" max="10755" width="10.1796875" style="20" customWidth="1"/>
    <col min="10756" max="10756" width="9.1796875" style="20"/>
    <col min="10757" max="10757" width="3.453125" style="20" customWidth="1"/>
    <col min="10758" max="10758" width="19.54296875" style="20" customWidth="1"/>
    <col min="10759" max="10759" width="12.26953125" style="20" customWidth="1"/>
    <col min="10760" max="10760" width="10.453125" style="20" customWidth="1"/>
    <col min="10761" max="10761" width="9.1796875" style="20"/>
    <col min="10762" max="10762" width="3.54296875" style="20" customWidth="1"/>
    <col min="10763" max="10763" width="16.453125" style="20" customWidth="1"/>
    <col min="10764" max="10764" width="11.7265625" style="20" customWidth="1"/>
    <col min="10765" max="10765" width="10.1796875" style="20" customWidth="1"/>
    <col min="10766" max="10766" width="15.81640625" style="20" customWidth="1"/>
    <col min="10767" max="10767" width="3.81640625" style="20" customWidth="1"/>
    <col min="10768" max="10768" width="16.453125" style="20" customWidth="1"/>
    <col min="10769" max="10769" width="11.26953125" style="20" customWidth="1"/>
    <col min="10770" max="10770" width="10.26953125" style="20" customWidth="1"/>
    <col min="10771" max="10771" width="10" style="20" customWidth="1"/>
    <col min="10772" max="11007" width="9.1796875" style="20"/>
    <col min="11008" max="11008" width="4" style="20" customWidth="1"/>
    <col min="11009" max="11009" width="15.1796875" style="20" customWidth="1"/>
    <col min="11010" max="11010" width="13.81640625" style="20" customWidth="1"/>
    <col min="11011" max="11011" width="10.1796875" style="20" customWidth="1"/>
    <col min="11012" max="11012" width="9.1796875" style="20"/>
    <col min="11013" max="11013" width="3.453125" style="20" customWidth="1"/>
    <col min="11014" max="11014" width="19.54296875" style="20" customWidth="1"/>
    <col min="11015" max="11015" width="12.26953125" style="20" customWidth="1"/>
    <col min="11016" max="11016" width="10.453125" style="20" customWidth="1"/>
    <col min="11017" max="11017" width="9.1796875" style="20"/>
    <col min="11018" max="11018" width="3.54296875" style="20" customWidth="1"/>
    <col min="11019" max="11019" width="16.453125" style="20" customWidth="1"/>
    <col min="11020" max="11020" width="11.7265625" style="20" customWidth="1"/>
    <col min="11021" max="11021" width="10.1796875" style="20" customWidth="1"/>
    <col min="11022" max="11022" width="15.81640625" style="20" customWidth="1"/>
    <col min="11023" max="11023" width="3.81640625" style="20" customWidth="1"/>
    <col min="11024" max="11024" width="16.453125" style="20" customWidth="1"/>
    <col min="11025" max="11025" width="11.26953125" style="20" customWidth="1"/>
    <col min="11026" max="11026" width="10.26953125" style="20" customWidth="1"/>
    <col min="11027" max="11027" width="10" style="20" customWidth="1"/>
    <col min="11028" max="11263" width="9.1796875" style="20"/>
    <col min="11264" max="11264" width="4" style="20" customWidth="1"/>
    <col min="11265" max="11265" width="15.1796875" style="20" customWidth="1"/>
    <col min="11266" max="11266" width="13.81640625" style="20" customWidth="1"/>
    <col min="11267" max="11267" width="10.1796875" style="20" customWidth="1"/>
    <col min="11268" max="11268" width="9.1796875" style="20"/>
    <col min="11269" max="11269" width="3.453125" style="20" customWidth="1"/>
    <col min="11270" max="11270" width="19.54296875" style="20" customWidth="1"/>
    <col min="11271" max="11271" width="12.26953125" style="20" customWidth="1"/>
    <col min="11272" max="11272" width="10.453125" style="20" customWidth="1"/>
    <col min="11273" max="11273" width="9.1796875" style="20"/>
    <col min="11274" max="11274" width="3.54296875" style="20" customWidth="1"/>
    <col min="11275" max="11275" width="16.453125" style="20" customWidth="1"/>
    <col min="11276" max="11276" width="11.7265625" style="20" customWidth="1"/>
    <col min="11277" max="11277" width="10.1796875" style="20" customWidth="1"/>
    <col min="11278" max="11278" width="15.81640625" style="20" customWidth="1"/>
    <col min="11279" max="11279" width="3.81640625" style="20" customWidth="1"/>
    <col min="11280" max="11280" width="16.453125" style="20" customWidth="1"/>
    <col min="11281" max="11281" width="11.26953125" style="20" customWidth="1"/>
    <col min="11282" max="11282" width="10.26953125" style="20" customWidth="1"/>
    <col min="11283" max="11283" width="10" style="20" customWidth="1"/>
    <col min="11284" max="11519" width="9.1796875" style="20"/>
    <col min="11520" max="11520" width="4" style="20" customWidth="1"/>
    <col min="11521" max="11521" width="15.1796875" style="20" customWidth="1"/>
    <col min="11522" max="11522" width="13.81640625" style="20" customWidth="1"/>
    <col min="11523" max="11523" width="10.1796875" style="20" customWidth="1"/>
    <col min="11524" max="11524" width="9.1796875" style="20"/>
    <col min="11525" max="11525" width="3.453125" style="20" customWidth="1"/>
    <col min="11526" max="11526" width="19.54296875" style="20" customWidth="1"/>
    <col min="11527" max="11527" width="12.26953125" style="20" customWidth="1"/>
    <col min="11528" max="11528" width="10.453125" style="20" customWidth="1"/>
    <col min="11529" max="11529" width="9.1796875" style="20"/>
    <col min="11530" max="11530" width="3.54296875" style="20" customWidth="1"/>
    <col min="11531" max="11531" width="16.453125" style="20" customWidth="1"/>
    <col min="11532" max="11532" width="11.7265625" style="20" customWidth="1"/>
    <col min="11533" max="11533" width="10.1796875" style="20" customWidth="1"/>
    <col min="11534" max="11534" width="15.81640625" style="20" customWidth="1"/>
    <col min="11535" max="11535" width="3.81640625" style="20" customWidth="1"/>
    <col min="11536" max="11536" width="16.453125" style="20" customWidth="1"/>
    <col min="11537" max="11537" width="11.26953125" style="20" customWidth="1"/>
    <col min="11538" max="11538" width="10.26953125" style="20" customWidth="1"/>
    <col min="11539" max="11539" width="10" style="20" customWidth="1"/>
    <col min="11540" max="11775" width="9.1796875" style="20"/>
    <col min="11776" max="11776" width="4" style="20" customWidth="1"/>
    <col min="11777" max="11777" width="15.1796875" style="20" customWidth="1"/>
    <col min="11778" max="11778" width="13.81640625" style="20" customWidth="1"/>
    <col min="11779" max="11779" width="10.1796875" style="20" customWidth="1"/>
    <col min="11780" max="11780" width="9.1796875" style="20"/>
    <col min="11781" max="11781" width="3.453125" style="20" customWidth="1"/>
    <col min="11782" max="11782" width="19.54296875" style="20" customWidth="1"/>
    <col min="11783" max="11783" width="12.26953125" style="20" customWidth="1"/>
    <col min="11784" max="11784" width="10.453125" style="20" customWidth="1"/>
    <col min="11785" max="11785" width="9.1796875" style="20"/>
    <col min="11786" max="11786" width="3.54296875" style="20" customWidth="1"/>
    <col min="11787" max="11787" width="16.453125" style="20" customWidth="1"/>
    <col min="11788" max="11788" width="11.7265625" style="20" customWidth="1"/>
    <col min="11789" max="11789" width="10.1796875" style="20" customWidth="1"/>
    <col min="11790" max="11790" width="15.81640625" style="20" customWidth="1"/>
    <col min="11791" max="11791" width="3.81640625" style="20" customWidth="1"/>
    <col min="11792" max="11792" width="16.453125" style="20" customWidth="1"/>
    <col min="11793" max="11793" width="11.26953125" style="20" customWidth="1"/>
    <col min="11794" max="11794" width="10.26953125" style="20" customWidth="1"/>
    <col min="11795" max="11795" width="10" style="20" customWidth="1"/>
    <col min="11796" max="12031" width="9.1796875" style="20"/>
    <col min="12032" max="12032" width="4" style="20" customWidth="1"/>
    <col min="12033" max="12033" width="15.1796875" style="20" customWidth="1"/>
    <col min="12034" max="12034" width="13.81640625" style="20" customWidth="1"/>
    <col min="12035" max="12035" width="10.1796875" style="20" customWidth="1"/>
    <col min="12036" max="12036" width="9.1796875" style="20"/>
    <col min="12037" max="12037" width="3.453125" style="20" customWidth="1"/>
    <col min="12038" max="12038" width="19.54296875" style="20" customWidth="1"/>
    <col min="12039" max="12039" width="12.26953125" style="20" customWidth="1"/>
    <col min="12040" max="12040" width="10.453125" style="20" customWidth="1"/>
    <col min="12041" max="12041" width="9.1796875" style="20"/>
    <col min="12042" max="12042" width="3.54296875" style="20" customWidth="1"/>
    <col min="12043" max="12043" width="16.453125" style="20" customWidth="1"/>
    <col min="12044" max="12044" width="11.7265625" style="20" customWidth="1"/>
    <col min="12045" max="12045" width="10.1796875" style="20" customWidth="1"/>
    <col min="12046" max="12046" width="15.81640625" style="20" customWidth="1"/>
    <col min="12047" max="12047" width="3.81640625" style="20" customWidth="1"/>
    <col min="12048" max="12048" width="16.453125" style="20" customWidth="1"/>
    <col min="12049" max="12049" width="11.26953125" style="20" customWidth="1"/>
    <col min="12050" max="12050" width="10.26953125" style="20" customWidth="1"/>
    <col min="12051" max="12051" width="10" style="20" customWidth="1"/>
    <col min="12052" max="12287" width="9.1796875" style="20"/>
    <col min="12288" max="12288" width="4" style="20" customWidth="1"/>
    <col min="12289" max="12289" width="15.1796875" style="20" customWidth="1"/>
    <col min="12290" max="12290" width="13.81640625" style="20" customWidth="1"/>
    <col min="12291" max="12291" width="10.1796875" style="20" customWidth="1"/>
    <col min="12292" max="12292" width="9.1796875" style="20"/>
    <col min="12293" max="12293" width="3.453125" style="20" customWidth="1"/>
    <col min="12294" max="12294" width="19.54296875" style="20" customWidth="1"/>
    <col min="12295" max="12295" width="12.26953125" style="20" customWidth="1"/>
    <col min="12296" max="12296" width="10.453125" style="20" customWidth="1"/>
    <col min="12297" max="12297" width="9.1796875" style="20"/>
    <col min="12298" max="12298" width="3.54296875" style="20" customWidth="1"/>
    <col min="12299" max="12299" width="16.453125" style="20" customWidth="1"/>
    <col min="12300" max="12300" width="11.7265625" style="20" customWidth="1"/>
    <col min="12301" max="12301" width="10.1796875" style="20" customWidth="1"/>
    <col min="12302" max="12302" width="15.81640625" style="20" customWidth="1"/>
    <col min="12303" max="12303" width="3.81640625" style="20" customWidth="1"/>
    <col min="12304" max="12304" width="16.453125" style="20" customWidth="1"/>
    <col min="12305" max="12305" width="11.26953125" style="20" customWidth="1"/>
    <col min="12306" max="12306" width="10.26953125" style="20" customWidth="1"/>
    <col min="12307" max="12307" width="10" style="20" customWidth="1"/>
    <col min="12308" max="12543" width="9.1796875" style="20"/>
    <col min="12544" max="12544" width="4" style="20" customWidth="1"/>
    <col min="12545" max="12545" width="15.1796875" style="20" customWidth="1"/>
    <col min="12546" max="12546" width="13.81640625" style="20" customWidth="1"/>
    <col min="12547" max="12547" width="10.1796875" style="20" customWidth="1"/>
    <col min="12548" max="12548" width="9.1796875" style="20"/>
    <col min="12549" max="12549" width="3.453125" style="20" customWidth="1"/>
    <col min="12550" max="12550" width="19.54296875" style="20" customWidth="1"/>
    <col min="12551" max="12551" width="12.26953125" style="20" customWidth="1"/>
    <col min="12552" max="12552" width="10.453125" style="20" customWidth="1"/>
    <col min="12553" max="12553" width="9.1796875" style="20"/>
    <col min="12554" max="12554" width="3.54296875" style="20" customWidth="1"/>
    <col min="12555" max="12555" width="16.453125" style="20" customWidth="1"/>
    <col min="12556" max="12556" width="11.7265625" style="20" customWidth="1"/>
    <col min="12557" max="12557" width="10.1796875" style="20" customWidth="1"/>
    <col min="12558" max="12558" width="15.81640625" style="20" customWidth="1"/>
    <col min="12559" max="12559" width="3.81640625" style="20" customWidth="1"/>
    <col min="12560" max="12560" width="16.453125" style="20" customWidth="1"/>
    <col min="12561" max="12561" width="11.26953125" style="20" customWidth="1"/>
    <col min="12562" max="12562" width="10.26953125" style="20" customWidth="1"/>
    <col min="12563" max="12563" width="10" style="20" customWidth="1"/>
    <col min="12564" max="12799" width="9.1796875" style="20"/>
    <col min="12800" max="12800" width="4" style="20" customWidth="1"/>
    <col min="12801" max="12801" width="15.1796875" style="20" customWidth="1"/>
    <col min="12802" max="12802" width="13.81640625" style="20" customWidth="1"/>
    <col min="12803" max="12803" width="10.1796875" style="20" customWidth="1"/>
    <col min="12804" max="12804" width="9.1796875" style="20"/>
    <col min="12805" max="12805" width="3.453125" style="20" customWidth="1"/>
    <col min="12806" max="12806" width="19.54296875" style="20" customWidth="1"/>
    <col min="12807" max="12807" width="12.26953125" style="20" customWidth="1"/>
    <col min="12808" max="12808" width="10.453125" style="20" customWidth="1"/>
    <col min="12809" max="12809" width="9.1796875" style="20"/>
    <col min="12810" max="12810" width="3.54296875" style="20" customWidth="1"/>
    <col min="12811" max="12811" width="16.453125" style="20" customWidth="1"/>
    <col min="12812" max="12812" width="11.7265625" style="20" customWidth="1"/>
    <col min="12813" max="12813" width="10.1796875" style="20" customWidth="1"/>
    <col min="12814" max="12814" width="15.81640625" style="20" customWidth="1"/>
    <col min="12815" max="12815" width="3.81640625" style="20" customWidth="1"/>
    <col min="12816" max="12816" width="16.453125" style="20" customWidth="1"/>
    <col min="12817" max="12817" width="11.26953125" style="20" customWidth="1"/>
    <col min="12818" max="12818" width="10.26953125" style="20" customWidth="1"/>
    <col min="12819" max="12819" width="10" style="20" customWidth="1"/>
    <col min="12820" max="13055" width="9.1796875" style="20"/>
    <col min="13056" max="13056" width="4" style="20" customWidth="1"/>
    <col min="13057" max="13057" width="15.1796875" style="20" customWidth="1"/>
    <col min="13058" max="13058" width="13.81640625" style="20" customWidth="1"/>
    <col min="13059" max="13059" width="10.1796875" style="20" customWidth="1"/>
    <col min="13060" max="13060" width="9.1796875" style="20"/>
    <col min="13061" max="13061" width="3.453125" style="20" customWidth="1"/>
    <col min="13062" max="13062" width="19.54296875" style="20" customWidth="1"/>
    <col min="13063" max="13063" width="12.26953125" style="20" customWidth="1"/>
    <col min="13064" max="13064" width="10.453125" style="20" customWidth="1"/>
    <col min="13065" max="13065" width="9.1796875" style="20"/>
    <col min="13066" max="13066" width="3.54296875" style="20" customWidth="1"/>
    <col min="13067" max="13067" width="16.453125" style="20" customWidth="1"/>
    <col min="13068" max="13068" width="11.7265625" style="20" customWidth="1"/>
    <col min="13069" max="13069" width="10.1796875" style="20" customWidth="1"/>
    <col min="13070" max="13070" width="15.81640625" style="20" customWidth="1"/>
    <col min="13071" max="13071" width="3.81640625" style="20" customWidth="1"/>
    <col min="13072" max="13072" width="16.453125" style="20" customWidth="1"/>
    <col min="13073" max="13073" width="11.26953125" style="20" customWidth="1"/>
    <col min="13074" max="13074" width="10.26953125" style="20" customWidth="1"/>
    <col min="13075" max="13075" width="10" style="20" customWidth="1"/>
    <col min="13076" max="13311" width="9.1796875" style="20"/>
    <col min="13312" max="13312" width="4" style="20" customWidth="1"/>
    <col min="13313" max="13313" width="15.1796875" style="20" customWidth="1"/>
    <col min="13314" max="13314" width="13.81640625" style="20" customWidth="1"/>
    <col min="13315" max="13315" width="10.1796875" style="20" customWidth="1"/>
    <col min="13316" max="13316" width="9.1796875" style="20"/>
    <col min="13317" max="13317" width="3.453125" style="20" customWidth="1"/>
    <col min="13318" max="13318" width="19.54296875" style="20" customWidth="1"/>
    <col min="13319" max="13319" width="12.26953125" style="20" customWidth="1"/>
    <col min="13320" max="13320" width="10.453125" style="20" customWidth="1"/>
    <col min="13321" max="13321" width="9.1796875" style="20"/>
    <col min="13322" max="13322" width="3.54296875" style="20" customWidth="1"/>
    <col min="13323" max="13323" width="16.453125" style="20" customWidth="1"/>
    <col min="13324" max="13324" width="11.7265625" style="20" customWidth="1"/>
    <col min="13325" max="13325" width="10.1796875" style="20" customWidth="1"/>
    <col min="13326" max="13326" width="15.81640625" style="20" customWidth="1"/>
    <col min="13327" max="13327" width="3.81640625" style="20" customWidth="1"/>
    <col min="13328" max="13328" width="16.453125" style="20" customWidth="1"/>
    <col min="13329" max="13329" width="11.26953125" style="20" customWidth="1"/>
    <col min="13330" max="13330" width="10.26953125" style="20" customWidth="1"/>
    <col min="13331" max="13331" width="10" style="20" customWidth="1"/>
    <col min="13332" max="13567" width="9.1796875" style="20"/>
    <col min="13568" max="13568" width="4" style="20" customWidth="1"/>
    <col min="13569" max="13569" width="15.1796875" style="20" customWidth="1"/>
    <col min="13570" max="13570" width="13.81640625" style="20" customWidth="1"/>
    <col min="13571" max="13571" width="10.1796875" style="20" customWidth="1"/>
    <col min="13572" max="13572" width="9.1796875" style="20"/>
    <col min="13573" max="13573" width="3.453125" style="20" customWidth="1"/>
    <col min="13574" max="13574" width="19.54296875" style="20" customWidth="1"/>
    <col min="13575" max="13575" width="12.26953125" style="20" customWidth="1"/>
    <col min="13576" max="13576" width="10.453125" style="20" customWidth="1"/>
    <col min="13577" max="13577" width="9.1796875" style="20"/>
    <col min="13578" max="13578" width="3.54296875" style="20" customWidth="1"/>
    <col min="13579" max="13579" width="16.453125" style="20" customWidth="1"/>
    <col min="13580" max="13580" width="11.7265625" style="20" customWidth="1"/>
    <col min="13581" max="13581" width="10.1796875" style="20" customWidth="1"/>
    <col min="13582" max="13582" width="15.81640625" style="20" customWidth="1"/>
    <col min="13583" max="13583" width="3.81640625" style="20" customWidth="1"/>
    <col min="13584" max="13584" width="16.453125" style="20" customWidth="1"/>
    <col min="13585" max="13585" width="11.26953125" style="20" customWidth="1"/>
    <col min="13586" max="13586" width="10.26953125" style="20" customWidth="1"/>
    <col min="13587" max="13587" width="10" style="20" customWidth="1"/>
    <col min="13588" max="13823" width="9.1796875" style="20"/>
    <col min="13824" max="13824" width="4" style="20" customWidth="1"/>
    <col min="13825" max="13825" width="15.1796875" style="20" customWidth="1"/>
    <col min="13826" max="13826" width="13.81640625" style="20" customWidth="1"/>
    <col min="13827" max="13827" width="10.1796875" style="20" customWidth="1"/>
    <col min="13828" max="13828" width="9.1796875" style="20"/>
    <col min="13829" max="13829" width="3.453125" style="20" customWidth="1"/>
    <col min="13830" max="13830" width="19.54296875" style="20" customWidth="1"/>
    <col min="13831" max="13831" width="12.26953125" style="20" customWidth="1"/>
    <col min="13832" max="13832" width="10.453125" style="20" customWidth="1"/>
    <col min="13833" max="13833" width="9.1796875" style="20"/>
    <col min="13834" max="13834" width="3.54296875" style="20" customWidth="1"/>
    <col min="13835" max="13835" width="16.453125" style="20" customWidth="1"/>
    <col min="13836" max="13836" width="11.7265625" style="20" customWidth="1"/>
    <col min="13837" max="13837" width="10.1796875" style="20" customWidth="1"/>
    <col min="13838" max="13838" width="15.81640625" style="20" customWidth="1"/>
    <col min="13839" max="13839" width="3.81640625" style="20" customWidth="1"/>
    <col min="13840" max="13840" width="16.453125" style="20" customWidth="1"/>
    <col min="13841" max="13841" width="11.26953125" style="20" customWidth="1"/>
    <col min="13842" max="13842" width="10.26953125" style="20" customWidth="1"/>
    <col min="13843" max="13843" width="10" style="20" customWidth="1"/>
    <col min="13844" max="14079" width="9.1796875" style="20"/>
    <col min="14080" max="14080" width="4" style="20" customWidth="1"/>
    <col min="14081" max="14081" width="15.1796875" style="20" customWidth="1"/>
    <col min="14082" max="14082" width="13.81640625" style="20" customWidth="1"/>
    <col min="14083" max="14083" width="10.1796875" style="20" customWidth="1"/>
    <col min="14084" max="14084" width="9.1796875" style="20"/>
    <col min="14085" max="14085" width="3.453125" style="20" customWidth="1"/>
    <col min="14086" max="14086" width="19.54296875" style="20" customWidth="1"/>
    <col min="14087" max="14087" width="12.26953125" style="20" customWidth="1"/>
    <col min="14088" max="14088" width="10.453125" style="20" customWidth="1"/>
    <col min="14089" max="14089" width="9.1796875" style="20"/>
    <col min="14090" max="14090" width="3.54296875" style="20" customWidth="1"/>
    <col min="14091" max="14091" width="16.453125" style="20" customWidth="1"/>
    <col min="14092" max="14092" width="11.7265625" style="20" customWidth="1"/>
    <col min="14093" max="14093" width="10.1796875" style="20" customWidth="1"/>
    <col min="14094" max="14094" width="15.81640625" style="20" customWidth="1"/>
    <col min="14095" max="14095" width="3.81640625" style="20" customWidth="1"/>
    <col min="14096" max="14096" width="16.453125" style="20" customWidth="1"/>
    <col min="14097" max="14097" width="11.26953125" style="20" customWidth="1"/>
    <col min="14098" max="14098" width="10.26953125" style="20" customWidth="1"/>
    <col min="14099" max="14099" width="10" style="20" customWidth="1"/>
    <col min="14100" max="14335" width="9.1796875" style="20"/>
    <col min="14336" max="14336" width="4" style="20" customWidth="1"/>
    <col min="14337" max="14337" width="15.1796875" style="20" customWidth="1"/>
    <col min="14338" max="14338" width="13.81640625" style="20" customWidth="1"/>
    <col min="14339" max="14339" width="10.1796875" style="20" customWidth="1"/>
    <col min="14340" max="14340" width="9.1796875" style="20"/>
    <col min="14341" max="14341" width="3.453125" style="20" customWidth="1"/>
    <col min="14342" max="14342" width="19.54296875" style="20" customWidth="1"/>
    <col min="14343" max="14343" width="12.26953125" style="20" customWidth="1"/>
    <col min="14344" max="14344" width="10.453125" style="20" customWidth="1"/>
    <col min="14345" max="14345" width="9.1796875" style="20"/>
    <col min="14346" max="14346" width="3.54296875" style="20" customWidth="1"/>
    <col min="14347" max="14347" width="16.453125" style="20" customWidth="1"/>
    <col min="14348" max="14348" width="11.7265625" style="20" customWidth="1"/>
    <col min="14349" max="14349" width="10.1796875" style="20" customWidth="1"/>
    <col min="14350" max="14350" width="15.81640625" style="20" customWidth="1"/>
    <col min="14351" max="14351" width="3.81640625" style="20" customWidth="1"/>
    <col min="14352" max="14352" width="16.453125" style="20" customWidth="1"/>
    <col min="14353" max="14353" width="11.26953125" style="20" customWidth="1"/>
    <col min="14354" max="14354" width="10.26953125" style="20" customWidth="1"/>
    <col min="14355" max="14355" width="10" style="20" customWidth="1"/>
    <col min="14356" max="14591" width="9.1796875" style="20"/>
    <col min="14592" max="14592" width="4" style="20" customWidth="1"/>
    <col min="14593" max="14593" width="15.1796875" style="20" customWidth="1"/>
    <col min="14594" max="14594" width="13.81640625" style="20" customWidth="1"/>
    <col min="14595" max="14595" width="10.1796875" style="20" customWidth="1"/>
    <col min="14596" max="14596" width="9.1796875" style="20"/>
    <col min="14597" max="14597" width="3.453125" style="20" customWidth="1"/>
    <col min="14598" max="14598" width="19.54296875" style="20" customWidth="1"/>
    <col min="14599" max="14599" width="12.26953125" style="20" customWidth="1"/>
    <col min="14600" max="14600" width="10.453125" style="20" customWidth="1"/>
    <col min="14601" max="14601" width="9.1796875" style="20"/>
    <col min="14602" max="14602" width="3.54296875" style="20" customWidth="1"/>
    <col min="14603" max="14603" width="16.453125" style="20" customWidth="1"/>
    <col min="14604" max="14604" width="11.7265625" style="20" customWidth="1"/>
    <col min="14605" max="14605" width="10.1796875" style="20" customWidth="1"/>
    <col min="14606" max="14606" width="15.81640625" style="20" customWidth="1"/>
    <col min="14607" max="14607" width="3.81640625" style="20" customWidth="1"/>
    <col min="14608" max="14608" width="16.453125" style="20" customWidth="1"/>
    <col min="14609" max="14609" width="11.26953125" style="20" customWidth="1"/>
    <col min="14610" max="14610" width="10.26953125" style="20" customWidth="1"/>
    <col min="14611" max="14611" width="10" style="20" customWidth="1"/>
    <col min="14612" max="14847" width="9.1796875" style="20"/>
    <col min="14848" max="14848" width="4" style="20" customWidth="1"/>
    <col min="14849" max="14849" width="15.1796875" style="20" customWidth="1"/>
    <col min="14850" max="14850" width="13.81640625" style="20" customWidth="1"/>
    <col min="14851" max="14851" width="10.1796875" style="20" customWidth="1"/>
    <col min="14852" max="14852" width="9.1796875" style="20"/>
    <col min="14853" max="14853" width="3.453125" style="20" customWidth="1"/>
    <col min="14854" max="14854" width="19.54296875" style="20" customWidth="1"/>
    <col min="14855" max="14855" width="12.26953125" style="20" customWidth="1"/>
    <col min="14856" max="14856" width="10.453125" style="20" customWidth="1"/>
    <col min="14857" max="14857" width="9.1796875" style="20"/>
    <col min="14858" max="14858" width="3.54296875" style="20" customWidth="1"/>
    <col min="14859" max="14859" width="16.453125" style="20" customWidth="1"/>
    <col min="14860" max="14860" width="11.7265625" style="20" customWidth="1"/>
    <col min="14861" max="14861" width="10.1796875" style="20" customWidth="1"/>
    <col min="14862" max="14862" width="15.81640625" style="20" customWidth="1"/>
    <col min="14863" max="14863" width="3.81640625" style="20" customWidth="1"/>
    <col min="14864" max="14864" width="16.453125" style="20" customWidth="1"/>
    <col min="14865" max="14865" width="11.26953125" style="20" customWidth="1"/>
    <col min="14866" max="14866" width="10.26953125" style="20" customWidth="1"/>
    <col min="14867" max="14867" width="10" style="20" customWidth="1"/>
    <col min="14868" max="15103" width="9.1796875" style="20"/>
    <col min="15104" max="15104" width="4" style="20" customWidth="1"/>
    <col min="15105" max="15105" width="15.1796875" style="20" customWidth="1"/>
    <col min="15106" max="15106" width="13.81640625" style="20" customWidth="1"/>
    <col min="15107" max="15107" width="10.1796875" style="20" customWidth="1"/>
    <col min="15108" max="15108" width="9.1796875" style="20"/>
    <col min="15109" max="15109" width="3.453125" style="20" customWidth="1"/>
    <col min="15110" max="15110" width="19.54296875" style="20" customWidth="1"/>
    <col min="15111" max="15111" width="12.26953125" style="20" customWidth="1"/>
    <col min="15112" max="15112" width="10.453125" style="20" customWidth="1"/>
    <col min="15113" max="15113" width="9.1796875" style="20"/>
    <col min="15114" max="15114" width="3.54296875" style="20" customWidth="1"/>
    <col min="15115" max="15115" width="16.453125" style="20" customWidth="1"/>
    <col min="15116" max="15116" width="11.7265625" style="20" customWidth="1"/>
    <col min="15117" max="15117" width="10.1796875" style="20" customWidth="1"/>
    <col min="15118" max="15118" width="15.81640625" style="20" customWidth="1"/>
    <col min="15119" max="15119" width="3.81640625" style="20" customWidth="1"/>
    <col min="15120" max="15120" width="16.453125" style="20" customWidth="1"/>
    <col min="15121" max="15121" width="11.26953125" style="20" customWidth="1"/>
    <col min="15122" max="15122" width="10.26953125" style="20" customWidth="1"/>
    <col min="15123" max="15123" width="10" style="20" customWidth="1"/>
    <col min="15124" max="15359" width="9.1796875" style="20"/>
    <col min="15360" max="15360" width="4" style="20" customWidth="1"/>
    <col min="15361" max="15361" width="15.1796875" style="20" customWidth="1"/>
    <col min="15362" max="15362" width="13.81640625" style="20" customWidth="1"/>
    <col min="15363" max="15363" width="10.1796875" style="20" customWidth="1"/>
    <col min="15364" max="15364" width="9.1796875" style="20"/>
    <col min="15365" max="15365" width="3.453125" style="20" customWidth="1"/>
    <col min="15366" max="15366" width="19.54296875" style="20" customWidth="1"/>
    <col min="15367" max="15367" width="12.26953125" style="20" customWidth="1"/>
    <col min="15368" max="15368" width="10.453125" style="20" customWidth="1"/>
    <col min="15369" max="15369" width="9.1796875" style="20"/>
    <col min="15370" max="15370" width="3.54296875" style="20" customWidth="1"/>
    <col min="15371" max="15371" width="16.453125" style="20" customWidth="1"/>
    <col min="15372" max="15372" width="11.7265625" style="20" customWidth="1"/>
    <col min="15373" max="15373" width="10.1796875" style="20" customWidth="1"/>
    <col min="15374" max="15374" width="15.81640625" style="20" customWidth="1"/>
    <col min="15375" max="15375" width="3.81640625" style="20" customWidth="1"/>
    <col min="15376" max="15376" width="16.453125" style="20" customWidth="1"/>
    <col min="15377" max="15377" width="11.26953125" style="20" customWidth="1"/>
    <col min="15378" max="15378" width="10.26953125" style="20" customWidth="1"/>
    <col min="15379" max="15379" width="10" style="20" customWidth="1"/>
    <col min="15380" max="15615" width="9.1796875" style="20"/>
    <col min="15616" max="15616" width="4" style="20" customWidth="1"/>
    <col min="15617" max="15617" width="15.1796875" style="20" customWidth="1"/>
    <col min="15618" max="15618" width="13.81640625" style="20" customWidth="1"/>
    <col min="15619" max="15619" width="10.1796875" style="20" customWidth="1"/>
    <col min="15620" max="15620" width="9.1796875" style="20"/>
    <col min="15621" max="15621" width="3.453125" style="20" customWidth="1"/>
    <col min="15622" max="15622" width="19.54296875" style="20" customWidth="1"/>
    <col min="15623" max="15623" width="12.26953125" style="20" customWidth="1"/>
    <col min="15624" max="15624" width="10.453125" style="20" customWidth="1"/>
    <col min="15625" max="15625" width="9.1796875" style="20"/>
    <col min="15626" max="15626" width="3.54296875" style="20" customWidth="1"/>
    <col min="15627" max="15627" width="16.453125" style="20" customWidth="1"/>
    <col min="15628" max="15628" width="11.7265625" style="20" customWidth="1"/>
    <col min="15629" max="15629" width="10.1796875" style="20" customWidth="1"/>
    <col min="15630" max="15630" width="15.81640625" style="20" customWidth="1"/>
    <col min="15631" max="15631" width="3.81640625" style="20" customWidth="1"/>
    <col min="15632" max="15632" width="16.453125" style="20" customWidth="1"/>
    <col min="15633" max="15633" width="11.26953125" style="20" customWidth="1"/>
    <col min="15634" max="15634" width="10.26953125" style="20" customWidth="1"/>
    <col min="15635" max="15635" width="10" style="20" customWidth="1"/>
    <col min="15636" max="15871" width="9.1796875" style="20"/>
    <col min="15872" max="15872" width="4" style="20" customWidth="1"/>
    <col min="15873" max="15873" width="15.1796875" style="20" customWidth="1"/>
    <col min="15874" max="15874" width="13.81640625" style="20" customWidth="1"/>
    <col min="15875" max="15875" width="10.1796875" style="20" customWidth="1"/>
    <col min="15876" max="15876" width="9.1796875" style="20"/>
    <col min="15877" max="15877" width="3.453125" style="20" customWidth="1"/>
    <col min="15878" max="15878" width="19.54296875" style="20" customWidth="1"/>
    <col min="15879" max="15879" width="12.26953125" style="20" customWidth="1"/>
    <col min="15880" max="15880" width="10.453125" style="20" customWidth="1"/>
    <col min="15881" max="15881" width="9.1796875" style="20"/>
    <col min="15882" max="15882" width="3.54296875" style="20" customWidth="1"/>
    <col min="15883" max="15883" width="16.453125" style="20" customWidth="1"/>
    <col min="15884" max="15884" width="11.7265625" style="20" customWidth="1"/>
    <col min="15885" max="15885" width="10.1796875" style="20" customWidth="1"/>
    <col min="15886" max="15886" width="15.81640625" style="20" customWidth="1"/>
    <col min="15887" max="15887" width="3.81640625" style="20" customWidth="1"/>
    <col min="15888" max="15888" width="16.453125" style="20" customWidth="1"/>
    <col min="15889" max="15889" width="11.26953125" style="20" customWidth="1"/>
    <col min="15890" max="15890" width="10.26953125" style="20" customWidth="1"/>
    <col min="15891" max="15891" width="10" style="20" customWidth="1"/>
    <col min="15892" max="16127" width="9.1796875" style="20"/>
    <col min="16128" max="16128" width="4" style="20" customWidth="1"/>
    <col min="16129" max="16129" width="15.1796875" style="20" customWidth="1"/>
    <col min="16130" max="16130" width="13.81640625" style="20" customWidth="1"/>
    <col min="16131" max="16131" width="10.1796875" style="20" customWidth="1"/>
    <col min="16132" max="16132" width="9.1796875" style="20"/>
    <col min="16133" max="16133" width="3.453125" style="20" customWidth="1"/>
    <col min="16134" max="16134" width="19.54296875" style="20" customWidth="1"/>
    <col min="16135" max="16135" width="12.26953125" style="20" customWidth="1"/>
    <col min="16136" max="16136" width="10.453125" style="20" customWidth="1"/>
    <col min="16137" max="16137" width="9.1796875" style="20"/>
    <col min="16138" max="16138" width="3.54296875" style="20" customWidth="1"/>
    <col min="16139" max="16139" width="16.453125" style="20" customWidth="1"/>
    <col min="16140" max="16140" width="11.7265625" style="20" customWidth="1"/>
    <col min="16141" max="16141" width="10.1796875" style="20" customWidth="1"/>
    <col min="16142" max="16142" width="15.81640625" style="20" customWidth="1"/>
    <col min="16143" max="16143" width="3.81640625" style="20" customWidth="1"/>
    <col min="16144" max="16144" width="16.453125" style="20" customWidth="1"/>
    <col min="16145" max="16145" width="11.26953125" style="20" customWidth="1"/>
    <col min="16146" max="16146" width="10.26953125" style="20" customWidth="1"/>
    <col min="16147" max="16147" width="10" style="20" customWidth="1"/>
    <col min="16148" max="16384" width="9.1796875" style="20"/>
  </cols>
  <sheetData>
    <row r="1" spans="1:27" ht="18">
      <c r="A1" s="33" t="s">
        <v>194</v>
      </c>
    </row>
    <row r="2" spans="1:27" ht="18" customHeight="1">
      <c r="A2" s="931" t="s">
        <v>297</v>
      </c>
      <c r="B2" s="931"/>
      <c r="C2" s="931"/>
      <c r="D2" s="931"/>
      <c r="E2" s="931"/>
      <c r="F2" s="931"/>
      <c r="G2" s="931"/>
      <c r="H2" s="931"/>
      <c r="I2" s="931"/>
      <c r="J2" s="931"/>
      <c r="K2" s="931"/>
      <c r="L2" s="931"/>
      <c r="M2" s="931"/>
      <c r="N2" s="931"/>
      <c r="O2" s="931"/>
      <c r="P2" s="931"/>
      <c r="Q2" s="931"/>
      <c r="R2" s="931"/>
      <c r="S2" s="931"/>
      <c r="T2" s="931"/>
      <c r="U2" s="931"/>
      <c r="V2" s="931"/>
      <c r="W2" s="931"/>
      <c r="X2" s="931"/>
      <c r="Y2" s="931"/>
      <c r="Z2" s="931"/>
      <c r="AA2" s="931"/>
    </row>
    <row r="3" spans="1:27" ht="18" customHeight="1">
      <c r="A3" s="934" t="s">
        <v>295</v>
      </c>
      <c r="B3" s="934"/>
      <c r="C3" s="934"/>
      <c r="D3" s="934"/>
      <c r="E3" s="934"/>
      <c r="F3" s="934"/>
      <c r="G3" s="934"/>
      <c r="H3" s="54"/>
      <c r="I3" s="54"/>
      <c r="J3" s="54"/>
      <c r="K3" s="54"/>
      <c r="L3" s="54"/>
      <c r="M3" s="54"/>
      <c r="N3" s="54"/>
      <c r="O3" s="54"/>
      <c r="P3" s="54"/>
      <c r="Q3" s="54"/>
      <c r="R3" s="54"/>
      <c r="S3" s="54"/>
      <c r="T3" s="54"/>
      <c r="U3" s="54"/>
      <c r="V3" s="54"/>
      <c r="W3" s="54"/>
      <c r="X3" s="54"/>
      <c r="Y3" s="54"/>
      <c r="Z3" s="54"/>
      <c r="AA3" s="54"/>
    </row>
    <row r="5" spans="1:27" s="55" customFormat="1" ht="28">
      <c r="A5" s="37" t="s">
        <v>106</v>
      </c>
      <c r="B5" s="37" t="s">
        <v>107</v>
      </c>
      <c r="C5" s="38"/>
      <c r="D5" s="38"/>
      <c r="E5" s="38"/>
      <c r="F5" s="37" t="s">
        <v>108</v>
      </c>
      <c r="G5" s="39" t="s">
        <v>109</v>
      </c>
      <c r="H5" s="38"/>
      <c r="I5" s="38"/>
      <c r="J5" s="38"/>
      <c r="K5" s="37" t="s">
        <v>110</v>
      </c>
      <c r="L5" s="40" t="s">
        <v>111</v>
      </c>
      <c r="M5" s="38"/>
      <c r="N5" s="41"/>
      <c r="O5" s="38"/>
      <c r="P5" s="37" t="s">
        <v>112</v>
      </c>
      <c r="Q5" s="40" t="s">
        <v>113</v>
      </c>
      <c r="R5" s="38"/>
      <c r="S5" s="38"/>
    </row>
    <row r="6" spans="1:27" ht="4.5" customHeight="1" thickBot="1"/>
    <row r="7" spans="1:27" ht="28.5" thickBot="1">
      <c r="A7" s="42" t="s">
        <v>114</v>
      </c>
      <c r="B7" s="43" t="s">
        <v>115</v>
      </c>
      <c r="C7" s="44" t="s">
        <v>116</v>
      </c>
      <c r="D7" s="45" t="s">
        <v>117</v>
      </c>
      <c r="E7" s="86"/>
      <c r="F7" s="42" t="s">
        <v>114</v>
      </c>
      <c r="G7" s="43" t="s">
        <v>115</v>
      </c>
      <c r="H7" s="44" t="s">
        <v>116</v>
      </c>
      <c r="I7" s="45" t="s">
        <v>117</v>
      </c>
      <c r="K7" s="42" t="s">
        <v>114</v>
      </c>
      <c r="L7" s="43" t="s">
        <v>115</v>
      </c>
      <c r="M7" s="44" t="s">
        <v>118</v>
      </c>
      <c r="N7" s="45" t="s">
        <v>117</v>
      </c>
      <c r="P7" s="42" t="s">
        <v>114</v>
      </c>
      <c r="Q7" s="43" t="s">
        <v>115</v>
      </c>
      <c r="R7" s="44" t="s">
        <v>118</v>
      </c>
      <c r="S7" s="45" t="s">
        <v>117</v>
      </c>
    </row>
    <row r="8" spans="1:27" ht="15.5">
      <c r="A8" s="50" t="s">
        <v>134</v>
      </c>
      <c r="B8" s="51">
        <v>23796.127</v>
      </c>
      <c r="C8" s="51">
        <v>30283</v>
      </c>
      <c r="D8" s="61">
        <v>2.3750713261173311</v>
      </c>
      <c r="E8" s="87"/>
      <c r="F8" s="50" t="s">
        <v>137</v>
      </c>
      <c r="G8" s="51">
        <v>3786.3380000000002</v>
      </c>
      <c r="H8" s="51">
        <v>18354</v>
      </c>
      <c r="I8" s="61">
        <v>2.7928345773098391</v>
      </c>
      <c r="K8" s="82" t="s">
        <v>122</v>
      </c>
      <c r="L8" s="49">
        <v>13186.545</v>
      </c>
      <c r="M8" s="49">
        <v>3619.7849999999999</v>
      </c>
      <c r="N8" s="72">
        <v>3.6429083495290469</v>
      </c>
      <c r="P8" s="82" t="s">
        <v>258</v>
      </c>
      <c r="Q8" s="49">
        <v>6106.3109999999997</v>
      </c>
      <c r="R8" s="49">
        <v>1478.8789999999999</v>
      </c>
      <c r="S8" s="72">
        <v>4.1290132593673992</v>
      </c>
    </row>
    <row r="9" spans="1:27" ht="15.5">
      <c r="A9" s="50" t="s">
        <v>132</v>
      </c>
      <c r="B9" s="51">
        <v>14964.474</v>
      </c>
      <c r="C9" s="51">
        <v>12616</v>
      </c>
      <c r="D9" s="61">
        <v>2.2902799642357881</v>
      </c>
      <c r="E9" s="88"/>
      <c r="F9" s="50" t="s">
        <v>258</v>
      </c>
      <c r="G9" s="51">
        <v>3552.2719999999999</v>
      </c>
      <c r="H9" s="51">
        <v>12700</v>
      </c>
      <c r="I9" s="61">
        <v>3.4715989828368374</v>
      </c>
      <c r="K9" s="50" t="s">
        <v>139</v>
      </c>
      <c r="L9" s="51">
        <v>6038.8190000000004</v>
      </c>
      <c r="M9" s="51">
        <v>1229.383</v>
      </c>
      <c r="N9" s="61">
        <v>4.9120729666832874</v>
      </c>
      <c r="P9" s="50" t="s">
        <v>124</v>
      </c>
      <c r="Q9" s="51">
        <v>4569.3230000000003</v>
      </c>
      <c r="R9" s="51">
        <v>1371.3579999999999</v>
      </c>
      <c r="S9" s="61">
        <v>3.3319694784294112</v>
      </c>
    </row>
    <row r="10" spans="1:27" ht="16" thickBot="1">
      <c r="A10" s="50" t="s">
        <v>137</v>
      </c>
      <c r="B10" s="51">
        <v>9911.4330000000009</v>
      </c>
      <c r="C10" s="51">
        <v>30590</v>
      </c>
      <c r="D10" s="61">
        <v>2.3412575766881312</v>
      </c>
      <c r="E10" s="87"/>
      <c r="F10" s="50" t="s">
        <v>141</v>
      </c>
      <c r="G10" s="51">
        <v>784.44100000000003</v>
      </c>
      <c r="H10" s="51">
        <v>6795</v>
      </c>
      <c r="I10" s="61">
        <v>1.8300268284147907</v>
      </c>
      <c r="K10" s="50" t="s">
        <v>124</v>
      </c>
      <c r="L10" s="51">
        <v>5407.5410000000002</v>
      </c>
      <c r="M10" s="51">
        <v>1421.2170000000001</v>
      </c>
      <c r="N10" s="61">
        <v>3.8048665334005993</v>
      </c>
      <c r="P10" s="50" t="s">
        <v>122</v>
      </c>
      <c r="Q10" s="51">
        <v>4349.66</v>
      </c>
      <c r="R10" s="51">
        <v>1156.058</v>
      </c>
      <c r="S10" s="61">
        <v>3.7624928853050625</v>
      </c>
    </row>
    <row r="11" spans="1:27" ht="16" thickBot="1">
      <c r="A11" s="50" t="s">
        <v>258</v>
      </c>
      <c r="B11" s="51">
        <v>9801.8870000000006</v>
      </c>
      <c r="C11" s="51">
        <v>24867</v>
      </c>
      <c r="D11" s="61">
        <v>3.1373768896656138</v>
      </c>
      <c r="E11" s="88"/>
      <c r="F11" s="113" t="s">
        <v>201</v>
      </c>
      <c r="G11" s="53">
        <v>8561.9410000000007</v>
      </c>
      <c r="H11" s="53">
        <v>40226</v>
      </c>
      <c r="I11" s="71">
        <v>2.8784393923297573</v>
      </c>
      <c r="K11" s="50" t="s">
        <v>258</v>
      </c>
      <c r="L11" s="51">
        <v>5378.4440000000004</v>
      </c>
      <c r="M11" s="51">
        <v>1002.349</v>
      </c>
      <c r="N11" s="61">
        <v>5.3658396426793464</v>
      </c>
      <c r="P11" s="50" t="s">
        <v>133</v>
      </c>
      <c r="Q11" s="51">
        <v>3290.4520000000002</v>
      </c>
      <c r="R11" s="51">
        <v>955.50599999999997</v>
      </c>
      <c r="S11" s="61">
        <v>3.4436748696502173</v>
      </c>
    </row>
    <row r="12" spans="1:27" ht="15.5">
      <c r="A12" s="50" t="s">
        <v>141</v>
      </c>
      <c r="B12" s="51">
        <v>7784.38</v>
      </c>
      <c r="C12" s="51">
        <v>18747</v>
      </c>
      <c r="D12" s="61">
        <v>1.7836471099063882</v>
      </c>
      <c r="E12" s="88"/>
      <c r="F12"/>
      <c r="G12"/>
      <c r="H12"/>
      <c r="I12"/>
      <c r="K12" s="50" t="s">
        <v>119</v>
      </c>
      <c r="L12" s="51">
        <v>3632.5369999999998</v>
      </c>
      <c r="M12" s="51">
        <v>1550.2460000000001</v>
      </c>
      <c r="N12" s="61">
        <v>2.3432003694897454</v>
      </c>
      <c r="P12" s="50" t="s">
        <v>136</v>
      </c>
      <c r="Q12" s="51">
        <v>2649.9870000000001</v>
      </c>
      <c r="R12" s="51">
        <v>609.66600000000005</v>
      </c>
      <c r="S12" s="61">
        <v>4.3466209367096083</v>
      </c>
    </row>
    <row r="13" spans="1:27" ht="15.5">
      <c r="A13" s="50" t="s">
        <v>138</v>
      </c>
      <c r="B13" s="51">
        <v>6316.6210000000001</v>
      </c>
      <c r="C13" s="51">
        <v>11175</v>
      </c>
      <c r="D13" s="61">
        <v>1.9598393437231425</v>
      </c>
      <c r="E13" s="88"/>
      <c r="F13"/>
      <c r="G13"/>
      <c r="H13"/>
      <c r="I13"/>
      <c r="K13" s="50" t="s">
        <v>137</v>
      </c>
      <c r="L13" s="51">
        <v>2258.64</v>
      </c>
      <c r="M13" s="51">
        <v>693.41200000000003</v>
      </c>
      <c r="N13" s="61">
        <v>3.2572842696694027</v>
      </c>
      <c r="P13" s="50" t="s">
        <v>121</v>
      </c>
      <c r="Q13" s="51">
        <v>2440.3719999999998</v>
      </c>
      <c r="R13" s="51">
        <v>411.46699999999998</v>
      </c>
      <c r="S13" s="61">
        <v>5.9309057591495788</v>
      </c>
    </row>
    <row r="14" spans="1:27" ht="15.5">
      <c r="A14" s="50" t="s">
        <v>122</v>
      </c>
      <c r="B14" s="51">
        <v>5214.6040000000003</v>
      </c>
      <c r="C14" s="51">
        <v>5684</v>
      </c>
      <c r="D14" s="61">
        <v>2.5157561494766929</v>
      </c>
      <c r="E14" s="88"/>
      <c r="F14"/>
      <c r="G14"/>
      <c r="H14"/>
      <c r="I14"/>
      <c r="K14" s="50" t="s">
        <v>132</v>
      </c>
      <c r="L14" s="51">
        <v>1990.1369999999999</v>
      </c>
      <c r="M14" s="51">
        <v>644.14300000000003</v>
      </c>
      <c r="N14" s="61">
        <v>3.089588802486404</v>
      </c>
      <c r="P14" s="50" t="s">
        <v>139</v>
      </c>
      <c r="Q14" s="51">
        <v>2160.83</v>
      </c>
      <c r="R14" s="51">
        <v>478.53199999999998</v>
      </c>
      <c r="S14" s="61">
        <v>4.5155391906915314</v>
      </c>
    </row>
    <row r="15" spans="1:27" ht="15.5">
      <c r="A15" s="50" t="s">
        <v>133</v>
      </c>
      <c r="B15" s="51">
        <v>5108.4849999999997</v>
      </c>
      <c r="C15" s="51">
        <v>3616</v>
      </c>
      <c r="D15" s="61">
        <v>3.0303085128280567</v>
      </c>
      <c r="E15" s="88"/>
      <c r="F15"/>
      <c r="G15"/>
      <c r="H15"/>
      <c r="I15"/>
      <c r="K15" s="50" t="s">
        <v>128</v>
      </c>
      <c r="L15" s="51">
        <v>1848.6079999999999</v>
      </c>
      <c r="M15" s="51">
        <v>615.08699999999999</v>
      </c>
      <c r="N15" s="61">
        <v>3.0054415066486531</v>
      </c>
      <c r="P15" s="50" t="s">
        <v>288</v>
      </c>
      <c r="Q15" s="51">
        <v>1296.5419999999999</v>
      </c>
      <c r="R15" s="51">
        <v>253.208</v>
      </c>
      <c r="S15" s="61">
        <v>5.120462228681558</v>
      </c>
    </row>
    <row r="16" spans="1:27" ht="15.5">
      <c r="A16" s="50" t="s">
        <v>124</v>
      </c>
      <c r="B16" s="51">
        <v>5002.1750000000002</v>
      </c>
      <c r="C16" s="51">
        <v>5447</v>
      </c>
      <c r="D16" s="61">
        <v>1.6922433889963371</v>
      </c>
      <c r="E16" s="88"/>
      <c r="F16"/>
      <c r="G16"/>
      <c r="H16"/>
      <c r="I16"/>
      <c r="K16" s="50" t="s">
        <v>136</v>
      </c>
      <c r="L16" s="51">
        <v>1774.2360000000001</v>
      </c>
      <c r="M16" s="51">
        <v>494.43200000000002</v>
      </c>
      <c r="N16" s="61">
        <v>3.5884327875218434</v>
      </c>
      <c r="P16" s="50" t="s">
        <v>132</v>
      </c>
      <c r="Q16" s="51">
        <v>527.52599999999995</v>
      </c>
      <c r="R16" s="51">
        <v>133.191</v>
      </c>
      <c r="S16" s="61">
        <v>3.9606730184471921</v>
      </c>
    </row>
    <row r="17" spans="1:19" ht="16" thickBot="1">
      <c r="A17" s="50" t="s">
        <v>119</v>
      </c>
      <c r="B17" s="51">
        <v>2871.6289999999999</v>
      </c>
      <c r="C17" s="51">
        <v>11814</v>
      </c>
      <c r="D17" s="61">
        <v>3.1062066175508205</v>
      </c>
      <c r="E17" s="87"/>
      <c r="F17"/>
      <c r="G17"/>
      <c r="H17"/>
      <c r="I17"/>
      <c r="K17" s="50" t="s">
        <v>140</v>
      </c>
      <c r="L17" s="51">
        <v>1000.981</v>
      </c>
      <c r="M17" s="51">
        <v>354.46499999999997</v>
      </c>
      <c r="N17" s="61">
        <v>2.8239205563313727</v>
      </c>
      <c r="P17" s="50" t="s">
        <v>226</v>
      </c>
      <c r="Q17" s="51">
        <v>258.41000000000003</v>
      </c>
      <c r="R17" s="51">
        <v>45.767000000000003</v>
      </c>
      <c r="S17" s="61">
        <v>5.6462079664387002</v>
      </c>
    </row>
    <row r="18" spans="1:19" ht="16" thickBot="1">
      <c r="A18" s="113" t="s">
        <v>201</v>
      </c>
      <c r="B18" s="53">
        <v>96812.407999999996</v>
      </c>
      <c r="C18" s="53">
        <v>162785</v>
      </c>
      <c r="D18" s="71">
        <v>2.3204262345116717</v>
      </c>
      <c r="E18" s="89"/>
      <c r="F18"/>
      <c r="G18"/>
      <c r="H18"/>
      <c r="K18" s="50" t="s">
        <v>121</v>
      </c>
      <c r="L18" s="51">
        <v>996.71</v>
      </c>
      <c r="M18" s="51">
        <v>186.53100000000001</v>
      </c>
      <c r="N18" s="61">
        <v>5.3434013649205765</v>
      </c>
      <c r="P18" s="50" t="s">
        <v>119</v>
      </c>
      <c r="Q18" s="51">
        <v>248.69800000000001</v>
      </c>
      <c r="R18" s="51">
        <v>78.619</v>
      </c>
      <c r="S18" s="61">
        <v>3.1633320189776009</v>
      </c>
    </row>
    <row r="19" spans="1:19" ht="15.5">
      <c r="A19"/>
      <c r="B19"/>
      <c r="C19"/>
      <c r="D19"/>
      <c r="E19" s="90"/>
      <c r="F19"/>
      <c r="G19"/>
      <c r="H19"/>
      <c r="K19" s="50" t="s">
        <v>133</v>
      </c>
      <c r="L19" s="51">
        <v>863.58799999999997</v>
      </c>
      <c r="M19" s="51">
        <v>201.55199999999999</v>
      </c>
      <c r="N19" s="61">
        <v>4.2846907993966816</v>
      </c>
      <c r="P19" s="50" t="s">
        <v>128</v>
      </c>
      <c r="Q19" s="51">
        <v>242.65</v>
      </c>
      <c r="R19" s="51">
        <v>107.066</v>
      </c>
      <c r="S19" s="61">
        <v>2.266359068238283</v>
      </c>
    </row>
    <row r="20" spans="1:19" ht="15" customHeight="1">
      <c r="A20"/>
      <c r="B20"/>
      <c r="C20"/>
      <c r="D20"/>
      <c r="E20" s="90"/>
      <c r="F20"/>
      <c r="G20"/>
      <c r="H20"/>
      <c r="K20" s="50" t="s">
        <v>120</v>
      </c>
      <c r="L20" s="51">
        <v>655.471</v>
      </c>
      <c r="M20" s="51">
        <v>115.587</v>
      </c>
      <c r="N20" s="61">
        <v>5.6708020798186647</v>
      </c>
      <c r="P20" s="50" t="s">
        <v>137</v>
      </c>
      <c r="Q20" s="51">
        <v>231.566</v>
      </c>
      <c r="R20" s="51">
        <v>173.00200000000001</v>
      </c>
      <c r="S20" s="61">
        <v>1.3385163177304309</v>
      </c>
    </row>
    <row r="21" spans="1:19" ht="16" thickBot="1">
      <c r="A21"/>
      <c r="B21"/>
      <c r="C21"/>
      <c r="D21"/>
      <c r="E21" s="91"/>
      <c r="F21"/>
      <c r="G21"/>
      <c r="H21"/>
      <c r="K21" s="117" t="s">
        <v>265</v>
      </c>
      <c r="L21" s="112">
        <v>501.49799999999999</v>
      </c>
      <c r="M21" s="112">
        <v>32.646999999999998</v>
      </c>
      <c r="N21" s="118">
        <v>15.361227677887708</v>
      </c>
      <c r="P21" s="50" t="s">
        <v>120</v>
      </c>
      <c r="Q21" s="51">
        <v>227.72200000000001</v>
      </c>
      <c r="R21" s="51">
        <v>105.32299999999999</v>
      </c>
      <c r="S21" s="61">
        <v>2.1621298291921045</v>
      </c>
    </row>
    <row r="22" spans="1:19" ht="16" thickBot="1">
      <c r="A22"/>
      <c r="B22"/>
      <c r="C22"/>
      <c r="D22"/>
      <c r="F22"/>
      <c r="G22"/>
      <c r="H22"/>
      <c r="K22" s="113" t="s">
        <v>201</v>
      </c>
      <c r="L22" s="53">
        <v>46698.260999999999</v>
      </c>
      <c r="M22" s="53">
        <v>12359.263999999999</v>
      </c>
      <c r="N22" s="71">
        <v>3.7784014485004933</v>
      </c>
      <c r="P22" s="117" t="s">
        <v>252</v>
      </c>
      <c r="Q22" s="112">
        <v>222.72499999999999</v>
      </c>
      <c r="R22" s="112">
        <v>29.5</v>
      </c>
      <c r="S22" s="118">
        <v>7.55</v>
      </c>
    </row>
    <row r="23" spans="1:19" ht="16" thickBot="1">
      <c r="A23"/>
      <c r="B23"/>
      <c r="C23"/>
      <c r="D23"/>
      <c r="F23"/>
      <c r="G23"/>
      <c r="H23"/>
      <c r="K23"/>
      <c r="L23"/>
      <c r="M23"/>
      <c r="N23"/>
      <c r="P23" s="113" t="s">
        <v>201</v>
      </c>
      <c r="Q23" s="53">
        <v>29179.749</v>
      </c>
      <c r="R23" s="53">
        <v>7481.7489999999998</v>
      </c>
      <c r="S23" s="71">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193"/>
      <c r="G94" s="193"/>
      <c r="H94"/>
      <c r="I94"/>
    </row>
    <row r="95" spans="1:12">
      <c r="A95"/>
      <c r="B95"/>
      <c r="C95"/>
      <c r="D95"/>
      <c r="E95"/>
      <c r="F95" s="193"/>
      <c r="G95" s="193"/>
      <c r="H95"/>
      <c r="I95"/>
    </row>
    <row r="96" spans="1:12">
      <c r="A96"/>
      <c r="B96"/>
      <c r="C96"/>
      <c r="D96"/>
      <c r="E96"/>
      <c r="F96" s="193"/>
      <c r="G96" s="193"/>
      <c r="H96"/>
      <c r="I96"/>
    </row>
    <row r="97" spans="1:8">
      <c r="A97"/>
      <c r="B97"/>
      <c r="C97"/>
      <c r="D97"/>
      <c r="E97"/>
      <c r="F97" s="193"/>
      <c r="G97" s="193"/>
      <c r="H97"/>
    </row>
    <row r="98" spans="1:8">
      <c r="A98"/>
      <c r="B98"/>
      <c r="C98"/>
      <c r="D98"/>
      <c r="E98"/>
      <c r="F98" s="193"/>
      <c r="G98" s="193"/>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0" customWidth="1"/>
    <col min="2" max="2" width="14.26953125" style="20" customWidth="1"/>
    <col min="3" max="3" width="13.7265625" style="20" customWidth="1"/>
    <col min="4" max="4" width="15" style="20" customWidth="1"/>
    <col min="5" max="5" width="14.26953125" style="20" customWidth="1"/>
    <col min="6" max="6" width="17.54296875" style="20" customWidth="1"/>
    <col min="7" max="7" width="9.1796875" style="20"/>
    <col min="8" max="8" width="18.81640625" style="20" bestFit="1" customWidth="1"/>
    <col min="9" max="9" width="12.54296875" style="20" customWidth="1"/>
    <col min="10" max="251" width="9.1796875" style="20"/>
    <col min="252" max="252" width="4.453125" style="20" customWidth="1"/>
    <col min="253" max="253" width="20.81640625" style="20" customWidth="1"/>
    <col min="254" max="255" width="12" style="20" customWidth="1"/>
    <col min="256" max="256" width="14.54296875" style="20" customWidth="1"/>
    <col min="257" max="257" width="12.453125" style="20" customWidth="1"/>
    <col min="258" max="258" width="19.7265625" style="20" customWidth="1"/>
    <col min="259" max="259" width="9.1796875" style="20"/>
    <col min="260" max="260" width="16.81640625" style="20" customWidth="1"/>
    <col min="261" max="261" width="12.54296875" style="20" customWidth="1"/>
    <col min="262" max="262" width="11.7265625" style="20" customWidth="1"/>
    <col min="263" max="263" width="12.26953125" style="20" customWidth="1"/>
    <col min="264" max="507" width="9.1796875" style="20"/>
    <col min="508" max="508" width="4.453125" style="20" customWidth="1"/>
    <col min="509" max="509" width="20.81640625" style="20" customWidth="1"/>
    <col min="510" max="511" width="12" style="20" customWidth="1"/>
    <col min="512" max="512" width="14.54296875" style="20" customWidth="1"/>
    <col min="513" max="513" width="12.453125" style="20" customWidth="1"/>
    <col min="514" max="514" width="19.7265625" style="20" customWidth="1"/>
    <col min="515" max="515" width="9.1796875" style="20"/>
    <col min="516" max="516" width="16.81640625" style="20" customWidth="1"/>
    <col min="517" max="517" width="12.54296875" style="20" customWidth="1"/>
    <col min="518" max="518" width="11.7265625" style="20" customWidth="1"/>
    <col min="519" max="519" width="12.26953125" style="20" customWidth="1"/>
    <col min="520" max="763" width="9.1796875" style="20"/>
    <col min="764" max="764" width="4.453125" style="20" customWidth="1"/>
    <col min="765" max="765" width="20.81640625" style="20" customWidth="1"/>
    <col min="766" max="767" width="12" style="20" customWidth="1"/>
    <col min="768" max="768" width="14.54296875" style="20" customWidth="1"/>
    <col min="769" max="769" width="12.453125" style="20" customWidth="1"/>
    <col min="770" max="770" width="19.7265625" style="20" customWidth="1"/>
    <col min="771" max="771" width="9.1796875" style="20"/>
    <col min="772" max="772" width="16.81640625" style="20" customWidth="1"/>
    <col min="773" max="773" width="12.54296875" style="20" customWidth="1"/>
    <col min="774" max="774" width="11.7265625" style="20" customWidth="1"/>
    <col min="775" max="775" width="12.26953125" style="20" customWidth="1"/>
    <col min="776" max="1019" width="9.1796875" style="20"/>
    <col min="1020" max="1020" width="4.453125" style="20" customWidth="1"/>
    <col min="1021" max="1021" width="20.81640625" style="20" customWidth="1"/>
    <col min="1022" max="1023" width="12" style="20" customWidth="1"/>
    <col min="1024" max="1024" width="14.54296875" style="20" customWidth="1"/>
    <col min="1025" max="1025" width="12.453125" style="20" customWidth="1"/>
    <col min="1026" max="1026" width="19.7265625" style="20" customWidth="1"/>
    <col min="1027" max="1027" width="9.1796875" style="20"/>
    <col min="1028" max="1028" width="16.81640625" style="20" customWidth="1"/>
    <col min="1029" max="1029" width="12.54296875" style="20" customWidth="1"/>
    <col min="1030" max="1030" width="11.7265625" style="20" customWidth="1"/>
    <col min="1031" max="1031" width="12.26953125" style="20" customWidth="1"/>
    <col min="1032" max="1275" width="9.1796875" style="20"/>
    <col min="1276" max="1276" width="4.453125" style="20" customWidth="1"/>
    <col min="1277" max="1277" width="20.81640625" style="20" customWidth="1"/>
    <col min="1278" max="1279" width="12" style="20" customWidth="1"/>
    <col min="1280" max="1280" width="14.54296875" style="20" customWidth="1"/>
    <col min="1281" max="1281" width="12.453125" style="20" customWidth="1"/>
    <col min="1282" max="1282" width="19.7265625" style="20" customWidth="1"/>
    <col min="1283" max="1283" width="9.1796875" style="20"/>
    <col min="1284" max="1284" width="16.81640625" style="20" customWidth="1"/>
    <col min="1285" max="1285" width="12.54296875" style="20" customWidth="1"/>
    <col min="1286" max="1286" width="11.7265625" style="20" customWidth="1"/>
    <col min="1287" max="1287" width="12.26953125" style="20" customWidth="1"/>
    <col min="1288" max="1531" width="9.1796875" style="20"/>
    <col min="1532" max="1532" width="4.453125" style="20" customWidth="1"/>
    <col min="1533" max="1533" width="20.81640625" style="20" customWidth="1"/>
    <col min="1534" max="1535" width="12" style="20" customWidth="1"/>
    <col min="1536" max="1536" width="14.54296875" style="20" customWidth="1"/>
    <col min="1537" max="1537" width="12.453125" style="20" customWidth="1"/>
    <col min="1538" max="1538" width="19.7265625" style="20" customWidth="1"/>
    <col min="1539" max="1539" width="9.1796875" style="20"/>
    <col min="1540" max="1540" width="16.81640625" style="20" customWidth="1"/>
    <col min="1541" max="1541" width="12.54296875" style="20" customWidth="1"/>
    <col min="1542" max="1542" width="11.7265625" style="20" customWidth="1"/>
    <col min="1543" max="1543" width="12.26953125" style="20" customWidth="1"/>
    <col min="1544" max="1787" width="9.1796875" style="20"/>
    <col min="1788" max="1788" width="4.453125" style="20" customWidth="1"/>
    <col min="1789" max="1789" width="20.81640625" style="20" customWidth="1"/>
    <col min="1790" max="1791" width="12" style="20" customWidth="1"/>
    <col min="1792" max="1792" width="14.54296875" style="20" customWidth="1"/>
    <col min="1793" max="1793" width="12.453125" style="20" customWidth="1"/>
    <col min="1794" max="1794" width="19.7265625" style="20" customWidth="1"/>
    <col min="1795" max="1795" width="9.1796875" style="20"/>
    <col min="1796" max="1796" width="16.81640625" style="20" customWidth="1"/>
    <col min="1797" max="1797" width="12.54296875" style="20" customWidth="1"/>
    <col min="1798" max="1798" width="11.7265625" style="20" customWidth="1"/>
    <col min="1799" max="1799" width="12.26953125" style="20" customWidth="1"/>
    <col min="1800" max="2043" width="9.1796875" style="20"/>
    <col min="2044" max="2044" width="4.453125" style="20" customWidth="1"/>
    <col min="2045" max="2045" width="20.81640625" style="20" customWidth="1"/>
    <col min="2046" max="2047" width="12" style="20" customWidth="1"/>
    <col min="2048" max="2048" width="14.54296875" style="20" customWidth="1"/>
    <col min="2049" max="2049" width="12.453125" style="20" customWidth="1"/>
    <col min="2050" max="2050" width="19.7265625" style="20" customWidth="1"/>
    <col min="2051" max="2051" width="9.1796875" style="20"/>
    <col min="2052" max="2052" width="16.81640625" style="20" customWidth="1"/>
    <col min="2053" max="2053" width="12.54296875" style="20" customWidth="1"/>
    <col min="2054" max="2054" width="11.7265625" style="20" customWidth="1"/>
    <col min="2055" max="2055" width="12.26953125" style="20" customWidth="1"/>
    <col min="2056" max="2299" width="9.1796875" style="20"/>
    <col min="2300" max="2300" width="4.453125" style="20" customWidth="1"/>
    <col min="2301" max="2301" width="20.81640625" style="20" customWidth="1"/>
    <col min="2302" max="2303" width="12" style="20" customWidth="1"/>
    <col min="2304" max="2304" width="14.54296875" style="20" customWidth="1"/>
    <col min="2305" max="2305" width="12.453125" style="20" customWidth="1"/>
    <col min="2306" max="2306" width="19.7265625" style="20" customWidth="1"/>
    <col min="2307" max="2307" width="9.1796875" style="20"/>
    <col min="2308" max="2308" width="16.81640625" style="20" customWidth="1"/>
    <col min="2309" max="2309" width="12.54296875" style="20" customWidth="1"/>
    <col min="2310" max="2310" width="11.7265625" style="20" customWidth="1"/>
    <col min="2311" max="2311" width="12.26953125" style="20" customWidth="1"/>
    <col min="2312" max="2555" width="9.1796875" style="20"/>
    <col min="2556" max="2556" width="4.453125" style="20" customWidth="1"/>
    <col min="2557" max="2557" width="20.81640625" style="20" customWidth="1"/>
    <col min="2558" max="2559" width="12" style="20" customWidth="1"/>
    <col min="2560" max="2560" width="14.54296875" style="20" customWidth="1"/>
    <col min="2561" max="2561" width="12.453125" style="20" customWidth="1"/>
    <col min="2562" max="2562" width="19.7265625" style="20" customWidth="1"/>
    <col min="2563" max="2563" width="9.1796875" style="20"/>
    <col min="2564" max="2564" width="16.81640625" style="20" customWidth="1"/>
    <col min="2565" max="2565" width="12.54296875" style="20" customWidth="1"/>
    <col min="2566" max="2566" width="11.7265625" style="20" customWidth="1"/>
    <col min="2567" max="2567" width="12.26953125" style="20" customWidth="1"/>
    <col min="2568" max="2811" width="9.1796875" style="20"/>
    <col min="2812" max="2812" width="4.453125" style="20" customWidth="1"/>
    <col min="2813" max="2813" width="20.81640625" style="20" customWidth="1"/>
    <col min="2814" max="2815" width="12" style="20" customWidth="1"/>
    <col min="2816" max="2816" width="14.54296875" style="20" customWidth="1"/>
    <col min="2817" max="2817" width="12.453125" style="20" customWidth="1"/>
    <col min="2818" max="2818" width="19.7265625" style="20" customWidth="1"/>
    <col min="2819" max="2819" width="9.1796875" style="20"/>
    <col min="2820" max="2820" width="16.81640625" style="20" customWidth="1"/>
    <col min="2821" max="2821" width="12.54296875" style="20" customWidth="1"/>
    <col min="2822" max="2822" width="11.7265625" style="20" customWidth="1"/>
    <col min="2823" max="2823" width="12.26953125" style="20" customWidth="1"/>
    <col min="2824" max="3067" width="9.1796875" style="20"/>
    <col min="3068" max="3068" width="4.453125" style="20" customWidth="1"/>
    <col min="3069" max="3069" width="20.81640625" style="20" customWidth="1"/>
    <col min="3070" max="3071" width="12" style="20" customWidth="1"/>
    <col min="3072" max="3072" width="14.54296875" style="20" customWidth="1"/>
    <col min="3073" max="3073" width="12.453125" style="20" customWidth="1"/>
    <col min="3074" max="3074" width="19.7265625" style="20" customWidth="1"/>
    <col min="3075" max="3075" width="9.1796875" style="20"/>
    <col min="3076" max="3076" width="16.81640625" style="20" customWidth="1"/>
    <col min="3077" max="3077" width="12.54296875" style="20" customWidth="1"/>
    <col min="3078" max="3078" width="11.7265625" style="20" customWidth="1"/>
    <col min="3079" max="3079" width="12.26953125" style="20" customWidth="1"/>
    <col min="3080" max="3323" width="9.1796875" style="20"/>
    <col min="3324" max="3324" width="4.453125" style="20" customWidth="1"/>
    <col min="3325" max="3325" width="20.81640625" style="20" customWidth="1"/>
    <col min="3326" max="3327" width="12" style="20" customWidth="1"/>
    <col min="3328" max="3328" width="14.54296875" style="20" customWidth="1"/>
    <col min="3329" max="3329" width="12.453125" style="20" customWidth="1"/>
    <col min="3330" max="3330" width="19.7265625" style="20" customWidth="1"/>
    <col min="3331" max="3331" width="9.1796875" style="20"/>
    <col min="3332" max="3332" width="16.81640625" style="20" customWidth="1"/>
    <col min="3333" max="3333" width="12.54296875" style="20" customWidth="1"/>
    <col min="3334" max="3334" width="11.7265625" style="20" customWidth="1"/>
    <col min="3335" max="3335" width="12.26953125" style="20" customWidth="1"/>
    <col min="3336" max="3579" width="9.1796875" style="20"/>
    <col min="3580" max="3580" width="4.453125" style="20" customWidth="1"/>
    <col min="3581" max="3581" width="20.81640625" style="20" customWidth="1"/>
    <col min="3582" max="3583" width="12" style="20" customWidth="1"/>
    <col min="3584" max="3584" width="14.54296875" style="20" customWidth="1"/>
    <col min="3585" max="3585" width="12.453125" style="20" customWidth="1"/>
    <col min="3586" max="3586" width="19.7265625" style="20" customWidth="1"/>
    <col min="3587" max="3587" width="9.1796875" style="20"/>
    <col min="3588" max="3588" width="16.81640625" style="20" customWidth="1"/>
    <col min="3589" max="3589" width="12.54296875" style="20" customWidth="1"/>
    <col min="3590" max="3590" width="11.7265625" style="20" customWidth="1"/>
    <col min="3591" max="3591" width="12.26953125" style="20" customWidth="1"/>
    <col min="3592" max="3835" width="9.1796875" style="20"/>
    <col min="3836" max="3836" width="4.453125" style="20" customWidth="1"/>
    <col min="3837" max="3837" width="20.81640625" style="20" customWidth="1"/>
    <col min="3838" max="3839" width="12" style="20" customWidth="1"/>
    <col min="3840" max="3840" width="14.54296875" style="20" customWidth="1"/>
    <col min="3841" max="3841" width="12.453125" style="20" customWidth="1"/>
    <col min="3842" max="3842" width="19.7265625" style="20" customWidth="1"/>
    <col min="3843" max="3843" width="9.1796875" style="20"/>
    <col min="3844" max="3844" width="16.81640625" style="20" customWidth="1"/>
    <col min="3845" max="3845" width="12.54296875" style="20" customWidth="1"/>
    <col min="3846" max="3846" width="11.7265625" style="20" customWidth="1"/>
    <col min="3847" max="3847" width="12.26953125" style="20" customWidth="1"/>
    <col min="3848" max="4091" width="9.1796875" style="20"/>
    <col min="4092" max="4092" width="4.453125" style="20" customWidth="1"/>
    <col min="4093" max="4093" width="20.81640625" style="20" customWidth="1"/>
    <col min="4094" max="4095" width="12" style="20" customWidth="1"/>
    <col min="4096" max="4096" width="14.54296875" style="20" customWidth="1"/>
    <col min="4097" max="4097" width="12.453125" style="20" customWidth="1"/>
    <col min="4098" max="4098" width="19.7265625" style="20" customWidth="1"/>
    <col min="4099" max="4099" width="9.1796875" style="20"/>
    <col min="4100" max="4100" width="16.81640625" style="20" customWidth="1"/>
    <col min="4101" max="4101" width="12.54296875" style="20" customWidth="1"/>
    <col min="4102" max="4102" width="11.7265625" style="20" customWidth="1"/>
    <col min="4103" max="4103" width="12.26953125" style="20" customWidth="1"/>
    <col min="4104" max="4347" width="9.1796875" style="20"/>
    <col min="4348" max="4348" width="4.453125" style="20" customWidth="1"/>
    <col min="4349" max="4349" width="20.81640625" style="20" customWidth="1"/>
    <col min="4350" max="4351" width="12" style="20" customWidth="1"/>
    <col min="4352" max="4352" width="14.54296875" style="20" customWidth="1"/>
    <col min="4353" max="4353" width="12.453125" style="20" customWidth="1"/>
    <col min="4354" max="4354" width="19.7265625" style="20" customWidth="1"/>
    <col min="4355" max="4355" width="9.1796875" style="20"/>
    <col min="4356" max="4356" width="16.81640625" style="20" customWidth="1"/>
    <col min="4357" max="4357" width="12.54296875" style="20" customWidth="1"/>
    <col min="4358" max="4358" width="11.7265625" style="20" customWidth="1"/>
    <col min="4359" max="4359" width="12.26953125" style="20" customWidth="1"/>
    <col min="4360" max="4603" width="9.1796875" style="20"/>
    <col min="4604" max="4604" width="4.453125" style="20" customWidth="1"/>
    <col min="4605" max="4605" width="20.81640625" style="20" customWidth="1"/>
    <col min="4606" max="4607" width="12" style="20" customWidth="1"/>
    <col min="4608" max="4608" width="14.54296875" style="20" customWidth="1"/>
    <col min="4609" max="4609" width="12.453125" style="20" customWidth="1"/>
    <col min="4610" max="4610" width="19.7265625" style="20" customWidth="1"/>
    <col min="4611" max="4611" width="9.1796875" style="20"/>
    <col min="4612" max="4612" width="16.81640625" style="20" customWidth="1"/>
    <col min="4613" max="4613" width="12.54296875" style="20" customWidth="1"/>
    <col min="4614" max="4614" width="11.7265625" style="20" customWidth="1"/>
    <col min="4615" max="4615" width="12.26953125" style="20" customWidth="1"/>
    <col min="4616" max="4859" width="9.1796875" style="20"/>
    <col min="4860" max="4860" width="4.453125" style="20" customWidth="1"/>
    <col min="4861" max="4861" width="20.81640625" style="20" customWidth="1"/>
    <col min="4862" max="4863" width="12" style="20" customWidth="1"/>
    <col min="4864" max="4864" width="14.54296875" style="20" customWidth="1"/>
    <col min="4865" max="4865" width="12.453125" style="20" customWidth="1"/>
    <col min="4866" max="4866" width="19.7265625" style="20" customWidth="1"/>
    <col min="4867" max="4867" width="9.1796875" style="20"/>
    <col min="4868" max="4868" width="16.81640625" style="20" customWidth="1"/>
    <col min="4869" max="4869" width="12.54296875" style="20" customWidth="1"/>
    <col min="4870" max="4870" width="11.7265625" style="20" customWidth="1"/>
    <col min="4871" max="4871" width="12.26953125" style="20" customWidth="1"/>
    <col min="4872" max="5115" width="9.1796875" style="20"/>
    <col min="5116" max="5116" width="4.453125" style="20" customWidth="1"/>
    <col min="5117" max="5117" width="20.81640625" style="20" customWidth="1"/>
    <col min="5118" max="5119" width="12" style="20" customWidth="1"/>
    <col min="5120" max="5120" width="14.54296875" style="20" customWidth="1"/>
    <col min="5121" max="5121" width="12.453125" style="20" customWidth="1"/>
    <col min="5122" max="5122" width="19.7265625" style="20" customWidth="1"/>
    <col min="5123" max="5123" width="9.1796875" style="20"/>
    <col min="5124" max="5124" width="16.81640625" style="20" customWidth="1"/>
    <col min="5125" max="5125" width="12.54296875" style="20" customWidth="1"/>
    <col min="5126" max="5126" width="11.7265625" style="20" customWidth="1"/>
    <col min="5127" max="5127" width="12.26953125" style="20" customWidth="1"/>
    <col min="5128" max="5371" width="9.1796875" style="20"/>
    <col min="5372" max="5372" width="4.453125" style="20" customWidth="1"/>
    <col min="5373" max="5373" width="20.81640625" style="20" customWidth="1"/>
    <col min="5374" max="5375" width="12" style="20" customWidth="1"/>
    <col min="5376" max="5376" width="14.54296875" style="20" customWidth="1"/>
    <col min="5377" max="5377" width="12.453125" style="20" customWidth="1"/>
    <col min="5378" max="5378" width="19.7265625" style="20" customWidth="1"/>
    <col min="5379" max="5379" width="9.1796875" style="20"/>
    <col min="5380" max="5380" width="16.81640625" style="20" customWidth="1"/>
    <col min="5381" max="5381" width="12.54296875" style="20" customWidth="1"/>
    <col min="5382" max="5382" width="11.7265625" style="20" customWidth="1"/>
    <col min="5383" max="5383" width="12.26953125" style="20" customWidth="1"/>
    <col min="5384" max="5627" width="9.1796875" style="20"/>
    <col min="5628" max="5628" width="4.453125" style="20" customWidth="1"/>
    <col min="5629" max="5629" width="20.81640625" style="20" customWidth="1"/>
    <col min="5630" max="5631" width="12" style="20" customWidth="1"/>
    <col min="5632" max="5632" width="14.54296875" style="20" customWidth="1"/>
    <col min="5633" max="5633" width="12.453125" style="20" customWidth="1"/>
    <col min="5634" max="5634" width="19.7265625" style="20" customWidth="1"/>
    <col min="5635" max="5635" width="9.1796875" style="20"/>
    <col min="5636" max="5636" width="16.81640625" style="20" customWidth="1"/>
    <col min="5637" max="5637" width="12.54296875" style="20" customWidth="1"/>
    <col min="5638" max="5638" width="11.7265625" style="20" customWidth="1"/>
    <col min="5639" max="5639" width="12.26953125" style="20" customWidth="1"/>
    <col min="5640" max="5883" width="9.1796875" style="20"/>
    <col min="5884" max="5884" width="4.453125" style="20" customWidth="1"/>
    <col min="5885" max="5885" width="20.81640625" style="20" customWidth="1"/>
    <col min="5886" max="5887" width="12" style="20" customWidth="1"/>
    <col min="5888" max="5888" width="14.54296875" style="20" customWidth="1"/>
    <col min="5889" max="5889" width="12.453125" style="20" customWidth="1"/>
    <col min="5890" max="5890" width="19.7265625" style="20" customWidth="1"/>
    <col min="5891" max="5891" width="9.1796875" style="20"/>
    <col min="5892" max="5892" width="16.81640625" style="20" customWidth="1"/>
    <col min="5893" max="5893" width="12.54296875" style="20" customWidth="1"/>
    <col min="5894" max="5894" width="11.7265625" style="20" customWidth="1"/>
    <col min="5895" max="5895" width="12.26953125" style="20" customWidth="1"/>
    <col min="5896" max="6139" width="9.1796875" style="20"/>
    <col min="6140" max="6140" width="4.453125" style="20" customWidth="1"/>
    <col min="6141" max="6141" width="20.81640625" style="20" customWidth="1"/>
    <col min="6142" max="6143" width="12" style="20" customWidth="1"/>
    <col min="6144" max="6144" width="14.54296875" style="20" customWidth="1"/>
    <col min="6145" max="6145" width="12.453125" style="20" customWidth="1"/>
    <col min="6146" max="6146" width="19.7265625" style="20" customWidth="1"/>
    <col min="6147" max="6147" width="9.1796875" style="20"/>
    <col min="6148" max="6148" width="16.81640625" style="20" customWidth="1"/>
    <col min="6149" max="6149" width="12.54296875" style="20" customWidth="1"/>
    <col min="6150" max="6150" width="11.7265625" style="20" customWidth="1"/>
    <col min="6151" max="6151" width="12.26953125" style="20" customWidth="1"/>
    <col min="6152" max="6395" width="9.1796875" style="20"/>
    <col min="6396" max="6396" width="4.453125" style="20" customWidth="1"/>
    <col min="6397" max="6397" width="20.81640625" style="20" customWidth="1"/>
    <col min="6398" max="6399" width="12" style="20" customWidth="1"/>
    <col min="6400" max="6400" width="14.54296875" style="20" customWidth="1"/>
    <col min="6401" max="6401" width="12.453125" style="20" customWidth="1"/>
    <col min="6402" max="6402" width="19.7265625" style="20" customWidth="1"/>
    <col min="6403" max="6403" width="9.1796875" style="20"/>
    <col min="6404" max="6404" width="16.81640625" style="20" customWidth="1"/>
    <col min="6405" max="6405" width="12.54296875" style="20" customWidth="1"/>
    <col min="6406" max="6406" width="11.7265625" style="20" customWidth="1"/>
    <col min="6407" max="6407" width="12.26953125" style="20" customWidth="1"/>
    <col min="6408" max="6651" width="9.1796875" style="20"/>
    <col min="6652" max="6652" width="4.453125" style="20" customWidth="1"/>
    <col min="6653" max="6653" width="20.81640625" style="20" customWidth="1"/>
    <col min="6654" max="6655" width="12" style="20" customWidth="1"/>
    <col min="6656" max="6656" width="14.54296875" style="20" customWidth="1"/>
    <col min="6657" max="6657" width="12.453125" style="20" customWidth="1"/>
    <col min="6658" max="6658" width="19.7265625" style="20" customWidth="1"/>
    <col min="6659" max="6659" width="9.1796875" style="20"/>
    <col min="6660" max="6660" width="16.81640625" style="20" customWidth="1"/>
    <col min="6661" max="6661" width="12.54296875" style="20" customWidth="1"/>
    <col min="6662" max="6662" width="11.7265625" style="20" customWidth="1"/>
    <col min="6663" max="6663" width="12.26953125" style="20" customWidth="1"/>
    <col min="6664" max="6907" width="9.1796875" style="20"/>
    <col min="6908" max="6908" width="4.453125" style="20" customWidth="1"/>
    <col min="6909" max="6909" width="20.81640625" style="20" customWidth="1"/>
    <col min="6910" max="6911" width="12" style="20" customWidth="1"/>
    <col min="6912" max="6912" width="14.54296875" style="20" customWidth="1"/>
    <col min="6913" max="6913" width="12.453125" style="20" customWidth="1"/>
    <col min="6914" max="6914" width="19.7265625" style="20" customWidth="1"/>
    <col min="6915" max="6915" width="9.1796875" style="20"/>
    <col min="6916" max="6916" width="16.81640625" style="20" customWidth="1"/>
    <col min="6917" max="6917" width="12.54296875" style="20" customWidth="1"/>
    <col min="6918" max="6918" width="11.7265625" style="20" customWidth="1"/>
    <col min="6919" max="6919" width="12.26953125" style="20" customWidth="1"/>
    <col min="6920" max="7163" width="9.1796875" style="20"/>
    <col min="7164" max="7164" width="4.453125" style="20" customWidth="1"/>
    <col min="7165" max="7165" width="20.81640625" style="20" customWidth="1"/>
    <col min="7166" max="7167" width="12" style="20" customWidth="1"/>
    <col min="7168" max="7168" width="14.54296875" style="20" customWidth="1"/>
    <col min="7169" max="7169" width="12.453125" style="20" customWidth="1"/>
    <col min="7170" max="7170" width="19.7265625" style="20" customWidth="1"/>
    <col min="7171" max="7171" width="9.1796875" style="20"/>
    <col min="7172" max="7172" width="16.81640625" style="20" customWidth="1"/>
    <col min="7173" max="7173" width="12.54296875" style="20" customWidth="1"/>
    <col min="7174" max="7174" width="11.7265625" style="20" customWidth="1"/>
    <col min="7175" max="7175" width="12.26953125" style="20" customWidth="1"/>
    <col min="7176" max="7419" width="9.1796875" style="20"/>
    <col min="7420" max="7420" width="4.453125" style="20" customWidth="1"/>
    <col min="7421" max="7421" width="20.81640625" style="20" customWidth="1"/>
    <col min="7422" max="7423" width="12" style="20" customWidth="1"/>
    <col min="7424" max="7424" width="14.54296875" style="20" customWidth="1"/>
    <col min="7425" max="7425" width="12.453125" style="20" customWidth="1"/>
    <col min="7426" max="7426" width="19.7265625" style="20" customWidth="1"/>
    <col min="7427" max="7427" width="9.1796875" style="20"/>
    <col min="7428" max="7428" width="16.81640625" style="20" customWidth="1"/>
    <col min="7429" max="7429" width="12.54296875" style="20" customWidth="1"/>
    <col min="7430" max="7430" width="11.7265625" style="20" customWidth="1"/>
    <col min="7431" max="7431" width="12.26953125" style="20" customWidth="1"/>
    <col min="7432" max="7675" width="9.1796875" style="20"/>
    <col min="7676" max="7676" width="4.453125" style="20" customWidth="1"/>
    <col min="7677" max="7677" width="20.81640625" style="20" customWidth="1"/>
    <col min="7678" max="7679" width="12" style="20" customWidth="1"/>
    <col min="7680" max="7680" width="14.54296875" style="20" customWidth="1"/>
    <col min="7681" max="7681" width="12.453125" style="20" customWidth="1"/>
    <col min="7682" max="7682" width="19.7265625" style="20" customWidth="1"/>
    <col min="7683" max="7683" width="9.1796875" style="20"/>
    <col min="7684" max="7684" width="16.81640625" style="20" customWidth="1"/>
    <col min="7685" max="7685" width="12.54296875" style="20" customWidth="1"/>
    <col min="7686" max="7686" width="11.7265625" style="20" customWidth="1"/>
    <col min="7687" max="7687" width="12.26953125" style="20" customWidth="1"/>
    <col min="7688" max="7931" width="9.1796875" style="20"/>
    <col min="7932" max="7932" width="4.453125" style="20" customWidth="1"/>
    <col min="7933" max="7933" width="20.81640625" style="20" customWidth="1"/>
    <col min="7934" max="7935" width="12" style="20" customWidth="1"/>
    <col min="7936" max="7936" width="14.54296875" style="20" customWidth="1"/>
    <col min="7937" max="7937" width="12.453125" style="20" customWidth="1"/>
    <col min="7938" max="7938" width="19.7265625" style="20" customWidth="1"/>
    <col min="7939" max="7939" width="9.1796875" style="20"/>
    <col min="7940" max="7940" width="16.81640625" style="20" customWidth="1"/>
    <col min="7941" max="7941" width="12.54296875" style="20" customWidth="1"/>
    <col min="7942" max="7942" width="11.7265625" style="20" customWidth="1"/>
    <col min="7943" max="7943" width="12.26953125" style="20" customWidth="1"/>
    <col min="7944" max="8187" width="9.1796875" style="20"/>
    <col min="8188" max="8188" width="4.453125" style="20" customWidth="1"/>
    <col min="8189" max="8189" width="20.81640625" style="20" customWidth="1"/>
    <col min="8190" max="8191" width="12" style="20" customWidth="1"/>
    <col min="8192" max="8192" width="14.54296875" style="20" customWidth="1"/>
    <col min="8193" max="8193" width="12.453125" style="20" customWidth="1"/>
    <col min="8194" max="8194" width="19.7265625" style="20" customWidth="1"/>
    <col min="8195" max="8195" width="9.1796875" style="20"/>
    <col min="8196" max="8196" width="16.81640625" style="20" customWidth="1"/>
    <col min="8197" max="8197" width="12.54296875" style="20" customWidth="1"/>
    <col min="8198" max="8198" width="11.7265625" style="20" customWidth="1"/>
    <col min="8199" max="8199" width="12.26953125" style="20" customWidth="1"/>
    <col min="8200" max="8443" width="9.1796875" style="20"/>
    <col min="8444" max="8444" width="4.453125" style="20" customWidth="1"/>
    <col min="8445" max="8445" width="20.81640625" style="20" customWidth="1"/>
    <col min="8446" max="8447" width="12" style="20" customWidth="1"/>
    <col min="8448" max="8448" width="14.54296875" style="20" customWidth="1"/>
    <col min="8449" max="8449" width="12.453125" style="20" customWidth="1"/>
    <col min="8450" max="8450" width="19.7265625" style="20" customWidth="1"/>
    <col min="8451" max="8451" width="9.1796875" style="20"/>
    <col min="8452" max="8452" width="16.81640625" style="20" customWidth="1"/>
    <col min="8453" max="8453" width="12.54296875" style="20" customWidth="1"/>
    <col min="8454" max="8454" width="11.7265625" style="20" customWidth="1"/>
    <col min="8455" max="8455" width="12.26953125" style="20" customWidth="1"/>
    <col min="8456" max="8699" width="9.1796875" style="20"/>
    <col min="8700" max="8700" width="4.453125" style="20" customWidth="1"/>
    <col min="8701" max="8701" width="20.81640625" style="20" customWidth="1"/>
    <col min="8702" max="8703" width="12" style="20" customWidth="1"/>
    <col min="8704" max="8704" width="14.54296875" style="20" customWidth="1"/>
    <col min="8705" max="8705" width="12.453125" style="20" customWidth="1"/>
    <col min="8706" max="8706" width="19.7265625" style="20" customWidth="1"/>
    <col min="8707" max="8707" width="9.1796875" style="20"/>
    <col min="8708" max="8708" width="16.81640625" style="20" customWidth="1"/>
    <col min="8709" max="8709" width="12.54296875" style="20" customWidth="1"/>
    <col min="8710" max="8710" width="11.7265625" style="20" customWidth="1"/>
    <col min="8711" max="8711" width="12.26953125" style="20" customWidth="1"/>
    <col min="8712" max="8955" width="9.1796875" style="20"/>
    <col min="8956" max="8956" width="4.453125" style="20" customWidth="1"/>
    <col min="8957" max="8957" width="20.81640625" style="20" customWidth="1"/>
    <col min="8958" max="8959" width="12" style="20" customWidth="1"/>
    <col min="8960" max="8960" width="14.54296875" style="20" customWidth="1"/>
    <col min="8961" max="8961" width="12.453125" style="20" customWidth="1"/>
    <col min="8962" max="8962" width="19.7265625" style="20" customWidth="1"/>
    <col min="8963" max="8963" width="9.1796875" style="20"/>
    <col min="8964" max="8964" width="16.81640625" style="20" customWidth="1"/>
    <col min="8965" max="8965" width="12.54296875" style="20" customWidth="1"/>
    <col min="8966" max="8966" width="11.7265625" style="20" customWidth="1"/>
    <col min="8967" max="8967" width="12.26953125" style="20" customWidth="1"/>
    <col min="8968" max="9211" width="9.1796875" style="20"/>
    <col min="9212" max="9212" width="4.453125" style="20" customWidth="1"/>
    <col min="9213" max="9213" width="20.81640625" style="20" customWidth="1"/>
    <col min="9214" max="9215" width="12" style="20" customWidth="1"/>
    <col min="9216" max="9216" width="14.54296875" style="20" customWidth="1"/>
    <col min="9217" max="9217" width="12.453125" style="20" customWidth="1"/>
    <col min="9218" max="9218" width="19.7265625" style="20" customWidth="1"/>
    <col min="9219" max="9219" width="9.1796875" style="20"/>
    <col min="9220" max="9220" width="16.81640625" style="20" customWidth="1"/>
    <col min="9221" max="9221" width="12.54296875" style="20" customWidth="1"/>
    <col min="9222" max="9222" width="11.7265625" style="20" customWidth="1"/>
    <col min="9223" max="9223" width="12.26953125" style="20" customWidth="1"/>
    <col min="9224" max="9467" width="9.1796875" style="20"/>
    <col min="9468" max="9468" width="4.453125" style="20" customWidth="1"/>
    <col min="9469" max="9469" width="20.81640625" style="20" customWidth="1"/>
    <col min="9470" max="9471" width="12" style="20" customWidth="1"/>
    <col min="9472" max="9472" width="14.54296875" style="20" customWidth="1"/>
    <col min="9473" max="9473" width="12.453125" style="20" customWidth="1"/>
    <col min="9474" max="9474" width="19.7265625" style="20" customWidth="1"/>
    <col min="9475" max="9475" width="9.1796875" style="20"/>
    <col min="9476" max="9476" width="16.81640625" style="20" customWidth="1"/>
    <col min="9477" max="9477" width="12.54296875" style="20" customWidth="1"/>
    <col min="9478" max="9478" width="11.7265625" style="20" customWidth="1"/>
    <col min="9479" max="9479" width="12.26953125" style="20" customWidth="1"/>
    <col min="9480" max="9723" width="9.1796875" style="20"/>
    <col min="9724" max="9724" width="4.453125" style="20" customWidth="1"/>
    <col min="9725" max="9725" width="20.81640625" style="20" customWidth="1"/>
    <col min="9726" max="9727" width="12" style="20" customWidth="1"/>
    <col min="9728" max="9728" width="14.54296875" style="20" customWidth="1"/>
    <col min="9729" max="9729" width="12.453125" style="20" customWidth="1"/>
    <col min="9730" max="9730" width="19.7265625" style="20" customWidth="1"/>
    <col min="9731" max="9731" width="9.1796875" style="20"/>
    <col min="9732" max="9732" width="16.81640625" style="20" customWidth="1"/>
    <col min="9733" max="9733" width="12.54296875" style="20" customWidth="1"/>
    <col min="9734" max="9734" width="11.7265625" style="20" customWidth="1"/>
    <col min="9735" max="9735" width="12.26953125" style="20" customWidth="1"/>
    <col min="9736" max="9979" width="9.1796875" style="20"/>
    <col min="9980" max="9980" width="4.453125" style="20" customWidth="1"/>
    <col min="9981" max="9981" width="20.81640625" style="20" customWidth="1"/>
    <col min="9982" max="9983" width="12" style="20" customWidth="1"/>
    <col min="9984" max="9984" width="14.54296875" style="20" customWidth="1"/>
    <col min="9985" max="9985" width="12.453125" style="20" customWidth="1"/>
    <col min="9986" max="9986" width="19.7265625" style="20" customWidth="1"/>
    <col min="9987" max="9987" width="9.1796875" style="20"/>
    <col min="9988" max="9988" width="16.81640625" style="20" customWidth="1"/>
    <col min="9989" max="9989" width="12.54296875" style="20" customWidth="1"/>
    <col min="9990" max="9990" width="11.7265625" style="20" customWidth="1"/>
    <col min="9991" max="9991" width="12.26953125" style="20" customWidth="1"/>
    <col min="9992" max="10235" width="9.1796875" style="20"/>
    <col min="10236" max="10236" width="4.453125" style="20" customWidth="1"/>
    <col min="10237" max="10237" width="20.81640625" style="20" customWidth="1"/>
    <col min="10238" max="10239" width="12" style="20" customWidth="1"/>
    <col min="10240" max="10240" width="14.54296875" style="20" customWidth="1"/>
    <col min="10241" max="10241" width="12.453125" style="20" customWidth="1"/>
    <col min="10242" max="10242" width="19.7265625" style="20" customWidth="1"/>
    <col min="10243" max="10243" width="9.1796875" style="20"/>
    <col min="10244" max="10244" width="16.81640625" style="20" customWidth="1"/>
    <col min="10245" max="10245" width="12.54296875" style="20" customWidth="1"/>
    <col min="10246" max="10246" width="11.7265625" style="20" customWidth="1"/>
    <col min="10247" max="10247" width="12.26953125" style="20" customWidth="1"/>
    <col min="10248" max="10491" width="9.1796875" style="20"/>
    <col min="10492" max="10492" width="4.453125" style="20" customWidth="1"/>
    <col min="10493" max="10493" width="20.81640625" style="20" customWidth="1"/>
    <col min="10494" max="10495" width="12" style="20" customWidth="1"/>
    <col min="10496" max="10496" width="14.54296875" style="20" customWidth="1"/>
    <col min="10497" max="10497" width="12.453125" style="20" customWidth="1"/>
    <col min="10498" max="10498" width="19.7265625" style="20" customWidth="1"/>
    <col min="10499" max="10499" width="9.1796875" style="20"/>
    <col min="10500" max="10500" width="16.81640625" style="20" customWidth="1"/>
    <col min="10501" max="10501" width="12.54296875" style="20" customWidth="1"/>
    <col min="10502" max="10502" width="11.7265625" style="20" customWidth="1"/>
    <col min="10503" max="10503" width="12.26953125" style="20" customWidth="1"/>
    <col min="10504" max="10747" width="9.1796875" style="20"/>
    <col min="10748" max="10748" width="4.453125" style="20" customWidth="1"/>
    <col min="10749" max="10749" width="20.81640625" style="20" customWidth="1"/>
    <col min="10750" max="10751" width="12" style="20" customWidth="1"/>
    <col min="10752" max="10752" width="14.54296875" style="20" customWidth="1"/>
    <col min="10753" max="10753" width="12.453125" style="20" customWidth="1"/>
    <col min="10754" max="10754" width="19.7265625" style="20" customWidth="1"/>
    <col min="10755" max="10755" width="9.1796875" style="20"/>
    <col min="10756" max="10756" width="16.81640625" style="20" customWidth="1"/>
    <col min="10757" max="10757" width="12.54296875" style="20" customWidth="1"/>
    <col min="10758" max="10758" width="11.7265625" style="20" customWidth="1"/>
    <col min="10759" max="10759" width="12.26953125" style="20" customWidth="1"/>
    <col min="10760" max="11003" width="9.1796875" style="20"/>
    <col min="11004" max="11004" width="4.453125" style="20" customWidth="1"/>
    <col min="11005" max="11005" width="20.81640625" style="20" customWidth="1"/>
    <col min="11006" max="11007" width="12" style="20" customWidth="1"/>
    <col min="11008" max="11008" width="14.54296875" style="20" customWidth="1"/>
    <col min="11009" max="11009" width="12.453125" style="20" customWidth="1"/>
    <col min="11010" max="11010" width="19.7265625" style="20" customWidth="1"/>
    <col min="11011" max="11011" width="9.1796875" style="20"/>
    <col min="11012" max="11012" width="16.81640625" style="20" customWidth="1"/>
    <col min="11013" max="11013" width="12.54296875" style="20" customWidth="1"/>
    <col min="11014" max="11014" width="11.7265625" style="20" customWidth="1"/>
    <col min="11015" max="11015" width="12.26953125" style="20" customWidth="1"/>
    <col min="11016" max="11259" width="9.1796875" style="20"/>
    <col min="11260" max="11260" width="4.453125" style="20" customWidth="1"/>
    <col min="11261" max="11261" width="20.81640625" style="20" customWidth="1"/>
    <col min="11262" max="11263" width="12" style="20" customWidth="1"/>
    <col min="11264" max="11264" width="14.54296875" style="20" customWidth="1"/>
    <col min="11265" max="11265" width="12.453125" style="20" customWidth="1"/>
    <col min="11266" max="11266" width="19.7265625" style="20" customWidth="1"/>
    <col min="11267" max="11267" width="9.1796875" style="20"/>
    <col min="11268" max="11268" width="16.81640625" style="20" customWidth="1"/>
    <col min="11269" max="11269" width="12.54296875" style="20" customWidth="1"/>
    <col min="11270" max="11270" width="11.7265625" style="20" customWidth="1"/>
    <col min="11271" max="11271" width="12.26953125" style="20" customWidth="1"/>
    <col min="11272" max="11515" width="9.1796875" style="20"/>
    <col min="11516" max="11516" width="4.453125" style="20" customWidth="1"/>
    <col min="11517" max="11517" width="20.81640625" style="20" customWidth="1"/>
    <col min="11518" max="11519" width="12" style="20" customWidth="1"/>
    <col min="11520" max="11520" width="14.54296875" style="20" customWidth="1"/>
    <col min="11521" max="11521" width="12.453125" style="20" customWidth="1"/>
    <col min="11522" max="11522" width="19.7265625" style="20" customWidth="1"/>
    <col min="11523" max="11523" width="9.1796875" style="20"/>
    <col min="11524" max="11524" width="16.81640625" style="20" customWidth="1"/>
    <col min="11525" max="11525" width="12.54296875" style="20" customWidth="1"/>
    <col min="11526" max="11526" width="11.7265625" style="20" customWidth="1"/>
    <col min="11527" max="11527" width="12.26953125" style="20" customWidth="1"/>
    <col min="11528" max="11771" width="9.1796875" style="20"/>
    <col min="11772" max="11772" width="4.453125" style="20" customWidth="1"/>
    <col min="11773" max="11773" width="20.81640625" style="20" customWidth="1"/>
    <col min="11774" max="11775" width="12" style="20" customWidth="1"/>
    <col min="11776" max="11776" width="14.54296875" style="20" customWidth="1"/>
    <col min="11777" max="11777" width="12.453125" style="20" customWidth="1"/>
    <col min="11778" max="11778" width="19.7265625" style="20" customWidth="1"/>
    <col min="11779" max="11779" width="9.1796875" style="20"/>
    <col min="11780" max="11780" width="16.81640625" style="20" customWidth="1"/>
    <col min="11781" max="11781" width="12.54296875" style="20" customWidth="1"/>
    <col min="11782" max="11782" width="11.7265625" style="20" customWidth="1"/>
    <col min="11783" max="11783" width="12.26953125" style="20" customWidth="1"/>
    <col min="11784" max="12027" width="9.1796875" style="20"/>
    <col min="12028" max="12028" width="4.453125" style="20" customWidth="1"/>
    <col min="12029" max="12029" width="20.81640625" style="20" customWidth="1"/>
    <col min="12030" max="12031" width="12" style="20" customWidth="1"/>
    <col min="12032" max="12032" width="14.54296875" style="20" customWidth="1"/>
    <col min="12033" max="12033" width="12.453125" style="20" customWidth="1"/>
    <col min="12034" max="12034" width="19.7265625" style="20" customWidth="1"/>
    <col min="12035" max="12035" width="9.1796875" style="20"/>
    <col min="12036" max="12036" width="16.81640625" style="20" customWidth="1"/>
    <col min="12037" max="12037" width="12.54296875" style="20" customWidth="1"/>
    <col min="12038" max="12038" width="11.7265625" style="20" customWidth="1"/>
    <col min="12039" max="12039" width="12.26953125" style="20" customWidth="1"/>
    <col min="12040" max="12283" width="9.1796875" style="20"/>
    <col min="12284" max="12284" width="4.453125" style="20" customWidth="1"/>
    <col min="12285" max="12285" width="20.81640625" style="20" customWidth="1"/>
    <col min="12286" max="12287" width="12" style="20" customWidth="1"/>
    <col min="12288" max="12288" width="14.54296875" style="20" customWidth="1"/>
    <col min="12289" max="12289" width="12.453125" style="20" customWidth="1"/>
    <col min="12290" max="12290" width="19.7265625" style="20" customWidth="1"/>
    <col min="12291" max="12291" width="9.1796875" style="20"/>
    <col min="12292" max="12292" width="16.81640625" style="20" customWidth="1"/>
    <col min="12293" max="12293" width="12.54296875" style="20" customWidth="1"/>
    <col min="12294" max="12294" width="11.7265625" style="20" customWidth="1"/>
    <col min="12295" max="12295" width="12.26953125" style="20" customWidth="1"/>
    <col min="12296" max="12539" width="9.1796875" style="20"/>
    <col min="12540" max="12540" width="4.453125" style="20" customWidth="1"/>
    <col min="12541" max="12541" width="20.81640625" style="20" customWidth="1"/>
    <col min="12542" max="12543" width="12" style="20" customWidth="1"/>
    <col min="12544" max="12544" width="14.54296875" style="20" customWidth="1"/>
    <col min="12545" max="12545" width="12.453125" style="20" customWidth="1"/>
    <col min="12546" max="12546" width="19.7265625" style="20" customWidth="1"/>
    <col min="12547" max="12547" width="9.1796875" style="20"/>
    <col min="12548" max="12548" width="16.81640625" style="20" customWidth="1"/>
    <col min="12549" max="12549" width="12.54296875" style="20" customWidth="1"/>
    <col min="12550" max="12550" width="11.7265625" style="20" customWidth="1"/>
    <col min="12551" max="12551" width="12.26953125" style="20" customWidth="1"/>
    <col min="12552" max="12795" width="9.1796875" style="20"/>
    <col min="12796" max="12796" width="4.453125" style="20" customWidth="1"/>
    <col min="12797" max="12797" width="20.81640625" style="20" customWidth="1"/>
    <col min="12798" max="12799" width="12" style="20" customWidth="1"/>
    <col min="12800" max="12800" width="14.54296875" style="20" customWidth="1"/>
    <col min="12801" max="12801" width="12.453125" style="20" customWidth="1"/>
    <col min="12802" max="12802" width="19.7265625" style="20" customWidth="1"/>
    <col min="12803" max="12803" width="9.1796875" style="20"/>
    <col min="12804" max="12804" width="16.81640625" style="20" customWidth="1"/>
    <col min="12805" max="12805" width="12.54296875" style="20" customWidth="1"/>
    <col min="12806" max="12806" width="11.7265625" style="20" customWidth="1"/>
    <col min="12807" max="12807" width="12.26953125" style="20" customWidth="1"/>
    <col min="12808" max="13051" width="9.1796875" style="20"/>
    <col min="13052" max="13052" width="4.453125" style="20" customWidth="1"/>
    <col min="13053" max="13053" width="20.81640625" style="20" customWidth="1"/>
    <col min="13054" max="13055" width="12" style="20" customWidth="1"/>
    <col min="13056" max="13056" width="14.54296875" style="20" customWidth="1"/>
    <col min="13057" max="13057" width="12.453125" style="20" customWidth="1"/>
    <col min="13058" max="13058" width="19.7265625" style="20" customWidth="1"/>
    <col min="13059" max="13059" width="9.1796875" style="20"/>
    <col min="13060" max="13060" width="16.81640625" style="20" customWidth="1"/>
    <col min="13061" max="13061" width="12.54296875" style="20" customWidth="1"/>
    <col min="13062" max="13062" width="11.7265625" style="20" customWidth="1"/>
    <col min="13063" max="13063" width="12.26953125" style="20" customWidth="1"/>
    <col min="13064" max="13307" width="9.1796875" style="20"/>
    <col min="13308" max="13308" width="4.453125" style="20" customWidth="1"/>
    <col min="13309" max="13309" width="20.81640625" style="20" customWidth="1"/>
    <col min="13310" max="13311" width="12" style="20" customWidth="1"/>
    <col min="13312" max="13312" width="14.54296875" style="20" customWidth="1"/>
    <col min="13313" max="13313" width="12.453125" style="20" customWidth="1"/>
    <col min="13314" max="13314" width="19.7265625" style="20" customWidth="1"/>
    <col min="13315" max="13315" width="9.1796875" style="20"/>
    <col min="13316" max="13316" width="16.81640625" style="20" customWidth="1"/>
    <col min="13317" max="13317" width="12.54296875" style="20" customWidth="1"/>
    <col min="13318" max="13318" width="11.7265625" style="20" customWidth="1"/>
    <col min="13319" max="13319" width="12.26953125" style="20" customWidth="1"/>
    <col min="13320" max="13563" width="9.1796875" style="20"/>
    <col min="13564" max="13564" width="4.453125" style="20" customWidth="1"/>
    <col min="13565" max="13565" width="20.81640625" style="20" customWidth="1"/>
    <col min="13566" max="13567" width="12" style="20" customWidth="1"/>
    <col min="13568" max="13568" width="14.54296875" style="20" customWidth="1"/>
    <col min="13569" max="13569" width="12.453125" style="20" customWidth="1"/>
    <col min="13570" max="13570" width="19.7265625" style="20" customWidth="1"/>
    <col min="13571" max="13571" width="9.1796875" style="20"/>
    <col min="13572" max="13572" width="16.81640625" style="20" customWidth="1"/>
    <col min="13573" max="13573" width="12.54296875" style="20" customWidth="1"/>
    <col min="13574" max="13574" width="11.7265625" style="20" customWidth="1"/>
    <col min="13575" max="13575" width="12.26953125" style="20" customWidth="1"/>
    <col min="13576" max="13819" width="9.1796875" style="20"/>
    <col min="13820" max="13820" width="4.453125" style="20" customWidth="1"/>
    <col min="13821" max="13821" width="20.81640625" style="20" customWidth="1"/>
    <col min="13822" max="13823" width="12" style="20" customWidth="1"/>
    <col min="13824" max="13824" width="14.54296875" style="20" customWidth="1"/>
    <col min="13825" max="13825" width="12.453125" style="20" customWidth="1"/>
    <col min="13826" max="13826" width="19.7265625" style="20" customWidth="1"/>
    <col min="13827" max="13827" width="9.1796875" style="20"/>
    <col min="13828" max="13828" width="16.81640625" style="20" customWidth="1"/>
    <col min="13829" max="13829" width="12.54296875" style="20" customWidth="1"/>
    <col min="13830" max="13830" width="11.7265625" style="20" customWidth="1"/>
    <col min="13831" max="13831" width="12.26953125" style="20" customWidth="1"/>
    <col min="13832" max="14075" width="9.1796875" style="20"/>
    <col min="14076" max="14076" width="4.453125" style="20" customWidth="1"/>
    <col min="14077" max="14077" width="20.81640625" style="20" customWidth="1"/>
    <col min="14078" max="14079" width="12" style="20" customWidth="1"/>
    <col min="14080" max="14080" width="14.54296875" style="20" customWidth="1"/>
    <col min="14081" max="14081" width="12.453125" style="20" customWidth="1"/>
    <col min="14082" max="14082" width="19.7265625" style="20" customWidth="1"/>
    <col min="14083" max="14083" width="9.1796875" style="20"/>
    <col min="14084" max="14084" width="16.81640625" style="20" customWidth="1"/>
    <col min="14085" max="14085" width="12.54296875" style="20" customWidth="1"/>
    <col min="14086" max="14086" width="11.7265625" style="20" customWidth="1"/>
    <col min="14087" max="14087" width="12.26953125" style="20" customWidth="1"/>
    <col min="14088" max="14331" width="9.1796875" style="20"/>
    <col min="14332" max="14332" width="4.453125" style="20" customWidth="1"/>
    <col min="14333" max="14333" width="20.81640625" style="20" customWidth="1"/>
    <col min="14334" max="14335" width="12" style="20" customWidth="1"/>
    <col min="14336" max="14336" width="14.54296875" style="20" customWidth="1"/>
    <col min="14337" max="14337" width="12.453125" style="20" customWidth="1"/>
    <col min="14338" max="14338" width="19.7265625" style="20" customWidth="1"/>
    <col min="14339" max="14339" width="9.1796875" style="20"/>
    <col min="14340" max="14340" width="16.81640625" style="20" customWidth="1"/>
    <col min="14341" max="14341" width="12.54296875" style="20" customWidth="1"/>
    <col min="14342" max="14342" width="11.7265625" style="20" customWidth="1"/>
    <col min="14343" max="14343" width="12.26953125" style="20" customWidth="1"/>
    <col min="14344" max="14587" width="9.1796875" style="20"/>
    <col min="14588" max="14588" width="4.453125" style="20" customWidth="1"/>
    <col min="14589" max="14589" width="20.81640625" style="20" customWidth="1"/>
    <col min="14590" max="14591" width="12" style="20" customWidth="1"/>
    <col min="14592" max="14592" width="14.54296875" style="20" customWidth="1"/>
    <col min="14593" max="14593" width="12.453125" style="20" customWidth="1"/>
    <col min="14594" max="14594" width="19.7265625" style="20" customWidth="1"/>
    <col min="14595" max="14595" width="9.1796875" style="20"/>
    <col min="14596" max="14596" width="16.81640625" style="20" customWidth="1"/>
    <col min="14597" max="14597" width="12.54296875" style="20" customWidth="1"/>
    <col min="14598" max="14598" width="11.7265625" style="20" customWidth="1"/>
    <col min="14599" max="14599" width="12.26953125" style="20" customWidth="1"/>
    <col min="14600" max="14843" width="9.1796875" style="20"/>
    <col min="14844" max="14844" width="4.453125" style="20" customWidth="1"/>
    <col min="14845" max="14845" width="20.81640625" style="20" customWidth="1"/>
    <col min="14846" max="14847" width="12" style="20" customWidth="1"/>
    <col min="14848" max="14848" width="14.54296875" style="20" customWidth="1"/>
    <col min="14849" max="14849" width="12.453125" style="20" customWidth="1"/>
    <col min="14850" max="14850" width="19.7265625" style="20" customWidth="1"/>
    <col min="14851" max="14851" width="9.1796875" style="20"/>
    <col min="14852" max="14852" width="16.81640625" style="20" customWidth="1"/>
    <col min="14853" max="14853" width="12.54296875" style="20" customWidth="1"/>
    <col min="14854" max="14854" width="11.7265625" style="20" customWidth="1"/>
    <col min="14855" max="14855" width="12.26953125" style="20" customWidth="1"/>
    <col min="14856" max="15099" width="9.1796875" style="20"/>
    <col min="15100" max="15100" width="4.453125" style="20" customWidth="1"/>
    <col min="15101" max="15101" width="20.81640625" style="20" customWidth="1"/>
    <col min="15102" max="15103" width="12" style="20" customWidth="1"/>
    <col min="15104" max="15104" width="14.54296875" style="20" customWidth="1"/>
    <col min="15105" max="15105" width="12.453125" style="20" customWidth="1"/>
    <col min="15106" max="15106" width="19.7265625" style="20" customWidth="1"/>
    <col min="15107" max="15107" width="9.1796875" style="20"/>
    <col min="15108" max="15108" width="16.81640625" style="20" customWidth="1"/>
    <col min="15109" max="15109" width="12.54296875" style="20" customWidth="1"/>
    <col min="15110" max="15110" width="11.7265625" style="20" customWidth="1"/>
    <col min="15111" max="15111" width="12.26953125" style="20" customWidth="1"/>
    <col min="15112" max="15355" width="9.1796875" style="20"/>
    <col min="15356" max="15356" width="4.453125" style="20" customWidth="1"/>
    <col min="15357" max="15357" width="20.81640625" style="20" customWidth="1"/>
    <col min="15358" max="15359" width="12" style="20" customWidth="1"/>
    <col min="15360" max="15360" width="14.54296875" style="20" customWidth="1"/>
    <col min="15361" max="15361" width="12.453125" style="20" customWidth="1"/>
    <col min="15362" max="15362" width="19.7265625" style="20" customWidth="1"/>
    <col min="15363" max="15363" width="9.1796875" style="20"/>
    <col min="15364" max="15364" width="16.81640625" style="20" customWidth="1"/>
    <col min="15365" max="15365" width="12.54296875" style="20" customWidth="1"/>
    <col min="15366" max="15366" width="11.7265625" style="20" customWidth="1"/>
    <col min="15367" max="15367" width="12.26953125" style="20" customWidth="1"/>
    <col min="15368" max="15611" width="9.1796875" style="20"/>
    <col min="15612" max="15612" width="4.453125" style="20" customWidth="1"/>
    <col min="15613" max="15613" width="20.81640625" style="20" customWidth="1"/>
    <col min="15614" max="15615" width="12" style="20" customWidth="1"/>
    <col min="15616" max="15616" width="14.54296875" style="20" customWidth="1"/>
    <col min="15617" max="15617" width="12.453125" style="20" customWidth="1"/>
    <col min="15618" max="15618" width="19.7265625" style="20" customWidth="1"/>
    <col min="15619" max="15619" width="9.1796875" style="20"/>
    <col min="15620" max="15620" width="16.81640625" style="20" customWidth="1"/>
    <col min="15621" max="15621" width="12.54296875" style="20" customWidth="1"/>
    <col min="15622" max="15622" width="11.7265625" style="20" customWidth="1"/>
    <col min="15623" max="15623" width="12.26953125" style="20" customWidth="1"/>
    <col min="15624" max="15867" width="9.1796875" style="20"/>
    <col min="15868" max="15868" width="4.453125" style="20" customWidth="1"/>
    <col min="15869" max="15869" width="20.81640625" style="20" customWidth="1"/>
    <col min="15870" max="15871" width="12" style="20" customWidth="1"/>
    <col min="15872" max="15872" width="14.54296875" style="20" customWidth="1"/>
    <col min="15873" max="15873" width="12.453125" style="20" customWidth="1"/>
    <col min="15874" max="15874" width="19.7265625" style="20" customWidth="1"/>
    <col min="15875" max="15875" width="9.1796875" style="20"/>
    <col min="15876" max="15876" width="16.81640625" style="20" customWidth="1"/>
    <col min="15877" max="15877" width="12.54296875" style="20" customWidth="1"/>
    <col min="15878" max="15878" width="11.7265625" style="20" customWidth="1"/>
    <col min="15879" max="15879" width="12.26953125" style="20" customWidth="1"/>
    <col min="15880" max="16123" width="9.1796875" style="20"/>
    <col min="16124" max="16124" width="4.453125" style="20" customWidth="1"/>
    <col min="16125" max="16125" width="20.81640625" style="20" customWidth="1"/>
    <col min="16126" max="16127" width="12" style="20" customWidth="1"/>
    <col min="16128" max="16128" width="14.54296875" style="20" customWidth="1"/>
    <col min="16129" max="16129" width="12.453125" style="20" customWidth="1"/>
    <col min="16130" max="16130" width="19.7265625" style="20" customWidth="1"/>
    <col min="16131" max="16131" width="9.1796875" style="20"/>
    <col min="16132" max="16132" width="16.81640625" style="20" customWidth="1"/>
    <col min="16133" max="16133" width="12.54296875" style="20" customWidth="1"/>
    <col min="16134" max="16134" width="11.7265625" style="20" customWidth="1"/>
    <col min="16135" max="16135" width="12.26953125" style="20" customWidth="1"/>
    <col min="16136" max="16384" width="9.1796875" style="20"/>
  </cols>
  <sheetData>
    <row r="1" spans="1:20" ht="15.5">
      <c r="A1" s="15"/>
    </row>
    <row r="2" spans="1:20" ht="26.25" customHeight="1">
      <c r="A2" s="16" t="s">
        <v>195</v>
      </c>
    </row>
    <row r="5" spans="1:20" ht="38.25" customHeight="1" thickBot="1">
      <c r="A5" s="926" t="s">
        <v>300</v>
      </c>
      <c r="B5" s="926"/>
      <c r="C5" s="926"/>
      <c r="D5" s="926"/>
      <c r="E5" s="926"/>
      <c r="F5" s="926"/>
      <c r="H5" s="60" t="s">
        <v>209</v>
      </c>
    </row>
    <row r="6" spans="1:20" ht="15.75" customHeight="1" thickBot="1">
      <c r="A6" s="927" t="s">
        <v>97</v>
      </c>
      <c r="B6" s="919" t="s">
        <v>302</v>
      </c>
      <c r="C6" s="920"/>
      <c r="D6" s="921"/>
      <c r="E6" s="922" t="s">
        <v>266</v>
      </c>
      <c r="F6" s="924" t="s">
        <v>267</v>
      </c>
    </row>
    <row r="7" spans="1:20" ht="21" customHeight="1" thickBot="1">
      <c r="A7" s="935"/>
      <c r="B7" s="142" t="s">
        <v>198</v>
      </c>
      <c r="C7" s="142" t="s">
        <v>199</v>
      </c>
      <c r="D7" s="142" t="s">
        <v>200</v>
      </c>
      <c r="E7" s="923"/>
      <c r="F7" s="925"/>
    </row>
    <row r="8" spans="1:20" ht="17.25" customHeight="1" thickBot="1">
      <c r="A8" s="94" t="s">
        <v>98</v>
      </c>
      <c r="B8" s="73">
        <v>16711.374</v>
      </c>
      <c r="C8" s="73">
        <v>5059.6899999999996</v>
      </c>
      <c r="D8" s="102">
        <f t="shared" ref="D8:D13" si="0">(C8/B8)*100</f>
        <v>30.276923968071085</v>
      </c>
      <c r="E8" s="73">
        <v>14038.891</v>
      </c>
      <c r="F8" s="102">
        <f t="shared" ref="F8:F13" si="1">((B8-E8)/E8)*100</f>
        <v>19.036282851686792</v>
      </c>
      <c r="H8" s="64" t="s">
        <v>99</v>
      </c>
    </row>
    <row r="9" spans="1:20" ht="18" customHeight="1" thickBot="1">
      <c r="A9" s="95" t="s">
        <v>100</v>
      </c>
      <c r="B9" s="74">
        <v>49272</v>
      </c>
      <c r="C9" s="74">
        <v>11419</v>
      </c>
      <c r="D9" s="103">
        <f t="shared" si="0"/>
        <v>23.175434323753858</v>
      </c>
      <c r="E9" s="74">
        <v>50520</v>
      </c>
      <c r="F9" s="103">
        <f t="shared" si="1"/>
        <v>-2.4703087885985751</v>
      </c>
      <c r="H9" s="59">
        <f>B9-E9</f>
        <v>-1248</v>
      </c>
      <c r="O9"/>
      <c r="P9"/>
      <c r="Q9"/>
      <c r="R9"/>
      <c r="S9"/>
      <c r="T9"/>
    </row>
    <row r="10" spans="1:20" ht="15" customHeight="1" thickBot="1">
      <c r="A10" s="96" t="s">
        <v>196</v>
      </c>
      <c r="B10" s="75">
        <v>14811</v>
      </c>
      <c r="C10" s="135">
        <v>0</v>
      </c>
      <c r="D10" s="103">
        <f t="shared" si="0"/>
        <v>0</v>
      </c>
      <c r="E10" s="76">
        <v>21098</v>
      </c>
      <c r="F10" s="103">
        <f t="shared" si="1"/>
        <v>-29.799033083704618</v>
      </c>
      <c r="O10"/>
      <c r="P10"/>
      <c r="Q10"/>
      <c r="R10"/>
      <c r="S10"/>
      <c r="T10"/>
    </row>
    <row r="11" spans="1:20" ht="17.25" customHeight="1" thickBot="1">
      <c r="A11" s="95" t="s">
        <v>101</v>
      </c>
      <c r="B11" s="168">
        <v>275999.39399999997</v>
      </c>
      <c r="C11" s="77">
        <v>24554.093000000001</v>
      </c>
      <c r="D11" s="104">
        <f t="shared" si="0"/>
        <v>8.8964300407123371</v>
      </c>
      <c r="E11" s="77">
        <v>275566.08799999999</v>
      </c>
      <c r="F11" s="104">
        <f t="shared" si="1"/>
        <v>0.15724213496109954</v>
      </c>
      <c r="J11" s="92"/>
      <c r="O11"/>
      <c r="P11"/>
      <c r="Q11"/>
      <c r="R11"/>
      <c r="S11"/>
      <c r="T11"/>
    </row>
    <row r="12" spans="1:20" ht="15" customHeight="1" thickBot="1">
      <c r="A12" s="94" t="s">
        <v>102</v>
      </c>
      <c r="B12" s="73">
        <v>104636.947</v>
      </c>
      <c r="C12" s="73">
        <v>26076.582999999999</v>
      </c>
      <c r="D12" s="103">
        <f t="shared" si="0"/>
        <v>24.921009019882813</v>
      </c>
      <c r="E12" s="73">
        <v>106578.781</v>
      </c>
      <c r="F12" s="103">
        <f t="shared" si="1"/>
        <v>-1.8219705477772377</v>
      </c>
      <c r="O12"/>
      <c r="P12"/>
      <c r="Q12"/>
      <c r="R12"/>
      <c r="S12"/>
      <c r="T12"/>
    </row>
    <row r="13" spans="1:20" ht="15" customHeight="1" thickBot="1">
      <c r="A13" s="94" t="s">
        <v>103</v>
      </c>
      <c r="B13" s="73">
        <f>B11+B12</f>
        <v>380636.34099999996</v>
      </c>
      <c r="C13" s="73">
        <f>C11+C12</f>
        <v>50630.675999999999</v>
      </c>
      <c r="D13" s="105">
        <f t="shared" si="0"/>
        <v>13.301587511845067</v>
      </c>
      <c r="E13" s="73">
        <f>E11+E12</f>
        <v>382144.86900000001</v>
      </c>
      <c r="F13" s="105">
        <f t="shared" si="1"/>
        <v>-0.39475291240925947</v>
      </c>
      <c r="K13"/>
      <c r="L13"/>
      <c r="M13"/>
      <c r="N13"/>
      <c r="O13"/>
      <c r="P13"/>
      <c r="Q13"/>
      <c r="R13"/>
      <c r="S13"/>
      <c r="T13"/>
    </row>
    <row r="14" spans="1:20">
      <c r="E14" s="134"/>
      <c r="K14"/>
      <c r="L14"/>
      <c r="M14"/>
      <c r="N14"/>
      <c r="O14"/>
      <c r="P14"/>
      <c r="Q14"/>
      <c r="R14"/>
      <c r="S14"/>
      <c r="T14"/>
    </row>
    <row r="15" spans="1:20">
      <c r="K15"/>
      <c r="L15"/>
      <c r="M15"/>
      <c r="N15"/>
      <c r="O15"/>
      <c r="P15"/>
      <c r="Q15"/>
      <c r="R15"/>
      <c r="S15"/>
      <c r="T15"/>
    </row>
    <row r="16" spans="1:20" ht="15">
      <c r="A16" s="19" t="s">
        <v>197</v>
      </c>
      <c r="K16"/>
      <c r="L16"/>
      <c r="M16"/>
      <c r="N16"/>
      <c r="O16"/>
      <c r="P16"/>
      <c r="Q16"/>
      <c r="R16"/>
      <c r="S16"/>
      <c r="T16"/>
    </row>
    <row r="17" spans="1:20">
      <c r="K17"/>
      <c r="L17"/>
      <c r="M17"/>
      <c r="N17"/>
      <c r="O17"/>
      <c r="P17"/>
      <c r="Q17"/>
      <c r="R17"/>
      <c r="S17"/>
      <c r="T17"/>
    </row>
    <row r="18" spans="1:20" ht="33" customHeight="1" thickBot="1">
      <c r="A18" s="926" t="s">
        <v>301</v>
      </c>
      <c r="B18" s="926"/>
      <c r="C18" s="926"/>
      <c r="D18" s="926"/>
      <c r="E18" s="926"/>
      <c r="F18" s="926"/>
      <c r="K18"/>
      <c r="L18"/>
      <c r="M18"/>
      <c r="N18"/>
      <c r="O18"/>
      <c r="P18"/>
      <c r="Q18"/>
      <c r="R18"/>
      <c r="S18"/>
      <c r="T18"/>
    </row>
    <row r="19" spans="1:20" ht="16.5" customHeight="1" thickBot="1">
      <c r="A19" s="917" t="s">
        <v>104</v>
      </c>
      <c r="B19" s="919" t="s">
        <v>302</v>
      </c>
      <c r="C19" s="920"/>
      <c r="D19" s="921"/>
      <c r="E19" s="922" t="s">
        <v>266</v>
      </c>
      <c r="F19" s="924" t="s">
        <v>267</v>
      </c>
      <c r="I19"/>
      <c r="J19"/>
      <c r="K19"/>
      <c r="L19"/>
      <c r="M19"/>
      <c r="N19"/>
      <c r="O19"/>
      <c r="P19"/>
      <c r="Q19"/>
      <c r="R19"/>
      <c r="S19"/>
      <c r="T19"/>
    </row>
    <row r="20" spans="1:20" ht="21" customHeight="1" thickBot="1">
      <c r="A20" s="918"/>
      <c r="B20" s="93" t="s">
        <v>198</v>
      </c>
      <c r="C20" s="93" t="s">
        <v>253</v>
      </c>
      <c r="D20" s="93" t="s">
        <v>254</v>
      </c>
      <c r="E20" s="923"/>
      <c r="F20" s="925"/>
      <c r="I20"/>
      <c r="J20"/>
      <c r="K20"/>
      <c r="L20"/>
      <c r="M20"/>
      <c r="N20"/>
      <c r="O20"/>
      <c r="P20"/>
      <c r="Q20"/>
      <c r="R20"/>
      <c r="S20"/>
      <c r="T20"/>
    </row>
    <row r="21" spans="1:20" ht="14.5" thickBot="1">
      <c r="A21" s="17" t="s">
        <v>98</v>
      </c>
      <c r="B21" s="73">
        <v>29790.733</v>
      </c>
      <c r="C21" s="78">
        <v>0</v>
      </c>
      <c r="D21" s="102">
        <f t="shared" ref="D21:D26" si="2">(C21/B21)*100</f>
        <v>0</v>
      </c>
      <c r="E21" s="73">
        <v>32996.713000000003</v>
      </c>
      <c r="F21" s="102">
        <f t="shared" ref="F21:F26" si="3">((B21-E21)/E21)*100</f>
        <v>-9.7160586874213895</v>
      </c>
      <c r="H21" s="64" t="s">
        <v>105</v>
      </c>
      <c r="I21"/>
      <c r="J21"/>
      <c r="K21"/>
      <c r="L21"/>
      <c r="M21"/>
      <c r="N21"/>
      <c r="O21"/>
      <c r="P21"/>
      <c r="Q21"/>
      <c r="R21"/>
      <c r="S21"/>
      <c r="T21"/>
    </row>
    <row r="22" spans="1:20" ht="14.5" thickBot="1">
      <c r="A22" s="17" t="s">
        <v>100</v>
      </c>
      <c r="B22" s="73">
        <v>121202</v>
      </c>
      <c r="C22" s="78">
        <v>0</v>
      </c>
      <c r="D22" s="103">
        <f t="shared" si="2"/>
        <v>0</v>
      </c>
      <c r="E22" s="73">
        <v>161383</v>
      </c>
      <c r="F22" s="103">
        <f t="shared" si="3"/>
        <v>-24.897913658811646</v>
      </c>
      <c r="H22" s="59">
        <f>B22-E22</f>
        <v>-40181</v>
      </c>
      <c r="I22"/>
      <c r="J22"/>
      <c r="K22"/>
      <c r="O22"/>
      <c r="P22"/>
      <c r="Q22"/>
      <c r="R22"/>
      <c r="S22"/>
      <c r="T22"/>
    </row>
    <row r="23" spans="1:20" ht="14.5" thickBot="1">
      <c r="A23" s="18" t="s">
        <v>196</v>
      </c>
      <c r="B23" s="76">
        <v>32923</v>
      </c>
      <c r="C23" s="79">
        <v>0</v>
      </c>
      <c r="D23" s="103">
        <f t="shared" si="2"/>
        <v>0</v>
      </c>
      <c r="E23" s="76">
        <v>48910</v>
      </c>
      <c r="F23" s="103">
        <f t="shared" si="3"/>
        <v>-32.686567164179102</v>
      </c>
      <c r="I23"/>
      <c r="J23"/>
      <c r="K23"/>
      <c r="O23"/>
      <c r="P23"/>
      <c r="Q23"/>
      <c r="R23"/>
      <c r="S23"/>
      <c r="T23"/>
    </row>
    <row r="24" spans="1:20" ht="14.5" thickBot="1">
      <c r="A24" s="17" t="s">
        <v>101</v>
      </c>
      <c r="B24" s="73">
        <v>15139.212</v>
      </c>
      <c r="C24" s="80">
        <v>3550.808</v>
      </c>
      <c r="D24" s="104">
        <f t="shared" si="2"/>
        <v>23.454377942524353</v>
      </c>
      <c r="E24" s="73">
        <v>19137.920999999998</v>
      </c>
      <c r="F24" s="104">
        <f t="shared" si="3"/>
        <v>-20.89416609045465</v>
      </c>
      <c r="I24"/>
      <c r="J24"/>
      <c r="K24"/>
      <c r="O24"/>
      <c r="P24"/>
      <c r="Q24"/>
      <c r="R24"/>
      <c r="S24"/>
      <c r="T24"/>
    </row>
    <row r="25" spans="1:20" ht="14.5" thickBot="1">
      <c r="A25" s="17" t="s">
        <v>102</v>
      </c>
      <c r="B25" s="73">
        <v>5850.241</v>
      </c>
      <c r="C25" s="80">
        <v>649.71699999999998</v>
      </c>
      <c r="D25" s="103">
        <f t="shared" si="2"/>
        <v>11.105815982623621</v>
      </c>
      <c r="E25" s="73">
        <v>5243.3869999999997</v>
      </c>
      <c r="F25" s="103">
        <f t="shared" si="3"/>
        <v>11.57370226534872</v>
      </c>
      <c r="I25"/>
      <c r="J25"/>
      <c r="K25"/>
      <c r="O25"/>
      <c r="P25"/>
      <c r="Q25"/>
      <c r="R25"/>
      <c r="S25"/>
      <c r="T25"/>
    </row>
    <row r="26" spans="1:20" ht="14.5" thickBot="1">
      <c r="A26" s="17" t="s">
        <v>103</v>
      </c>
      <c r="B26" s="73">
        <f>B24+B25</f>
        <v>20989.453000000001</v>
      </c>
      <c r="C26" s="81">
        <f>C24+C25</f>
        <v>4200.5249999999996</v>
      </c>
      <c r="D26" s="105">
        <f t="shared" si="2"/>
        <v>20.012551065528005</v>
      </c>
      <c r="E26" s="73">
        <f>E24+E25</f>
        <v>24381.307999999997</v>
      </c>
      <c r="F26" s="105">
        <f t="shared" si="3"/>
        <v>-13.911702358216369</v>
      </c>
      <c r="I26"/>
      <c r="J26"/>
      <c r="K26"/>
      <c r="O26"/>
      <c r="P26"/>
      <c r="Q26"/>
      <c r="R26"/>
      <c r="S26"/>
      <c r="T26"/>
    </row>
    <row r="27" spans="1:20" ht="16.5" customHeight="1">
      <c r="A27" s="936"/>
      <c r="B27" s="936"/>
      <c r="C27" s="936"/>
      <c r="D27" s="936"/>
      <c r="E27" s="936"/>
      <c r="F27" s="936"/>
      <c r="H27"/>
      <c r="I27"/>
      <c r="J27"/>
      <c r="K27"/>
      <c r="L27"/>
      <c r="M27"/>
      <c r="N27"/>
      <c r="O27"/>
      <c r="P27"/>
      <c r="Q27"/>
      <c r="R27"/>
      <c r="S27"/>
      <c r="T27"/>
    </row>
    <row r="28" spans="1:20">
      <c r="B28" s="22"/>
      <c r="C28" s="23"/>
      <c r="D28" s="23"/>
      <c r="E28" s="23"/>
      <c r="F28" s="24"/>
      <c r="H28"/>
      <c r="I28"/>
      <c r="J28"/>
      <c r="K28"/>
      <c r="L28"/>
      <c r="M28"/>
      <c r="N28"/>
      <c r="O28"/>
      <c r="P28"/>
      <c r="Q28"/>
      <c r="R28"/>
      <c r="S28"/>
      <c r="T28"/>
    </row>
    <row r="29" spans="1:20" ht="13">
      <c r="A29" s="145" t="s">
        <v>256</v>
      </c>
      <c r="B29" s="25"/>
      <c r="C29" s="26"/>
      <c r="D29" s="26"/>
      <c r="E29" s="26"/>
      <c r="F29" s="24"/>
      <c r="H29"/>
      <c r="I29"/>
      <c r="J29"/>
      <c r="K29"/>
      <c r="L29"/>
      <c r="M29"/>
      <c r="N29"/>
      <c r="O29"/>
      <c r="P29"/>
      <c r="Q29"/>
      <c r="R29"/>
      <c r="S29"/>
      <c r="T29"/>
    </row>
    <row r="30" spans="1:20" ht="13">
      <c r="A30" s="22"/>
      <c r="B30" s="29"/>
      <c r="H30"/>
      <c r="I30"/>
      <c r="J30"/>
      <c r="K30"/>
      <c r="L30"/>
      <c r="M30"/>
      <c r="N30"/>
      <c r="O30"/>
      <c r="P30"/>
      <c r="Q30"/>
      <c r="R30"/>
      <c r="S30"/>
      <c r="T30"/>
    </row>
    <row r="31" spans="1:20" ht="13">
      <c r="A31" s="22"/>
      <c r="B31" s="30"/>
      <c r="E31" s="31"/>
      <c r="H31"/>
      <c r="I31"/>
      <c r="J31"/>
      <c r="K31"/>
      <c r="L31"/>
      <c r="M31"/>
      <c r="N31"/>
      <c r="O31"/>
      <c r="P31"/>
      <c r="Q31"/>
      <c r="R31"/>
      <c r="S31"/>
      <c r="T31"/>
    </row>
    <row r="32" spans="1:20" ht="13">
      <c r="A32" s="25"/>
      <c r="C32" s="916"/>
      <c r="D32" s="916"/>
      <c r="H32"/>
      <c r="I32"/>
      <c r="J32"/>
      <c r="K32"/>
      <c r="L32"/>
      <c r="M32"/>
      <c r="N32"/>
      <c r="O32"/>
      <c r="P32"/>
      <c r="Q32"/>
      <c r="R32"/>
      <c r="S32"/>
      <c r="T32"/>
    </row>
    <row r="33" spans="1:20">
      <c r="H33"/>
      <c r="I33"/>
      <c r="J33"/>
      <c r="K33"/>
      <c r="L33"/>
      <c r="M33"/>
      <c r="N33"/>
      <c r="O33"/>
      <c r="P33"/>
      <c r="Q33"/>
      <c r="R33"/>
      <c r="S33"/>
      <c r="T33"/>
    </row>
    <row r="34" spans="1:20" ht="15.5">
      <c r="A34" s="27"/>
      <c r="C34" s="28"/>
      <c r="D34"/>
      <c r="E34"/>
      <c r="H34"/>
      <c r="I34"/>
      <c r="J34"/>
      <c r="K34"/>
      <c r="L34"/>
      <c r="M34"/>
      <c r="N34"/>
      <c r="O34"/>
      <c r="P34"/>
      <c r="Q34"/>
      <c r="R34"/>
      <c r="S34"/>
      <c r="T34"/>
    </row>
    <row r="35" spans="1:20">
      <c r="B35" s="32"/>
      <c r="D35"/>
      <c r="E35"/>
      <c r="H35"/>
      <c r="I35"/>
      <c r="J35"/>
      <c r="K35"/>
      <c r="L35"/>
      <c r="M35"/>
      <c r="N35"/>
      <c r="O35"/>
      <c r="P35"/>
      <c r="Q35"/>
      <c r="R35"/>
      <c r="S35"/>
      <c r="T35"/>
    </row>
    <row r="36" spans="1:20" ht="13">
      <c r="A36" s="21"/>
      <c r="B36" s="32"/>
      <c r="D36"/>
      <c r="E36"/>
      <c r="H36"/>
      <c r="I36"/>
      <c r="J36"/>
      <c r="K36"/>
      <c r="L36"/>
      <c r="M36"/>
      <c r="N36"/>
      <c r="O36"/>
      <c r="P36"/>
      <c r="Q36"/>
      <c r="R36"/>
      <c r="S36"/>
      <c r="T36"/>
    </row>
    <row r="37" spans="1:20" ht="13">
      <c r="A37" s="21"/>
      <c r="D37"/>
      <c r="E37"/>
      <c r="H37"/>
      <c r="I37"/>
      <c r="J37"/>
      <c r="K37"/>
      <c r="L37"/>
      <c r="M37"/>
      <c r="N37"/>
      <c r="O37"/>
      <c r="P37"/>
      <c r="Q37"/>
      <c r="R37"/>
      <c r="S37"/>
      <c r="T37"/>
    </row>
    <row r="38" spans="1:20">
      <c r="A38" s="22"/>
      <c r="B38" s="23"/>
      <c r="C38" s="23"/>
      <c r="D38"/>
      <c r="E38"/>
      <c r="F38" s="24"/>
      <c r="H38"/>
      <c r="I38"/>
      <c r="J38"/>
      <c r="K38"/>
      <c r="L38"/>
      <c r="M38"/>
      <c r="N38"/>
      <c r="O38"/>
      <c r="P38"/>
      <c r="Q38"/>
      <c r="R38"/>
    </row>
    <row r="39" spans="1:20">
      <c r="A39" s="22"/>
      <c r="B39" s="23"/>
      <c r="C39" s="23"/>
      <c r="D39"/>
      <c r="E39"/>
      <c r="F39" s="24"/>
      <c r="H39"/>
      <c r="I39"/>
      <c r="J39"/>
      <c r="K39"/>
      <c r="L39"/>
      <c r="M39"/>
      <c r="N39"/>
      <c r="O39"/>
      <c r="P39"/>
      <c r="Q39"/>
      <c r="R39"/>
    </row>
    <row r="40" spans="1:20" ht="13">
      <c r="A40" s="25"/>
      <c r="B40" s="26"/>
      <c r="C40" s="26"/>
      <c r="D40"/>
      <c r="E40"/>
      <c r="F40" s="24"/>
      <c r="H40"/>
      <c r="I40"/>
      <c r="J40"/>
      <c r="K40"/>
      <c r="L40"/>
      <c r="M40"/>
      <c r="N40"/>
      <c r="O40"/>
      <c r="P40"/>
      <c r="Q40"/>
      <c r="R40"/>
    </row>
    <row r="41" spans="1:20" ht="13">
      <c r="A41" s="29"/>
      <c r="D41"/>
      <c r="E41"/>
      <c r="H41"/>
      <c r="I41"/>
      <c r="J41"/>
      <c r="K41"/>
      <c r="L41"/>
      <c r="M41"/>
      <c r="N41"/>
      <c r="O41"/>
      <c r="P41"/>
      <c r="Q41"/>
      <c r="R41"/>
    </row>
    <row r="42" spans="1:20" ht="13">
      <c r="A42" s="30"/>
      <c r="D42"/>
      <c r="E42"/>
    </row>
    <row r="43" spans="1:20">
      <c r="B43" s="916"/>
      <c r="C43" s="916"/>
    </row>
    <row r="45" spans="1:20">
      <c r="B45" s="28"/>
    </row>
    <row r="46" spans="1:20">
      <c r="A46" s="32"/>
    </row>
    <row r="47" spans="1:20">
      <c r="A47" s="32"/>
      <c r="D47" s="28"/>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0" customWidth="1"/>
    <col min="2" max="2" width="11.1796875" style="20" customWidth="1"/>
    <col min="3" max="3" width="12.1796875" style="20" customWidth="1"/>
    <col min="4" max="4" width="8.81640625" style="20" bestFit="1" customWidth="1"/>
    <col min="5" max="5" width="3" style="20" customWidth="1"/>
    <col min="6" max="6" width="20.26953125" style="20" customWidth="1"/>
    <col min="7" max="7" width="10.54296875" style="20" customWidth="1"/>
    <col min="8" max="8" width="9.81640625" style="92" bestFit="1" customWidth="1"/>
    <col min="9" max="9" width="8.81640625" style="20" bestFit="1" customWidth="1"/>
    <col min="10" max="10" width="2.81640625" style="20" customWidth="1"/>
    <col min="11" max="11" width="19.81640625" style="20" customWidth="1"/>
    <col min="12" max="12" width="12.1796875" style="20" customWidth="1"/>
    <col min="13" max="13" width="11.7265625" style="20" customWidth="1"/>
    <col min="14" max="14" width="8.81640625" style="20" bestFit="1" customWidth="1"/>
    <col min="15" max="15" width="4.453125" style="20" customWidth="1"/>
    <col min="16" max="16" width="21.54296875" style="20" customWidth="1"/>
    <col min="17" max="17" width="12.453125" style="20" customWidth="1"/>
    <col min="18" max="18" width="15" style="20" customWidth="1"/>
    <col min="19" max="19" width="8.81640625" style="20" bestFit="1" customWidth="1"/>
    <col min="20" max="252" width="9.1796875" style="20"/>
    <col min="253" max="253" width="5" style="20" customWidth="1"/>
    <col min="254" max="254" width="17.7265625" style="20" customWidth="1"/>
    <col min="255" max="255" width="13.81640625" style="20" customWidth="1"/>
    <col min="256" max="256" width="13.1796875" style="20" customWidth="1"/>
    <col min="257" max="257" width="12.26953125" style="20" customWidth="1"/>
    <col min="258" max="258" width="3" style="20" customWidth="1"/>
    <col min="259" max="259" width="20.26953125" style="20" customWidth="1"/>
    <col min="260" max="260" width="12.54296875" style="20" customWidth="1"/>
    <col min="261" max="261" width="11.7265625" style="20" customWidth="1"/>
    <col min="262" max="262" width="9.1796875" style="20"/>
    <col min="263" max="263" width="2.81640625" style="20" customWidth="1"/>
    <col min="264" max="264" width="18.54296875" style="20" customWidth="1"/>
    <col min="265" max="265" width="14.453125" style="20" customWidth="1"/>
    <col min="266" max="266" width="13.7265625" style="20" customWidth="1"/>
    <col min="267" max="267" width="10.1796875" style="20" customWidth="1"/>
    <col min="268" max="268" width="4.453125" style="20" customWidth="1"/>
    <col min="269" max="269" width="24" style="20" customWidth="1"/>
    <col min="270" max="270" width="13.1796875" style="20" customWidth="1"/>
    <col min="271" max="271" width="13" style="20" customWidth="1"/>
    <col min="272" max="272" width="10.453125" style="20" customWidth="1"/>
    <col min="273" max="508" width="9.1796875" style="20"/>
    <col min="509" max="509" width="5" style="20" customWidth="1"/>
    <col min="510" max="510" width="17.7265625" style="20" customWidth="1"/>
    <col min="511" max="511" width="13.81640625" style="20" customWidth="1"/>
    <col min="512" max="512" width="13.1796875" style="20" customWidth="1"/>
    <col min="513" max="513" width="12.26953125" style="20" customWidth="1"/>
    <col min="514" max="514" width="3" style="20" customWidth="1"/>
    <col min="515" max="515" width="20.26953125" style="20" customWidth="1"/>
    <col min="516" max="516" width="12.54296875" style="20" customWidth="1"/>
    <col min="517" max="517" width="11.7265625" style="20" customWidth="1"/>
    <col min="518" max="518" width="9.1796875" style="20"/>
    <col min="519" max="519" width="2.81640625" style="20" customWidth="1"/>
    <col min="520" max="520" width="18.54296875" style="20" customWidth="1"/>
    <col min="521" max="521" width="14.453125" style="20" customWidth="1"/>
    <col min="522" max="522" width="13.7265625" style="20" customWidth="1"/>
    <col min="523" max="523" width="10.1796875" style="20" customWidth="1"/>
    <col min="524" max="524" width="4.453125" style="20" customWidth="1"/>
    <col min="525" max="525" width="24" style="20" customWidth="1"/>
    <col min="526" max="526" width="13.1796875" style="20" customWidth="1"/>
    <col min="527" max="527" width="13" style="20" customWidth="1"/>
    <col min="528" max="528" width="10.453125" style="20" customWidth="1"/>
    <col min="529" max="764" width="9.1796875" style="20"/>
    <col min="765" max="765" width="5" style="20" customWidth="1"/>
    <col min="766" max="766" width="17.7265625" style="20" customWidth="1"/>
    <col min="767" max="767" width="13.81640625" style="20" customWidth="1"/>
    <col min="768" max="768" width="13.1796875" style="20" customWidth="1"/>
    <col min="769" max="769" width="12.26953125" style="20" customWidth="1"/>
    <col min="770" max="770" width="3" style="20" customWidth="1"/>
    <col min="771" max="771" width="20.26953125" style="20" customWidth="1"/>
    <col min="772" max="772" width="12.54296875" style="20" customWidth="1"/>
    <col min="773" max="773" width="11.7265625" style="20" customWidth="1"/>
    <col min="774" max="774" width="9.1796875" style="20"/>
    <col min="775" max="775" width="2.81640625" style="20" customWidth="1"/>
    <col min="776" max="776" width="18.54296875" style="20" customWidth="1"/>
    <col min="777" max="777" width="14.453125" style="20" customWidth="1"/>
    <col min="778" max="778" width="13.7265625" style="20" customWidth="1"/>
    <col min="779" max="779" width="10.1796875" style="20" customWidth="1"/>
    <col min="780" max="780" width="4.453125" style="20" customWidth="1"/>
    <col min="781" max="781" width="24" style="20" customWidth="1"/>
    <col min="782" max="782" width="13.1796875" style="20" customWidth="1"/>
    <col min="783" max="783" width="13" style="20" customWidth="1"/>
    <col min="784" max="784" width="10.453125" style="20" customWidth="1"/>
    <col min="785" max="1020" width="9.1796875" style="20"/>
    <col min="1021" max="1021" width="5" style="20" customWidth="1"/>
    <col min="1022" max="1022" width="17.7265625" style="20" customWidth="1"/>
    <col min="1023" max="1023" width="13.81640625" style="20" customWidth="1"/>
    <col min="1024" max="1024" width="13.1796875" style="20" customWidth="1"/>
    <col min="1025" max="1025" width="12.26953125" style="20" customWidth="1"/>
    <col min="1026" max="1026" width="3" style="20" customWidth="1"/>
    <col min="1027" max="1027" width="20.26953125" style="20" customWidth="1"/>
    <col min="1028" max="1028" width="12.54296875" style="20" customWidth="1"/>
    <col min="1029" max="1029" width="11.7265625" style="20" customWidth="1"/>
    <col min="1030" max="1030" width="9.1796875" style="20"/>
    <col min="1031" max="1031" width="2.81640625" style="20" customWidth="1"/>
    <col min="1032" max="1032" width="18.54296875" style="20" customWidth="1"/>
    <col min="1033" max="1033" width="14.453125" style="20" customWidth="1"/>
    <col min="1034" max="1034" width="13.7265625" style="20" customWidth="1"/>
    <col min="1035" max="1035" width="10.1796875" style="20" customWidth="1"/>
    <col min="1036" max="1036" width="4.453125" style="20" customWidth="1"/>
    <col min="1037" max="1037" width="24" style="20" customWidth="1"/>
    <col min="1038" max="1038" width="13.1796875" style="20" customWidth="1"/>
    <col min="1039" max="1039" width="13" style="20" customWidth="1"/>
    <col min="1040" max="1040" width="10.453125" style="20" customWidth="1"/>
    <col min="1041" max="1276" width="9.1796875" style="20"/>
    <col min="1277" max="1277" width="5" style="20" customWidth="1"/>
    <col min="1278" max="1278" width="17.7265625" style="20" customWidth="1"/>
    <col min="1279" max="1279" width="13.81640625" style="20" customWidth="1"/>
    <col min="1280" max="1280" width="13.1796875" style="20" customWidth="1"/>
    <col min="1281" max="1281" width="12.26953125" style="20" customWidth="1"/>
    <col min="1282" max="1282" width="3" style="20" customWidth="1"/>
    <col min="1283" max="1283" width="20.26953125" style="20" customWidth="1"/>
    <col min="1284" max="1284" width="12.54296875" style="20" customWidth="1"/>
    <col min="1285" max="1285" width="11.7265625" style="20" customWidth="1"/>
    <col min="1286" max="1286" width="9.1796875" style="20"/>
    <col min="1287" max="1287" width="2.81640625" style="20" customWidth="1"/>
    <col min="1288" max="1288" width="18.54296875" style="20" customWidth="1"/>
    <col min="1289" max="1289" width="14.453125" style="20" customWidth="1"/>
    <col min="1290" max="1290" width="13.7265625" style="20" customWidth="1"/>
    <col min="1291" max="1291" width="10.1796875" style="20" customWidth="1"/>
    <col min="1292" max="1292" width="4.453125" style="20" customWidth="1"/>
    <col min="1293" max="1293" width="24" style="20" customWidth="1"/>
    <col min="1294" max="1294" width="13.1796875" style="20" customWidth="1"/>
    <col min="1295" max="1295" width="13" style="20" customWidth="1"/>
    <col min="1296" max="1296" width="10.453125" style="20" customWidth="1"/>
    <col min="1297" max="1532" width="9.1796875" style="20"/>
    <col min="1533" max="1533" width="5" style="20" customWidth="1"/>
    <col min="1534" max="1534" width="17.7265625" style="20" customWidth="1"/>
    <col min="1535" max="1535" width="13.81640625" style="20" customWidth="1"/>
    <col min="1536" max="1536" width="13.1796875" style="20" customWidth="1"/>
    <col min="1537" max="1537" width="12.26953125" style="20" customWidth="1"/>
    <col min="1538" max="1538" width="3" style="20" customWidth="1"/>
    <col min="1539" max="1539" width="20.26953125" style="20" customWidth="1"/>
    <col min="1540" max="1540" width="12.54296875" style="20" customWidth="1"/>
    <col min="1541" max="1541" width="11.7265625" style="20" customWidth="1"/>
    <col min="1542" max="1542" width="9.1796875" style="20"/>
    <col min="1543" max="1543" width="2.81640625" style="20" customWidth="1"/>
    <col min="1544" max="1544" width="18.54296875" style="20" customWidth="1"/>
    <col min="1545" max="1545" width="14.453125" style="20" customWidth="1"/>
    <col min="1546" max="1546" width="13.7265625" style="20" customWidth="1"/>
    <col min="1547" max="1547" width="10.1796875" style="20" customWidth="1"/>
    <col min="1548" max="1548" width="4.453125" style="20" customWidth="1"/>
    <col min="1549" max="1549" width="24" style="20" customWidth="1"/>
    <col min="1550" max="1550" width="13.1796875" style="20" customWidth="1"/>
    <col min="1551" max="1551" width="13" style="20" customWidth="1"/>
    <col min="1552" max="1552" width="10.453125" style="20" customWidth="1"/>
    <col min="1553" max="1788" width="9.1796875" style="20"/>
    <col min="1789" max="1789" width="5" style="20" customWidth="1"/>
    <col min="1790" max="1790" width="17.7265625" style="20" customWidth="1"/>
    <col min="1791" max="1791" width="13.81640625" style="20" customWidth="1"/>
    <col min="1792" max="1792" width="13.1796875" style="20" customWidth="1"/>
    <col min="1793" max="1793" width="12.26953125" style="20" customWidth="1"/>
    <col min="1794" max="1794" width="3" style="20" customWidth="1"/>
    <col min="1795" max="1795" width="20.26953125" style="20" customWidth="1"/>
    <col min="1796" max="1796" width="12.54296875" style="20" customWidth="1"/>
    <col min="1797" max="1797" width="11.7265625" style="20" customWidth="1"/>
    <col min="1798" max="1798" width="9.1796875" style="20"/>
    <col min="1799" max="1799" width="2.81640625" style="20" customWidth="1"/>
    <col min="1800" max="1800" width="18.54296875" style="20" customWidth="1"/>
    <col min="1801" max="1801" width="14.453125" style="20" customWidth="1"/>
    <col min="1802" max="1802" width="13.7265625" style="20" customWidth="1"/>
    <col min="1803" max="1803" width="10.1796875" style="20" customWidth="1"/>
    <col min="1804" max="1804" width="4.453125" style="20" customWidth="1"/>
    <col min="1805" max="1805" width="24" style="20" customWidth="1"/>
    <col min="1806" max="1806" width="13.1796875" style="20" customWidth="1"/>
    <col min="1807" max="1807" width="13" style="20" customWidth="1"/>
    <col min="1808" max="1808" width="10.453125" style="20" customWidth="1"/>
    <col min="1809" max="2044" width="9.1796875" style="20"/>
    <col min="2045" max="2045" width="5" style="20" customWidth="1"/>
    <col min="2046" max="2046" width="17.7265625" style="20" customWidth="1"/>
    <col min="2047" max="2047" width="13.81640625" style="20" customWidth="1"/>
    <col min="2048" max="2048" width="13.1796875" style="20" customWidth="1"/>
    <col min="2049" max="2049" width="12.26953125" style="20" customWidth="1"/>
    <col min="2050" max="2050" width="3" style="20" customWidth="1"/>
    <col min="2051" max="2051" width="20.26953125" style="20" customWidth="1"/>
    <col min="2052" max="2052" width="12.54296875" style="20" customWidth="1"/>
    <col min="2053" max="2053" width="11.7265625" style="20" customWidth="1"/>
    <col min="2054" max="2054" width="9.1796875" style="20"/>
    <col min="2055" max="2055" width="2.81640625" style="20" customWidth="1"/>
    <col min="2056" max="2056" width="18.54296875" style="20" customWidth="1"/>
    <col min="2057" max="2057" width="14.453125" style="20" customWidth="1"/>
    <col min="2058" max="2058" width="13.7265625" style="20" customWidth="1"/>
    <col min="2059" max="2059" width="10.1796875" style="20" customWidth="1"/>
    <col min="2060" max="2060" width="4.453125" style="20" customWidth="1"/>
    <col min="2061" max="2061" width="24" style="20" customWidth="1"/>
    <col min="2062" max="2062" width="13.1796875" style="20" customWidth="1"/>
    <col min="2063" max="2063" width="13" style="20" customWidth="1"/>
    <col min="2064" max="2064" width="10.453125" style="20" customWidth="1"/>
    <col min="2065" max="2300" width="9.1796875" style="20"/>
    <col min="2301" max="2301" width="5" style="20" customWidth="1"/>
    <col min="2302" max="2302" width="17.7265625" style="20" customWidth="1"/>
    <col min="2303" max="2303" width="13.81640625" style="20" customWidth="1"/>
    <col min="2304" max="2304" width="13.1796875" style="20" customWidth="1"/>
    <col min="2305" max="2305" width="12.26953125" style="20" customWidth="1"/>
    <col min="2306" max="2306" width="3" style="20" customWidth="1"/>
    <col min="2307" max="2307" width="20.26953125" style="20" customWidth="1"/>
    <col min="2308" max="2308" width="12.54296875" style="20" customWidth="1"/>
    <col min="2309" max="2309" width="11.7265625" style="20" customWidth="1"/>
    <col min="2310" max="2310" width="9.1796875" style="20"/>
    <col min="2311" max="2311" width="2.81640625" style="20" customWidth="1"/>
    <col min="2312" max="2312" width="18.54296875" style="20" customWidth="1"/>
    <col min="2313" max="2313" width="14.453125" style="20" customWidth="1"/>
    <col min="2314" max="2314" width="13.7265625" style="20" customWidth="1"/>
    <col min="2315" max="2315" width="10.1796875" style="20" customWidth="1"/>
    <col min="2316" max="2316" width="4.453125" style="20" customWidth="1"/>
    <col min="2317" max="2317" width="24" style="20" customWidth="1"/>
    <col min="2318" max="2318" width="13.1796875" style="20" customWidth="1"/>
    <col min="2319" max="2319" width="13" style="20" customWidth="1"/>
    <col min="2320" max="2320" width="10.453125" style="20" customWidth="1"/>
    <col min="2321" max="2556" width="9.1796875" style="20"/>
    <col min="2557" max="2557" width="5" style="20" customWidth="1"/>
    <col min="2558" max="2558" width="17.7265625" style="20" customWidth="1"/>
    <col min="2559" max="2559" width="13.81640625" style="20" customWidth="1"/>
    <col min="2560" max="2560" width="13.1796875" style="20" customWidth="1"/>
    <col min="2561" max="2561" width="12.26953125" style="20" customWidth="1"/>
    <col min="2562" max="2562" width="3" style="20" customWidth="1"/>
    <col min="2563" max="2563" width="20.26953125" style="20" customWidth="1"/>
    <col min="2564" max="2564" width="12.54296875" style="20" customWidth="1"/>
    <col min="2565" max="2565" width="11.7265625" style="20" customWidth="1"/>
    <col min="2566" max="2566" width="9.1796875" style="20"/>
    <col min="2567" max="2567" width="2.81640625" style="20" customWidth="1"/>
    <col min="2568" max="2568" width="18.54296875" style="20" customWidth="1"/>
    <col min="2569" max="2569" width="14.453125" style="20" customWidth="1"/>
    <col min="2570" max="2570" width="13.7265625" style="20" customWidth="1"/>
    <col min="2571" max="2571" width="10.1796875" style="20" customWidth="1"/>
    <col min="2572" max="2572" width="4.453125" style="20" customWidth="1"/>
    <col min="2573" max="2573" width="24" style="20" customWidth="1"/>
    <col min="2574" max="2574" width="13.1796875" style="20" customWidth="1"/>
    <col min="2575" max="2575" width="13" style="20" customWidth="1"/>
    <col min="2576" max="2576" width="10.453125" style="20" customWidth="1"/>
    <col min="2577" max="2812" width="9.1796875" style="20"/>
    <col min="2813" max="2813" width="5" style="20" customWidth="1"/>
    <col min="2814" max="2814" width="17.7265625" style="20" customWidth="1"/>
    <col min="2815" max="2815" width="13.81640625" style="20" customWidth="1"/>
    <col min="2816" max="2816" width="13.1796875" style="20" customWidth="1"/>
    <col min="2817" max="2817" width="12.26953125" style="20" customWidth="1"/>
    <col min="2818" max="2818" width="3" style="20" customWidth="1"/>
    <col min="2819" max="2819" width="20.26953125" style="20" customWidth="1"/>
    <col min="2820" max="2820" width="12.54296875" style="20" customWidth="1"/>
    <col min="2821" max="2821" width="11.7265625" style="20" customWidth="1"/>
    <col min="2822" max="2822" width="9.1796875" style="20"/>
    <col min="2823" max="2823" width="2.81640625" style="20" customWidth="1"/>
    <col min="2824" max="2824" width="18.54296875" style="20" customWidth="1"/>
    <col min="2825" max="2825" width="14.453125" style="20" customWidth="1"/>
    <col min="2826" max="2826" width="13.7265625" style="20" customWidth="1"/>
    <col min="2827" max="2827" width="10.1796875" style="20" customWidth="1"/>
    <col min="2828" max="2828" width="4.453125" style="20" customWidth="1"/>
    <col min="2829" max="2829" width="24" style="20" customWidth="1"/>
    <col min="2830" max="2830" width="13.1796875" style="20" customWidth="1"/>
    <col min="2831" max="2831" width="13" style="20" customWidth="1"/>
    <col min="2832" max="2832" width="10.453125" style="20" customWidth="1"/>
    <col min="2833" max="3068" width="9.1796875" style="20"/>
    <col min="3069" max="3069" width="5" style="20" customWidth="1"/>
    <col min="3070" max="3070" width="17.7265625" style="20" customWidth="1"/>
    <col min="3071" max="3071" width="13.81640625" style="20" customWidth="1"/>
    <col min="3072" max="3072" width="13.1796875" style="20" customWidth="1"/>
    <col min="3073" max="3073" width="12.26953125" style="20" customWidth="1"/>
    <col min="3074" max="3074" width="3" style="20" customWidth="1"/>
    <col min="3075" max="3075" width="20.26953125" style="20" customWidth="1"/>
    <col min="3076" max="3076" width="12.54296875" style="20" customWidth="1"/>
    <col min="3077" max="3077" width="11.7265625" style="20" customWidth="1"/>
    <col min="3078" max="3078" width="9.1796875" style="20"/>
    <col min="3079" max="3079" width="2.81640625" style="20" customWidth="1"/>
    <col min="3080" max="3080" width="18.54296875" style="20" customWidth="1"/>
    <col min="3081" max="3081" width="14.453125" style="20" customWidth="1"/>
    <col min="3082" max="3082" width="13.7265625" style="20" customWidth="1"/>
    <col min="3083" max="3083" width="10.1796875" style="20" customWidth="1"/>
    <col min="3084" max="3084" width="4.453125" style="20" customWidth="1"/>
    <col min="3085" max="3085" width="24" style="20" customWidth="1"/>
    <col min="3086" max="3086" width="13.1796875" style="20" customWidth="1"/>
    <col min="3087" max="3087" width="13" style="20" customWidth="1"/>
    <col min="3088" max="3088" width="10.453125" style="20" customWidth="1"/>
    <col min="3089" max="3324" width="9.1796875" style="20"/>
    <col min="3325" max="3325" width="5" style="20" customWidth="1"/>
    <col min="3326" max="3326" width="17.7265625" style="20" customWidth="1"/>
    <col min="3327" max="3327" width="13.81640625" style="20" customWidth="1"/>
    <col min="3328" max="3328" width="13.1796875" style="20" customWidth="1"/>
    <col min="3329" max="3329" width="12.26953125" style="20" customWidth="1"/>
    <col min="3330" max="3330" width="3" style="20" customWidth="1"/>
    <col min="3331" max="3331" width="20.26953125" style="20" customWidth="1"/>
    <col min="3332" max="3332" width="12.54296875" style="20" customWidth="1"/>
    <col min="3333" max="3333" width="11.7265625" style="20" customWidth="1"/>
    <col min="3334" max="3334" width="9.1796875" style="20"/>
    <col min="3335" max="3335" width="2.81640625" style="20" customWidth="1"/>
    <col min="3336" max="3336" width="18.54296875" style="20" customWidth="1"/>
    <col min="3337" max="3337" width="14.453125" style="20" customWidth="1"/>
    <col min="3338" max="3338" width="13.7265625" style="20" customWidth="1"/>
    <col min="3339" max="3339" width="10.1796875" style="20" customWidth="1"/>
    <col min="3340" max="3340" width="4.453125" style="20" customWidth="1"/>
    <col min="3341" max="3341" width="24" style="20" customWidth="1"/>
    <col min="3342" max="3342" width="13.1796875" style="20" customWidth="1"/>
    <col min="3343" max="3343" width="13" style="20" customWidth="1"/>
    <col min="3344" max="3344" width="10.453125" style="20" customWidth="1"/>
    <col min="3345" max="3580" width="9.1796875" style="20"/>
    <col min="3581" max="3581" width="5" style="20" customWidth="1"/>
    <col min="3582" max="3582" width="17.7265625" style="20" customWidth="1"/>
    <col min="3583" max="3583" width="13.81640625" style="20" customWidth="1"/>
    <col min="3584" max="3584" width="13.1796875" style="20" customWidth="1"/>
    <col min="3585" max="3585" width="12.26953125" style="20" customWidth="1"/>
    <col min="3586" max="3586" width="3" style="20" customWidth="1"/>
    <col min="3587" max="3587" width="20.26953125" style="20" customWidth="1"/>
    <col min="3588" max="3588" width="12.54296875" style="20" customWidth="1"/>
    <col min="3589" max="3589" width="11.7265625" style="20" customWidth="1"/>
    <col min="3590" max="3590" width="9.1796875" style="20"/>
    <col min="3591" max="3591" width="2.81640625" style="20" customWidth="1"/>
    <col min="3592" max="3592" width="18.54296875" style="20" customWidth="1"/>
    <col min="3593" max="3593" width="14.453125" style="20" customWidth="1"/>
    <col min="3594" max="3594" width="13.7265625" style="20" customWidth="1"/>
    <col min="3595" max="3595" width="10.1796875" style="20" customWidth="1"/>
    <col min="3596" max="3596" width="4.453125" style="20" customWidth="1"/>
    <col min="3597" max="3597" width="24" style="20" customWidth="1"/>
    <col min="3598" max="3598" width="13.1796875" style="20" customWidth="1"/>
    <col min="3599" max="3599" width="13" style="20" customWidth="1"/>
    <col min="3600" max="3600" width="10.453125" style="20" customWidth="1"/>
    <col min="3601" max="3836" width="9.1796875" style="20"/>
    <col min="3837" max="3837" width="5" style="20" customWidth="1"/>
    <col min="3838" max="3838" width="17.7265625" style="20" customWidth="1"/>
    <col min="3839" max="3839" width="13.81640625" style="20" customWidth="1"/>
    <col min="3840" max="3840" width="13.1796875" style="20" customWidth="1"/>
    <col min="3841" max="3841" width="12.26953125" style="20" customWidth="1"/>
    <col min="3842" max="3842" width="3" style="20" customWidth="1"/>
    <col min="3843" max="3843" width="20.26953125" style="20" customWidth="1"/>
    <col min="3844" max="3844" width="12.54296875" style="20" customWidth="1"/>
    <col min="3845" max="3845" width="11.7265625" style="20" customWidth="1"/>
    <col min="3846" max="3846" width="9.1796875" style="20"/>
    <col min="3847" max="3847" width="2.81640625" style="20" customWidth="1"/>
    <col min="3848" max="3848" width="18.54296875" style="20" customWidth="1"/>
    <col min="3849" max="3849" width="14.453125" style="20" customWidth="1"/>
    <col min="3850" max="3850" width="13.7265625" style="20" customWidth="1"/>
    <col min="3851" max="3851" width="10.1796875" style="20" customWidth="1"/>
    <col min="3852" max="3852" width="4.453125" style="20" customWidth="1"/>
    <col min="3853" max="3853" width="24" style="20" customWidth="1"/>
    <col min="3854" max="3854" width="13.1796875" style="20" customWidth="1"/>
    <col min="3855" max="3855" width="13" style="20" customWidth="1"/>
    <col min="3856" max="3856" width="10.453125" style="20" customWidth="1"/>
    <col min="3857" max="4092" width="9.1796875" style="20"/>
    <col min="4093" max="4093" width="5" style="20" customWidth="1"/>
    <col min="4094" max="4094" width="17.7265625" style="20" customWidth="1"/>
    <col min="4095" max="4095" width="13.81640625" style="20" customWidth="1"/>
    <col min="4096" max="4096" width="13.1796875" style="20" customWidth="1"/>
    <col min="4097" max="4097" width="12.26953125" style="20" customWidth="1"/>
    <col min="4098" max="4098" width="3" style="20" customWidth="1"/>
    <col min="4099" max="4099" width="20.26953125" style="20" customWidth="1"/>
    <col min="4100" max="4100" width="12.54296875" style="20" customWidth="1"/>
    <col min="4101" max="4101" width="11.7265625" style="20" customWidth="1"/>
    <col min="4102" max="4102" width="9.1796875" style="20"/>
    <col min="4103" max="4103" width="2.81640625" style="20" customWidth="1"/>
    <col min="4104" max="4104" width="18.54296875" style="20" customWidth="1"/>
    <col min="4105" max="4105" width="14.453125" style="20" customWidth="1"/>
    <col min="4106" max="4106" width="13.7265625" style="20" customWidth="1"/>
    <col min="4107" max="4107" width="10.1796875" style="20" customWidth="1"/>
    <col min="4108" max="4108" width="4.453125" style="20" customWidth="1"/>
    <col min="4109" max="4109" width="24" style="20" customWidth="1"/>
    <col min="4110" max="4110" width="13.1796875" style="20" customWidth="1"/>
    <col min="4111" max="4111" width="13" style="20" customWidth="1"/>
    <col min="4112" max="4112" width="10.453125" style="20" customWidth="1"/>
    <col min="4113" max="4348" width="9.1796875" style="20"/>
    <col min="4349" max="4349" width="5" style="20" customWidth="1"/>
    <col min="4350" max="4350" width="17.7265625" style="20" customWidth="1"/>
    <col min="4351" max="4351" width="13.81640625" style="20" customWidth="1"/>
    <col min="4352" max="4352" width="13.1796875" style="20" customWidth="1"/>
    <col min="4353" max="4353" width="12.26953125" style="20" customWidth="1"/>
    <col min="4354" max="4354" width="3" style="20" customWidth="1"/>
    <col min="4355" max="4355" width="20.26953125" style="20" customWidth="1"/>
    <col min="4356" max="4356" width="12.54296875" style="20" customWidth="1"/>
    <col min="4357" max="4357" width="11.7265625" style="20" customWidth="1"/>
    <col min="4358" max="4358" width="9.1796875" style="20"/>
    <col min="4359" max="4359" width="2.81640625" style="20" customWidth="1"/>
    <col min="4360" max="4360" width="18.54296875" style="20" customWidth="1"/>
    <col min="4361" max="4361" width="14.453125" style="20" customWidth="1"/>
    <col min="4362" max="4362" width="13.7265625" style="20" customWidth="1"/>
    <col min="4363" max="4363" width="10.1796875" style="20" customWidth="1"/>
    <col min="4364" max="4364" width="4.453125" style="20" customWidth="1"/>
    <col min="4365" max="4365" width="24" style="20" customWidth="1"/>
    <col min="4366" max="4366" width="13.1796875" style="20" customWidth="1"/>
    <col min="4367" max="4367" width="13" style="20" customWidth="1"/>
    <col min="4368" max="4368" width="10.453125" style="20" customWidth="1"/>
    <col min="4369" max="4604" width="9.1796875" style="20"/>
    <col min="4605" max="4605" width="5" style="20" customWidth="1"/>
    <col min="4606" max="4606" width="17.7265625" style="20" customWidth="1"/>
    <col min="4607" max="4607" width="13.81640625" style="20" customWidth="1"/>
    <col min="4608" max="4608" width="13.1796875" style="20" customWidth="1"/>
    <col min="4609" max="4609" width="12.26953125" style="20" customWidth="1"/>
    <col min="4610" max="4610" width="3" style="20" customWidth="1"/>
    <col min="4611" max="4611" width="20.26953125" style="20" customWidth="1"/>
    <col min="4612" max="4612" width="12.54296875" style="20" customWidth="1"/>
    <col min="4613" max="4613" width="11.7265625" style="20" customWidth="1"/>
    <col min="4614" max="4614" width="9.1796875" style="20"/>
    <col min="4615" max="4615" width="2.81640625" style="20" customWidth="1"/>
    <col min="4616" max="4616" width="18.54296875" style="20" customWidth="1"/>
    <col min="4617" max="4617" width="14.453125" style="20" customWidth="1"/>
    <col min="4618" max="4618" width="13.7265625" style="20" customWidth="1"/>
    <col min="4619" max="4619" width="10.1796875" style="20" customWidth="1"/>
    <col min="4620" max="4620" width="4.453125" style="20" customWidth="1"/>
    <col min="4621" max="4621" width="24" style="20" customWidth="1"/>
    <col min="4622" max="4622" width="13.1796875" style="20" customWidth="1"/>
    <col min="4623" max="4623" width="13" style="20" customWidth="1"/>
    <col min="4624" max="4624" width="10.453125" style="20" customWidth="1"/>
    <col min="4625" max="4860" width="9.1796875" style="20"/>
    <col min="4861" max="4861" width="5" style="20" customWidth="1"/>
    <col min="4862" max="4862" width="17.7265625" style="20" customWidth="1"/>
    <col min="4863" max="4863" width="13.81640625" style="20" customWidth="1"/>
    <col min="4864" max="4864" width="13.1796875" style="20" customWidth="1"/>
    <col min="4865" max="4865" width="12.26953125" style="20" customWidth="1"/>
    <col min="4866" max="4866" width="3" style="20" customWidth="1"/>
    <col min="4867" max="4867" width="20.26953125" style="20" customWidth="1"/>
    <col min="4868" max="4868" width="12.54296875" style="20" customWidth="1"/>
    <col min="4869" max="4869" width="11.7265625" style="20" customWidth="1"/>
    <col min="4870" max="4870" width="9.1796875" style="20"/>
    <col min="4871" max="4871" width="2.81640625" style="20" customWidth="1"/>
    <col min="4872" max="4872" width="18.54296875" style="20" customWidth="1"/>
    <col min="4873" max="4873" width="14.453125" style="20" customWidth="1"/>
    <col min="4874" max="4874" width="13.7265625" style="20" customWidth="1"/>
    <col min="4875" max="4875" width="10.1796875" style="20" customWidth="1"/>
    <col min="4876" max="4876" width="4.453125" style="20" customWidth="1"/>
    <col min="4877" max="4877" width="24" style="20" customWidth="1"/>
    <col min="4878" max="4878" width="13.1796875" style="20" customWidth="1"/>
    <col min="4879" max="4879" width="13" style="20" customWidth="1"/>
    <col min="4880" max="4880" width="10.453125" style="20" customWidth="1"/>
    <col min="4881" max="5116" width="9.1796875" style="20"/>
    <col min="5117" max="5117" width="5" style="20" customWidth="1"/>
    <col min="5118" max="5118" width="17.7265625" style="20" customWidth="1"/>
    <col min="5119" max="5119" width="13.81640625" style="20" customWidth="1"/>
    <col min="5120" max="5120" width="13.1796875" style="20" customWidth="1"/>
    <col min="5121" max="5121" width="12.26953125" style="20" customWidth="1"/>
    <col min="5122" max="5122" width="3" style="20" customWidth="1"/>
    <col min="5123" max="5123" width="20.26953125" style="20" customWidth="1"/>
    <col min="5124" max="5124" width="12.54296875" style="20" customWidth="1"/>
    <col min="5125" max="5125" width="11.7265625" style="20" customWidth="1"/>
    <col min="5126" max="5126" width="9.1796875" style="20"/>
    <col min="5127" max="5127" width="2.81640625" style="20" customWidth="1"/>
    <col min="5128" max="5128" width="18.54296875" style="20" customWidth="1"/>
    <col min="5129" max="5129" width="14.453125" style="20" customWidth="1"/>
    <col min="5130" max="5130" width="13.7265625" style="20" customWidth="1"/>
    <col min="5131" max="5131" width="10.1796875" style="20" customWidth="1"/>
    <col min="5132" max="5132" width="4.453125" style="20" customWidth="1"/>
    <col min="5133" max="5133" width="24" style="20" customWidth="1"/>
    <col min="5134" max="5134" width="13.1796875" style="20" customWidth="1"/>
    <col min="5135" max="5135" width="13" style="20" customWidth="1"/>
    <col min="5136" max="5136" width="10.453125" style="20" customWidth="1"/>
    <col min="5137" max="5372" width="9.1796875" style="20"/>
    <col min="5373" max="5373" width="5" style="20" customWidth="1"/>
    <col min="5374" max="5374" width="17.7265625" style="20" customWidth="1"/>
    <col min="5375" max="5375" width="13.81640625" style="20" customWidth="1"/>
    <col min="5376" max="5376" width="13.1796875" style="20" customWidth="1"/>
    <col min="5377" max="5377" width="12.26953125" style="20" customWidth="1"/>
    <col min="5378" max="5378" width="3" style="20" customWidth="1"/>
    <col min="5379" max="5379" width="20.26953125" style="20" customWidth="1"/>
    <col min="5380" max="5380" width="12.54296875" style="20" customWidth="1"/>
    <col min="5381" max="5381" width="11.7265625" style="20" customWidth="1"/>
    <col min="5382" max="5382" width="9.1796875" style="20"/>
    <col min="5383" max="5383" width="2.81640625" style="20" customWidth="1"/>
    <col min="5384" max="5384" width="18.54296875" style="20" customWidth="1"/>
    <col min="5385" max="5385" width="14.453125" style="20" customWidth="1"/>
    <col min="5386" max="5386" width="13.7265625" style="20" customWidth="1"/>
    <col min="5387" max="5387" width="10.1796875" style="20" customWidth="1"/>
    <col min="5388" max="5388" width="4.453125" style="20" customWidth="1"/>
    <col min="5389" max="5389" width="24" style="20" customWidth="1"/>
    <col min="5390" max="5390" width="13.1796875" style="20" customWidth="1"/>
    <col min="5391" max="5391" width="13" style="20" customWidth="1"/>
    <col min="5392" max="5392" width="10.453125" style="20" customWidth="1"/>
    <col min="5393" max="5628" width="9.1796875" style="20"/>
    <col min="5629" max="5629" width="5" style="20" customWidth="1"/>
    <col min="5630" max="5630" width="17.7265625" style="20" customWidth="1"/>
    <col min="5631" max="5631" width="13.81640625" style="20" customWidth="1"/>
    <col min="5632" max="5632" width="13.1796875" style="20" customWidth="1"/>
    <col min="5633" max="5633" width="12.26953125" style="20" customWidth="1"/>
    <col min="5634" max="5634" width="3" style="20" customWidth="1"/>
    <col min="5635" max="5635" width="20.26953125" style="20" customWidth="1"/>
    <col min="5636" max="5636" width="12.54296875" style="20" customWidth="1"/>
    <col min="5637" max="5637" width="11.7265625" style="20" customWidth="1"/>
    <col min="5638" max="5638" width="9.1796875" style="20"/>
    <col min="5639" max="5639" width="2.81640625" style="20" customWidth="1"/>
    <col min="5640" max="5640" width="18.54296875" style="20" customWidth="1"/>
    <col min="5641" max="5641" width="14.453125" style="20" customWidth="1"/>
    <col min="5642" max="5642" width="13.7265625" style="20" customWidth="1"/>
    <col min="5643" max="5643" width="10.1796875" style="20" customWidth="1"/>
    <col min="5644" max="5644" width="4.453125" style="20" customWidth="1"/>
    <col min="5645" max="5645" width="24" style="20" customWidth="1"/>
    <col min="5646" max="5646" width="13.1796875" style="20" customWidth="1"/>
    <col min="5647" max="5647" width="13" style="20" customWidth="1"/>
    <col min="5648" max="5648" width="10.453125" style="20" customWidth="1"/>
    <col min="5649" max="5884" width="9.1796875" style="20"/>
    <col min="5885" max="5885" width="5" style="20" customWidth="1"/>
    <col min="5886" max="5886" width="17.7265625" style="20" customWidth="1"/>
    <col min="5887" max="5887" width="13.81640625" style="20" customWidth="1"/>
    <col min="5888" max="5888" width="13.1796875" style="20" customWidth="1"/>
    <col min="5889" max="5889" width="12.26953125" style="20" customWidth="1"/>
    <col min="5890" max="5890" width="3" style="20" customWidth="1"/>
    <col min="5891" max="5891" width="20.26953125" style="20" customWidth="1"/>
    <col min="5892" max="5892" width="12.54296875" style="20" customWidth="1"/>
    <col min="5893" max="5893" width="11.7265625" style="20" customWidth="1"/>
    <col min="5894" max="5894" width="9.1796875" style="20"/>
    <col min="5895" max="5895" width="2.81640625" style="20" customWidth="1"/>
    <col min="5896" max="5896" width="18.54296875" style="20" customWidth="1"/>
    <col min="5897" max="5897" width="14.453125" style="20" customWidth="1"/>
    <col min="5898" max="5898" width="13.7265625" style="20" customWidth="1"/>
    <col min="5899" max="5899" width="10.1796875" style="20" customWidth="1"/>
    <col min="5900" max="5900" width="4.453125" style="20" customWidth="1"/>
    <col min="5901" max="5901" width="24" style="20" customWidth="1"/>
    <col min="5902" max="5902" width="13.1796875" style="20" customWidth="1"/>
    <col min="5903" max="5903" width="13" style="20" customWidth="1"/>
    <col min="5904" max="5904" width="10.453125" style="20" customWidth="1"/>
    <col min="5905" max="6140" width="9.1796875" style="20"/>
    <col min="6141" max="6141" width="5" style="20" customWidth="1"/>
    <col min="6142" max="6142" width="17.7265625" style="20" customWidth="1"/>
    <col min="6143" max="6143" width="13.81640625" style="20" customWidth="1"/>
    <col min="6144" max="6144" width="13.1796875" style="20" customWidth="1"/>
    <col min="6145" max="6145" width="12.26953125" style="20" customWidth="1"/>
    <col min="6146" max="6146" width="3" style="20" customWidth="1"/>
    <col min="6147" max="6147" width="20.26953125" style="20" customWidth="1"/>
    <col min="6148" max="6148" width="12.54296875" style="20" customWidth="1"/>
    <col min="6149" max="6149" width="11.7265625" style="20" customWidth="1"/>
    <col min="6150" max="6150" width="9.1796875" style="20"/>
    <col min="6151" max="6151" width="2.81640625" style="20" customWidth="1"/>
    <col min="6152" max="6152" width="18.54296875" style="20" customWidth="1"/>
    <col min="6153" max="6153" width="14.453125" style="20" customWidth="1"/>
    <col min="6154" max="6154" width="13.7265625" style="20" customWidth="1"/>
    <col min="6155" max="6155" width="10.1796875" style="20" customWidth="1"/>
    <col min="6156" max="6156" width="4.453125" style="20" customWidth="1"/>
    <col min="6157" max="6157" width="24" style="20" customWidth="1"/>
    <col min="6158" max="6158" width="13.1796875" style="20" customWidth="1"/>
    <col min="6159" max="6159" width="13" style="20" customWidth="1"/>
    <col min="6160" max="6160" width="10.453125" style="20" customWidth="1"/>
    <col min="6161" max="6396" width="9.1796875" style="20"/>
    <col min="6397" max="6397" width="5" style="20" customWidth="1"/>
    <col min="6398" max="6398" width="17.7265625" style="20" customWidth="1"/>
    <col min="6399" max="6399" width="13.81640625" style="20" customWidth="1"/>
    <col min="6400" max="6400" width="13.1796875" style="20" customWidth="1"/>
    <col min="6401" max="6401" width="12.26953125" style="20" customWidth="1"/>
    <col min="6402" max="6402" width="3" style="20" customWidth="1"/>
    <col min="6403" max="6403" width="20.26953125" style="20" customWidth="1"/>
    <col min="6404" max="6404" width="12.54296875" style="20" customWidth="1"/>
    <col min="6405" max="6405" width="11.7265625" style="20" customWidth="1"/>
    <col min="6406" max="6406" width="9.1796875" style="20"/>
    <col min="6407" max="6407" width="2.81640625" style="20" customWidth="1"/>
    <col min="6408" max="6408" width="18.54296875" style="20" customWidth="1"/>
    <col min="6409" max="6409" width="14.453125" style="20" customWidth="1"/>
    <col min="6410" max="6410" width="13.7265625" style="20" customWidth="1"/>
    <col min="6411" max="6411" width="10.1796875" style="20" customWidth="1"/>
    <col min="6412" max="6412" width="4.453125" style="20" customWidth="1"/>
    <col min="6413" max="6413" width="24" style="20" customWidth="1"/>
    <col min="6414" max="6414" width="13.1796875" style="20" customWidth="1"/>
    <col min="6415" max="6415" width="13" style="20" customWidth="1"/>
    <col min="6416" max="6416" width="10.453125" style="20" customWidth="1"/>
    <col min="6417" max="6652" width="9.1796875" style="20"/>
    <col min="6653" max="6653" width="5" style="20" customWidth="1"/>
    <col min="6654" max="6654" width="17.7265625" style="20" customWidth="1"/>
    <col min="6655" max="6655" width="13.81640625" style="20" customWidth="1"/>
    <col min="6656" max="6656" width="13.1796875" style="20" customWidth="1"/>
    <col min="6657" max="6657" width="12.26953125" style="20" customWidth="1"/>
    <col min="6658" max="6658" width="3" style="20" customWidth="1"/>
    <col min="6659" max="6659" width="20.26953125" style="20" customWidth="1"/>
    <col min="6660" max="6660" width="12.54296875" style="20" customWidth="1"/>
    <col min="6661" max="6661" width="11.7265625" style="20" customWidth="1"/>
    <col min="6662" max="6662" width="9.1796875" style="20"/>
    <col min="6663" max="6663" width="2.81640625" style="20" customWidth="1"/>
    <col min="6664" max="6664" width="18.54296875" style="20" customWidth="1"/>
    <col min="6665" max="6665" width="14.453125" style="20" customWidth="1"/>
    <col min="6666" max="6666" width="13.7265625" style="20" customWidth="1"/>
    <col min="6667" max="6667" width="10.1796875" style="20" customWidth="1"/>
    <col min="6668" max="6668" width="4.453125" style="20" customWidth="1"/>
    <col min="6669" max="6669" width="24" style="20" customWidth="1"/>
    <col min="6670" max="6670" width="13.1796875" style="20" customWidth="1"/>
    <col min="6671" max="6671" width="13" style="20" customWidth="1"/>
    <col min="6672" max="6672" width="10.453125" style="20" customWidth="1"/>
    <col min="6673" max="6908" width="9.1796875" style="20"/>
    <col min="6909" max="6909" width="5" style="20" customWidth="1"/>
    <col min="6910" max="6910" width="17.7265625" style="20" customWidth="1"/>
    <col min="6911" max="6911" width="13.81640625" style="20" customWidth="1"/>
    <col min="6912" max="6912" width="13.1796875" style="20" customWidth="1"/>
    <col min="6913" max="6913" width="12.26953125" style="20" customWidth="1"/>
    <col min="6914" max="6914" width="3" style="20" customWidth="1"/>
    <col min="6915" max="6915" width="20.26953125" style="20" customWidth="1"/>
    <col min="6916" max="6916" width="12.54296875" style="20" customWidth="1"/>
    <col min="6917" max="6917" width="11.7265625" style="20" customWidth="1"/>
    <col min="6918" max="6918" width="9.1796875" style="20"/>
    <col min="6919" max="6919" width="2.81640625" style="20" customWidth="1"/>
    <col min="6920" max="6920" width="18.54296875" style="20" customWidth="1"/>
    <col min="6921" max="6921" width="14.453125" style="20" customWidth="1"/>
    <col min="6922" max="6922" width="13.7265625" style="20" customWidth="1"/>
    <col min="6923" max="6923" width="10.1796875" style="20" customWidth="1"/>
    <col min="6924" max="6924" width="4.453125" style="20" customWidth="1"/>
    <col min="6925" max="6925" width="24" style="20" customWidth="1"/>
    <col min="6926" max="6926" width="13.1796875" style="20" customWidth="1"/>
    <col min="6927" max="6927" width="13" style="20" customWidth="1"/>
    <col min="6928" max="6928" width="10.453125" style="20" customWidth="1"/>
    <col min="6929" max="7164" width="9.1796875" style="20"/>
    <col min="7165" max="7165" width="5" style="20" customWidth="1"/>
    <col min="7166" max="7166" width="17.7265625" style="20" customWidth="1"/>
    <col min="7167" max="7167" width="13.81640625" style="20" customWidth="1"/>
    <col min="7168" max="7168" width="13.1796875" style="20" customWidth="1"/>
    <col min="7169" max="7169" width="12.26953125" style="20" customWidth="1"/>
    <col min="7170" max="7170" width="3" style="20" customWidth="1"/>
    <col min="7171" max="7171" width="20.26953125" style="20" customWidth="1"/>
    <col min="7172" max="7172" width="12.54296875" style="20" customWidth="1"/>
    <col min="7173" max="7173" width="11.7265625" style="20" customWidth="1"/>
    <col min="7174" max="7174" width="9.1796875" style="20"/>
    <col min="7175" max="7175" width="2.81640625" style="20" customWidth="1"/>
    <col min="7176" max="7176" width="18.54296875" style="20" customWidth="1"/>
    <col min="7177" max="7177" width="14.453125" style="20" customWidth="1"/>
    <col min="7178" max="7178" width="13.7265625" style="20" customWidth="1"/>
    <col min="7179" max="7179" width="10.1796875" style="20" customWidth="1"/>
    <col min="7180" max="7180" width="4.453125" style="20" customWidth="1"/>
    <col min="7181" max="7181" width="24" style="20" customWidth="1"/>
    <col min="7182" max="7182" width="13.1796875" style="20" customWidth="1"/>
    <col min="7183" max="7183" width="13" style="20" customWidth="1"/>
    <col min="7184" max="7184" width="10.453125" style="20" customWidth="1"/>
    <col min="7185" max="7420" width="9.1796875" style="20"/>
    <col min="7421" max="7421" width="5" style="20" customWidth="1"/>
    <col min="7422" max="7422" width="17.7265625" style="20" customWidth="1"/>
    <col min="7423" max="7423" width="13.81640625" style="20" customWidth="1"/>
    <col min="7424" max="7424" width="13.1796875" style="20" customWidth="1"/>
    <col min="7425" max="7425" width="12.26953125" style="20" customWidth="1"/>
    <col min="7426" max="7426" width="3" style="20" customWidth="1"/>
    <col min="7427" max="7427" width="20.26953125" style="20" customWidth="1"/>
    <col min="7428" max="7428" width="12.54296875" style="20" customWidth="1"/>
    <col min="7429" max="7429" width="11.7265625" style="20" customWidth="1"/>
    <col min="7430" max="7430" width="9.1796875" style="20"/>
    <col min="7431" max="7431" width="2.81640625" style="20" customWidth="1"/>
    <col min="7432" max="7432" width="18.54296875" style="20" customWidth="1"/>
    <col min="7433" max="7433" width="14.453125" style="20" customWidth="1"/>
    <col min="7434" max="7434" width="13.7265625" style="20" customWidth="1"/>
    <col min="7435" max="7435" width="10.1796875" style="20" customWidth="1"/>
    <col min="7436" max="7436" width="4.453125" style="20" customWidth="1"/>
    <col min="7437" max="7437" width="24" style="20" customWidth="1"/>
    <col min="7438" max="7438" width="13.1796875" style="20" customWidth="1"/>
    <col min="7439" max="7439" width="13" style="20" customWidth="1"/>
    <col min="7440" max="7440" width="10.453125" style="20" customWidth="1"/>
    <col min="7441" max="7676" width="9.1796875" style="20"/>
    <col min="7677" max="7677" width="5" style="20" customWidth="1"/>
    <col min="7678" max="7678" width="17.7265625" style="20" customWidth="1"/>
    <col min="7679" max="7679" width="13.81640625" style="20" customWidth="1"/>
    <col min="7680" max="7680" width="13.1796875" style="20" customWidth="1"/>
    <col min="7681" max="7681" width="12.26953125" style="20" customWidth="1"/>
    <col min="7682" max="7682" width="3" style="20" customWidth="1"/>
    <col min="7683" max="7683" width="20.26953125" style="20" customWidth="1"/>
    <col min="7684" max="7684" width="12.54296875" style="20" customWidth="1"/>
    <col min="7685" max="7685" width="11.7265625" style="20" customWidth="1"/>
    <col min="7686" max="7686" width="9.1796875" style="20"/>
    <col min="7687" max="7687" width="2.81640625" style="20" customWidth="1"/>
    <col min="7688" max="7688" width="18.54296875" style="20" customWidth="1"/>
    <col min="7689" max="7689" width="14.453125" style="20" customWidth="1"/>
    <col min="7690" max="7690" width="13.7265625" style="20" customWidth="1"/>
    <col min="7691" max="7691" width="10.1796875" style="20" customWidth="1"/>
    <col min="7692" max="7692" width="4.453125" style="20" customWidth="1"/>
    <col min="7693" max="7693" width="24" style="20" customWidth="1"/>
    <col min="7694" max="7694" width="13.1796875" style="20" customWidth="1"/>
    <col min="7695" max="7695" width="13" style="20" customWidth="1"/>
    <col min="7696" max="7696" width="10.453125" style="20" customWidth="1"/>
    <col min="7697" max="7932" width="9.1796875" style="20"/>
    <col min="7933" max="7933" width="5" style="20" customWidth="1"/>
    <col min="7934" max="7934" width="17.7265625" style="20" customWidth="1"/>
    <col min="7935" max="7935" width="13.81640625" style="20" customWidth="1"/>
    <col min="7936" max="7936" width="13.1796875" style="20" customWidth="1"/>
    <col min="7937" max="7937" width="12.26953125" style="20" customWidth="1"/>
    <col min="7938" max="7938" width="3" style="20" customWidth="1"/>
    <col min="7939" max="7939" width="20.26953125" style="20" customWidth="1"/>
    <col min="7940" max="7940" width="12.54296875" style="20" customWidth="1"/>
    <col min="7941" max="7941" width="11.7265625" style="20" customWidth="1"/>
    <col min="7942" max="7942" width="9.1796875" style="20"/>
    <col min="7943" max="7943" width="2.81640625" style="20" customWidth="1"/>
    <col min="7944" max="7944" width="18.54296875" style="20" customWidth="1"/>
    <col min="7945" max="7945" width="14.453125" style="20" customWidth="1"/>
    <col min="7946" max="7946" width="13.7265625" style="20" customWidth="1"/>
    <col min="7947" max="7947" width="10.1796875" style="20" customWidth="1"/>
    <col min="7948" max="7948" width="4.453125" style="20" customWidth="1"/>
    <col min="7949" max="7949" width="24" style="20" customWidth="1"/>
    <col min="7950" max="7950" width="13.1796875" style="20" customWidth="1"/>
    <col min="7951" max="7951" width="13" style="20" customWidth="1"/>
    <col min="7952" max="7952" width="10.453125" style="20" customWidth="1"/>
    <col min="7953" max="8188" width="9.1796875" style="20"/>
    <col min="8189" max="8189" width="5" style="20" customWidth="1"/>
    <col min="8190" max="8190" width="17.7265625" style="20" customWidth="1"/>
    <col min="8191" max="8191" width="13.81640625" style="20" customWidth="1"/>
    <col min="8192" max="8192" width="13.1796875" style="20" customWidth="1"/>
    <col min="8193" max="8193" width="12.26953125" style="20" customWidth="1"/>
    <col min="8194" max="8194" width="3" style="20" customWidth="1"/>
    <col min="8195" max="8195" width="20.26953125" style="20" customWidth="1"/>
    <col min="8196" max="8196" width="12.54296875" style="20" customWidth="1"/>
    <col min="8197" max="8197" width="11.7265625" style="20" customWidth="1"/>
    <col min="8198" max="8198" width="9.1796875" style="20"/>
    <col min="8199" max="8199" width="2.81640625" style="20" customWidth="1"/>
    <col min="8200" max="8200" width="18.54296875" style="20" customWidth="1"/>
    <col min="8201" max="8201" width="14.453125" style="20" customWidth="1"/>
    <col min="8202" max="8202" width="13.7265625" style="20" customWidth="1"/>
    <col min="8203" max="8203" width="10.1796875" style="20" customWidth="1"/>
    <col min="8204" max="8204" width="4.453125" style="20" customWidth="1"/>
    <col min="8205" max="8205" width="24" style="20" customWidth="1"/>
    <col min="8206" max="8206" width="13.1796875" style="20" customWidth="1"/>
    <col min="8207" max="8207" width="13" style="20" customWidth="1"/>
    <col min="8208" max="8208" width="10.453125" style="20" customWidth="1"/>
    <col min="8209" max="8444" width="9.1796875" style="20"/>
    <col min="8445" max="8445" width="5" style="20" customWidth="1"/>
    <col min="8446" max="8446" width="17.7265625" style="20" customWidth="1"/>
    <col min="8447" max="8447" width="13.81640625" style="20" customWidth="1"/>
    <col min="8448" max="8448" width="13.1796875" style="20" customWidth="1"/>
    <col min="8449" max="8449" width="12.26953125" style="20" customWidth="1"/>
    <col min="8450" max="8450" width="3" style="20" customWidth="1"/>
    <col min="8451" max="8451" width="20.26953125" style="20" customWidth="1"/>
    <col min="8452" max="8452" width="12.54296875" style="20" customWidth="1"/>
    <col min="8453" max="8453" width="11.7265625" style="20" customWidth="1"/>
    <col min="8454" max="8454" width="9.1796875" style="20"/>
    <col min="8455" max="8455" width="2.81640625" style="20" customWidth="1"/>
    <col min="8456" max="8456" width="18.54296875" style="20" customWidth="1"/>
    <col min="8457" max="8457" width="14.453125" style="20" customWidth="1"/>
    <col min="8458" max="8458" width="13.7265625" style="20" customWidth="1"/>
    <col min="8459" max="8459" width="10.1796875" style="20" customWidth="1"/>
    <col min="8460" max="8460" width="4.453125" style="20" customWidth="1"/>
    <col min="8461" max="8461" width="24" style="20" customWidth="1"/>
    <col min="8462" max="8462" width="13.1796875" style="20" customWidth="1"/>
    <col min="8463" max="8463" width="13" style="20" customWidth="1"/>
    <col min="8464" max="8464" width="10.453125" style="20" customWidth="1"/>
    <col min="8465" max="8700" width="9.1796875" style="20"/>
    <col min="8701" max="8701" width="5" style="20" customWidth="1"/>
    <col min="8702" max="8702" width="17.7265625" style="20" customWidth="1"/>
    <col min="8703" max="8703" width="13.81640625" style="20" customWidth="1"/>
    <col min="8704" max="8704" width="13.1796875" style="20" customWidth="1"/>
    <col min="8705" max="8705" width="12.26953125" style="20" customWidth="1"/>
    <col min="8706" max="8706" width="3" style="20" customWidth="1"/>
    <col min="8707" max="8707" width="20.26953125" style="20" customWidth="1"/>
    <col min="8708" max="8708" width="12.54296875" style="20" customWidth="1"/>
    <col min="8709" max="8709" width="11.7265625" style="20" customWidth="1"/>
    <col min="8710" max="8710" width="9.1796875" style="20"/>
    <col min="8711" max="8711" width="2.81640625" style="20" customWidth="1"/>
    <col min="8712" max="8712" width="18.54296875" style="20" customWidth="1"/>
    <col min="8713" max="8713" width="14.453125" style="20" customWidth="1"/>
    <col min="8714" max="8714" width="13.7265625" style="20" customWidth="1"/>
    <col min="8715" max="8715" width="10.1796875" style="20" customWidth="1"/>
    <col min="8716" max="8716" width="4.453125" style="20" customWidth="1"/>
    <col min="8717" max="8717" width="24" style="20" customWidth="1"/>
    <col min="8718" max="8718" width="13.1796875" style="20" customWidth="1"/>
    <col min="8719" max="8719" width="13" style="20" customWidth="1"/>
    <col min="8720" max="8720" width="10.453125" style="20" customWidth="1"/>
    <col min="8721" max="8956" width="9.1796875" style="20"/>
    <col min="8957" max="8957" width="5" style="20" customWidth="1"/>
    <col min="8958" max="8958" width="17.7265625" style="20" customWidth="1"/>
    <col min="8959" max="8959" width="13.81640625" style="20" customWidth="1"/>
    <col min="8960" max="8960" width="13.1796875" style="20" customWidth="1"/>
    <col min="8961" max="8961" width="12.26953125" style="20" customWidth="1"/>
    <col min="8962" max="8962" width="3" style="20" customWidth="1"/>
    <col min="8963" max="8963" width="20.26953125" style="20" customWidth="1"/>
    <col min="8964" max="8964" width="12.54296875" style="20" customWidth="1"/>
    <col min="8965" max="8965" width="11.7265625" style="20" customWidth="1"/>
    <col min="8966" max="8966" width="9.1796875" style="20"/>
    <col min="8967" max="8967" width="2.81640625" style="20" customWidth="1"/>
    <col min="8968" max="8968" width="18.54296875" style="20" customWidth="1"/>
    <col min="8969" max="8969" width="14.453125" style="20" customWidth="1"/>
    <col min="8970" max="8970" width="13.7265625" style="20" customWidth="1"/>
    <col min="8971" max="8971" width="10.1796875" style="20" customWidth="1"/>
    <col min="8972" max="8972" width="4.453125" style="20" customWidth="1"/>
    <col min="8973" max="8973" width="24" style="20" customWidth="1"/>
    <col min="8974" max="8974" width="13.1796875" style="20" customWidth="1"/>
    <col min="8975" max="8975" width="13" style="20" customWidth="1"/>
    <col min="8976" max="8976" width="10.453125" style="20" customWidth="1"/>
    <col min="8977" max="9212" width="9.1796875" style="20"/>
    <col min="9213" max="9213" width="5" style="20" customWidth="1"/>
    <col min="9214" max="9214" width="17.7265625" style="20" customWidth="1"/>
    <col min="9215" max="9215" width="13.81640625" style="20" customWidth="1"/>
    <col min="9216" max="9216" width="13.1796875" style="20" customWidth="1"/>
    <col min="9217" max="9217" width="12.26953125" style="20" customWidth="1"/>
    <col min="9218" max="9218" width="3" style="20" customWidth="1"/>
    <col min="9219" max="9219" width="20.26953125" style="20" customWidth="1"/>
    <col min="9220" max="9220" width="12.54296875" style="20" customWidth="1"/>
    <col min="9221" max="9221" width="11.7265625" style="20" customWidth="1"/>
    <col min="9222" max="9222" width="9.1796875" style="20"/>
    <col min="9223" max="9223" width="2.81640625" style="20" customWidth="1"/>
    <col min="9224" max="9224" width="18.54296875" style="20" customWidth="1"/>
    <col min="9225" max="9225" width="14.453125" style="20" customWidth="1"/>
    <col min="9226" max="9226" width="13.7265625" style="20" customWidth="1"/>
    <col min="9227" max="9227" width="10.1796875" style="20" customWidth="1"/>
    <col min="9228" max="9228" width="4.453125" style="20" customWidth="1"/>
    <col min="9229" max="9229" width="24" style="20" customWidth="1"/>
    <col min="9230" max="9230" width="13.1796875" style="20" customWidth="1"/>
    <col min="9231" max="9231" width="13" style="20" customWidth="1"/>
    <col min="9232" max="9232" width="10.453125" style="20" customWidth="1"/>
    <col min="9233" max="9468" width="9.1796875" style="20"/>
    <col min="9469" max="9469" width="5" style="20" customWidth="1"/>
    <col min="9470" max="9470" width="17.7265625" style="20" customWidth="1"/>
    <col min="9471" max="9471" width="13.81640625" style="20" customWidth="1"/>
    <col min="9472" max="9472" width="13.1796875" style="20" customWidth="1"/>
    <col min="9473" max="9473" width="12.26953125" style="20" customWidth="1"/>
    <col min="9474" max="9474" width="3" style="20" customWidth="1"/>
    <col min="9475" max="9475" width="20.26953125" style="20" customWidth="1"/>
    <col min="9476" max="9476" width="12.54296875" style="20" customWidth="1"/>
    <col min="9477" max="9477" width="11.7265625" style="20" customWidth="1"/>
    <col min="9478" max="9478" width="9.1796875" style="20"/>
    <col min="9479" max="9479" width="2.81640625" style="20" customWidth="1"/>
    <col min="9480" max="9480" width="18.54296875" style="20" customWidth="1"/>
    <col min="9481" max="9481" width="14.453125" style="20" customWidth="1"/>
    <col min="9482" max="9482" width="13.7265625" style="20" customWidth="1"/>
    <col min="9483" max="9483" width="10.1796875" style="20" customWidth="1"/>
    <col min="9484" max="9484" width="4.453125" style="20" customWidth="1"/>
    <col min="9485" max="9485" width="24" style="20" customWidth="1"/>
    <col min="9486" max="9486" width="13.1796875" style="20" customWidth="1"/>
    <col min="9487" max="9487" width="13" style="20" customWidth="1"/>
    <col min="9488" max="9488" width="10.453125" style="20" customWidth="1"/>
    <col min="9489" max="9724" width="9.1796875" style="20"/>
    <col min="9725" max="9725" width="5" style="20" customWidth="1"/>
    <col min="9726" max="9726" width="17.7265625" style="20" customWidth="1"/>
    <col min="9727" max="9727" width="13.81640625" style="20" customWidth="1"/>
    <col min="9728" max="9728" width="13.1796875" style="20" customWidth="1"/>
    <col min="9729" max="9729" width="12.26953125" style="20" customWidth="1"/>
    <col min="9730" max="9730" width="3" style="20" customWidth="1"/>
    <col min="9731" max="9731" width="20.26953125" style="20" customWidth="1"/>
    <col min="9732" max="9732" width="12.54296875" style="20" customWidth="1"/>
    <col min="9733" max="9733" width="11.7265625" style="20" customWidth="1"/>
    <col min="9734" max="9734" width="9.1796875" style="20"/>
    <col min="9735" max="9735" width="2.81640625" style="20" customWidth="1"/>
    <col min="9736" max="9736" width="18.54296875" style="20" customWidth="1"/>
    <col min="9737" max="9737" width="14.453125" style="20" customWidth="1"/>
    <col min="9738" max="9738" width="13.7265625" style="20" customWidth="1"/>
    <col min="9739" max="9739" width="10.1796875" style="20" customWidth="1"/>
    <col min="9740" max="9740" width="4.453125" style="20" customWidth="1"/>
    <col min="9741" max="9741" width="24" style="20" customWidth="1"/>
    <col min="9742" max="9742" width="13.1796875" style="20" customWidth="1"/>
    <col min="9743" max="9743" width="13" style="20" customWidth="1"/>
    <col min="9744" max="9744" width="10.453125" style="20" customWidth="1"/>
    <col min="9745" max="9980" width="9.1796875" style="20"/>
    <col min="9981" max="9981" width="5" style="20" customWidth="1"/>
    <col min="9982" max="9982" width="17.7265625" style="20" customWidth="1"/>
    <col min="9983" max="9983" width="13.81640625" style="20" customWidth="1"/>
    <col min="9984" max="9984" width="13.1796875" style="20" customWidth="1"/>
    <col min="9985" max="9985" width="12.26953125" style="20" customWidth="1"/>
    <col min="9986" max="9986" width="3" style="20" customWidth="1"/>
    <col min="9987" max="9987" width="20.26953125" style="20" customWidth="1"/>
    <col min="9988" max="9988" width="12.54296875" style="20" customWidth="1"/>
    <col min="9989" max="9989" width="11.7265625" style="20" customWidth="1"/>
    <col min="9990" max="9990" width="9.1796875" style="20"/>
    <col min="9991" max="9991" width="2.81640625" style="20" customWidth="1"/>
    <col min="9992" max="9992" width="18.54296875" style="20" customWidth="1"/>
    <col min="9993" max="9993" width="14.453125" style="20" customWidth="1"/>
    <col min="9994" max="9994" width="13.7265625" style="20" customWidth="1"/>
    <col min="9995" max="9995" width="10.1796875" style="20" customWidth="1"/>
    <col min="9996" max="9996" width="4.453125" style="20" customWidth="1"/>
    <col min="9997" max="9997" width="24" style="20" customWidth="1"/>
    <col min="9998" max="9998" width="13.1796875" style="20" customWidth="1"/>
    <col min="9999" max="9999" width="13" style="20" customWidth="1"/>
    <col min="10000" max="10000" width="10.453125" style="20" customWidth="1"/>
    <col min="10001" max="10236" width="9.1796875" style="20"/>
    <col min="10237" max="10237" width="5" style="20" customWidth="1"/>
    <col min="10238" max="10238" width="17.7265625" style="20" customWidth="1"/>
    <col min="10239" max="10239" width="13.81640625" style="20" customWidth="1"/>
    <col min="10240" max="10240" width="13.1796875" style="20" customWidth="1"/>
    <col min="10241" max="10241" width="12.26953125" style="20" customWidth="1"/>
    <col min="10242" max="10242" width="3" style="20" customWidth="1"/>
    <col min="10243" max="10243" width="20.26953125" style="20" customWidth="1"/>
    <col min="10244" max="10244" width="12.54296875" style="20" customWidth="1"/>
    <col min="10245" max="10245" width="11.7265625" style="20" customWidth="1"/>
    <col min="10246" max="10246" width="9.1796875" style="20"/>
    <col min="10247" max="10247" width="2.81640625" style="20" customWidth="1"/>
    <col min="10248" max="10248" width="18.54296875" style="20" customWidth="1"/>
    <col min="10249" max="10249" width="14.453125" style="20" customWidth="1"/>
    <col min="10250" max="10250" width="13.7265625" style="20" customWidth="1"/>
    <col min="10251" max="10251" width="10.1796875" style="20" customWidth="1"/>
    <col min="10252" max="10252" width="4.453125" style="20" customWidth="1"/>
    <col min="10253" max="10253" width="24" style="20" customWidth="1"/>
    <col min="10254" max="10254" width="13.1796875" style="20" customWidth="1"/>
    <col min="10255" max="10255" width="13" style="20" customWidth="1"/>
    <col min="10256" max="10256" width="10.453125" style="20" customWidth="1"/>
    <col min="10257" max="10492" width="9.1796875" style="20"/>
    <col min="10493" max="10493" width="5" style="20" customWidth="1"/>
    <col min="10494" max="10494" width="17.7265625" style="20" customWidth="1"/>
    <col min="10495" max="10495" width="13.81640625" style="20" customWidth="1"/>
    <col min="10496" max="10496" width="13.1796875" style="20" customWidth="1"/>
    <col min="10497" max="10497" width="12.26953125" style="20" customWidth="1"/>
    <col min="10498" max="10498" width="3" style="20" customWidth="1"/>
    <col min="10499" max="10499" width="20.26953125" style="20" customWidth="1"/>
    <col min="10500" max="10500" width="12.54296875" style="20" customWidth="1"/>
    <col min="10501" max="10501" width="11.7265625" style="20" customWidth="1"/>
    <col min="10502" max="10502" width="9.1796875" style="20"/>
    <col min="10503" max="10503" width="2.81640625" style="20" customWidth="1"/>
    <col min="10504" max="10504" width="18.54296875" style="20" customWidth="1"/>
    <col min="10505" max="10505" width="14.453125" style="20" customWidth="1"/>
    <col min="10506" max="10506" width="13.7265625" style="20" customWidth="1"/>
    <col min="10507" max="10507" width="10.1796875" style="20" customWidth="1"/>
    <col min="10508" max="10508" width="4.453125" style="20" customWidth="1"/>
    <col min="10509" max="10509" width="24" style="20" customWidth="1"/>
    <col min="10510" max="10510" width="13.1796875" style="20" customWidth="1"/>
    <col min="10511" max="10511" width="13" style="20" customWidth="1"/>
    <col min="10512" max="10512" width="10.453125" style="20" customWidth="1"/>
    <col min="10513" max="10748" width="9.1796875" style="20"/>
    <col min="10749" max="10749" width="5" style="20" customWidth="1"/>
    <col min="10750" max="10750" width="17.7265625" style="20" customWidth="1"/>
    <col min="10751" max="10751" width="13.81640625" style="20" customWidth="1"/>
    <col min="10752" max="10752" width="13.1796875" style="20" customWidth="1"/>
    <col min="10753" max="10753" width="12.26953125" style="20" customWidth="1"/>
    <col min="10754" max="10754" width="3" style="20" customWidth="1"/>
    <col min="10755" max="10755" width="20.26953125" style="20" customWidth="1"/>
    <col min="10756" max="10756" width="12.54296875" style="20" customWidth="1"/>
    <col min="10757" max="10757" width="11.7265625" style="20" customWidth="1"/>
    <col min="10758" max="10758" width="9.1796875" style="20"/>
    <col min="10759" max="10759" width="2.81640625" style="20" customWidth="1"/>
    <col min="10760" max="10760" width="18.54296875" style="20" customWidth="1"/>
    <col min="10761" max="10761" width="14.453125" style="20" customWidth="1"/>
    <col min="10762" max="10762" width="13.7265625" style="20" customWidth="1"/>
    <col min="10763" max="10763" width="10.1796875" style="20" customWidth="1"/>
    <col min="10764" max="10764" width="4.453125" style="20" customWidth="1"/>
    <col min="10765" max="10765" width="24" style="20" customWidth="1"/>
    <col min="10766" max="10766" width="13.1796875" style="20" customWidth="1"/>
    <col min="10767" max="10767" width="13" style="20" customWidth="1"/>
    <col min="10768" max="10768" width="10.453125" style="20" customWidth="1"/>
    <col min="10769" max="11004" width="9.1796875" style="20"/>
    <col min="11005" max="11005" width="5" style="20" customWidth="1"/>
    <col min="11006" max="11006" width="17.7265625" style="20" customWidth="1"/>
    <col min="11007" max="11007" width="13.81640625" style="20" customWidth="1"/>
    <col min="11008" max="11008" width="13.1796875" style="20" customWidth="1"/>
    <col min="11009" max="11009" width="12.26953125" style="20" customWidth="1"/>
    <col min="11010" max="11010" width="3" style="20" customWidth="1"/>
    <col min="11011" max="11011" width="20.26953125" style="20" customWidth="1"/>
    <col min="11012" max="11012" width="12.54296875" style="20" customWidth="1"/>
    <col min="11013" max="11013" width="11.7265625" style="20" customWidth="1"/>
    <col min="11014" max="11014" width="9.1796875" style="20"/>
    <col min="11015" max="11015" width="2.81640625" style="20" customWidth="1"/>
    <col min="11016" max="11016" width="18.54296875" style="20" customWidth="1"/>
    <col min="11017" max="11017" width="14.453125" style="20" customWidth="1"/>
    <col min="11018" max="11018" width="13.7265625" style="20" customWidth="1"/>
    <col min="11019" max="11019" width="10.1796875" style="20" customWidth="1"/>
    <col min="11020" max="11020" width="4.453125" style="20" customWidth="1"/>
    <col min="11021" max="11021" width="24" style="20" customWidth="1"/>
    <col min="11022" max="11022" width="13.1796875" style="20" customWidth="1"/>
    <col min="11023" max="11023" width="13" style="20" customWidth="1"/>
    <col min="11024" max="11024" width="10.453125" style="20" customWidth="1"/>
    <col min="11025" max="11260" width="9.1796875" style="20"/>
    <col min="11261" max="11261" width="5" style="20" customWidth="1"/>
    <col min="11262" max="11262" width="17.7265625" style="20" customWidth="1"/>
    <col min="11263" max="11263" width="13.81640625" style="20" customWidth="1"/>
    <col min="11264" max="11264" width="13.1796875" style="20" customWidth="1"/>
    <col min="11265" max="11265" width="12.26953125" style="20" customWidth="1"/>
    <col min="11266" max="11266" width="3" style="20" customWidth="1"/>
    <col min="11267" max="11267" width="20.26953125" style="20" customWidth="1"/>
    <col min="11268" max="11268" width="12.54296875" style="20" customWidth="1"/>
    <col min="11269" max="11269" width="11.7265625" style="20" customWidth="1"/>
    <col min="11270" max="11270" width="9.1796875" style="20"/>
    <col min="11271" max="11271" width="2.81640625" style="20" customWidth="1"/>
    <col min="11272" max="11272" width="18.54296875" style="20" customWidth="1"/>
    <col min="11273" max="11273" width="14.453125" style="20" customWidth="1"/>
    <col min="11274" max="11274" width="13.7265625" style="20" customWidth="1"/>
    <col min="11275" max="11275" width="10.1796875" style="20" customWidth="1"/>
    <col min="11276" max="11276" width="4.453125" style="20" customWidth="1"/>
    <col min="11277" max="11277" width="24" style="20" customWidth="1"/>
    <col min="11278" max="11278" width="13.1796875" style="20" customWidth="1"/>
    <col min="11279" max="11279" width="13" style="20" customWidth="1"/>
    <col min="11280" max="11280" width="10.453125" style="20" customWidth="1"/>
    <col min="11281" max="11516" width="9.1796875" style="20"/>
    <col min="11517" max="11517" width="5" style="20" customWidth="1"/>
    <col min="11518" max="11518" width="17.7265625" style="20" customWidth="1"/>
    <col min="11519" max="11519" width="13.81640625" style="20" customWidth="1"/>
    <col min="11520" max="11520" width="13.1796875" style="20" customWidth="1"/>
    <col min="11521" max="11521" width="12.26953125" style="20" customWidth="1"/>
    <col min="11522" max="11522" width="3" style="20" customWidth="1"/>
    <col min="11523" max="11523" width="20.26953125" style="20" customWidth="1"/>
    <col min="11524" max="11524" width="12.54296875" style="20" customWidth="1"/>
    <col min="11525" max="11525" width="11.7265625" style="20" customWidth="1"/>
    <col min="11526" max="11526" width="9.1796875" style="20"/>
    <col min="11527" max="11527" width="2.81640625" style="20" customWidth="1"/>
    <col min="11528" max="11528" width="18.54296875" style="20" customWidth="1"/>
    <col min="11529" max="11529" width="14.453125" style="20" customWidth="1"/>
    <col min="11530" max="11530" width="13.7265625" style="20" customWidth="1"/>
    <col min="11531" max="11531" width="10.1796875" style="20" customWidth="1"/>
    <col min="11532" max="11532" width="4.453125" style="20" customWidth="1"/>
    <col min="11533" max="11533" width="24" style="20" customWidth="1"/>
    <col min="11534" max="11534" width="13.1796875" style="20" customWidth="1"/>
    <col min="11535" max="11535" width="13" style="20" customWidth="1"/>
    <col min="11536" max="11536" width="10.453125" style="20" customWidth="1"/>
    <col min="11537" max="11772" width="9.1796875" style="20"/>
    <col min="11773" max="11773" width="5" style="20" customWidth="1"/>
    <col min="11774" max="11774" width="17.7265625" style="20" customWidth="1"/>
    <col min="11775" max="11775" width="13.81640625" style="20" customWidth="1"/>
    <col min="11776" max="11776" width="13.1796875" style="20" customWidth="1"/>
    <col min="11777" max="11777" width="12.26953125" style="20" customWidth="1"/>
    <col min="11778" max="11778" width="3" style="20" customWidth="1"/>
    <col min="11779" max="11779" width="20.26953125" style="20" customWidth="1"/>
    <col min="11780" max="11780" width="12.54296875" style="20" customWidth="1"/>
    <col min="11781" max="11781" width="11.7265625" style="20" customWidth="1"/>
    <col min="11782" max="11782" width="9.1796875" style="20"/>
    <col min="11783" max="11783" width="2.81640625" style="20" customWidth="1"/>
    <col min="11784" max="11784" width="18.54296875" style="20" customWidth="1"/>
    <col min="11785" max="11785" width="14.453125" style="20" customWidth="1"/>
    <col min="11786" max="11786" width="13.7265625" style="20" customWidth="1"/>
    <col min="11787" max="11787" width="10.1796875" style="20" customWidth="1"/>
    <col min="11788" max="11788" width="4.453125" style="20" customWidth="1"/>
    <col min="11789" max="11789" width="24" style="20" customWidth="1"/>
    <col min="11790" max="11790" width="13.1796875" style="20" customWidth="1"/>
    <col min="11791" max="11791" width="13" style="20" customWidth="1"/>
    <col min="11792" max="11792" width="10.453125" style="20" customWidth="1"/>
    <col min="11793" max="12028" width="9.1796875" style="20"/>
    <col min="12029" max="12029" width="5" style="20" customWidth="1"/>
    <col min="12030" max="12030" width="17.7265625" style="20" customWidth="1"/>
    <col min="12031" max="12031" width="13.81640625" style="20" customWidth="1"/>
    <col min="12032" max="12032" width="13.1796875" style="20" customWidth="1"/>
    <col min="12033" max="12033" width="12.26953125" style="20" customWidth="1"/>
    <col min="12034" max="12034" width="3" style="20" customWidth="1"/>
    <col min="12035" max="12035" width="20.26953125" style="20" customWidth="1"/>
    <col min="12036" max="12036" width="12.54296875" style="20" customWidth="1"/>
    <col min="12037" max="12037" width="11.7265625" style="20" customWidth="1"/>
    <col min="12038" max="12038" width="9.1796875" style="20"/>
    <col min="12039" max="12039" width="2.81640625" style="20" customWidth="1"/>
    <col min="12040" max="12040" width="18.54296875" style="20" customWidth="1"/>
    <col min="12041" max="12041" width="14.453125" style="20" customWidth="1"/>
    <col min="12042" max="12042" width="13.7265625" style="20" customWidth="1"/>
    <col min="12043" max="12043" width="10.1796875" style="20" customWidth="1"/>
    <col min="12044" max="12044" width="4.453125" style="20" customWidth="1"/>
    <col min="12045" max="12045" width="24" style="20" customWidth="1"/>
    <col min="12046" max="12046" width="13.1796875" style="20" customWidth="1"/>
    <col min="12047" max="12047" width="13" style="20" customWidth="1"/>
    <col min="12048" max="12048" width="10.453125" style="20" customWidth="1"/>
    <col min="12049" max="12284" width="9.1796875" style="20"/>
    <col min="12285" max="12285" width="5" style="20" customWidth="1"/>
    <col min="12286" max="12286" width="17.7265625" style="20" customWidth="1"/>
    <col min="12287" max="12287" width="13.81640625" style="20" customWidth="1"/>
    <col min="12288" max="12288" width="13.1796875" style="20" customWidth="1"/>
    <col min="12289" max="12289" width="12.26953125" style="20" customWidth="1"/>
    <col min="12290" max="12290" width="3" style="20" customWidth="1"/>
    <col min="12291" max="12291" width="20.26953125" style="20" customWidth="1"/>
    <col min="12292" max="12292" width="12.54296875" style="20" customWidth="1"/>
    <col min="12293" max="12293" width="11.7265625" style="20" customWidth="1"/>
    <col min="12294" max="12294" width="9.1796875" style="20"/>
    <col min="12295" max="12295" width="2.81640625" style="20" customWidth="1"/>
    <col min="12296" max="12296" width="18.54296875" style="20" customWidth="1"/>
    <col min="12297" max="12297" width="14.453125" style="20" customWidth="1"/>
    <col min="12298" max="12298" width="13.7265625" style="20" customWidth="1"/>
    <col min="12299" max="12299" width="10.1796875" style="20" customWidth="1"/>
    <col min="12300" max="12300" width="4.453125" style="20" customWidth="1"/>
    <col min="12301" max="12301" width="24" style="20" customWidth="1"/>
    <col min="12302" max="12302" width="13.1796875" style="20" customWidth="1"/>
    <col min="12303" max="12303" width="13" style="20" customWidth="1"/>
    <col min="12304" max="12304" width="10.453125" style="20" customWidth="1"/>
    <col min="12305" max="12540" width="9.1796875" style="20"/>
    <col min="12541" max="12541" width="5" style="20" customWidth="1"/>
    <col min="12542" max="12542" width="17.7265625" style="20" customWidth="1"/>
    <col min="12543" max="12543" width="13.81640625" style="20" customWidth="1"/>
    <col min="12544" max="12544" width="13.1796875" style="20" customWidth="1"/>
    <col min="12545" max="12545" width="12.26953125" style="20" customWidth="1"/>
    <col min="12546" max="12546" width="3" style="20" customWidth="1"/>
    <col min="12547" max="12547" width="20.26953125" style="20" customWidth="1"/>
    <col min="12548" max="12548" width="12.54296875" style="20" customWidth="1"/>
    <col min="12549" max="12549" width="11.7265625" style="20" customWidth="1"/>
    <col min="12550" max="12550" width="9.1796875" style="20"/>
    <col min="12551" max="12551" width="2.81640625" style="20" customWidth="1"/>
    <col min="12552" max="12552" width="18.54296875" style="20" customWidth="1"/>
    <col min="12553" max="12553" width="14.453125" style="20" customWidth="1"/>
    <col min="12554" max="12554" width="13.7265625" style="20" customWidth="1"/>
    <col min="12555" max="12555" width="10.1796875" style="20" customWidth="1"/>
    <col min="12556" max="12556" width="4.453125" style="20" customWidth="1"/>
    <col min="12557" max="12557" width="24" style="20" customWidth="1"/>
    <col min="12558" max="12558" width="13.1796875" style="20" customWidth="1"/>
    <col min="12559" max="12559" width="13" style="20" customWidth="1"/>
    <col min="12560" max="12560" width="10.453125" style="20" customWidth="1"/>
    <col min="12561" max="12796" width="9.1796875" style="20"/>
    <col min="12797" max="12797" width="5" style="20" customWidth="1"/>
    <col min="12798" max="12798" width="17.7265625" style="20" customWidth="1"/>
    <col min="12799" max="12799" width="13.81640625" style="20" customWidth="1"/>
    <col min="12800" max="12800" width="13.1796875" style="20" customWidth="1"/>
    <col min="12801" max="12801" width="12.26953125" style="20" customWidth="1"/>
    <col min="12802" max="12802" width="3" style="20" customWidth="1"/>
    <col min="12803" max="12803" width="20.26953125" style="20" customWidth="1"/>
    <col min="12804" max="12804" width="12.54296875" style="20" customWidth="1"/>
    <col min="12805" max="12805" width="11.7265625" style="20" customWidth="1"/>
    <col min="12806" max="12806" width="9.1796875" style="20"/>
    <col min="12807" max="12807" width="2.81640625" style="20" customWidth="1"/>
    <col min="12808" max="12808" width="18.54296875" style="20" customWidth="1"/>
    <col min="12809" max="12809" width="14.453125" style="20" customWidth="1"/>
    <col min="12810" max="12810" width="13.7265625" style="20" customWidth="1"/>
    <col min="12811" max="12811" width="10.1796875" style="20" customWidth="1"/>
    <col min="12812" max="12812" width="4.453125" style="20" customWidth="1"/>
    <col min="12813" max="12813" width="24" style="20" customWidth="1"/>
    <col min="12814" max="12814" width="13.1796875" style="20" customWidth="1"/>
    <col min="12815" max="12815" width="13" style="20" customWidth="1"/>
    <col min="12816" max="12816" width="10.453125" style="20" customWidth="1"/>
    <col min="12817" max="13052" width="9.1796875" style="20"/>
    <col min="13053" max="13053" width="5" style="20" customWidth="1"/>
    <col min="13054" max="13054" width="17.7265625" style="20" customWidth="1"/>
    <col min="13055" max="13055" width="13.81640625" style="20" customWidth="1"/>
    <col min="13056" max="13056" width="13.1796875" style="20" customWidth="1"/>
    <col min="13057" max="13057" width="12.26953125" style="20" customWidth="1"/>
    <col min="13058" max="13058" width="3" style="20" customWidth="1"/>
    <col min="13059" max="13059" width="20.26953125" style="20" customWidth="1"/>
    <col min="13060" max="13060" width="12.54296875" style="20" customWidth="1"/>
    <col min="13061" max="13061" width="11.7265625" style="20" customWidth="1"/>
    <col min="13062" max="13062" width="9.1796875" style="20"/>
    <col min="13063" max="13063" width="2.81640625" style="20" customWidth="1"/>
    <col min="13064" max="13064" width="18.54296875" style="20" customWidth="1"/>
    <col min="13065" max="13065" width="14.453125" style="20" customWidth="1"/>
    <col min="13066" max="13066" width="13.7265625" style="20" customWidth="1"/>
    <col min="13067" max="13067" width="10.1796875" style="20" customWidth="1"/>
    <col min="13068" max="13068" width="4.453125" style="20" customWidth="1"/>
    <col min="13069" max="13069" width="24" style="20" customWidth="1"/>
    <col min="13070" max="13070" width="13.1796875" style="20" customWidth="1"/>
    <col min="13071" max="13071" width="13" style="20" customWidth="1"/>
    <col min="13072" max="13072" width="10.453125" style="20" customWidth="1"/>
    <col min="13073" max="13308" width="9.1796875" style="20"/>
    <col min="13309" max="13309" width="5" style="20" customWidth="1"/>
    <col min="13310" max="13310" width="17.7265625" style="20" customWidth="1"/>
    <col min="13311" max="13311" width="13.81640625" style="20" customWidth="1"/>
    <col min="13312" max="13312" width="13.1796875" style="20" customWidth="1"/>
    <col min="13313" max="13313" width="12.26953125" style="20" customWidth="1"/>
    <col min="13314" max="13314" width="3" style="20" customWidth="1"/>
    <col min="13315" max="13315" width="20.26953125" style="20" customWidth="1"/>
    <col min="13316" max="13316" width="12.54296875" style="20" customWidth="1"/>
    <col min="13317" max="13317" width="11.7265625" style="20" customWidth="1"/>
    <col min="13318" max="13318" width="9.1796875" style="20"/>
    <col min="13319" max="13319" width="2.81640625" style="20" customWidth="1"/>
    <col min="13320" max="13320" width="18.54296875" style="20" customWidth="1"/>
    <col min="13321" max="13321" width="14.453125" style="20" customWidth="1"/>
    <col min="13322" max="13322" width="13.7265625" style="20" customWidth="1"/>
    <col min="13323" max="13323" width="10.1796875" style="20" customWidth="1"/>
    <col min="13324" max="13324" width="4.453125" style="20" customWidth="1"/>
    <col min="13325" max="13325" width="24" style="20" customWidth="1"/>
    <col min="13326" max="13326" width="13.1796875" style="20" customWidth="1"/>
    <col min="13327" max="13327" width="13" style="20" customWidth="1"/>
    <col min="13328" max="13328" width="10.453125" style="20" customWidth="1"/>
    <col min="13329" max="13564" width="9.1796875" style="20"/>
    <col min="13565" max="13565" width="5" style="20" customWidth="1"/>
    <col min="13566" max="13566" width="17.7265625" style="20" customWidth="1"/>
    <col min="13567" max="13567" width="13.81640625" style="20" customWidth="1"/>
    <col min="13568" max="13568" width="13.1796875" style="20" customWidth="1"/>
    <col min="13569" max="13569" width="12.26953125" style="20" customWidth="1"/>
    <col min="13570" max="13570" width="3" style="20" customWidth="1"/>
    <col min="13571" max="13571" width="20.26953125" style="20" customWidth="1"/>
    <col min="13572" max="13572" width="12.54296875" style="20" customWidth="1"/>
    <col min="13573" max="13573" width="11.7265625" style="20" customWidth="1"/>
    <col min="13574" max="13574" width="9.1796875" style="20"/>
    <col min="13575" max="13575" width="2.81640625" style="20" customWidth="1"/>
    <col min="13576" max="13576" width="18.54296875" style="20" customWidth="1"/>
    <col min="13577" max="13577" width="14.453125" style="20" customWidth="1"/>
    <col min="13578" max="13578" width="13.7265625" style="20" customWidth="1"/>
    <col min="13579" max="13579" width="10.1796875" style="20" customWidth="1"/>
    <col min="13580" max="13580" width="4.453125" style="20" customWidth="1"/>
    <col min="13581" max="13581" width="24" style="20" customWidth="1"/>
    <col min="13582" max="13582" width="13.1796875" style="20" customWidth="1"/>
    <col min="13583" max="13583" width="13" style="20" customWidth="1"/>
    <col min="13584" max="13584" width="10.453125" style="20" customWidth="1"/>
    <col min="13585" max="13820" width="9.1796875" style="20"/>
    <col min="13821" max="13821" width="5" style="20" customWidth="1"/>
    <col min="13822" max="13822" width="17.7265625" style="20" customWidth="1"/>
    <col min="13823" max="13823" width="13.81640625" style="20" customWidth="1"/>
    <col min="13824" max="13824" width="13.1796875" style="20" customWidth="1"/>
    <col min="13825" max="13825" width="12.26953125" style="20" customWidth="1"/>
    <col min="13826" max="13826" width="3" style="20" customWidth="1"/>
    <col min="13827" max="13827" width="20.26953125" style="20" customWidth="1"/>
    <col min="13828" max="13828" width="12.54296875" style="20" customWidth="1"/>
    <col min="13829" max="13829" width="11.7265625" style="20" customWidth="1"/>
    <col min="13830" max="13830" width="9.1796875" style="20"/>
    <col min="13831" max="13831" width="2.81640625" style="20" customWidth="1"/>
    <col min="13832" max="13832" width="18.54296875" style="20" customWidth="1"/>
    <col min="13833" max="13833" width="14.453125" style="20" customWidth="1"/>
    <col min="13834" max="13834" width="13.7265625" style="20" customWidth="1"/>
    <col min="13835" max="13835" width="10.1796875" style="20" customWidth="1"/>
    <col min="13836" max="13836" width="4.453125" style="20" customWidth="1"/>
    <col min="13837" max="13837" width="24" style="20" customWidth="1"/>
    <col min="13838" max="13838" width="13.1796875" style="20" customWidth="1"/>
    <col min="13839" max="13839" width="13" style="20" customWidth="1"/>
    <col min="13840" max="13840" width="10.453125" style="20" customWidth="1"/>
    <col min="13841" max="14076" width="9.1796875" style="20"/>
    <col min="14077" max="14077" width="5" style="20" customWidth="1"/>
    <col min="14078" max="14078" width="17.7265625" style="20" customWidth="1"/>
    <col min="14079" max="14079" width="13.81640625" style="20" customWidth="1"/>
    <col min="14080" max="14080" width="13.1796875" style="20" customWidth="1"/>
    <col min="14081" max="14081" width="12.26953125" style="20" customWidth="1"/>
    <col min="14082" max="14082" width="3" style="20" customWidth="1"/>
    <col min="14083" max="14083" width="20.26953125" style="20" customWidth="1"/>
    <col min="14084" max="14084" width="12.54296875" style="20" customWidth="1"/>
    <col min="14085" max="14085" width="11.7265625" style="20" customWidth="1"/>
    <col min="14086" max="14086" width="9.1796875" style="20"/>
    <col min="14087" max="14087" width="2.81640625" style="20" customWidth="1"/>
    <col min="14088" max="14088" width="18.54296875" style="20" customWidth="1"/>
    <col min="14089" max="14089" width="14.453125" style="20" customWidth="1"/>
    <col min="14090" max="14090" width="13.7265625" style="20" customWidth="1"/>
    <col min="14091" max="14091" width="10.1796875" style="20" customWidth="1"/>
    <col min="14092" max="14092" width="4.453125" style="20" customWidth="1"/>
    <col min="14093" max="14093" width="24" style="20" customWidth="1"/>
    <col min="14094" max="14094" width="13.1796875" style="20" customWidth="1"/>
    <col min="14095" max="14095" width="13" style="20" customWidth="1"/>
    <col min="14096" max="14096" width="10.453125" style="20" customWidth="1"/>
    <col min="14097" max="14332" width="9.1796875" style="20"/>
    <col min="14333" max="14333" width="5" style="20" customWidth="1"/>
    <col min="14334" max="14334" width="17.7265625" style="20" customWidth="1"/>
    <col min="14335" max="14335" width="13.81640625" style="20" customWidth="1"/>
    <col min="14336" max="14336" width="13.1796875" style="20" customWidth="1"/>
    <col min="14337" max="14337" width="12.26953125" style="20" customWidth="1"/>
    <col min="14338" max="14338" width="3" style="20" customWidth="1"/>
    <col min="14339" max="14339" width="20.26953125" style="20" customWidth="1"/>
    <col min="14340" max="14340" width="12.54296875" style="20" customWidth="1"/>
    <col min="14341" max="14341" width="11.7265625" style="20" customWidth="1"/>
    <col min="14342" max="14342" width="9.1796875" style="20"/>
    <col min="14343" max="14343" width="2.81640625" style="20" customWidth="1"/>
    <col min="14344" max="14344" width="18.54296875" style="20" customWidth="1"/>
    <col min="14345" max="14345" width="14.453125" style="20" customWidth="1"/>
    <col min="14346" max="14346" width="13.7265625" style="20" customWidth="1"/>
    <col min="14347" max="14347" width="10.1796875" style="20" customWidth="1"/>
    <col min="14348" max="14348" width="4.453125" style="20" customWidth="1"/>
    <col min="14349" max="14349" width="24" style="20" customWidth="1"/>
    <col min="14350" max="14350" width="13.1796875" style="20" customWidth="1"/>
    <col min="14351" max="14351" width="13" style="20" customWidth="1"/>
    <col min="14352" max="14352" width="10.453125" style="20" customWidth="1"/>
    <col min="14353" max="14588" width="9.1796875" style="20"/>
    <col min="14589" max="14589" width="5" style="20" customWidth="1"/>
    <col min="14590" max="14590" width="17.7265625" style="20" customWidth="1"/>
    <col min="14591" max="14591" width="13.81640625" style="20" customWidth="1"/>
    <col min="14592" max="14592" width="13.1796875" style="20" customWidth="1"/>
    <col min="14593" max="14593" width="12.26953125" style="20" customWidth="1"/>
    <col min="14594" max="14594" width="3" style="20" customWidth="1"/>
    <col min="14595" max="14595" width="20.26953125" style="20" customWidth="1"/>
    <col min="14596" max="14596" width="12.54296875" style="20" customWidth="1"/>
    <col min="14597" max="14597" width="11.7265625" style="20" customWidth="1"/>
    <col min="14598" max="14598" width="9.1796875" style="20"/>
    <col min="14599" max="14599" width="2.81640625" style="20" customWidth="1"/>
    <col min="14600" max="14600" width="18.54296875" style="20" customWidth="1"/>
    <col min="14601" max="14601" width="14.453125" style="20" customWidth="1"/>
    <col min="14602" max="14602" width="13.7265625" style="20" customWidth="1"/>
    <col min="14603" max="14603" width="10.1796875" style="20" customWidth="1"/>
    <col min="14604" max="14604" width="4.453125" style="20" customWidth="1"/>
    <col min="14605" max="14605" width="24" style="20" customWidth="1"/>
    <col min="14606" max="14606" width="13.1796875" style="20" customWidth="1"/>
    <col min="14607" max="14607" width="13" style="20" customWidth="1"/>
    <col min="14608" max="14608" width="10.453125" style="20" customWidth="1"/>
    <col min="14609" max="14844" width="9.1796875" style="20"/>
    <col min="14845" max="14845" width="5" style="20" customWidth="1"/>
    <col min="14846" max="14846" width="17.7265625" style="20" customWidth="1"/>
    <col min="14847" max="14847" width="13.81640625" style="20" customWidth="1"/>
    <col min="14848" max="14848" width="13.1796875" style="20" customWidth="1"/>
    <col min="14849" max="14849" width="12.26953125" style="20" customWidth="1"/>
    <col min="14850" max="14850" width="3" style="20" customWidth="1"/>
    <col min="14851" max="14851" width="20.26953125" style="20" customWidth="1"/>
    <col min="14852" max="14852" width="12.54296875" style="20" customWidth="1"/>
    <col min="14853" max="14853" width="11.7265625" style="20" customWidth="1"/>
    <col min="14854" max="14854" width="9.1796875" style="20"/>
    <col min="14855" max="14855" width="2.81640625" style="20" customWidth="1"/>
    <col min="14856" max="14856" width="18.54296875" style="20" customWidth="1"/>
    <col min="14857" max="14857" width="14.453125" style="20" customWidth="1"/>
    <col min="14858" max="14858" width="13.7265625" style="20" customWidth="1"/>
    <col min="14859" max="14859" width="10.1796875" style="20" customWidth="1"/>
    <col min="14860" max="14860" width="4.453125" style="20" customWidth="1"/>
    <col min="14861" max="14861" width="24" style="20" customWidth="1"/>
    <col min="14862" max="14862" width="13.1796875" style="20" customWidth="1"/>
    <col min="14863" max="14863" width="13" style="20" customWidth="1"/>
    <col min="14864" max="14864" width="10.453125" style="20" customWidth="1"/>
    <col min="14865" max="15100" width="9.1796875" style="20"/>
    <col min="15101" max="15101" width="5" style="20" customWidth="1"/>
    <col min="15102" max="15102" width="17.7265625" style="20" customWidth="1"/>
    <col min="15103" max="15103" width="13.81640625" style="20" customWidth="1"/>
    <col min="15104" max="15104" width="13.1796875" style="20" customWidth="1"/>
    <col min="15105" max="15105" width="12.26953125" style="20" customWidth="1"/>
    <col min="15106" max="15106" width="3" style="20" customWidth="1"/>
    <col min="15107" max="15107" width="20.26953125" style="20" customWidth="1"/>
    <col min="15108" max="15108" width="12.54296875" style="20" customWidth="1"/>
    <col min="15109" max="15109" width="11.7265625" style="20" customWidth="1"/>
    <col min="15110" max="15110" width="9.1796875" style="20"/>
    <col min="15111" max="15111" width="2.81640625" style="20" customWidth="1"/>
    <col min="15112" max="15112" width="18.54296875" style="20" customWidth="1"/>
    <col min="15113" max="15113" width="14.453125" style="20" customWidth="1"/>
    <col min="15114" max="15114" width="13.7265625" style="20" customWidth="1"/>
    <col min="15115" max="15115" width="10.1796875" style="20" customWidth="1"/>
    <col min="15116" max="15116" width="4.453125" style="20" customWidth="1"/>
    <col min="15117" max="15117" width="24" style="20" customWidth="1"/>
    <col min="15118" max="15118" width="13.1796875" style="20" customWidth="1"/>
    <col min="15119" max="15119" width="13" style="20" customWidth="1"/>
    <col min="15120" max="15120" width="10.453125" style="20" customWidth="1"/>
    <col min="15121" max="15356" width="9.1796875" style="20"/>
    <col min="15357" max="15357" width="5" style="20" customWidth="1"/>
    <col min="15358" max="15358" width="17.7265625" style="20" customWidth="1"/>
    <col min="15359" max="15359" width="13.81640625" style="20" customWidth="1"/>
    <col min="15360" max="15360" width="13.1796875" style="20" customWidth="1"/>
    <col min="15361" max="15361" width="12.26953125" style="20" customWidth="1"/>
    <col min="15362" max="15362" width="3" style="20" customWidth="1"/>
    <col min="15363" max="15363" width="20.26953125" style="20" customWidth="1"/>
    <col min="15364" max="15364" width="12.54296875" style="20" customWidth="1"/>
    <col min="15365" max="15365" width="11.7265625" style="20" customWidth="1"/>
    <col min="15366" max="15366" width="9.1796875" style="20"/>
    <col min="15367" max="15367" width="2.81640625" style="20" customWidth="1"/>
    <col min="15368" max="15368" width="18.54296875" style="20" customWidth="1"/>
    <col min="15369" max="15369" width="14.453125" style="20" customWidth="1"/>
    <col min="15370" max="15370" width="13.7265625" style="20" customWidth="1"/>
    <col min="15371" max="15371" width="10.1796875" style="20" customWidth="1"/>
    <col min="15372" max="15372" width="4.453125" style="20" customWidth="1"/>
    <col min="15373" max="15373" width="24" style="20" customWidth="1"/>
    <col min="15374" max="15374" width="13.1796875" style="20" customWidth="1"/>
    <col min="15375" max="15375" width="13" style="20" customWidth="1"/>
    <col min="15376" max="15376" width="10.453125" style="20" customWidth="1"/>
    <col min="15377" max="15612" width="9.1796875" style="20"/>
    <col min="15613" max="15613" width="5" style="20" customWidth="1"/>
    <col min="15614" max="15614" width="17.7265625" style="20" customWidth="1"/>
    <col min="15615" max="15615" width="13.81640625" style="20" customWidth="1"/>
    <col min="15616" max="15616" width="13.1796875" style="20" customWidth="1"/>
    <col min="15617" max="15617" width="12.26953125" style="20" customWidth="1"/>
    <col min="15618" max="15618" width="3" style="20" customWidth="1"/>
    <col min="15619" max="15619" width="20.26953125" style="20" customWidth="1"/>
    <col min="15620" max="15620" width="12.54296875" style="20" customWidth="1"/>
    <col min="15621" max="15621" width="11.7265625" style="20" customWidth="1"/>
    <col min="15622" max="15622" width="9.1796875" style="20"/>
    <col min="15623" max="15623" width="2.81640625" style="20" customWidth="1"/>
    <col min="15624" max="15624" width="18.54296875" style="20" customWidth="1"/>
    <col min="15625" max="15625" width="14.453125" style="20" customWidth="1"/>
    <col min="15626" max="15626" width="13.7265625" style="20" customWidth="1"/>
    <col min="15627" max="15627" width="10.1796875" style="20" customWidth="1"/>
    <col min="15628" max="15628" width="4.453125" style="20" customWidth="1"/>
    <col min="15629" max="15629" width="24" style="20" customWidth="1"/>
    <col min="15630" max="15630" width="13.1796875" style="20" customWidth="1"/>
    <col min="15631" max="15631" width="13" style="20" customWidth="1"/>
    <col min="15632" max="15632" width="10.453125" style="20" customWidth="1"/>
    <col min="15633" max="15868" width="9.1796875" style="20"/>
    <col min="15869" max="15869" width="5" style="20" customWidth="1"/>
    <col min="15870" max="15870" width="17.7265625" style="20" customWidth="1"/>
    <col min="15871" max="15871" width="13.81640625" style="20" customWidth="1"/>
    <col min="15872" max="15872" width="13.1796875" style="20" customWidth="1"/>
    <col min="15873" max="15873" width="12.26953125" style="20" customWidth="1"/>
    <col min="15874" max="15874" width="3" style="20" customWidth="1"/>
    <col min="15875" max="15875" width="20.26953125" style="20" customWidth="1"/>
    <col min="15876" max="15876" width="12.54296875" style="20" customWidth="1"/>
    <col min="15877" max="15877" width="11.7265625" style="20" customWidth="1"/>
    <col min="15878" max="15878" width="9.1796875" style="20"/>
    <col min="15879" max="15879" width="2.81640625" style="20" customWidth="1"/>
    <col min="15880" max="15880" width="18.54296875" style="20" customWidth="1"/>
    <col min="15881" max="15881" width="14.453125" style="20" customWidth="1"/>
    <col min="15882" max="15882" width="13.7265625" style="20" customWidth="1"/>
    <col min="15883" max="15883" width="10.1796875" style="20" customWidth="1"/>
    <col min="15884" max="15884" width="4.453125" style="20" customWidth="1"/>
    <col min="15885" max="15885" width="24" style="20" customWidth="1"/>
    <col min="15886" max="15886" width="13.1796875" style="20" customWidth="1"/>
    <col min="15887" max="15887" width="13" style="20" customWidth="1"/>
    <col min="15888" max="15888" width="10.453125" style="20" customWidth="1"/>
    <col min="15889" max="16124" width="9.1796875" style="20"/>
    <col min="16125" max="16125" width="5" style="20" customWidth="1"/>
    <col min="16126" max="16126" width="17.7265625" style="20" customWidth="1"/>
    <col min="16127" max="16127" width="13.81640625" style="20" customWidth="1"/>
    <col min="16128" max="16128" width="13.1796875" style="20" customWidth="1"/>
    <col min="16129" max="16129" width="12.26953125" style="20" customWidth="1"/>
    <col min="16130" max="16130" width="3" style="20" customWidth="1"/>
    <col min="16131" max="16131" width="20.26953125" style="20" customWidth="1"/>
    <col min="16132" max="16132" width="12.54296875" style="20" customWidth="1"/>
    <col min="16133" max="16133" width="11.7265625" style="20" customWidth="1"/>
    <col min="16134" max="16134" width="9.1796875" style="20"/>
    <col min="16135" max="16135" width="2.81640625" style="20" customWidth="1"/>
    <col min="16136" max="16136" width="18.54296875" style="20" customWidth="1"/>
    <col min="16137" max="16137" width="14.453125" style="20" customWidth="1"/>
    <col min="16138" max="16138" width="13.7265625" style="20" customWidth="1"/>
    <col min="16139" max="16139" width="10.1796875" style="20" customWidth="1"/>
    <col min="16140" max="16140" width="4.453125" style="20" customWidth="1"/>
    <col min="16141" max="16141" width="24" style="20" customWidth="1"/>
    <col min="16142" max="16142" width="13.1796875" style="20" customWidth="1"/>
    <col min="16143" max="16143" width="13" style="20" customWidth="1"/>
    <col min="16144" max="16144" width="10.453125" style="20" customWidth="1"/>
    <col min="16145" max="16384" width="9.1796875" style="20"/>
  </cols>
  <sheetData>
    <row r="1" spans="1:24" ht="18">
      <c r="A1" s="33"/>
    </row>
    <row r="2" spans="1:24" ht="28.5" customHeight="1">
      <c r="A2" s="931" t="s">
        <v>298</v>
      </c>
      <c r="B2" s="931"/>
      <c r="C2" s="931"/>
      <c r="D2" s="931"/>
      <c r="E2" s="931"/>
      <c r="F2" s="931"/>
      <c r="G2" s="931"/>
      <c r="H2" s="931"/>
      <c r="I2" s="931"/>
      <c r="J2" s="931"/>
      <c r="K2" s="931"/>
      <c r="L2" s="931"/>
      <c r="M2" s="931"/>
      <c r="N2" s="931"/>
      <c r="O2" s="931"/>
      <c r="P2" s="931"/>
      <c r="Q2" s="931"/>
      <c r="R2" s="931"/>
      <c r="S2" s="931"/>
      <c r="T2" s="931"/>
      <c r="U2" s="931"/>
      <c r="V2" s="931"/>
      <c r="W2" s="931"/>
      <c r="X2" s="931"/>
    </row>
    <row r="3" spans="1:24" ht="15.75" customHeight="1">
      <c r="A3" s="932" t="s">
        <v>299</v>
      </c>
      <c r="B3" s="932"/>
      <c r="C3" s="932"/>
      <c r="D3" s="932"/>
      <c r="E3" s="932"/>
      <c r="F3" s="932"/>
      <c r="P3" s="35"/>
    </row>
    <row r="4" spans="1:24" ht="4.5" customHeight="1">
      <c r="A4" s="36"/>
      <c r="B4" s="36"/>
      <c r="C4" s="34"/>
      <c r="D4" s="34"/>
    </row>
    <row r="5" spans="1:24" ht="14.5" thickBot="1">
      <c r="A5" s="37" t="s">
        <v>106</v>
      </c>
      <c r="B5" s="933" t="s">
        <v>107</v>
      </c>
      <c r="C5" s="933"/>
      <c r="D5" s="38"/>
      <c r="E5" s="38"/>
      <c r="F5" s="37" t="s">
        <v>108</v>
      </c>
      <c r="G5" s="39" t="s">
        <v>109</v>
      </c>
      <c r="H5" s="110"/>
      <c r="I5" s="38"/>
      <c r="J5" s="38"/>
      <c r="K5" s="37" t="s">
        <v>110</v>
      </c>
      <c r="L5" s="40" t="s">
        <v>111</v>
      </c>
      <c r="M5" s="38"/>
      <c r="N5" s="41"/>
      <c r="O5" s="38"/>
      <c r="P5" s="37" t="s">
        <v>112</v>
      </c>
      <c r="Q5" s="40" t="s">
        <v>113</v>
      </c>
      <c r="R5" s="38"/>
    </row>
    <row r="6" spans="1:24" ht="28.5" thickBot="1">
      <c r="A6" s="42" t="s">
        <v>114</v>
      </c>
      <c r="B6" s="43" t="s">
        <v>115</v>
      </c>
      <c r="C6" s="44" t="s">
        <v>116</v>
      </c>
      <c r="D6" s="58" t="s">
        <v>117</v>
      </c>
      <c r="F6" s="42" t="s">
        <v>114</v>
      </c>
      <c r="G6" s="43" t="s">
        <v>115</v>
      </c>
      <c r="H6" s="111" t="s">
        <v>116</v>
      </c>
      <c r="I6" s="58" t="s">
        <v>117</v>
      </c>
      <c r="K6" s="42" t="s">
        <v>114</v>
      </c>
      <c r="L6" s="43" t="s">
        <v>115</v>
      </c>
      <c r="M6" s="44" t="s">
        <v>118</v>
      </c>
      <c r="N6" s="58" t="s">
        <v>117</v>
      </c>
      <c r="P6" s="46" t="s">
        <v>114</v>
      </c>
      <c r="Q6" s="47" t="s">
        <v>115</v>
      </c>
      <c r="R6" s="48" t="s">
        <v>118</v>
      </c>
      <c r="S6" s="63" t="s">
        <v>117</v>
      </c>
    </row>
    <row r="7" spans="1:24" ht="15.5">
      <c r="A7" s="50" t="s">
        <v>119</v>
      </c>
      <c r="B7" s="51">
        <v>12742.312</v>
      </c>
      <c r="C7" s="51">
        <v>19742</v>
      </c>
      <c r="D7" s="61">
        <v>2.3100780534180232</v>
      </c>
      <c r="F7" s="82" t="s">
        <v>121</v>
      </c>
      <c r="G7" s="49">
        <v>1122.623</v>
      </c>
      <c r="H7" s="49">
        <v>8043</v>
      </c>
      <c r="I7" s="98">
        <v>2.7216872110939905</v>
      </c>
      <c r="K7" s="82" t="s">
        <v>119</v>
      </c>
      <c r="L7" s="49">
        <v>286153.46899999998</v>
      </c>
      <c r="M7" s="49">
        <v>75203.006999999998</v>
      </c>
      <c r="N7" s="72">
        <v>3.8050801479254677</v>
      </c>
      <c r="P7" s="82" t="s">
        <v>120</v>
      </c>
      <c r="Q7" s="49">
        <v>51991.372000000003</v>
      </c>
      <c r="R7" s="49">
        <v>13999.066999999999</v>
      </c>
      <c r="S7" s="72">
        <v>3.7139169346071426</v>
      </c>
    </row>
    <row r="8" spans="1:24" ht="16" thickBot="1">
      <c r="A8" s="50" t="s">
        <v>129</v>
      </c>
      <c r="B8" s="51">
        <v>7110.3159999999998</v>
      </c>
      <c r="C8" s="51">
        <v>5690</v>
      </c>
      <c r="D8" s="61">
        <v>2.2934831202628452</v>
      </c>
      <c r="F8" s="50" t="s">
        <v>119</v>
      </c>
      <c r="G8" s="51">
        <v>1526.242</v>
      </c>
      <c r="H8" s="51">
        <v>6768</v>
      </c>
      <c r="I8" s="97">
        <v>2.3028038265143884</v>
      </c>
      <c r="K8" s="50" t="s">
        <v>122</v>
      </c>
      <c r="L8" s="51">
        <v>204674.00899999999</v>
      </c>
      <c r="M8" s="51">
        <v>55104.732000000004</v>
      </c>
      <c r="N8" s="61">
        <v>3.7142728323222762</v>
      </c>
      <c r="P8" s="50" t="s">
        <v>122</v>
      </c>
      <c r="Q8" s="51">
        <v>46803.309000000001</v>
      </c>
      <c r="R8" s="51">
        <v>15209.49</v>
      </c>
      <c r="S8" s="61">
        <v>3.0772438129089141</v>
      </c>
    </row>
    <row r="9" spans="1:24" ht="16" thickBot="1">
      <c r="A9" s="50" t="s">
        <v>247</v>
      </c>
      <c r="B9" s="51">
        <v>7025.9870000000001</v>
      </c>
      <c r="C9" s="51">
        <v>3662</v>
      </c>
      <c r="D9" s="61">
        <v>3.4664580341209437</v>
      </c>
      <c r="F9" s="113" t="s">
        <v>201</v>
      </c>
      <c r="G9" s="53">
        <v>2648.8649999999998</v>
      </c>
      <c r="H9" s="53">
        <v>14811</v>
      </c>
      <c r="I9" s="114">
        <v>2.5268909735664873</v>
      </c>
      <c r="K9" s="50" t="s">
        <v>258</v>
      </c>
      <c r="L9" s="51">
        <v>96323.926999999996</v>
      </c>
      <c r="M9" s="51">
        <v>33554.332999999999</v>
      </c>
      <c r="N9" s="61">
        <v>2.8706851958583113</v>
      </c>
      <c r="P9" s="50" t="s">
        <v>126</v>
      </c>
      <c r="Q9" s="51">
        <v>37875.502</v>
      </c>
      <c r="R9" s="51">
        <v>6850.8130000000001</v>
      </c>
      <c r="S9" s="61">
        <v>5.5286141951327528</v>
      </c>
    </row>
    <row r="10" spans="1:24" ht="15.5">
      <c r="A10" s="50" t="s">
        <v>257</v>
      </c>
      <c r="B10" s="51">
        <v>5221.7070000000003</v>
      </c>
      <c r="C10" s="51">
        <v>2465</v>
      </c>
      <c r="D10" s="61">
        <v>4.7928389756223382</v>
      </c>
      <c r="H10" s="20"/>
      <c r="K10" s="50" t="s">
        <v>121</v>
      </c>
      <c r="L10" s="51">
        <v>70078.748000000007</v>
      </c>
      <c r="M10" s="51">
        <v>17915.448</v>
      </c>
      <c r="N10" s="61">
        <v>3.9116380455571083</v>
      </c>
      <c r="P10" s="50" t="s">
        <v>121</v>
      </c>
      <c r="Q10" s="51">
        <v>28118.411</v>
      </c>
      <c r="R10" s="51">
        <v>8438.75</v>
      </c>
      <c r="S10" s="61">
        <v>3.3320587764775591</v>
      </c>
    </row>
    <row r="11" spans="1:24" ht="15.5">
      <c r="A11" s="50" t="s">
        <v>131</v>
      </c>
      <c r="B11" s="51">
        <v>2340.17</v>
      </c>
      <c r="C11" s="51">
        <v>1515</v>
      </c>
      <c r="D11" s="61">
        <v>2.3382339422957794</v>
      </c>
      <c r="K11" s="50" t="s">
        <v>128</v>
      </c>
      <c r="L11" s="51">
        <v>63193.63</v>
      </c>
      <c r="M11" s="51">
        <v>13468.477000000001</v>
      </c>
      <c r="N11" s="61">
        <v>4.6919655429489167</v>
      </c>
      <c r="P11" s="50" t="s">
        <v>123</v>
      </c>
      <c r="Q11" s="51">
        <v>26815.412</v>
      </c>
      <c r="R11" s="51">
        <v>6488.9269999999997</v>
      </c>
      <c r="S11" s="61">
        <v>4.1324878519977188</v>
      </c>
    </row>
    <row r="12" spans="1:24" ht="15.5">
      <c r="A12" s="50" t="s">
        <v>121</v>
      </c>
      <c r="B12" s="51">
        <v>2024.1969999999999</v>
      </c>
      <c r="C12" s="51">
        <v>7212</v>
      </c>
      <c r="D12" s="61">
        <v>2.700942435762121</v>
      </c>
      <c r="H12" s="20"/>
      <c r="K12" s="50" t="s">
        <v>129</v>
      </c>
      <c r="L12" s="51">
        <v>39292.745999999999</v>
      </c>
      <c r="M12" s="51">
        <v>11136.996999999999</v>
      </c>
      <c r="N12" s="61">
        <v>3.5281275553903804</v>
      </c>
      <c r="P12" s="50" t="s">
        <v>258</v>
      </c>
      <c r="Q12" s="51">
        <v>20750.495999999999</v>
      </c>
      <c r="R12" s="51">
        <v>8014.6360000000004</v>
      </c>
      <c r="S12" s="61">
        <v>2.589075286762867</v>
      </c>
    </row>
    <row r="13" spans="1:24" ht="15.5">
      <c r="A13" s="50" t="s">
        <v>127</v>
      </c>
      <c r="B13" s="51">
        <v>1361.95</v>
      </c>
      <c r="C13" s="51">
        <v>1675</v>
      </c>
      <c r="D13" s="61">
        <v>2.8092390642951584</v>
      </c>
      <c r="H13" s="20"/>
      <c r="K13" s="50" t="s">
        <v>126</v>
      </c>
      <c r="L13" s="51">
        <v>39054.862999999998</v>
      </c>
      <c r="M13" s="51">
        <v>6089.0029999999997</v>
      </c>
      <c r="N13" s="61">
        <v>6.4139996317952219</v>
      </c>
      <c r="P13" s="50" t="s">
        <v>128</v>
      </c>
      <c r="Q13" s="51">
        <v>20599.993999999999</v>
      </c>
      <c r="R13" s="51">
        <v>5161.5029999999997</v>
      </c>
      <c r="S13" s="61">
        <v>3.9910843798792714</v>
      </c>
    </row>
    <row r="14" spans="1:24" ht="15.5">
      <c r="A14" s="50" t="s">
        <v>261</v>
      </c>
      <c r="B14" s="51">
        <v>1231.2360000000001</v>
      </c>
      <c r="C14" s="51">
        <v>642</v>
      </c>
      <c r="D14" s="61">
        <v>4.0753615321216614</v>
      </c>
      <c r="K14" s="50" t="s">
        <v>120</v>
      </c>
      <c r="L14" s="51">
        <v>35161.620999999999</v>
      </c>
      <c r="M14" s="51">
        <v>8339.6450000000004</v>
      </c>
      <c r="N14" s="61">
        <v>4.2162011692344219</v>
      </c>
      <c r="P14" s="50" t="s">
        <v>119</v>
      </c>
      <c r="Q14" s="51">
        <v>14245.03</v>
      </c>
      <c r="R14" s="51">
        <v>4679.66</v>
      </c>
      <c r="S14" s="61">
        <v>3.0440309766094122</v>
      </c>
    </row>
    <row r="15" spans="1:24" ht="15.5">
      <c r="A15" s="50" t="s">
        <v>132</v>
      </c>
      <c r="B15" s="51">
        <v>1203.8579999999999</v>
      </c>
      <c r="C15" s="51">
        <v>936</v>
      </c>
      <c r="D15" s="61">
        <v>2.2438728893643907</v>
      </c>
      <c r="E15" s="85"/>
      <c r="K15" s="50" t="s">
        <v>124</v>
      </c>
      <c r="L15" s="51">
        <v>33351.207000000002</v>
      </c>
      <c r="M15" s="51">
        <v>7966.1270000000004</v>
      </c>
      <c r="N15" s="61">
        <v>4.1866275795000503</v>
      </c>
      <c r="P15" s="50" t="s">
        <v>216</v>
      </c>
      <c r="Q15" s="51">
        <v>12018.251</v>
      </c>
      <c r="R15" s="51">
        <v>3362.5230000000001</v>
      </c>
      <c r="S15" s="61">
        <v>3.5741765929928211</v>
      </c>
    </row>
    <row r="16" spans="1:24" ht="15.5">
      <c r="A16" s="50" t="s">
        <v>226</v>
      </c>
      <c r="B16" s="51">
        <v>945.72900000000004</v>
      </c>
      <c r="C16" s="51">
        <v>650</v>
      </c>
      <c r="D16" s="61">
        <v>2.160180081817995</v>
      </c>
      <c r="K16" s="50" t="s">
        <v>227</v>
      </c>
      <c r="L16" s="51">
        <v>27435.335999999999</v>
      </c>
      <c r="M16" s="51">
        <v>5110.076</v>
      </c>
      <c r="N16" s="61">
        <v>5.3688704434141483</v>
      </c>
      <c r="P16" s="50" t="s">
        <v>130</v>
      </c>
      <c r="Q16" s="51">
        <v>10985.44</v>
      </c>
      <c r="R16" s="51">
        <v>4290.95</v>
      </c>
      <c r="S16" s="61">
        <v>2.5601416935643626</v>
      </c>
    </row>
    <row r="17" spans="1:19" ht="15.5">
      <c r="A17" s="50" t="s">
        <v>125</v>
      </c>
      <c r="B17" s="51">
        <v>680.95299999999997</v>
      </c>
      <c r="C17" s="51">
        <v>2137</v>
      </c>
      <c r="D17" s="61">
        <v>2.4820594131583742</v>
      </c>
      <c r="K17" s="50" t="s">
        <v>136</v>
      </c>
      <c r="L17" s="51">
        <v>24829.507000000001</v>
      </c>
      <c r="M17" s="51">
        <v>7980.375</v>
      </c>
      <c r="N17" s="61">
        <v>3.1113208339207121</v>
      </c>
      <c r="P17" s="50" t="s">
        <v>135</v>
      </c>
      <c r="Q17" s="51">
        <v>9486.643</v>
      </c>
      <c r="R17" s="51">
        <v>3369.4580000000001</v>
      </c>
      <c r="S17" s="61">
        <v>2.8154804125767408</v>
      </c>
    </row>
    <row r="18" spans="1:19" ht="15.5">
      <c r="A18" s="50" t="s">
        <v>289</v>
      </c>
      <c r="B18" s="51">
        <v>600.726</v>
      </c>
      <c r="C18" s="51">
        <v>315</v>
      </c>
      <c r="D18" s="61">
        <v>3.9397035676810077</v>
      </c>
      <c r="K18" s="50" t="s">
        <v>133</v>
      </c>
      <c r="L18" s="51">
        <v>21918.125</v>
      </c>
      <c r="M18" s="51">
        <v>5727.9260000000004</v>
      </c>
      <c r="N18" s="61">
        <v>3.8265377380922865</v>
      </c>
      <c r="P18" s="50" t="s">
        <v>129</v>
      </c>
      <c r="Q18" s="51">
        <v>6804.0510000000004</v>
      </c>
      <c r="R18" s="51">
        <v>1889.826</v>
      </c>
      <c r="S18" s="61">
        <v>3.6003584456981756</v>
      </c>
    </row>
    <row r="19" spans="1:19" ht="16" thickBot="1">
      <c r="A19" s="50" t="s">
        <v>124</v>
      </c>
      <c r="B19" s="51">
        <v>574.88400000000001</v>
      </c>
      <c r="C19" s="51">
        <v>584</v>
      </c>
      <c r="D19" s="61">
        <v>2.9937353212275228</v>
      </c>
      <c r="K19" s="50" t="s">
        <v>134</v>
      </c>
      <c r="L19" s="51">
        <v>13890.800999999999</v>
      </c>
      <c r="M19" s="51">
        <v>3440.377</v>
      </c>
      <c r="N19" s="61">
        <v>4.0375810557970828</v>
      </c>
      <c r="P19" s="50" t="s">
        <v>136</v>
      </c>
      <c r="Q19" s="51">
        <v>5609.567</v>
      </c>
      <c r="R19" s="51">
        <v>2127.6669999999999</v>
      </c>
      <c r="S19" s="61">
        <v>2.6364872886593629</v>
      </c>
    </row>
    <row r="20" spans="1:19" ht="16" thickBot="1">
      <c r="A20" s="113" t="s">
        <v>201</v>
      </c>
      <c r="B20" s="53">
        <v>45428.499000000003</v>
      </c>
      <c r="C20" s="53">
        <v>49272</v>
      </c>
      <c r="D20" s="71">
        <v>2.7184179469623504</v>
      </c>
      <c r="K20" s="50" t="s">
        <v>127</v>
      </c>
      <c r="L20" s="51">
        <v>12673.42</v>
      </c>
      <c r="M20" s="51">
        <v>4407.96</v>
      </c>
      <c r="N20" s="61">
        <v>2.8751213713373081</v>
      </c>
      <c r="P20" s="50" t="s">
        <v>133</v>
      </c>
      <c r="Q20" s="51">
        <v>5426.1009999999997</v>
      </c>
      <c r="R20" s="51">
        <v>1653.7840000000001</v>
      </c>
      <c r="S20" s="61">
        <v>3.2810215844390798</v>
      </c>
    </row>
    <row r="21" spans="1:19" ht="15.5">
      <c r="A21"/>
      <c r="B21"/>
      <c r="C21"/>
      <c r="D21"/>
      <c r="K21" s="50" t="s">
        <v>228</v>
      </c>
      <c r="L21" s="51">
        <v>11788.025</v>
      </c>
      <c r="M21" s="51">
        <v>3706.7730000000001</v>
      </c>
      <c r="N21" s="61">
        <v>3.1801313433544487</v>
      </c>
      <c r="P21" s="50" t="s">
        <v>226</v>
      </c>
      <c r="Q21" s="51">
        <v>4970.7569999999996</v>
      </c>
      <c r="R21" s="51">
        <v>1525.162</v>
      </c>
      <c r="S21" s="61">
        <v>3.2591665672236783</v>
      </c>
    </row>
    <row r="22" spans="1:19" ht="15.5">
      <c r="A22"/>
      <c r="B22"/>
      <c r="C22"/>
      <c r="D22"/>
      <c r="H22" s="20"/>
      <c r="K22" s="50" t="s">
        <v>226</v>
      </c>
      <c r="L22" s="51">
        <v>8335.9689999999991</v>
      </c>
      <c r="M22" s="51">
        <v>2413.8270000000002</v>
      </c>
      <c r="N22" s="61">
        <v>3.453424375483412</v>
      </c>
      <c r="P22" s="50" t="s">
        <v>137</v>
      </c>
      <c r="Q22" s="51">
        <v>4756.0320000000002</v>
      </c>
      <c r="R22" s="51">
        <v>1350.8989999999999</v>
      </c>
      <c r="S22" s="61">
        <v>3.5206421797632546</v>
      </c>
    </row>
    <row r="23" spans="1:19" ht="15.5">
      <c r="A23"/>
      <c r="B23"/>
      <c r="C23"/>
      <c r="D23"/>
      <c r="H23" s="20"/>
      <c r="K23" s="50" t="s">
        <v>132</v>
      </c>
      <c r="L23" s="51">
        <v>7510.6959999999999</v>
      </c>
      <c r="M23" s="51">
        <v>1895.7809999999999</v>
      </c>
      <c r="N23" s="61">
        <v>3.9617951651588448</v>
      </c>
      <c r="P23" s="50" t="s">
        <v>138</v>
      </c>
      <c r="Q23" s="51">
        <v>4553.4719999999998</v>
      </c>
      <c r="R23" s="51">
        <v>1419.001</v>
      </c>
      <c r="S23" s="61">
        <v>3.208927971157173</v>
      </c>
    </row>
    <row r="24" spans="1:19" ht="15.5">
      <c r="A24"/>
      <c r="B24"/>
      <c r="C24"/>
      <c r="D24"/>
      <c r="H24" s="20"/>
      <c r="K24" s="50" t="s">
        <v>123</v>
      </c>
      <c r="L24" s="51">
        <v>6982.4769999999999</v>
      </c>
      <c r="M24" s="51">
        <v>1518.434</v>
      </c>
      <c r="N24" s="61">
        <v>4.5984725052257787</v>
      </c>
      <c r="P24" s="50" t="s">
        <v>140</v>
      </c>
      <c r="Q24" s="51">
        <v>4395.6360000000004</v>
      </c>
      <c r="R24" s="51">
        <v>1725.8620000000001</v>
      </c>
      <c r="S24" s="61">
        <v>2.5469220598170654</v>
      </c>
    </row>
    <row r="25" spans="1:19" ht="15.5">
      <c r="A25"/>
      <c r="B25"/>
      <c r="C25"/>
      <c r="D25"/>
      <c r="H25" s="20"/>
      <c r="K25" s="50" t="s">
        <v>137</v>
      </c>
      <c r="L25" s="51">
        <v>5922.585</v>
      </c>
      <c r="M25" s="51">
        <v>2422.7440000000001</v>
      </c>
      <c r="N25" s="61">
        <v>2.4445773057326732</v>
      </c>
      <c r="P25" s="50" t="s">
        <v>227</v>
      </c>
      <c r="Q25" s="51">
        <v>3807.277</v>
      </c>
      <c r="R25" s="51">
        <v>1017.3339999999999</v>
      </c>
      <c r="S25" s="61">
        <v>3.7424061321060735</v>
      </c>
    </row>
    <row r="26" spans="1:19" ht="15.5">
      <c r="A26"/>
      <c r="B26"/>
      <c r="C26"/>
      <c r="D26"/>
      <c r="H26" s="20"/>
      <c r="K26" s="50" t="s">
        <v>140</v>
      </c>
      <c r="L26" s="51">
        <v>5815.4539999999997</v>
      </c>
      <c r="M26" s="51">
        <v>2178.3939999999998</v>
      </c>
      <c r="N26" s="61">
        <v>2.6696061410378471</v>
      </c>
      <c r="P26" s="50" t="s">
        <v>124</v>
      </c>
      <c r="Q26" s="51">
        <v>3470.5619999999999</v>
      </c>
      <c r="R26" s="51">
        <v>1183.777</v>
      </c>
      <c r="S26" s="61">
        <v>2.9317700884541598</v>
      </c>
    </row>
    <row r="27" spans="1:19" ht="15.5">
      <c r="A27"/>
      <c r="B27"/>
      <c r="C27"/>
      <c r="D27"/>
      <c r="H27" s="20"/>
      <c r="K27" s="50" t="s">
        <v>125</v>
      </c>
      <c r="L27" s="51">
        <v>4685.3029999999999</v>
      </c>
      <c r="M27" s="51">
        <v>1965.4069999999999</v>
      </c>
      <c r="N27" s="61">
        <v>2.3838843557593923</v>
      </c>
      <c r="P27" s="50" t="s">
        <v>132</v>
      </c>
      <c r="Q27" s="51">
        <v>3455.6680000000001</v>
      </c>
      <c r="R27" s="51">
        <v>1262.7370000000001</v>
      </c>
      <c r="S27" s="61">
        <v>2.7366490409325142</v>
      </c>
    </row>
    <row r="28" spans="1:19" ht="15.5">
      <c r="A28"/>
      <c r="B28"/>
      <c r="C28"/>
      <c r="D28"/>
      <c r="H28" s="20"/>
      <c r="K28" s="50" t="s">
        <v>263</v>
      </c>
      <c r="L28" s="51">
        <v>4206.2510000000002</v>
      </c>
      <c r="M28" s="51">
        <v>1483.309</v>
      </c>
      <c r="N28" s="61">
        <v>2.8357213500356302</v>
      </c>
      <c r="P28" s="50" t="s">
        <v>134</v>
      </c>
      <c r="Q28" s="51">
        <v>2728.6709999999998</v>
      </c>
      <c r="R28" s="51">
        <v>854.41</v>
      </c>
      <c r="S28" s="61">
        <v>3.1936318629229525</v>
      </c>
    </row>
    <row r="29" spans="1:19" ht="15.5">
      <c r="H29" s="20"/>
      <c r="K29" s="50" t="s">
        <v>141</v>
      </c>
      <c r="L29" s="51">
        <v>3198.7840000000001</v>
      </c>
      <c r="M29" s="51">
        <v>598.38499999999999</v>
      </c>
      <c r="N29" s="61">
        <v>5.3456954970462167</v>
      </c>
      <c r="P29" s="50" t="s">
        <v>262</v>
      </c>
      <c r="Q29" s="51">
        <v>2434.027</v>
      </c>
      <c r="R29" s="51">
        <v>962.03</v>
      </c>
      <c r="S29" s="61">
        <v>2.5300946955916137</v>
      </c>
    </row>
    <row r="30" spans="1:19" ht="15.5">
      <c r="A30"/>
      <c r="B30"/>
      <c r="C30"/>
      <c r="D30"/>
      <c r="E30"/>
      <c r="F30"/>
      <c r="G30"/>
      <c r="H30"/>
      <c r="I30"/>
      <c r="J30"/>
      <c r="K30" s="50" t="s">
        <v>139</v>
      </c>
      <c r="L30" s="51">
        <v>2953.6469999999999</v>
      </c>
      <c r="M30" s="51">
        <v>562.13800000000003</v>
      </c>
      <c r="N30" s="61">
        <v>5.2543094400307391</v>
      </c>
      <c r="P30" s="50" t="s">
        <v>264</v>
      </c>
      <c r="Q30" s="51">
        <v>2052.5819999999999</v>
      </c>
      <c r="R30" s="51">
        <v>932.322</v>
      </c>
      <c r="S30" s="61">
        <v>2.2015805698031365</v>
      </c>
    </row>
    <row r="31" spans="1:19" ht="15.5">
      <c r="A31"/>
      <c r="B31"/>
      <c r="C31"/>
      <c r="D31"/>
      <c r="E31"/>
      <c r="F31"/>
      <c r="G31"/>
      <c r="H31"/>
      <c r="I31"/>
      <c r="J31"/>
      <c r="K31" s="50" t="s">
        <v>269</v>
      </c>
      <c r="L31" s="51">
        <v>2752.5529999999999</v>
      </c>
      <c r="M31" s="51">
        <v>1017.121</v>
      </c>
      <c r="N31" s="61">
        <v>2.706219810622335</v>
      </c>
      <c r="P31" s="50" t="s">
        <v>263</v>
      </c>
      <c r="Q31" s="51">
        <v>1898.173</v>
      </c>
      <c r="R31" s="51">
        <v>701.35</v>
      </c>
      <c r="S31" s="61">
        <v>2.7064561203393454</v>
      </c>
    </row>
    <row r="32" spans="1:19" ht="16" thickBot="1">
      <c r="A32"/>
      <c r="B32"/>
      <c r="C32"/>
      <c r="D32"/>
      <c r="E32"/>
      <c r="F32"/>
      <c r="G32"/>
      <c r="H32"/>
      <c r="I32"/>
      <c r="J32"/>
      <c r="K32" s="117" t="s">
        <v>271</v>
      </c>
      <c r="L32" s="112">
        <v>2324.5369999999998</v>
      </c>
      <c r="M32" s="112">
        <v>298.08800000000002</v>
      </c>
      <c r="N32" s="118">
        <v>7.7981569201041294</v>
      </c>
      <c r="P32" s="50" t="s">
        <v>228</v>
      </c>
      <c r="Q32" s="51">
        <v>1805.4960000000001</v>
      </c>
      <c r="R32" s="51">
        <v>523.03700000000003</v>
      </c>
      <c r="S32" s="61">
        <v>3.4519469941897034</v>
      </c>
    </row>
    <row r="33" spans="1:19" ht="16" thickBot="1">
      <c r="A33"/>
      <c r="B33"/>
      <c r="C33"/>
      <c r="D33"/>
      <c r="E33"/>
      <c r="F33"/>
      <c r="G33"/>
      <c r="H33"/>
      <c r="I33"/>
      <c r="J33"/>
      <c r="K33" s="113" t="s">
        <v>201</v>
      </c>
      <c r="L33" s="53">
        <v>1036655.5870000001</v>
      </c>
      <c r="M33" s="53">
        <v>275999.39399999997</v>
      </c>
      <c r="N33" s="71">
        <v>3.7560067505075758</v>
      </c>
      <c r="P33" s="50" t="s">
        <v>139</v>
      </c>
      <c r="Q33" s="51">
        <v>1505.761</v>
      </c>
      <c r="R33" s="51">
        <v>580.54399999999998</v>
      </c>
      <c r="S33" s="61">
        <v>2.5937069369419028</v>
      </c>
    </row>
    <row r="34" spans="1:19" ht="15.5">
      <c r="A34" s="145" t="s">
        <v>256</v>
      </c>
      <c r="C34"/>
      <c r="D34"/>
      <c r="E34"/>
      <c r="F34"/>
      <c r="G34"/>
      <c r="H34"/>
      <c r="I34"/>
      <c r="J34"/>
      <c r="K34"/>
      <c r="L34"/>
      <c r="M34"/>
      <c r="N34"/>
      <c r="P34" s="50" t="s">
        <v>272</v>
      </c>
      <c r="Q34" s="51">
        <v>1295.9179999999999</v>
      </c>
      <c r="R34" s="51">
        <v>324.99400000000003</v>
      </c>
      <c r="S34" s="61">
        <v>3.9875136156359803</v>
      </c>
    </row>
    <row r="35" spans="1:19" ht="16" thickBot="1">
      <c r="A35"/>
      <c r="B35"/>
      <c r="C35"/>
      <c r="D35"/>
      <c r="E35"/>
      <c r="F35"/>
      <c r="G35"/>
      <c r="H35"/>
      <c r="I35"/>
      <c r="J35"/>
      <c r="K35"/>
      <c r="L35"/>
      <c r="M35"/>
      <c r="N35"/>
      <c r="P35" s="117" t="s">
        <v>270</v>
      </c>
      <c r="Q35" s="112">
        <v>1290.7139999999999</v>
      </c>
      <c r="R35" s="112">
        <v>344.488</v>
      </c>
      <c r="S35" s="118">
        <v>3.7467604096514244</v>
      </c>
    </row>
    <row r="36" spans="1:19" ht="16" thickBot="1">
      <c r="A36"/>
      <c r="B36"/>
      <c r="C36"/>
      <c r="D36"/>
      <c r="E36"/>
      <c r="F36"/>
      <c r="G36"/>
      <c r="H36"/>
      <c r="I36"/>
      <c r="J36"/>
      <c r="K36"/>
      <c r="L36"/>
      <c r="M36"/>
      <c r="N36"/>
      <c r="P36" s="113" t="s">
        <v>201</v>
      </c>
      <c r="Q36" s="53">
        <v>351367.08600000001</v>
      </c>
      <c r="R36" s="53">
        <v>104636.947</v>
      </c>
      <c r="S36" s="71">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0" customWidth="1"/>
    <col min="2" max="2" width="12.26953125" style="20" bestFit="1" customWidth="1"/>
    <col min="3" max="3" width="10.1796875" style="20" customWidth="1"/>
    <col min="4" max="4" width="9.1796875" style="20"/>
    <col min="5" max="5" width="6" style="20" customWidth="1"/>
    <col min="6" max="6" width="16.7265625" style="20" customWidth="1"/>
    <col min="7" max="7" width="11.26953125" style="20" customWidth="1"/>
    <col min="8" max="8" width="10.453125" style="20" customWidth="1"/>
    <col min="9" max="9" width="9.1796875" style="20"/>
    <col min="10" max="10" width="3.54296875" style="20" customWidth="1"/>
    <col min="11" max="11" width="18" style="20" customWidth="1"/>
    <col min="12" max="12" width="11.7265625" style="20" customWidth="1"/>
    <col min="13" max="13" width="12.26953125" style="20" customWidth="1"/>
    <col min="14" max="14" width="10.453125" style="20" customWidth="1"/>
    <col min="15" max="15" width="3.81640625" style="20" customWidth="1"/>
    <col min="16" max="16" width="22.54296875" style="20" customWidth="1"/>
    <col min="17" max="17" width="11.26953125" style="20" customWidth="1"/>
    <col min="18" max="18" width="10.26953125" style="20" customWidth="1"/>
    <col min="19" max="19" width="10" style="20" customWidth="1"/>
    <col min="20" max="255" width="9.1796875" style="20"/>
    <col min="256" max="256" width="4" style="20" customWidth="1"/>
    <col min="257" max="257" width="15.1796875" style="20" customWidth="1"/>
    <col min="258" max="258" width="13.81640625" style="20" customWidth="1"/>
    <col min="259" max="259" width="10.1796875" style="20" customWidth="1"/>
    <col min="260" max="260" width="9.1796875" style="20"/>
    <col min="261" max="261" width="3.453125" style="20" customWidth="1"/>
    <col min="262" max="262" width="19.54296875" style="20" customWidth="1"/>
    <col min="263" max="263" width="12.26953125" style="20" customWidth="1"/>
    <col min="264" max="264" width="10.453125" style="20" customWidth="1"/>
    <col min="265" max="265" width="9.1796875" style="20"/>
    <col min="266" max="266" width="3.54296875" style="20" customWidth="1"/>
    <col min="267" max="267" width="16.453125" style="20" customWidth="1"/>
    <col min="268" max="268" width="11.7265625" style="20" customWidth="1"/>
    <col min="269" max="269" width="10.1796875" style="20" customWidth="1"/>
    <col min="270" max="270" width="15.81640625" style="20" customWidth="1"/>
    <col min="271" max="271" width="3.81640625" style="20" customWidth="1"/>
    <col min="272" max="272" width="16.453125" style="20" customWidth="1"/>
    <col min="273" max="273" width="11.26953125" style="20" customWidth="1"/>
    <col min="274" max="274" width="10.26953125" style="20" customWidth="1"/>
    <col min="275" max="275" width="10" style="20" customWidth="1"/>
    <col min="276" max="511" width="9.1796875" style="20"/>
    <col min="512" max="512" width="4" style="20" customWidth="1"/>
    <col min="513" max="513" width="15.1796875" style="20" customWidth="1"/>
    <col min="514" max="514" width="13.81640625" style="20" customWidth="1"/>
    <col min="515" max="515" width="10.1796875" style="20" customWidth="1"/>
    <col min="516" max="516" width="9.1796875" style="20"/>
    <col min="517" max="517" width="3.453125" style="20" customWidth="1"/>
    <col min="518" max="518" width="19.54296875" style="20" customWidth="1"/>
    <col min="519" max="519" width="12.26953125" style="20" customWidth="1"/>
    <col min="520" max="520" width="10.453125" style="20" customWidth="1"/>
    <col min="521" max="521" width="9.1796875" style="20"/>
    <col min="522" max="522" width="3.54296875" style="20" customWidth="1"/>
    <col min="523" max="523" width="16.453125" style="20" customWidth="1"/>
    <col min="524" max="524" width="11.7265625" style="20" customWidth="1"/>
    <col min="525" max="525" width="10.1796875" style="20" customWidth="1"/>
    <col min="526" max="526" width="15.81640625" style="20" customWidth="1"/>
    <col min="527" max="527" width="3.81640625" style="20" customWidth="1"/>
    <col min="528" max="528" width="16.453125" style="20" customWidth="1"/>
    <col min="529" max="529" width="11.26953125" style="20" customWidth="1"/>
    <col min="530" max="530" width="10.26953125" style="20" customWidth="1"/>
    <col min="531" max="531" width="10" style="20" customWidth="1"/>
    <col min="532" max="767" width="9.1796875" style="20"/>
    <col min="768" max="768" width="4" style="20" customWidth="1"/>
    <col min="769" max="769" width="15.1796875" style="20" customWidth="1"/>
    <col min="770" max="770" width="13.81640625" style="20" customWidth="1"/>
    <col min="771" max="771" width="10.1796875" style="20" customWidth="1"/>
    <col min="772" max="772" width="9.1796875" style="20"/>
    <col min="773" max="773" width="3.453125" style="20" customWidth="1"/>
    <col min="774" max="774" width="19.54296875" style="20" customWidth="1"/>
    <col min="775" max="775" width="12.26953125" style="20" customWidth="1"/>
    <col min="776" max="776" width="10.453125" style="20" customWidth="1"/>
    <col min="777" max="777" width="9.1796875" style="20"/>
    <col min="778" max="778" width="3.54296875" style="20" customWidth="1"/>
    <col min="779" max="779" width="16.453125" style="20" customWidth="1"/>
    <col min="780" max="780" width="11.7265625" style="20" customWidth="1"/>
    <col min="781" max="781" width="10.1796875" style="20" customWidth="1"/>
    <col min="782" max="782" width="15.81640625" style="20" customWidth="1"/>
    <col min="783" max="783" width="3.81640625" style="20" customWidth="1"/>
    <col min="784" max="784" width="16.453125" style="20" customWidth="1"/>
    <col min="785" max="785" width="11.26953125" style="20" customWidth="1"/>
    <col min="786" max="786" width="10.26953125" style="20" customWidth="1"/>
    <col min="787" max="787" width="10" style="20" customWidth="1"/>
    <col min="788" max="1023" width="9.1796875" style="20"/>
    <col min="1024" max="1024" width="4" style="20" customWidth="1"/>
    <col min="1025" max="1025" width="15.1796875" style="20" customWidth="1"/>
    <col min="1026" max="1026" width="13.81640625" style="20" customWidth="1"/>
    <col min="1027" max="1027" width="10.1796875" style="20" customWidth="1"/>
    <col min="1028" max="1028" width="9.1796875" style="20"/>
    <col min="1029" max="1029" width="3.453125" style="20" customWidth="1"/>
    <col min="1030" max="1030" width="19.54296875" style="20" customWidth="1"/>
    <col min="1031" max="1031" width="12.26953125" style="20" customWidth="1"/>
    <col min="1032" max="1032" width="10.453125" style="20" customWidth="1"/>
    <col min="1033" max="1033" width="9.1796875" style="20"/>
    <col min="1034" max="1034" width="3.54296875" style="20" customWidth="1"/>
    <col min="1035" max="1035" width="16.453125" style="20" customWidth="1"/>
    <col min="1036" max="1036" width="11.7265625" style="20" customWidth="1"/>
    <col min="1037" max="1037" width="10.1796875" style="20" customWidth="1"/>
    <col min="1038" max="1038" width="15.81640625" style="20" customWidth="1"/>
    <col min="1039" max="1039" width="3.81640625" style="20" customWidth="1"/>
    <col min="1040" max="1040" width="16.453125" style="20" customWidth="1"/>
    <col min="1041" max="1041" width="11.26953125" style="20" customWidth="1"/>
    <col min="1042" max="1042" width="10.26953125" style="20" customWidth="1"/>
    <col min="1043" max="1043" width="10" style="20" customWidth="1"/>
    <col min="1044" max="1279" width="9.1796875" style="20"/>
    <col min="1280" max="1280" width="4" style="20" customWidth="1"/>
    <col min="1281" max="1281" width="15.1796875" style="20" customWidth="1"/>
    <col min="1282" max="1282" width="13.81640625" style="20" customWidth="1"/>
    <col min="1283" max="1283" width="10.1796875" style="20" customWidth="1"/>
    <col min="1284" max="1284" width="9.1796875" style="20"/>
    <col min="1285" max="1285" width="3.453125" style="20" customWidth="1"/>
    <col min="1286" max="1286" width="19.54296875" style="20" customWidth="1"/>
    <col min="1287" max="1287" width="12.26953125" style="20" customWidth="1"/>
    <col min="1288" max="1288" width="10.453125" style="20" customWidth="1"/>
    <col min="1289" max="1289" width="9.1796875" style="20"/>
    <col min="1290" max="1290" width="3.54296875" style="20" customWidth="1"/>
    <col min="1291" max="1291" width="16.453125" style="20" customWidth="1"/>
    <col min="1292" max="1292" width="11.7265625" style="20" customWidth="1"/>
    <col min="1293" max="1293" width="10.1796875" style="20" customWidth="1"/>
    <col min="1294" max="1294" width="15.81640625" style="20" customWidth="1"/>
    <col min="1295" max="1295" width="3.81640625" style="20" customWidth="1"/>
    <col min="1296" max="1296" width="16.453125" style="20" customWidth="1"/>
    <col min="1297" max="1297" width="11.26953125" style="20" customWidth="1"/>
    <col min="1298" max="1298" width="10.26953125" style="20" customWidth="1"/>
    <col min="1299" max="1299" width="10" style="20" customWidth="1"/>
    <col min="1300" max="1535" width="9.1796875" style="20"/>
    <col min="1536" max="1536" width="4" style="20" customWidth="1"/>
    <col min="1537" max="1537" width="15.1796875" style="20" customWidth="1"/>
    <col min="1538" max="1538" width="13.81640625" style="20" customWidth="1"/>
    <col min="1539" max="1539" width="10.1796875" style="20" customWidth="1"/>
    <col min="1540" max="1540" width="9.1796875" style="20"/>
    <col min="1541" max="1541" width="3.453125" style="20" customWidth="1"/>
    <col min="1542" max="1542" width="19.54296875" style="20" customWidth="1"/>
    <col min="1543" max="1543" width="12.26953125" style="20" customWidth="1"/>
    <col min="1544" max="1544" width="10.453125" style="20" customWidth="1"/>
    <col min="1545" max="1545" width="9.1796875" style="20"/>
    <col min="1546" max="1546" width="3.54296875" style="20" customWidth="1"/>
    <col min="1547" max="1547" width="16.453125" style="20" customWidth="1"/>
    <col min="1548" max="1548" width="11.7265625" style="20" customWidth="1"/>
    <col min="1549" max="1549" width="10.1796875" style="20" customWidth="1"/>
    <col min="1550" max="1550" width="15.81640625" style="20" customWidth="1"/>
    <col min="1551" max="1551" width="3.81640625" style="20" customWidth="1"/>
    <col min="1552" max="1552" width="16.453125" style="20" customWidth="1"/>
    <col min="1553" max="1553" width="11.26953125" style="20" customWidth="1"/>
    <col min="1554" max="1554" width="10.26953125" style="20" customWidth="1"/>
    <col min="1555" max="1555" width="10" style="20" customWidth="1"/>
    <col min="1556" max="1791" width="9.1796875" style="20"/>
    <col min="1792" max="1792" width="4" style="20" customWidth="1"/>
    <col min="1793" max="1793" width="15.1796875" style="20" customWidth="1"/>
    <col min="1794" max="1794" width="13.81640625" style="20" customWidth="1"/>
    <col min="1795" max="1795" width="10.1796875" style="20" customWidth="1"/>
    <col min="1796" max="1796" width="9.1796875" style="20"/>
    <col min="1797" max="1797" width="3.453125" style="20" customWidth="1"/>
    <col min="1798" max="1798" width="19.54296875" style="20" customWidth="1"/>
    <col min="1799" max="1799" width="12.26953125" style="20" customWidth="1"/>
    <col min="1800" max="1800" width="10.453125" style="20" customWidth="1"/>
    <col min="1801" max="1801" width="9.1796875" style="20"/>
    <col min="1802" max="1802" width="3.54296875" style="20" customWidth="1"/>
    <col min="1803" max="1803" width="16.453125" style="20" customWidth="1"/>
    <col min="1804" max="1804" width="11.7265625" style="20" customWidth="1"/>
    <col min="1805" max="1805" width="10.1796875" style="20" customWidth="1"/>
    <col min="1806" max="1806" width="15.81640625" style="20" customWidth="1"/>
    <col min="1807" max="1807" width="3.81640625" style="20" customWidth="1"/>
    <col min="1808" max="1808" width="16.453125" style="20" customWidth="1"/>
    <col min="1809" max="1809" width="11.26953125" style="20" customWidth="1"/>
    <col min="1810" max="1810" width="10.26953125" style="20" customWidth="1"/>
    <col min="1811" max="1811" width="10" style="20" customWidth="1"/>
    <col min="1812" max="2047" width="9.1796875" style="20"/>
    <col min="2048" max="2048" width="4" style="20" customWidth="1"/>
    <col min="2049" max="2049" width="15.1796875" style="20" customWidth="1"/>
    <col min="2050" max="2050" width="13.81640625" style="20" customWidth="1"/>
    <col min="2051" max="2051" width="10.1796875" style="20" customWidth="1"/>
    <col min="2052" max="2052" width="9.1796875" style="20"/>
    <col min="2053" max="2053" width="3.453125" style="20" customWidth="1"/>
    <col min="2054" max="2054" width="19.54296875" style="20" customWidth="1"/>
    <col min="2055" max="2055" width="12.26953125" style="20" customWidth="1"/>
    <col min="2056" max="2056" width="10.453125" style="20" customWidth="1"/>
    <col min="2057" max="2057" width="9.1796875" style="20"/>
    <col min="2058" max="2058" width="3.54296875" style="20" customWidth="1"/>
    <col min="2059" max="2059" width="16.453125" style="20" customWidth="1"/>
    <col min="2060" max="2060" width="11.7265625" style="20" customWidth="1"/>
    <col min="2061" max="2061" width="10.1796875" style="20" customWidth="1"/>
    <col min="2062" max="2062" width="15.81640625" style="20" customWidth="1"/>
    <col min="2063" max="2063" width="3.81640625" style="20" customWidth="1"/>
    <col min="2064" max="2064" width="16.453125" style="20" customWidth="1"/>
    <col min="2065" max="2065" width="11.26953125" style="20" customWidth="1"/>
    <col min="2066" max="2066" width="10.26953125" style="20" customWidth="1"/>
    <col min="2067" max="2067" width="10" style="20" customWidth="1"/>
    <col min="2068" max="2303" width="9.1796875" style="20"/>
    <col min="2304" max="2304" width="4" style="20" customWidth="1"/>
    <col min="2305" max="2305" width="15.1796875" style="20" customWidth="1"/>
    <col min="2306" max="2306" width="13.81640625" style="20" customWidth="1"/>
    <col min="2307" max="2307" width="10.1796875" style="20" customWidth="1"/>
    <col min="2308" max="2308" width="9.1796875" style="20"/>
    <col min="2309" max="2309" width="3.453125" style="20" customWidth="1"/>
    <col min="2310" max="2310" width="19.54296875" style="20" customWidth="1"/>
    <col min="2311" max="2311" width="12.26953125" style="20" customWidth="1"/>
    <col min="2312" max="2312" width="10.453125" style="20" customWidth="1"/>
    <col min="2313" max="2313" width="9.1796875" style="20"/>
    <col min="2314" max="2314" width="3.54296875" style="20" customWidth="1"/>
    <col min="2315" max="2315" width="16.453125" style="20" customWidth="1"/>
    <col min="2316" max="2316" width="11.7265625" style="20" customWidth="1"/>
    <col min="2317" max="2317" width="10.1796875" style="20" customWidth="1"/>
    <col min="2318" max="2318" width="15.81640625" style="20" customWidth="1"/>
    <col min="2319" max="2319" width="3.81640625" style="20" customWidth="1"/>
    <col min="2320" max="2320" width="16.453125" style="20" customWidth="1"/>
    <col min="2321" max="2321" width="11.26953125" style="20" customWidth="1"/>
    <col min="2322" max="2322" width="10.26953125" style="20" customWidth="1"/>
    <col min="2323" max="2323" width="10" style="20" customWidth="1"/>
    <col min="2324" max="2559" width="9.1796875" style="20"/>
    <col min="2560" max="2560" width="4" style="20" customWidth="1"/>
    <col min="2561" max="2561" width="15.1796875" style="20" customWidth="1"/>
    <col min="2562" max="2562" width="13.81640625" style="20" customWidth="1"/>
    <col min="2563" max="2563" width="10.1796875" style="20" customWidth="1"/>
    <col min="2564" max="2564" width="9.1796875" style="20"/>
    <col min="2565" max="2565" width="3.453125" style="20" customWidth="1"/>
    <col min="2566" max="2566" width="19.54296875" style="20" customWidth="1"/>
    <col min="2567" max="2567" width="12.26953125" style="20" customWidth="1"/>
    <col min="2568" max="2568" width="10.453125" style="20" customWidth="1"/>
    <col min="2569" max="2569" width="9.1796875" style="20"/>
    <col min="2570" max="2570" width="3.54296875" style="20" customWidth="1"/>
    <col min="2571" max="2571" width="16.453125" style="20" customWidth="1"/>
    <col min="2572" max="2572" width="11.7265625" style="20" customWidth="1"/>
    <col min="2573" max="2573" width="10.1796875" style="20" customWidth="1"/>
    <col min="2574" max="2574" width="15.81640625" style="20" customWidth="1"/>
    <col min="2575" max="2575" width="3.81640625" style="20" customWidth="1"/>
    <col min="2576" max="2576" width="16.453125" style="20" customWidth="1"/>
    <col min="2577" max="2577" width="11.26953125" style="20" customWidth="1"/>
    <col min="2578" max="2578" width="10.26953125" style="20" customWidth="1"/>
    <col min="2579" max="2579" width="10" style="20" customWidth="1"/>
    <col min="2580" max="2815" width="9.1796875" style="20"/>
    <col min="2816" max="2816" width="4" style="20" customWidth="1"/>
    <col min="2817" max="2817" width="15.1796875" style="20" customWidth="1"/>
    <col min="2818" max="2818" width="13.81640625" style="20" customWidth="1"/>
    <col min="2819" max="2819" width="10.1796875" style="20" customWidth="1"/>
    <col min="2820" max="2820" width="9.1796875" style="20"/>
    <col min="2821" max="2821" width="3.453125" style="20" customWidth="1"/>
    <col min="2822" max="2822" width="19.54296875" style="20" customWidth="1"/>
    <col min="2823" max="2823" width="12.26953125" style="20" customWidth="1"/>
    <col min="2824" max="2824" width="10.453125" style="20" customWidth="1"/>
    <col min="2825" max="2825" width="9.1796875" style="20"/>
    <col min="2826" max="2826" width="3.54296875" style="20" customWidth="1"/>
    <col min="2827" max="2827" width="16.453125" style="20" customWidth="1"/>
    <col min="2828" max="2828" width="11.7265625" style="20" customWidth="1"/>
    <col min="2829" max="2829" width="10.1796875" style="20" customWidth="1"/>
    <col min="2830" max="2830" width="15.81640625" style="20" customWidth="1"/>
    <col min="2831" max="2831" width="3.81640625" style="20" customWidth="1"/>
    <col min="2832" max="2832" width="16.453125" style="20" customWidth="1"/>
    <col min="2833" max="2833" width="11.26953125" style="20" customWidth="1"/>
    <col min="2834" max="2834" width="10.26953125" style="20" customWidth="1"/>
    <col min="2835" max="2835" width="10" style="20" customWidth="1"/>
    <col min="2836" max="3071" width="9.1796875" style="20"/>
    <col min="3072" max="3072" width="4" style="20" customWidth="1"/>
    <col min="3073" max="3073" width="15.1796875" style="20" customWidth="1"/>
    <col min="3074" max="3074" width="13.81640625" style="20" customWidth="1"/>
    <col min="3075" max="3075" width="10.1796875" style="20" customWidth="1"/>
    <col min="3076" max="3076" width="9.1796875" style="20"/>
    <col min="3077" max="3077" width="3.453125" style="20" customWidth="1"/>
    <col min="3078" max="3078" width="19.54296875" style="20" customWidth="1"/>
    <col min="3079" max="3079" width="12.26953125" style="20" customWidth="1"/>
    <col min="3080" max="3080" width="10.453125" style="20" customWidth="1"/>
    <col min="3081" max="3081" width="9.1796875" style="20"/>
    <col min="3082" max="3082" width="3.54296875" style="20" customWidth="1"/>
    <col min="3083" max="3083" width="16.453125" style="20" customWidth="1"/>
    <col min="3084" max="3084" width="11.7265625" style="20" customWidth="1"/>
    <col min="3085" max="3085" width="10.1796875" style="20" customWidth="1"/>
    <col min="3086" max="3086" width="15.81640625" style="20" customWidth="1"/>
    <col min="3087" max="3087" width="3.81640625" style="20" customWidth="1"/>
    <col min="3088" max="3088" width="16.453125" style="20" customWidth="1"/>
    <col min="3089" max="3089" width="11.26953125" style="20" customWidth="1"/>
    <col min="3090" max="3090" width="10.26953125" style="20" customWidth="1"/>
    <col min="3091" max="3091" width="10" style="20" customWidth="1"/>
    <col min="3092" max="3327" width="9.1796875" style="20"/>
    <col min="3328" max="3328" width="4" style="20" customWidth="1"/>
    <col min="3329" max="3329" width="15.1796875" style="20" customWidth="1"/>
    <col min="3330" max="3330" width="13.81640625" style="20" customWidth="1"/>
    <col min="3331" max="3331" width="10.1796875" style="20" customWidth="1"/>
    <col min="3332" max="3332" width="9.1796875" style="20"/>
    <col min="3333" max="3333" width="3.453125" style="20" customWidth="1"/>
    <col min="3334" max="3334" width="19.54296875" style="20" customWidth="1"/>
    <col min="3335" max="3335" width="12.26953125" style="20" customWidth="1"/>
    <col min="3336" max="3336" width="10.453125" style="20" customWidth="1"/>
    <col min="3337" max="3337" width="9.1796875" style="20"/>
    <col min="3338" max="3338" width="3.54296875" style="20" customWidth="1"/>
    <col min="3339" max="3339" width="16.453125" style="20" customWidth="1"/>
    <col min="3340" max="3340" width="11.7265625" style="20" customWidth="1"/>
    <col min="3341" max="3341" width="10.1796875" style="20" customWidth="1"/>
    <col min="3342" max="3342" width="15.81640625" style="20" customWidth="1"/>
    <col min="3343" max="3343" width="3.81640625" style="20" customWidth="1"/>
    <col min="3344" max="3344" width="16.453125" style="20" customWidth="1"/>
    <col min="3345" max="3345" width="11.26953125" style="20" customWidth="1"/>
    <col min="3346" max="3346" width="10.26953125" style="20" customWidth="1"/>
    <col min="3347" max="3347" width="10" style="20" customWidth="1"/>
    <col min="3348" max="3583" width="9.1796875" style="20"/>
    <col min="3584" max="3584" width="4" style="20" customWidth="1"/>
    <col min="3585" max="3585" width="15.1796875" style="20" customWidth="1"/>
    <col min="3586" max="3586" width="13.81640625" style="20" customWidth="1"/>
    <col min="3587" max="3587" width="10.1796875" style="20" customWidth="1"/>
    <col min="3588" max="3588" width="9.1796875" style="20"/>
    <col min="3589" max="3589" width="3.453125" style="20" customWidth="1"/>
    <col min="3590" max="3590" width="19.54296875" style="20" customWidth="1"/>
    <col min="3591" max="3591" width="12.26953125" style="20" customWidth="1"/>
    <col min="3592" max="3592" width="10.453125" style="20" customWidth="1"/>
    <col min="3593" max="3593" width="9.1796875" style="20"/>
    <col min="3594" max="3594" width="3.54296875" style="20" customWidth="1"/>
    <col min="3595" max="3595" width="16.453125" style="20" customWidth="1"/>
    <col min="3596" max="3596" width="11.7265625" style="20" customWidth="1"/>
    <col min="3597" max="3597" width="10.1796875" style="20" customWidth="1"/>
    <col min="3598" max="3598" width="15.81640625" style="20" customWidth="1"/>
    <col min="3599" max="3599" width="3.81640625" style="20" customWidth="1"/>
    <col min="3600" max="3600" width="16.453125" style="20" customWidth="1"/>
    <col min="3601" max="3601" width="11.26953125" style="20" customWidth="1"/>
    <col min="3602" max="3602" width="10.26953125" style="20" customWidth="1"/>
    <col min="3603" max="3603" width="10" style="20" customWidth="1"/>
    <col min="3604" max="3839" width="9.1796875" style="20"/>
    <col min="3840" max="3840" width="4" style="20" customWidth="1"/>
    <col min="3841" max="3841" width="15.1796875" style="20" customWidth="1"/>
    <col min="3842" max="3842" width="13.81640625" style="20" customWidth="1"/>
    <col min="3843" max="3843" width="10.1796875" style="20" customWidth="1"/>
    <col min="3844" max="3844" width="9.1796875" style="20"/>
    <col min="3845" max="3845" width="3.453125" style="20" customWidth="1"/>
    <col min="3846" max="3846" width="19.54296875" style="20" customWidth="1"/>
    <col min="3847" max="3847" width="12.26953125" style="20" customWidth="1"/>
    <col min="3848" max="3848" width="10.453125" style="20" customWidth="1"/>
    <col min="3849" max="3849" width="9.1796875" style="20"/>
    <col min="3850" max="3850" width="3.54296875" style="20" customWidth="1"/>
    <col min="3851" max="3851" width="16.453125" style="20" customWidth="1"/>
    <col min="3852" max="3852" width="11.7265625" style="20" customWidth="1"/>
    <col min="3853" max="3853" width="10.1796875" style="20" customWidth="1"/>
    <col min="3854" max="3854" width="15.81640625" style="20" customWidth="1"/>
    <col min="3855" max="3855" width="3.81640625" style="20" customWidth="1"/>
    <col min="3856" max="3856" width="16.453125" style="20" customWidth="1"/>
    <col min="3857" max="3857" width="11.26953125" style="20" customWidth="1"/>
    <col min="3858" max="3858" width="10.26953125" style="20" customWidth="1"/>
    <col min="3859" max="3859" width="10" style="20" customWidth="1"/>
    <col min="3860" max="4095" width="9.1796875" style="20"/>
    <col min="4096" max="4096" width="4" style="20" customWidth="1"/>
    <col min="4097" max="4097" width="15.1796875" style="20" customWidth="1"/>
    <col min="4098" max="4098" width="13.81640625" style="20" customWidth="1"/>
    <col min="4099" max="4099" width="10.1796875" style="20" customWidth="1"/>
    <col min="4100" max="4100" width="9.1796875" style="20"/>
    <col min="4101" max="4101" width="3.453125" style="20" customWidth="1"/>
    <col min="4102" max="4102" width="19.54296875" style="20" customWidth="1"/>
    <col min="4103" max="4103" width="12.26953125" style="20" customWidth="1"/>
    <col min="4104" max="4104" width="10.453125" style="20" customWidth="1"/>
    <col min="4105" max="4105" width="9.1796875" style="20"/>
    <col min="4106" max="4106" width="3.54296875" style="20" customWidth="1"/>
    <col min="4107" max="4107" width="16.453125" style="20" customWidth="1"/>
    <col min="4108" max="4108" width="11.7265625" style="20" customWidth="1"/>
    <col min="4109" max="4109" width="10.1796875" style="20" customWidth="1"/>
    <col min="4110" max="4110" width="15.81640625" style="20" customWidth="1"/>
    <col min="4111" max="4111" width="3.81640625" style="20" customWidth="1"/>
    <col min="4112" max="4112" width="16.453125" style="20" customWidth="1"/>
    <col min="4113" max="4113" width="11.26953125" style="20" customWidth="1"/>
    <col min="4114" max="4114" width="10.26953125" style="20" customWidth="1"/>
    <col min="4115" max="4115" width="10" style="20" customWidth="1"/>
    <col min="4116" max="4351" width="9.1796875" style="20"/>
    <col min="4352" max="4352" width="4" style="20" customWidth="1"/>
    <col min="4353" max="4353" width="15.1796875" style="20" customWidth="1"/>
    <col min="4354" max="4354" width="13.81640625" style="20" customWidth="1"/>
    <col min="4355" max="4355" width="10.1796875" style="20" customWidth="1"/>
    <col min="4356" max="4356" width="9.1796875" style="20"/>
    <col min="4357" max="4357" width="3.453125" style="20" customWidth="1"/>
    <col min="4358" max="4358" width="19.54296875" style="20" customWidth="1"/>
    <col min="4359" max="4359" width="12.26953125" style="20" customWidth="1"/>
    <col min="4360" max="4360" width="10.453125" style="20" customWidth="1"/>
    <col min="4361" max="4361" width="9.1796875" style="20"/>
    <col min="4362" max="4362" width="3.54296875" style="20" customWidth="1"/>
    <col min="4363" max="4363" width="16.453125" style="20" customWidth="1"/>
    <col min="4364" max="4364" width="11.7265625" style="20" customWidth="1"/>
    <col min="4365" max="4365" width="10.1796875" style="20" customWidth="1"/>
    <col min="4366" max="4366" width="15.81640625" style="20" customWidth="1"/>
    <col min="4367" max="4367" width="3.81640625" style="20" customWidth="1"/>
    <col min="4368" max="4368" width="16.453125" style="20" customWidth="1"/>
    <col min="4369" max="4369" width="11.26953125" style="20" customWidth="1"/>
    <col min="4370" max="4370" width="10.26953125" style="20" customWidth="1"/>
    <col min="4371" max="4371" width="10" style="20" customWidth="1"/>
    <col min="4372" max="4607" width="9.1796875" style="20"/>
    <col min="4608" max="4608" width="4" style="20" customWidth="1"/>
    <col min="4609" max="4609" width="15.1796875" style="20" customWidth="1"/>
    <col min="4610" max="4610" width="13.81640625" style="20" customWidth="1"/>
    <col min="4611" max="4611" width="10.1796875" style="20" customWidth="1"/>
    <col min="4612" max="4612" width="9.1796875" style="20"/>
    <col min="4613" max="4613" width="3.453125" style="20" customWidth="1"/>
    <col min="4614" max="4614" width="19.54296875" style="20" customWidth="1"/>
    <col min="4615" max="4615" width="12.26953125" style="20" customWidth="1"/>
    <col min="4616" max="4616" width="10.453125" style="20" customWidth="1"/>
    <col min="4617" max="4617" width="9.1796875" style="20"/>
    <col min="4618" max="4618" width="3.54296875" style="20" customWidth="1"/>
    <col min="4619" max="4619" width="16.453125" style="20" customWidth="1"/>
    <col min="4620" max="4620" width="11.7265625" style="20" customWidth="1"/>
    <col min="4621" max="4621" width="10.1796875" style="20" customWidth="1"/>
    <col min="4622" max="4622" width="15.81640625" style="20" customWidth="1"/>
    <col min="4623" max="4623" width="3.81640625" style="20" customWidth="1"/>
    <col min="4624" max="4624" width="16.453125" style="20" customWidth="1"/>
    <col min="4625" max="4625" width="11.26953125" style="20" customWidth="1"/>
    <col min="4626" max="4626" width="10.26953125" style="20" customWidth="1"/>
    <col min="4627" max="4627" width="10" style="20" customWidth="1"/>
    <col min="4628" max="4863" width="9.1796875" style="20"/>
    <col min="4864" max="4864" width="4" style="20" customWidth="1"/>
    <col min="4865" max="4865" width="15.1796875" style="20" customWidth="1"/>
    <col min="4866" max="4866" width="13.81640625" style="20" customWidth="1"/>
    <col min="4867" max="4867" width="10.1796875" style="20" customWidth="1"/>
    <col min="4868" max="4868" width="9.1796875" style="20"/>
    <col min="4869" max="4869" width="3.453125" style="20" customWidth="1"/>
    <col min="4870" max="4870" width="19.54296875" style="20" customWidth="1"/>
    <col min="4871" max="4871" width="12.26953125" style="20" customWidth="1"/>
    <col min="4872" max="4872" width="10.453125" style="20" customWidth="1"/>
    <col min="4873" max="4873" width="9.1796875" style="20"/>
    <col min="4874" max="4874" width="3.54296875" style="20" customWidth="1"/>
    <col min="4875" max="4875" width="16.453125" style="20" customWidth="1"/>
    <col min="4876" max="4876" width="11.7265625" style="20" customWidth="1"/>
    <col min="4877" max="4877" width="10.1796875" style="20" customWidth="1"/>
    <col min="4878" max="4878" width="15.81640625" style="20" customWidth="1"/>
    <col min="4879" max="4879" width="3.81640625" style="20" customWidth="1"/>
    <col min="4880" max="4880" width="16.453125" style="20" customWidth="1"/>
    <col min="4881" max="4881" width="11.26953125" style="20" customWidth="1"/>
    <col min="4882" max="4882" width="10.26953125" style="20" customWidth="1"/>
    <col min="4883" max="4883" width="10" style="20" customWidth="1"/>
    <col min="4884" max="5119" width="9.1796875" style="20"/>
    <col min="5120" max="5120" width="4" style="20" customWidth="1"/>
    <col min="5121" max="5121" width="15.1796875" style="20" customWidth="1"/>
    <col min="5122" max="5122" width="13.81640625" style="20" customWidth="1"/>
    <col min="5123" max="5123" width="10.1796875" style="20" customWidth="1"/>
    <col min="5124" max="5124" width="9.1796875" style="20"/>
    <col min="5125" max="5125" width="3.453125" style="20" customWidth="1"/>
    <col min="5126" max="5126" width="19.54296875" style="20" customWidth="1"/>
    <col min="5127" max="5127" width="12.26953125" style="20" customWidth="1"/>
    <col min="5128" max="5128" width="10.453125" style="20" customWidth="1"/>
    <col min="5129" max="5129" width="9.1796875" style="20"/>
    <col min="5130" max="5130" width="3.54296875" style="20" customWidth="1"/>
    <col min="5131" max="5131" width="16.453125" style="20" customWidth="1"/>
    <col min="5132" max="5132" width="11.7265625" style="20" customWidth="1"/>
    <col min="5133" max="5133" width="10.1796875" style="20" customWidth="1"/>
    <col min="5134" max="5134" width="15.81640625" style="20" customWidth="1"/>
    <col min="5135" max="5135" width="3.81640625" style="20" customWidth="1"/>
    <col min="5136" max="5136" width="16.453125" style="20" customWidth="1"/>
    <col min="5137" max="5137" width="11.26953125" style="20" customWidth="1"/>
    <col min="5138" max="5138" width="10.26953125" style="20" customWidth="1"/>
    <col min="5139" max="5139" width="10" style="20" customWidth="1"/>
    <col min="5140" max="5375" width="9.1796875" style="20"/>
    <col min="5376" max="5376" width="4" style="20" customWidth="1"/>
    <col min="5377" max="5377" width="15.1796875" style="20" customWidth="1"/>
    <col min="5378" max="5378" width="13.81640625" style="20" customWidth="1"/>
    <col min="5379" max="5379" width="10.1796875" style="20" customWidth="1"/>
    <col min="5380" max="5380" width="9.1796875" style="20"/>
    <col min="5381" max="5381" width="3.453125" style="20" customWidth="1"/>
    <col min="5382" max="5382" width="19.54296875" style="20" customWidth="1"/>
    <col min="5383" max="5383" width="12.26953125" style="20" customWidth="1"/>
    <col min="5384" max="5384" width="10.453125" style="20" customWidth="1"/>
    <col min="5385" max="5385" width="9.1796875" style="20"/>
    <col min="5386" max="5386" width="3.54296875" style="20" customWidth="1"/>
    <col min="5387" max="5387" width="16.453125" style="20" customWidth="1"/>
    <col min="5388" max="5388" width="11.7265625" style="20" customWidth="1"/>
    <col min="5389" max="5389" width="10.1796875" style="20" customWidth="1"/>
    <col min="5390" max="5390" width="15.81640625" style="20" customWidth="1"/>
    <col min="5391" max="5391" width="3.81640625" style="20" customWidth="1"/>
    <col min="5392" max="5392" width="16.453125" style="20" customWidth="1"/>
    <col min="5393" max="5393" width="11.26953125" style="20" customWidth="1"/>
    <col min="5394" max="5394" width="10.26953125" style="20" customWidth="1"/>
    <col min="5395" max="5395" width="10" style="20" customWidth="1"/>
    <col min="5396" max="5631" width="9.1796875" style="20"/>
    <col min="5632" max="5632" width="4" style="20" customWidth="1"/>
    <col min="5633" max="5633" width="15.1796875" style="20" customWidth="1"/>
    <col min="5634" max="5634" width="13.81640625" style="20" customWidth="1"/>
    <col min="5635" max="5635" width="10.1796875" style="20" customWidth="1"/>
    <col min="5636" max="5636" width="9.1796875" style="20"/>
    <col min="5637" max="5637" width="3.453125" style="20" customWidth="1"/>
    <col min="5638" max="5638" width="19.54296875" style="20" customWidth="1"/>
    <col min="5639" max="5639" width="12.26953125" style="20" customWidth="1"/>
    <col min="5640" max="5640" width="10.453125" style="20" customWidth="1"/>
    <col min="5641" max="5641" width="9.1796875" style="20"/>
    <col min="5642" max="5642" width="3.54296875" style="20" customWidth="1"/>
    <col min="5643" max="5643" width="16.453125" style="20" customWidth="1"/>
    <col min="5644" max="5644" width="11.7265625" style="20" customWidth="1"/>
    <col min="5645" max="5645" width="10.1796875" style="20" customWidth="1"/>
    <col min="5646" max="5646" width="15.81640625" style="20" customWidth="1"/>
    <col min="5647" max="5647" width="3.81640625" style="20" customWidth="1"/>
    <col min="5648" max="5648" width="16.453125" style="20" customWidth="1"/>
    <col min="5649" max="5649" width="11.26953125" style="20" customWidth="1"/>
    <col min="5650" max="5650" width="10.26953125" style="20" customWidth="1"/>
    <col min="5651" max="5651" width="10" style="20" customWidth="1"/>
    <col min="5652" max="5887" width="9.1796875" style="20"/>
    <col min="5888" max="5888" width="4" style="20" customWidth="1"/>
    <col min="5889" max="5889" width="15.1796875" style="20" customWidth="1"/>
    <col min="5890" max="5890" width="13.81640625" style="20" customWidth="1"/>
    <col min="5891" max="5891" width="10.1796875" style="20" customWidth="1"/>
    <col min="5892" max="5892" width="9.1796875" style="20"/>
    <col min="5893" max="5893" width="3.453125" style="20" customWidth="1"/>
    <col min="5894" max="5894" width="19.54296875" style="20" customWidth="1"/>
    <col min="5895" max="5895" width="12.26953125" style="20" customWidth="1"/>
    <col min="5896" max="5896" width="10.453125" style="20" customWidth="1"/>
    <col min="5897" max="5897" width="9.1796875" style="20"/>
    <col min="5898" max="5898" width="3.54296875" style="20" customWidth="1"/>
    <col min="5899" max="5899" width="16.453125" style="20" customWidth="1"/>
    <col min="5900" max="5900" width="11.7265625" style="20" customWidth="1"/>
    <col min="5901" max="5901" width="10.1796875" style="20" customWidth="1"/>
    <col min="5902" max="5902" width="15.81640625" style="20" customWidth="1"/>
    <col min="5903" max="5903" width="3.81640625" style="20" customWidth="1"/>
    <col min="5904" max="5904" width="16.453125" style="20" customWidth="1"/>
    <col min="5905" max="5905" width="11.26953125" style="20" customWidth="1"/>
    <col min="5906" max="5906" width="10.26953125" style="20" customWidth="1"/>
    <col min="5907" max="5907" width="10" style="20" customWidth="1"/>
    <col min="5908" max="6143" width="9.1796875" style="20"/>
    <col min="6144" max="6144" width="4" style="20" customWidth="1"/>
    <col min="6145" max="6145" width="15.1796875" style="20" customWidth="1"/>
    <col min="6146" max="6146" width="13.81640625" style="20" customWidth="1"/>
    <col min="6147" max="6147" width="10.1796875" style="20" customWidth="1"/>
    <col min="6148" max="6148" width="9.1796875" style="20"/>
    <col min="6149" max="6149" width="3.453125" style="20" customWidth="1"/>
    <col min="6150" max="6150" width="19.54296875" style="20" customWidth="1"/>
    <col min="6151" max="6151" width="12.26953125" style="20" customWidth="1"/>
    <col min="6152" max="6152" width="10.453125" style="20" customWidth="1"/>
    <col min="6153" max="6153" width="9.1796875" style="20"/>
    <col min="6154" max="6154" width="3.54296875" style="20" customWidth="1"/>
    <col min="6155" max="6155" width="16.453125" style="20" customWidth="1"/>
    <col min="6156" max="6156" width="11.7265625" style="20" customWidth="1"/>
    <col min="6157" max="6157" width="10.1796875" style="20" customWidth="1"/>
    <col min="6158" max="6158" width="15.81640625" style="20" customWidth="1"/>
    <col min="6159" max="6159" width="3.81640625" style="20" customWidth="1"/>
    <col min="6160" max="6160" width="16.453125" style="20" customWidth="1"/>
    <col min="6161" max="6161" width="11.26953125" style="20" customWidth="1"/>
    <col min="6162" max="6162" width="10.26953125" style="20" customWidth="1"/>
    <col min="6163" max="6163" width="10" style="20" customWidth="1"/>
    <col min="6164" max="6399" width="9.1796875" style="20"/>
    <col min="6400" max="6400" width="4" style="20" customWidth="1"/>
    <col min="6401" max="6401" width="15.1796875" style="20" customWidth="1"/>
    <col min="6402" max="6402" width="13.81640625" style="20" customWidth="1"/>
    <col min="6403" max="6403" width="10.1796875" style="20" customWidth="1"/>
    <col min="6404" max="6404" width="9.1796875" style="20"/>
    <col min="6405" max="6405" width="3.453125" style="20" customWidth="1"/>
    <col min="6406" max="6406" width="19.54296875" style="20" customWidth="1"/>
    <col min="6407" max="6407" width="12.26953125" style="20" customWidth="1"/>
    <col min="6408" max="6408" width="10.453125" style="20" customWidth="1"/>
    <col min="6409" max="6409" width="9.1796875" style="20"/>
    <col min="6410" max="6410" width="3.54296875" style="20" customWidth="1"/>
    <col min="6411" max="6411" width="16.453125" style="20" customWidth="1"/>
    <col min="6412" max="6412" width="11.7265625" style="20" customWidth="1"/>
    <col min="6413" max="6413" width="10.1796875" style="20" customWidth="1"/>
    <col min="6414" max="6414" width="15.81640625" style="20" customWidth="1"/>
    <col min="6415" max="6415" width="3.81640625" style="20" customWidth="1"/>
    <col min="6416" max="6416" width="16.453125" style="20" customWidth="1"/>
    <col min="6417" max="6417" width="11.26953125" style="20" customWidth="1"/>
    <col min="6418" max="6418" width="10.26953125" style="20" customWidth="1"/>
    <col min="6419" max="6419" width="10" style="20" customWidth="1"/>
    <col min="6420" max="6655" width="9.1796875" style="20"/>
    <col min="6656" max="6656" width="4" style="20" customWidth="1"/>
    <col min="6657" max="6657" width="15.1796875" style="20" customWidth="1"/>
    <col min="6658" max="6658" width="13.81640625" style="20" customWidth="1"/>
    <col min="6659" max="6659" width="10.1796875" style="20" customWidth="1"/>
    <col min="6660" max="6660" width="9.1796875" style="20"/>
    <col min="6661" max="6661" width="3.453125" style="20" customWidth="1"/>
    <col min="6662" max="6662" width="19.54296875" style="20" customWidth="1"/>
    <col min="6663" max="6663" width="12.26953125" style="20" customWidth="1"/>
    <col min="6664" max="6664" width="10.453125" style="20" customWidth="1"/>
    <col min="6665" max="6665" width="9.1796875" style="20"/>
    <col min="6666" max="6666" width="3.54296875" style="20" customWidth="1"/>
    <col min="6667" max="6667" width="16.453125" style="20" customWidth="1"/>
    <col min="6668" max="6668" width="11.7265625" style="20" customWidth="1"/>
    <col min="6669" max="6669" width="10.1796875" style="20" customWidth="1"/>
    <col min="6670" max="6670" width="15.81640625" style="20" customWidth="1"/>
    <col min="6671" max="6671" width="3.81640625" style="20" customWidth="1"/>
    <col min="6672" max="6672" width="16.453125" style="20" customWidth="1"/>
    <col min="6673" max="6673" width="11.26953125" style="20" customWidth="1"/>
    <col min="6674" max="6674" width="10.26953125" style="20" customWidth="1"/>
    <col min="6675" max="6675" width="10" style="20" customWidth="1"/>
    <col min="6676" max="6911" width="9.1796875" style="20"/>
    <col min="6912" max="6912" width="4" style="20" customWidth="1"/>
    <col min="6913" max="6913" width="15.1796875" style="20" customWidth="1"/>
    <col min="6914" max="6914" width="13.81640625" style="20" customWidth="1"/>
    <col min="6915" max="6915" width="10.1796875" style="20" customWidth="1"/>
    <col min="6916" max="6916" width="9.1796875" style="20"/>
    <col min="6917" max="6917" width="3.453125" style="20" customWidth="1"/>
    <col min="6918" max="6918" width="19.54296875" style="20" customWidth="1"/>
    <col min="6919" max="6919" width="12.26953125" style="20" customWidth="1"/>
    <col min="6920" max="6920" width="10.453125" style="20" customWidth="1"/>
    <col min="6921" max="6921" width="9.1796875" style="20"/>
    <col min="6922" max="6922" width="3.54296875" style="20" customWidth="1"/>
    <col min="6923" max="6923" width="16.453125" style="20" customWidth="1"/>
    <col min="6924" max="6924" width="11.7265625" style="20" customWidth="1"/>
    <col min="6925" max="6925" width="10.1796875" style="20" customWidth="1"/>
    <col min="6926" max="6926" width="15.81640625" style="20" customWidth="1"/>
    <col min="6927" max="6927" width="3.81640625" style="20" customWidth="1"/>
    <col min="6928" max="6928" width="16.453125" style="20" customWidth="1"/>
    <col min="6929" max="6929" width="11.26953125" style="20" customWidth="1"/>
    <col min="6930" max="6930" width="10.26953125" style="20" customWidth="1"/>
    <col min="6931" max="6931" width="10" style="20" customWidth="1"/>
    <col min="6932" max="7167" width="9.1796875" style="20"/>
    <col min="7168" max="7168" width="4" style="20" customWidth="1"/>
    <col min="7169" max="7169" width="15.1796875" style="20" customWidth="1"/>
    <col min="7170" max="7170" width="13.81640625" style="20" customWidth="1"/>
    <col min="7171" max="7171" width="10.1796875" style="20" customWidth="1"/>
    <col min="7172" max="7172" width="9.1796875" style="20"/>
    <col min="7173" max="7173" width="3.453125" style="20" customWidth="1"/>
    <col min="7174" max="7174" width="19.54296875" style="20" customWidth="1"/>
    <col min="7175" max="7175" width="12.26953125" style="20" customWidth="1"/>
    <col min="7176" max="7176" width="10.453125" style="20" customWidth="1"/>
    <col min="7177" max="7177" width="9.1796875" style="20"/>
    <col min="7178" max="7178" width="3.54296875" style="20" customWidth="1"/>
    <col min="7179" max="7179" width="16.453125" style="20" customWidth="1"/>
    <col min="7180" max="7180" width="11.7265625" style="20" customWidth="1"/>
    <col min="7181" max="7181" width="10.1796875" style="20" customWidth="1"/>
    <col min="7182" max="7182" width="15.81640625" style="20" customWidth="1"/>
    <col min="7183" max="7183" width="3.81640625" style="20" customWidth="1"/>
    <col min="7184" max="7184" width="16.453125" style="20" customWidth="1"/>
    <col min="7185" max="7185" width="11.26953125" style="20" customWidth="1"/>
    <col min="7186" max="7186" width="10.26953125" style="20" customWidth="1"/>
    <col min="7187" max="7187" width="10" style="20" customWidth="1"/>
    <col min="7188" max="7423" width="9.1796875" style="20"/>
    <col min="7424" max="7424" width="4" style="20" customWidth="1"/>
    <col min="7425" max="7425" width="15.1796875" style="20" customWidth="1"/>
    <col min="7426" max="7426" width="13.81640625" style="20" customWidth="1"/>
    <col min="7427" max="7427" width="10.1796875" style="20" customWidth="1"/>
    <col min="7428" max="7428" width="9.1796875" style="20"/>
    <col min="7429" max="7429" width="3.453125" style="20" customWidth="1"/>
    <col min="7430" max="7430" width="19.54296875" style="20" customWidth="1"/>
    <col min="7431" max="7431" width="12.26953125" style="20" customWidth="1"/>
    <col min="7432" max="7432" width="10.453125" style="20" customWidth="1"/>
    <col min="7433" max="7433" width="9.1796875" style="20"/>
    <col min="7434" max="7434" width="3.54296875" style="20" customWidth="1"/>
    <col min="7435" max="7435" width="16.453125" style="20" customWidth="1"/>
    <col min="7436" max="7436" width="11.7265625" style="20" customWidth="1"/>
    <col min="7437" max="7437" width="10.1796875" style="20" customWidth="1"/>
    <col min="7438" max="7438" width="15.81640625" style="20" customWidth="1"/>
    <col min="7439" max="7439" width="3.81640625" style="20" customWidth="1"/>
    <col min="7440" max="7440" width="16.453125" style="20" customWidth="1"/>
    <col min="7441" max="7441" width="11.26953125" style="20" customWidth="1"/>
    <col min="7442" max="7442" width="10.26953125" style="20" customWidth="1"/>
    <col min="7443" max="7443" width="10" style="20" customWidth="1"/>
    <col min="7444" max="7679" width="9.1796875" style="20"/>
    <col min="7680" max="7680" width="4" style="20" customWidth="1"/>
    <col min="7681" max="7681" width="15.1796875" style="20" customWidth="1"/>
    <col min="7682" max="7682" width="13.81640625" style="20" customWidth="1"/>
    <col min="7683" max="7683" width="10.1796875" style="20" customWidth="1"/>
    <col min="7684" max="7684" width="9.1796875" style="20"/>
    <col min="7685" max="7685" width="3.453125" style="20" customWidth="1"/>
    <col min="7686" max="7686" width="19.54296875" style="20" customWidth="1"/>
    <col min="7687" max="7687" width="12.26953125" style="20" customWidth="1"/>
    <col min="7688" max="7688" width="10.453125" style="20" customWidth="1"/>
    <col min="7689" max="7689" width="9.1796875" style="20"/>
    <col min="7690" max="7690" width="3.54296875" style="20" customWidth="1"/>
    <col min="7691" max="7691" width="16.453125" style="20" customWidth="1"/>
    <col min="7692" max="7692" width="11.7265625" style="20" customWidth="1"/>
    <col min="7693" max="7693" width="10.1796875" style="20" customWidth="1"/>
    <col min="7694" max="7694" width="15.81640625" style="20" customWidth="1"/>
    <col min="7695" max="7695" width="3.81640625" style="20" customWidth="1"/>
    <col min="7696" max="7696" width="16.453125" style="20" customWidth="1"/>
    <col min="7697" max="7697" width="11.26953125" style="20" customWidth="1"/>
    <col min="7698" max="7698" width="10.26953125" style="20" customWidth="1"/>
    <col min="7699" max="7699" width="10" style="20" customWidth="1"/>
    <col min="7700" max="7935" width="9.1796875" style="20"/>
    <col min="7936" max="7936" width="4" style="20" customWidth="1"/>
    <col min="7937" max="7937" width="15.1796875" style="20" customWidth="1"/>
    <col min="7938" max="7938" width="13.81640625" style="20" customWidth="1"/>
    <col min="7939" max="7939" width="10.1796875" style="20" customWidth="1"/>
    <col min="7940" max="7940" width="9.1796875" style="20"/>
    <col min="7941" max="7941" width="3.453125" style="20" customWidth="1"/>
    <col min="7942" max="7942" width="19.54296875" style="20" customWidth="1"/>
    <col min="7943" max="7943" width="12.26953125" style="20" customWidth="1"/>
    <col min="7944" max="7944" width="10.453125" style="20" customWidth="1"/>
    <col min="7945" max="7945" width="9.1796875" style="20"/>
    <col min="7946" max="7946" width="3.54296875" style="20" customWidth="1"/>
    <col min="7947" max="7947" width="16.453125" style="20" customWidth="1"/>
    <col min="7948" max="7948" width="11.7265625" style="20" customWidth="1"/>
    <col min="7949" max="7949" width="10.1796875" style="20" customWidth="1"/>
    <col min="7950" max="7950" width="15.81640625" style="20" customWidth="1"/>
    <col min="7951" max="7951" width="3.81640625" style="20" customWidth="1"/>
    <col min="7952" max="7952" width="16.453125" style="20" customWidth="1"/>
    <col min="7953" max="7953" width="11.26953125" style="20" customWidth="1"/>
    <col min="7954" max="7954" width="10.26953125" style="20" customWidth="1"/>
    <col min="7955" max="7955" width="10" style="20" customWidth="1"/>
    <col min="7956" max="8191" width="9.1796875" style="20"/>
    <col min="8192" max="8192" width="4" style="20" customWidth="1"/>
    <col min="8193" max="8193" width="15.1796875" style="20" customWidth="1"/>
    <col min="8194" max="8194" width="13.81640625" style="20" customWidth="1"/>
    <col min="8195" max="8195" width="10.1796875" style="20" customWidth="1"/>
    <col min="8196" max="8196" width="9.1796875" style="20"/>
    <col min="8197" max="8197" width="3.453125" style="20" customWidth="1"/>
    <col min="8198" max="8198" width="19.54296875" style="20" customWidth="1"/>
    <col min="8199" max="8199" width="12.26953125" style="20" customWidth="1"/>
    <col min="8200" max="8200" width="10.453125" style="20" customWidth="1"/>
    <col min="8201" max="8201" width="9.1796875" style="20"/>
    <col min="8202" max="8202" width="3.54296875" style="20" customWidth="1"/>
    <col min="8203" max="8203" width="16.453125" style="20" customWidth="1"/>
    <col min="8204" max="8204" width="11.7265625" style="20" customWidth="1"/>
    <col min="8205" max="8205" width="10.1796875" style="20" customWidth="1"/>
    <col min="8206" max="8206" width="15.81640625" style="20" customWidth="1"/>
    <col min="8207" max="8207" width="3.81640625" style="20" customWidth="1"/>
    <col min="8208" max="8208" width="16.453125" style="20" customWidth="1"/>
    <col min="8209" max="8209" width="11.26953125" style="20" customWidth="1"/>
    <col min="8210" max="8210" width="10.26953125" style="20" customWidth="1"/>
    <col min="8211" max="8211" width="10" style="20" customWidth="1"/>
    <col min="8212" max="8447" width="9.1796875" style="20"/>
    <col min="8448" max="8448" width="4" style="20" customWidth="1"/>
    <col min="8449" max="8449" width="15.1796875" style="20" customWidth="1"/>
    <col min="8450" max="8450" width="13.81640625" style="20" customWidth="1"/>
    <col min="8451" max="8451" width="10.1796875" style="20" customWidth="1"/>
    <col min="8452" max="8452" width="9.1796875" style="20"/>
    <col min="8453" max="8453" width="3.453125" style="20" customWidth="1"/>
    <col min="8454" max="8454" width="19.54296875" style="20" customWidth="1"/>
    <col min="8455" max="8455" width="12.26953125" style="20" customWidth="1"/>
    <col min="8456" max="8456" width="10.453125" style="20" customWidth="1"/>
    <col min="8457" max="8457" width="9.1796875" style="20"/>
    <col min="8458" max="8458" width="3.54296875" style="20" customWidth="1"/>
    <col min="8459" max="8459" width="16.453125" style="20" customWidth="1"/>
    <col min="8460" max="8460" width="11.7265625" style="20" customWidth="1"/>
    <col min="8461" max="8461" width="10.1796875" style="20" customWidth="1"/>
    <col min="8462" max="8462" width="15.81640625" style="20" customWidth="1"/>
    <col min="8463" max="8463" width="3.81640625" style="20" customWidth="1"/>
    <col min="8464" max="8464" width="16.453125" style="20" customWidth="1"/>
    <col min="8465" max="8465" width="11.26953125" style="20" customWidth="1"/>
    <col min="8466" max="8466" width="10.26953125" style="20" customWidth="1"/>
    <col min="8467" max="8467" width="10" style="20" customWidth="1"/>
    <col min="8468" max="8703" width="9.1796875" style="20"/>
    <col min="8704" max="8704" width="4" style="20" customWidth="1"/>
    <col min="8705" max="8705" width="15.1796875" style="20" customWidth="1"/>
    <col min="8706" max="8706" width="13.81640625" style="20" customWidth="1"/>
    <col min="8707" max="8707" width="10.1796875" style="20" customWidth="1"/>
    <col min="8708" max="8708" width="9.1796875" style="20"/>
    <col min="8709" max="8709" width="3.453125" style="20" customWidth="1"/>
    <col min="8710" max="8710" width="19.54296875" style="20" customWidth="1"/>
    <col min="8711" max="8711" width="12.26953125" style="20" customWidth="1"/>
    <col min="8712" max="8712" width="10.453125" style="20" customWidth="1"/>
    <col min="8713" max="8713" width="9.1796875" style="20"/>
    <col min="8714" max="8714" width="3.54296875" style="20" customWidth="1"/>
    <col min="8715" max="8715" width="16.453125" style="20" customWidth="1"/>
    <col min="8716" max="8716" width="11.7265625" style="20" customWidth="1"/>
    <col min="8717" max="8717" width="10.1796875" style="20" customWidth="1"/>
    <col min="8718" max="8718" width="15.81640625" style="20" customWidth="1"/>
    <col min="8719" max="8719" width="3.81640625" style="20" customWidth="1"/>
    <col min="8720" max="8720" width="16.453125" style="20" customWidth="1"/>
    <col min="8721" max="8721" width="11.26953125" style="20" customWidth="1"/>
    <col min="8722" max="8722" width="10.26953125" style="20" customWidth="1"/>
    <col min="8723" max="8723" width="10" style="20" customWidth="1"/>
    <col min="8724" max="8959" width="9.1796875" style="20"/>
    <col min="8960" max="8960" width="4" style="20" customWidth="1"/>
    <col min="8961" max="8961" width="15.1796875" style="20" customWidth="1"/>
    <col min="8962" max="8962" width="13.81640625" style="20" customWidth="1"/>
    <col min="8963" max="8963" width="10.1796875" style="20" customWidth="1"/>
    <col min="8964" max="8964" width="9.1796875" style="20"/>
    <col min="8965" max="8965" width="3.453125" style="20" customWidth="1"/>
    <col min="8966" max="8966" width="19.54296875" style="20" customWidth="1"/>
    <col min="8967" max="8967" width="12.26953125" style="20" customWidth="1"/>
    <col min="8968" max="8968" width="10.453125" style="20" customWidth="1"/>
    <col min="8969" max="8969" width="9.1796875" style="20"/>
    <col min="8970" max="8970" width="3.54296875" style="20" customWidth="1"/>
    <col min="8971" max="8971" width="16.453125" style="20" customWidth="1"/>
    <col min="8972" max="8972" width="11.7265625" style="20" customWidth="1"/>
    <col min="8973" max="8973" width="10.1796875" style="20" customWidth="1"/>
    <col min="8974" max="8974" width="15.81640625" style="20" customWidth="1"/>
    <col min="8975" max="8975" width="3.81640625" style="20" customWidth="1"/>
    <col min="8976" max="8976" width="16.453125" style="20" customWidth="1"/>
    <col min="8977" max="8977" width="11.26953125" style="20" customWidth="1"/>
    <col min="8978" max="8978" width="10.26953125" style="20" customWidth="1"/>
    <col min="8979" max="8979" width="10" style="20" customWidth="1"/>
    <col min="8980" max="9215" width="9.1796875" style="20"/>
    <col min="9216" max="9216" width="4" style="20" customWidth="1"/>
    <col min="9217" max="9217" width="15.1796875" style="20" customWidth="1"/>
    <col min="9218" max="9218" width="13.81640625" style="20" customWidth="1"/>
    <col min="9219" max="9219" width="10.1796875" style="20" customWidth="1"/>
    <col min="9220" max="9220" width="9.1796875" style="20"/>
    <col min="9221" max="9221" width="3.453125" style="20" customWidth="1"/>
    <col min="9222" max="9222" width="19.54296875" style="20" customWidth="1"/>
    <col min="9223" max="9223" width="12.26953125" style="20" customWidth="1"/>
    <col min="9224" max="9224" width="10.453125" style="20" customWidth="1"/>
    <col min="9225" max="9225" width="9.1796875" style="20"/>
    <col min="9226" max="9226" width="3.54296875" style="20" customWidth="1"/>
    <col min="9227" max="9227" width="16.453125" style="20" customWidth="1"/>
    <col min="9228" max="9228" width="11.7265625" style="20" customWidth="1"/>
    <col min="9229" max="9229" width="10.1796875" style="20" customWidth="1"/>
    <col min="9230" max="9230" width="15.81640625" style="20" customWidth="1"/>
    <col min="9231" max="9231" width="3.81640625" style="20" customWidth="1"/>
    <col min="9232" max="9232" width="16.453125" style="20" customWidth="1"/>
    <col min="9233" max="9233" width="11.26953125" style="20" customWidth="1"/>
    <col min="9234" max="9234" width="10.26953125" style="20" customWidth="1"/>
    <col min="9235" max="9235" width="10" style="20" customWidth="1"/>
    <col min="9236" max="9471" width="9.1796875" style="20"/>
    <col min="9472" max="9472" width="4" style="20" customWidth="1"/>
    <col min="9473" max="9473" width="15.1796875" style="20" customWidth="1"/>
    <col min="9474" max="9474" width="13.81640625" style="20" customWidth="1"/>
    <col min="9475" max="9475" width="10.1796875" style="20" customWidth="1"/>
    <col min="9476" max="9476" width="9.1796875" style="20"/>
    <col min="9477" max="9477" width="3.453125" style="20" customWidth="1"/>
    <col min="9478" max="9478" width="19.54296875" style="20" customWidth="1"/>
    <col min="9479" max="9479" width="12.26953125" style="20" customWidth="1"/>
    <col min="9480" max="9480" width="10.453125" style="20" customWidth="1"/>
    <col min="9481" max="9481" width="9.1796875" style="20"/>
    <col min="9482" max="9482" width="3.54296875" style="20" customWidth="1"/>
    <col min="9483" max="9483" width="16.453125" style="20" customWidth="1"/>
    <col min="9484" max="9484" width="11.7265625" style="20" customWidth="1"/>
    <col min="9485" max="9485" width="10.1796875" style="20" customWidth="1"/>
    <col min="9486" max="9486" width="15.81640625" style="20" customWidth="1"/>
    <col min="9487" max="9487" width="3.81640625" style="20" customWidth="1"/>
    <col min="9488" max="9488" width="16.453125" style="20" customWidth="1"/>
    <col min="9489" max="9489" width="11.26953125" style="20" customWidth="1"/>
    <col min="9490" max="9490" width="10.26953125" style="20" customWidth="1"/>
    <col min="9491" max="9491" width="10" style="20" customWidth="1"/>
    <col min="9492" max="9727" width="9.1796875" style="20"/>
    <col min="9728" max="9728" width="4" style="20" customWidth="1"/>
    <col min="9729" max="9729" width="15.1796875" style="20" customWidth="1"/>
    <col min="9730" max="9730" width="13.81640625" style="20" customWidth="1"/>
    <col min="9731" max="9731" width="10.1796875" style="20" customWidth="1"/>
    <col min="9732" max="9732" width="9.1796875" style="20"/>
    <col min="9733" max="9733" width="3.453125" style="20" customWidth="1"/>
    <col min="9734" max="9734" width="19.54296875" style="20" customWidth="1"/>
    <col min="9735" max="9735" width="12.26953125" style="20" customWidth="1"/>
    <col min="9736" max="9736" width="10.453125" style="20" customWidth="1"/>
    <col min="9737" max="9737" width="9.1796875" style="20"/>
    <col min="9738" max="9738" width="3.54296875" style="20" customWidth="1"/>
    <col min="9739" max="9739" width="16.453125" style="20" customWidth="1"/>
    <col min="9740" max="9740" width="11.7265625" style="20" customWidth="1"/>
    <col min="9741" max="9741" width="10.1796875" style="20" customWidth="1"/>
    <col min="9742" max="9742" width="15.81640625" style="20" customWidth="1"/>
    <col min="9743" max="9743" width="3.81640625" style="20" customWidth="1"/>
    <col min="9744" max="9744" width="16.453125" style="20" customWidth="1"/>
    <col min="9745" max="9745" width="11.26953125" style="20" customWidth="1"/>
    <col min="9746" max="9746" width="10.26953125" style="20" customWidth="1"/>
    <col min="9747" max="9747" width="10" style="20" customWidth="1"/>
    <col min="9748" max="9983" width="9.1796875" style="20"/>
    <col min="9984" max="9984" width="4" style="20" customWidth="1"/>
    <col min="9985" max="9985" width="15.1796875" style="20" customWidth="1"/>
    <col min="9986" max="9986" width="13.81640625" style="20" customWidth="1"/>
    <col min="9987" max="9987" width="10.1796875" style="20" customWidth="1"/>
    <col min="9988" max="9988" width="9.1796875" style="20"/>
    <col min="9989" max="9989" width="3.453125" style="20" customWidth="1"/>
    <col min="9990" max="9990" width="19.54296875" style="20" customWidth="1"/>
    <col min="9991" max="9991" width="12.26953125" style="20" customWidth="1"/>
    <col min="9992" max="9992" width="10.453125" style="20" customWidth="1"/>
    <col min="9993" max="9993" width="9.1796875" style="20"/>
    <col min="9994" max="9994" width="3.54296875" style="20" customWidth="1"/>
    <col min="9995" max="9995" width="16.453125" style="20" customWidth="1"/>
    <col min="9996" max="9996" width="11.7265625" style="20" customWidth="1"/>
    <col min="9997" max="9997" width="10.1796875" style="20" customWidth="1"/>
    <col min="9998" max="9998" width="15.81640625" style="20" customWidth="1"/>
    <col min="9999" max="9999" width="3.81640625" style="20" customWidth="1"/>
    <col min="10000" max="10000" width="16.453125" style="20" customWidth="1"/>
    <col min="10001" max="10001" width="11.26953125" style="20" customWidth="1"/>
    <col min="10002" max="10002" width="10.26953125" style="20" customWidth="1"/>
    <col min="10003" max="10003" width="10" style="20" customWidth="1"/>
    <col min="10004" max="10239" width="9.1796875" style="20"/>
    <col min="10240" max="10240" width="4" style="20" customWidth="1"/>
    <col min="10241" max="10241" width="15.1796875" style="20" customWidth="1"/>
    <col min="10242" max="10242" width="13.81640625" style="20" customWidth="1"/>
    <col min="10243" max="10243" width="10.1796875" style="20" customWidth="1"/>
    <col min="10244" max="10244" width="9.1796875" style="20"/>
    <col min="10245" max="10245" width="3.453125" style="20" customWidth="1"/>
    <col min="10246" max="10246" width="19.54296875" style="20" customWidth="1"/>
    <col min="10247" max="10247" width="12.26953125" style="20" customWidth="1"/>
    <col min="10248" max="10248" width="10.453125" style="20" customWidth="1"/>
    <col min="10249" max="10249" width="9.1796875" style="20"/>
    <col min="10250" max="10250" width="3.54296875" style="20" customWidth="1"/>
    <col min="10251" max="10251" width="16.453125" style="20" customWidth="1"/>
    <col min="10252" max="10252" width="11.7265625" style="20" customWidth="1"/>
    <col min="10253" max="10253" width="10.1796875" style="20" customWidth="1"/>
    <col min="10254" max="10254" width="15.81640625" style="20" customWidth="1"/>
    <col min="10255" max="10255" width="3.81640625" style="20" customWidth="1"/>
    <col min="10256" max="10256" width="16.453125" style="20" customWidth="1"/>
    <col min="10257" max="10257" width="11.26953125" style="20" customWidth="1"/>
    <col min="10258" max="10258" width="10.26953125" style="20" customWidth="1"/>
    <col min="10259" max="10259" width="10" style="20" customWidth="1"/>
    <col min="10260" max="10495" width="9.1796875" style="20"/>
    <col min="10496" max="10496" width="4" style="20" customWidth="1"/>
    <col min="10497" max="10497" width="15.1796875" style="20" customWidth="1"/>
    <col min="10498" max="10498" width="13.81640625" style="20" customWidth="1"/>
    <col min="10499" max="10499" width="10.1796875" style="20" customWidth="1"/>
    <col min="10500" max="10500" width="9.1796875" style="20"/>
    <col min="10501" max="10501" width="3.453125" style="20" customWidth="1"/>
    <col min="10502" max="10502" width="19.54296875" style="20" customWidth="1"/>
    <col min="10503" max="10503" width="12.26953125" style="20" customWidth="1"/>
    <col min="10504" max="10504" width="10.453125" style="20" customWidth="1"/>
    <col min="10505" max="10505" width="9.1796875" style="20"/>
    <col min="10506" max="10506" width="3.54296875" style="20" customWidth="1"/>
    <col min="10507" max="10507" width="16.453125" style="20" customWidth="1"/>
    <col min="10508" max="10508" width="11.7265625" style="20" customWidth="1"/>
    <col min="10509" max="10509" width="10.1796875" style="20" customWidth="1"/>
    <col min="10510" max="10510" width="15.81640625" style="20" customWidth="1"/>
    <col min="10511" max="10511" width="3.81640625" style="20" customWidth="1"/>
    <col min="10512" max="10512" width="16.453125" style="20" customWidth="1"/>
    <col min="10513" max="10513" width="11.26953125" style="20" customWidth="1"/>
    <col min="10514" max="10514" width="10.26953125" style="20" customWidth="1"/>
    <col min="10515" max="10515" width="10" style="20" customWidth="1"/>
    <col min="10516" max="10751" width="9.1796875" style="20"/>
    <col min="10752" max="10752" width="4" style="20" customWidth="1"/>
    <col min="10753" max="10753" width="15.1796875" style="20" customWidth="1"/>
    <col min="10754" max="10754" width="13.81640625" style="20" customWidth="1"/>
    <col min="10755" max="10755" width="10.1796875" style="20" customWidth="1"/>
    <col min="10756" max="10756" width="9.1796875" style="20"/>
    <col min="10757" max="10757" width="3.453125" style="20" customWidth="1"/>
    <col min="10758" max="10758" width="19.54296875" style="20" customWidth="1"/>
    <col min="10759" max="10759" width="12.26953125" style="20" customWidth="1"/>
    <col min="10760" max="10760" width="10.453125" style="20" customWidth="1"/>
    <col min="10761" max="10761" width="9.1796875" style="20"/>
    <col min="10762" max="10762" width="3.54296875" style="20" customWidth="1"/>
    <col min="10763" max="10763" width="16.453125" style="20" customWidth="1"/>
    <col min="10764" max="10764" width="11.7265625" style="20" customWidth="1"/>
    <col min="10765" max="10765" width="10.1796875" style="20" customWidth="1"/>
    <col min="10766" max="10766" width="15.81640625" style="20" customWidth="1"/>
    <col min="10767" max="10767" width="3.81640625" style="20" customWidth="1"/>
    <col min="10768" max="10768" width="16.453125" style="20" customWidth="1"/>
    <col min="10769" max="10769" width="11.26953125" style="20" customWidth="1"/>
    <col min="10770" max="10770" width="10.26953125" style="20" customWidth="1"/>
    <col min="10771" max="10771" width="10" style="20" customWidth="1"/>
    <col min="10772" max="11007" width="9.1796875" style="20"/>
    <col min="11008" max="11008" width="4" style="20" customWidth="1"/>
    <col min="11009" max="11009" width="15.1796875" style="20" customWidth="1"/>
    <col min="11010" max="11010" width="13.81640625" style="20" customWidth="1"/>
    <col min="11011" max="11011" width="10.1796875" style="20" customWidth="1"/>
    <col min="11012" max="11012" width="9.1796875" style="20"/>
    <col min="11013" max="11013" width="3.453125" style="20" customWidth="1"/>
    <col min="11014" max="11014" width="19.54296875" style="20" customWidth="1"/>
    <col min="11015" max="11015" width="12.26953125" style="20" customWidth="1"/>
    <col min="11016" max="11016" width="10.453125" style="20" customWidth="1"/>
    <col min="11017" max="11017" width="9.1796875" style="20"/>
    <col min="11018" max="11018" width="3.54296875" style="20" customWidth="1"/>
    <col min="11019" max="11019" width="16.453125" style="20" customWidth="1"/>
    <col min="11020" max="11020" width="11.7265625" style="20" customWidth="1"/>
    <col min="11021" max="11021" width="10.1796875" style="20" customWidth="1"/>
    <col min="11022" max="11022" width="15.81640625" style="20" customWidth="1"/>
    <col min="11023" max="11023" width="3.81640625" style="20" customWidth="1"/>
    <col min="11024" max="11024" width="16.453125" style="20" customWidth="1"/>
    <col min="11025" max="11025" width="11.26953125" style="20" customWidth="1"/>
    <col min="11026" max="11026" width="10.26953125" style="20" customWidth="1"/>
    <col min="11027" max="11027" width="10" style="20" customWidth="1"/>
    <col min="11028" max="11263" width="9.1796875" style="20"/>
    <col min="11264" max="11264" width="4" style="20" customWidth="1"/>
    <col min="11265" max="11265" width="15.1796875" style="20" customWidth="1"/>
    <col min="11266" max="11266" width="13.81640625" style="20" customWidth="1"/>
    <col min="11267" max="11267" width="10.1796875" style="20" customWidth="1"/>
    <col min="11268" max="11268" width="9.1796875" style="20"/>
    <col min="11269" max="11269" width="3.453125" style="20" customWidth="1"/>
    <col min="11270" max="11270" width="19.54296875" style="20" customWidth="1"/>
    <col min="11271" max="11271" width="12.26953125" style="20" customWidth="1"/>
    <col min="11272" max="11272" width="10.453125" style="20" customWidth="1"/>
    <col min="11273" max="11273" width="9.1796875" style="20"/>
    <col min="11274" max="11274" width="3.54296875" style="20" customWidth="1"/>
    <col min="11275" max="11275" width="16.453125" style="20" customWidth="1"/>
    <col min="11276" max="11276" width="11.7265625" style="20" customWidth="1"/>
    <col min="11277" max="11277" width="10.1796875" style="20" customWidth="1"/>
    <col min="11278" max="11278" width="15.81640625" style="20" customWidth="1"/>
    <col min="11279" max="11279" width="3.81640625" style="20" customWidth="1"/>
    <col min="11280" max="11280" width="16.453125" style="20" customWidth="1"/>
    <col min="11281" max="11281" width="11.26953125" style="20" customWidth="1"/>
    <col min="11282" max="11282" width="10.26953125" style="20" customWidth="1"/>
    <col min="11283" max="11283" width="10" style="20" customWidth="1"/>
    <col min="11284" max="11519" width="9.1796875" style="20"/>
    <col min="11520" max="11520" width="4" style="20" customWidth="1"/>
    <col min="11521" max="11521" width="15.1796875" style="20" customWidth="1"/>
    <col min="11522" max="11522" width="13.81640625" style="20" customWidth="1"/>
    <col min="11523" max="11523" width="10.1796875" style="20" customWidth="1"/>
    <col min="11524" max="11524" width="9.1796875" style="20"/>
    <col min="11525" max="11525" width="3.453125" style="20" customWidth="1"/>
    <col min="11526" max="11526" width="19.54296875" style="20" customWidth="1"/>
    <col min="11527" max="11527" width="12.26953125" style="20" customWidth="1"/>
    <col min="11528" max="11528" width="10.453125" style="20" customWidth="1"/>
    <col min="11529" max="11529" width="9.1796875" style="20"/>
    <col min="11530" max="11530" width="3.54296875" style="20" customWidth="1"/>
    <col min="11531" max="11531" width="16.453125" style="20" customWidth="1"/>
    <col min="11532" max="11532" width="11.7265625" style="20" customWidth="1"/>
    <col min="11533" max="11533" width="10.1796875" style="20" customWidth="1"/>
    <col min="11534" max="11534" width="15.81640625" style="20" customWidth="1"/>
    <col min="11535" max="11535" width="3.81640625" style="20" customWidth="1"/>
    <col min="11536" max="11536" width="16.453125" style="20" customWidth="1"/>
    <col min="11537" max="11537" width="11.26953125" style="20" customWidth="1"/>
    <col min="11538" max="11538" width="10.26953125" style="20" customWidth="1"/>
    <col min="11539" max="11539" width="10" style="20" customWidth="1"/>
    <col min="11540" max="11775" width="9.1796875" style="20"/>
    <col min="11776" max="11776" width="4" style="20" customWidth="1"/>
    <col min="11777" max="11777" width="15.1796875" style="20" customWidth="1"/>
    <col min="11778" max="11778" width="13.81640625" style="20" customWidth="1"/>
    <col min="11779" max="11779" width="10.1796875" style="20" customWidth="1"/>
    <col min="11780" max="11780" width="9.1796875" style="20"/>
    <col min="11781" max="11781" width="3.453125" style="20" customWidth="1"/>
    <col min="11782" max="11782" width="19.54296875" style="20" customWidth="1"/>
    <col min="11783" max="11783" width="12.26953125" style="20" customWidth="1"/>
    <col min="11784" max="11784" width="10.453125" style="20" customWidth="1"/>
    <col min="11785" max="11785" width="9.1796875" style="20"/>
    <col min="11786" max="11786" width="3.54296875" style="20" customWidth="1"/>
    <col min="11787" max="11787" width="16.453125" style="20" customWidth="1"/>
    <col min="11788" max="11788" width="11.7265625" style="20" customWidth="1"/>
    <col min="11789" max="11789" width="10.1796875" style="20" customWidth="1"/>
    <col min="11790" max="11790" width="15.81640625" style="20" customWidth="1"/>
    <col min="11791" max="11791" width="3.81640625" style="20" customWidth="1"/>
    <col min="11792" max="11792" width="16.453125" style="20" customWidth="1"/>
    <col min="11793" max="11793" width="11.26953125" style="20" customWidth="1"/>
    <col min="11794" max="11794" width="10.26953125" style="20" customWidth="1"/>
    <col min="11795" max="11795" width="10" style="20" customWidth="1"/>
    <col min="11796" max="12031" width="9.1796875" style="20"/>
    <col min="12032" max="12032" width="4" style="20" customWidth="1"/>
    <col min="12033" max="12033" width="15.1796875" style="20" customWidth="1"/>
    <col min="12034" max="12034" width="13.81640625" style="20" customWidth="1"/>
    <col min="12035" max="12035" width="10.1796875" style="20" customWidth="1"/>
    <col min="12036" max="12036" width="9.1796875" style="20"/>
    <col min="12037" max="12037" width="3.453125" style="20" customWidth="1"/>
    <col min="12038" max="12038" width="19.54296875" style="20" customWidth="1"/>
    <col min="12039" max="12039" width="12.26953125" style="20" customWidth="1"/>
    <col min="12040" max="12040" width="10.453125" style="20" customWidth="1"/>
    <col min="12041" max="12041" width="9.1796875" style="20"/>
    <col min="12042" max="12042" width="3.54296875" style="20" customWidth="1"/>
    <col min="12043" max="12043" width="16.453125" style="20" customWidth="1"/>
    <col min="12044" max="12044" width="11.7265625" style="20" customWidth="1"/>
    <col min="12045" max="12045" width="10.1796875" style="20" customWidth="1"/>
    <col min="12046" max="12046" width="15.81640625" style="20" customWidth="1"/>
    <col min="12047" max="12047" width="3.81640625" style="20" customWidth="1"/>
    <col min="12048" max="12048" width="16.453125" style="20" customWidth="1"/>
    <col min="12049" max="12049" width="11.26953125" style="20" customWidth="1"/>
    <col min="12050" max="12050" width="10.26953125" style="20" customWidth="1"/>
    <col min="12051" max="12051" width="10" style="20" customWidth="1"/>
    <col min="12052" max="12287" width="9.1796875" style="20"/>
    <col min="12288" max="12288" width="4" style="20" customWidth="1"/>
    <col min="12289" max="12289" width="15.1796875" style="20" customWidth="1"/>
    <col min="12290" max="12290" width="13.81640625" style="20" customWidth="1"/>
    <col min="12291" max="12291" width="10.1796875" style="20" customWidth="1"/>
    <col min="12292" max="12292" width="9.1796875" style="20"/>
    <col min="12293" max="12293" width="3.453125" style="20" customWidth="1"/>
    <col min="12294" max="12294" width="19.54296875" style="20" customWidth="1"/>
    <col min="12295" max="12295" width="12.26953125" style="20" customWidth="1"/>
    <col min="12296" max="12296" width="10.453125" style="20" customWidth="1"/>
    <col min="12297" max="12297" width="9.1796875" style="20"/>
    <col min="12298" max="12298" width="3.54296875" style="20" customWidth="1"/>
    <col min="12299" max="12299" width="16.453125" style="20" customWidth="1"/>
    <col min="12300" max="12300" width="11.7265625" style="20" customWidth="1"/>
    <col min="12301" max="12301" width="10.1796875" style="20" customWidth="1"/>
    <col min="12302" max="12302" width="15.81640625" style="20" customWidth="1"/>
    <col min="12303" max="12303" width="3.81640625" style="20" customWidth="1"/>
    <col min="12304" max="12304" width="16.453125" style="20" customWidth="1"/>
    <col min="12305" max="12305" width="11.26953125" style="20" customWidth="1"/>
    <col min="12306" max="12306" width="10.26953125" style="20" customWidth="1"/>
    <col min="12307" max="12307" width="10" style="20" customWidth="1"/>
    <col min="12308" max="12543" width="9.1796875" style="20"/>
    <col min="12544" max="12544" width="4" style="20" customWidth="1"/>
    <col min="12545" max="12545" width="15.1796875" style="20" customWidth="1"/>
    <col min="12546" max="12546" width="13.81640625" style="20" customWidth="1"/>
    <col min="12547" max="12547" width="10.1796875" style="20" customWidth="1"/>
    <col min="12548" max="12548" width="9.1796875" style="20"/>
    <col min="12549" max="12549" width="3.453125" style="20" customWidth="1"/>
    <col min="12550" max="12550" width="19.54296875" style="20" customWidth="1"/>
    <col min="12551" max="12551" width="12.26953125" style="20" customWidth="1"/>
    <col min="12552" max="12552" width="10.453125" style="20" customWidth="1"/>
    <col min="12553" max="12553" width="9.1796875" style="20"/>
    <col min="12554" max="12554" width="3.54296875" style="20" customWidth="1"/>
    <col min="12555" max="12555" width="16.453125" style="20" customWidth="1"/>
    <col min="12556" max="12556" width="11.7265625" style="20" customWidth="1"/>
    <col min="12557" max="12557" width="10.1796875" style="20" customWidth="1"/>
    <col min="12558" max="12558" width="15.81640625" style="20" customWidth="1"/>
    <col min="12559" max="12559" width="3.81640625" style="20" customWidth="1"/>
    <col min="12560" max="12560" width="16.453125" style="20" customWidth="1"/>
    <col min="12561" max="12561" width="11.26953125" style="20" customWidth="1"/>
    <col min="12562" max="12562" width="10.26953125" style="20" customWidth="1"/>
    <col min="12563" max="12563" width="10" style="20" customWidth="1"/>
    <col min="12564" max="12799" width="9.1796875" style="20"/>
    <col min="12800" max="12800" width="4" style="20" customWidth="1"/>
    <col min="12801" max="12801" width="15.1796875" style="20" customWidth="1"/>
    <col min="12802" max="12802" width="13.81640625" style="20" customWidth="1"/>
    <col min="12803" max="12803" width="10.1796875" style="20" customWidth="1"/>
    <col min="12804" max="12804" width="9.1796875" style="20"/>
    <col min="12805" max="12805" width="3.453125" style="20" customWidth="1"/>
    <col min="12806" max="12806" width="19.54296875" style="20" customWidth="1"/>
    <col min="12807" max="12807" width="12.26953125" style="20" customWidth="1"/>
    <col min="12808" max="12808" width="10.453125" style="20" customWidth="1"/>
    <col min="12809" max="12809" width="9.1796875" style="20"/>
    <col min="12810" max="12810" width="3.54296875" style="20" customWidth="1"/>
    <col min="12811" max="12811" width="16.453125" style="20" customWidth="1"/>
    <col min="12812" max="12812" width="11.7265625" style="20" customWidth="1"/>
    <col min="12813" max="12813" width="10.1796875" style="20" customWidth="1"/>
    <col min="12814" max="12814" width="15.81640625" style="20" customWidth="1"/>
    <col min="12815" max="12815" width="3.81640625" style="20" customWidth="1"/>
    <col min="12816" max="12816" width="16.453125" style="20" customWidth="1"/>
    <col min="12817" max="12817" width="11.26953125" style="20" customWidth="1"/>
    <col min="12818" max="12818" width="10.26953125" style="20" customWidth="1"/>
    <col min="12819" max="12819" width="10" style="20" customWidth="1"/>
    <col min="12820" max="13055" width="9.1796875" style="20"/>
    <col min="13056" max="13056" width="4" style="20" customWidth="1"/>
    <col min="13057" max="13057" width="15.1796875" style="20" customWidth="1"/>
    <col min="13058" max="13058" width="13.81640625" style="20" customWidth="1"/>
    <col min="13059" max="13059" width="10.1796875" style="20" customWidth="1"/>
    <col min="13060" max="13060" width="9.1796875" style="20"/>
    <col min="13061" max="13061" width="3.453125" style="20" customWidth="1"/>
    <col min="13062" max="13062" width="19.54296875" style="20" customWidth="1"/>
    <col min="13063" max="13063" width="12.26953125" style="20" customWidth="1"/>
    <col min="13064" max="13064" width="10.453125" style="20" customWidth="1"/>
    <col min="13065" max="13065" width="9.1796875" style="20"/>
    <col min="13066" max="13066" width="3.54296875" style="20" customWidth="1"/>
    <col min="13067" max="13067" width="16.453125" style="20" customWidth="1"/>
    <col min="13068" max="13068" width="11.7265625" style="20" customWidth="1"/>
    <col min="13069" max="13069" width="10.1796875" style="20" customWidth="1"/>
    <col min="13070" max="13070" width="15.81640625" style="20" customWidth="1"/>
    <col min="13071" max="13071" width="3.81640625" style="20" customWidth="1"/>
    <col min="13072" max="13072" width="16.453125" style="20" customWidth="1"/>
    <col min="13073" max="13073" width="11.26953125" style="20" customWidth="1"/>
    <col min="13074" max="13074" width="10.26953125" style="20" customWidth="1"/>
    <col min="13075" max="13075" width="10" style="20" customWidth="1"/>
    <col min="13076" max="13311" width="9.1796875" style="20"/>
    <col min="13312" max="13312" width="4" style="20" customWidth="1"/>
    <col min="13313" max="13313" width="15.1796875" style="20" customWidth="1"/>
    <col min="13314" max="13314" width="13.81640625" style="20" customWidth="1"/>
    <col min="13315" max="13315" width="10.1796875" style="20" customWidth="1"/>
    <col min="13316" max="13316" width="9.1796875" style="20"/>
    <col min="13317" max="13317" width="3.453125" style="20" customWidth="1"/>
    <col min="13318" max="13318" width="19.54296875" style="20" customWidth="1"/>
    <col min="13319" max="13319" width="12.26953125" style="20" customWidth="1"/>
    <col min="13320" max="13320" width="10.453125" style="20" customWidth="1"/>
    <col min="13321" max="13321" width="9.1796875" style="20"/>
    <col min="13322" max="13322" width="3.54296875" style="20" customWidth="1"/>
    <col min="13323" max="13323" width="16.453125" style="20" customWidth="1"/>
    <col min="13324" max="13324" width="11.7265625" style="20" customWidth="1"/>
    <col min="13325" max="13325" width="10.1796875" style="20" customWidth="1"/>
    <col min="13326" max="13326" width="15.81640625" style="20" customWidth="1"/>
    <col min="13327" max="13327" width="3.81640625" style="20" customWidth="1"/>
    <col min="13328" max="13328" width="16.453125" style="20" customWidth="1"/>
    <col min="13329" max="13329" width="11.26953125" style="20" customWidth="1"/>
    <col min="13330" max="13330" width="10.26953125" style="20" customWidth="1"/>
    <col min="13331" max="13331" width="10" style="20" customWidth="1"/>
    <col min="13332" max="13567" width="9.1796875" style="20"/>
    <col min="13568" max="13568" width="4" style="20" customWidth="1"/>
    <col min="13569" max="13569" width="15.1796875" style="20" customWidth="1"/>
    <col min="13570" max="13570" width="13.81640625" style="20" customWidth="1"/>
    <col min="13571" max="13571" width="10.1796875" style="20" customWidth="1"/>
    <col min="13572" max="13572" width="9.1796875" style="20"/>
    <col min="13573" max="13573" width="3.453125" style="20" customWidth="1"/>
    <col min="13574" max="13574" width="19.54296875" style="20" customWidth="1"/>
    <col min="13575" max="13575" width="12.26953125" style="20" customWidth="1"/>
    <col min="13576" max="13576" width="10.453125" style="20" customWidth="1"/>
    <col min="13577" max="13577" width="9.1796875" style="20"/>
    <col min="13578" max="13578" width="3.54296875" style="20" customWidth="1"/>
    <col min="13579" max="13579" width="16.453125" style="20" customWidth="1"/>
    <col min="13580" max="13580" width="11.7265625" style="20" customWidth="1"/>
    <col min="13581" max="13581" width="10.1796875" style="20" customWidth="1"/>
    <col min="13582" max="13582" width="15.81640625" style="20" customWidth="1"/>
    <col min="13583" max="13583" width="3.81640625" style="20" customWidth="1"/>
    <col min="13584" max="13584" width="16.453125" style="20" customWidth="1"/>
    <col min="13585" max="13585" width="11.26953125" style="20" customWidth="1"/>
    <col min="13586" max="13586" width="10.26953125" style="20" customWidth="1"/>
    <col min="13587" max="13587" width="10" style="20" customWidth="1"/>
    <col min="13588" max="13823" width="9.1796875" style="20"/>
    <col min="13824" max="13824" width="4" style="20" customWidth="1"/>
    <col min="13825" max="13825" width="15.1796875" style="20" customWidth="1"/>
    <col min="13826" max="13826" width="13.81640625" style="20" customWidth="1"/>
    <col min="13827" max="13827" width="10.1796875" style="20" customWidth="1"/>
    <col min="13828" max="13828" width="9.1796875" style="20"/>
    <col min="13829" max="13829" width="3.453125" style="20" customWidth="1"/>
    <col min="13830" max="13830" width="19.54296875" style="20" customWidth="1"/>
    <col min="13831" max="13831" width="12.26953125" style="20" customWidth="1"/>
    <col min="13832" max="13832" width="10.453125" style="20" customWidth="1"/>
    <col min="13833" max="13833" width="9.1796875" style="20"/>
    <col min="13834" max="13834" width="3.54296875" style="20" customWidth="1"/>
    <col min="13835" max="13835" width="16.453125" style="20" customWidth="1"/>
    <col min="13836" max="13836" width="11.7265625" style="20" customWidth="1"/>
    <col min="13837" max="13837" width="10.1796875" style="20" customWidth="1"/>
    <col min="13838" max="13838" width="15.81640625" style="20" customWidth="1"/>
    <col min="13839" max="13839" width="3.81640625" style="20" customWidth="1"/>
    <col min="13840" max="13840" width="16.453125" style="20" customWidth="1"/>
    <col min="13841" max="13841" width="11.26953125" style="20" customWidth="1"/>
    <col min="13842" max="13842" width="10.26953125" style="20" customWidth="1"/>
    <col min="13843" max="13843" width="10" style="20" customWidth="1"/>
    <col min="13844" max="14079" width="9.1796875" style="20"/>
    <col min="14080" max="14080" width="4" style="20" customWidth="1"/>
    <col min="14081" max="14081" width="15.1796875" style="20" customWidth="1"/>
    <col min="14082" max="14082" width="13.81640625" style="20" customWidth="1"/>
    <col min="14083" max="14083" width="10.1796875" style="20" customWidth="1"/>
    <col min="14084" max="14084" width="9.1796875" style="20"/>
    <col min="14085" max="14085" width="3.453125" style="20" customWidth="1"/>
    <col min="14086" max="14086" width="19.54296875" style="20" customWidth="1"/>
    <col min="14087" max="14087" width="12.26953125" style="20" customWidth="1"/>
    <col min="14088" max="14088" width="10.453125" style="20" customWidth="1"/>
    <col min="14089" max="14089" width="9.1796875" style="20"/>
    <col min="14090" max="14090" width="3.54296875" style="20" customWidth="1"/>
    <col min="14091" max="14091" width="16.453125" style="20" customWidth="1"/>
    <col min="14092" max="14092" width="11.7265625" style="20" customWidth="1"/>
    <col min="14093" max="14093" width="10.1796875" style="20" customWidth="1"/>
    <col min="14094" max="14094" width="15.81640625" style="20" customWidth="1"/>
    <col min="14095" max="14095" width="3.81640625" style="20" customWidth="1"/>
    <col min="14096" max="14096" width="16.453125" style="20" customWidth="1"/>
    <col min="14097" max="14097" width="11.26953125" style="20" customWidth="1"/>
    <col min="14098" max="14098" width="10.26953125" style="20" customWidth="1"/>
    <col min="14099" max="14099" width="10" style="20" customWidth="1"/>
    <col min="14100" max="14335" width="9.1796875" style="20"/>
    <col min="14336" max="14336" width="4" style="20" customWidth="1"/>
    <col min="14337" max="14337" width="15.1796875" style="20" customWidth="1"/>
    <col min="14338" max="14338" width="13.81640625" style="20" customWidth="1"/>
    <col min="14339" max="14339" width="10.1796875" style="20" customWidth="1"/>
    <col min="14340" max="14340" width="9.1796875" style="20"/>
    <col min="14341" max="14341" width="3.453125" style="20" customWidth="1"/>
    <col min="14342" max="14342" width="19.54296875" style="20" customWidth="1"/>
    <col min="14343" max="14343" width="12.26953125" style="20" customWidth="1"/>
    <col min="14344" max="14344" width="10.453125" style="20" customWidth="1"/>
    <col min="14345" max="14345" width="9.1796875" style="20"/>
    <col min="14346" max="14346" width="3.54296875" style="20" customWidth="1"/>
    <col min="14347" max="14347" width="16.453125" style="20" customWidth="1"/>
    <col min="14348" max="14348" width="11.7265625" style="20" customWidth="1"/>
    <col min="14349" max="14349" width="10.1796875" style="20" customWidth="1"/>
    <col min="14350" max="14350" width="15.81640625" style="20" customWidth="1"/>
    <col min="14351" max="14351" width="3.81640625" style="20" customWidth="1"/>
    <col min="14352" max="14352" width="16.453125" style="20" customWidth="1"/>
    <col min="14353" max="14353" width="11.26953125" style="20" customWidth="1"/>
    <col min="14354" max="14354" width="10.26953125" style="20" customWidth="1"/>
    <col min="14355" max="14355" width="10" style="20" customWidth="1"/>
    <col min="14356" max="14591" width="9.1796875" style="20"/>
    <col min="14592" max="14592" width="4" style="20" customWidth="1"/>
    <col min="14593" max="14593" width="15.1796875" style="20" customWidth="1"/>
    <col min="14594" max="14594" width="13.81640625" style="20" customWidth="1"/>
    <col min="14595" max="14595" width="10.1796875" style="20" customWidth="1"/>
    <col min="14596" max="14596" width="9.1796875" style="20"/>
    <col min="14597" max="14597" width="3.453125" style="20" customWidth="1"/>
    <col min="14598" max="14598" width="19.54296875" style="20" customWidth="1"/>
    <col min="14599" max="14599" width="12.26953125" style="20" customWidth="1"/>
    <col min="14600" max="14600" width="10.453125" style="20" customWidth="1"/>
    <col min="14601" max="14601" width="9.1796875" style="20"/>
    <col min="14602" max="14602" width="3.54296875" style="20" customWidth="1"/>
    <col min="14603" max="14603" width="16.453125" style="20" customWidth="1"/>
    <col min="14604" max="14604" width="11.7265625" style="20" customWidth="1"/>
    <col min="14605" max="14605" width="10.1796875" style="20" customWidth="1"/>
    <col min="14606" max="14606" width="15.81640625" style="20" customWidth="1"/>
    <col min="14607" max="14607" width="3.81640625" style="20" customWidth="1"/>
    <col min="14608" max="14608" width="16.453125" style="20" customWidth="1"/>
    <col min="14609" max="14609" width="11.26953125" style="20" customWidth="1"/>
    <col min="14610" max="14610" width="10.26953125" style="20" customWidth="1"/>
    <col min="14611" max="14611" width="10" style="20" customWidth="1"/>
    <col min="14612" max="14847" width="9.1796875" style="20"/>
    <col min="14848" max="14848" width="4" style="20" customWidth="1"/>
    <col min="14849" max="14849" width="15.1796875" style="20" customWidth="1"/>
    <col min="14850" max="14850" width="13.81640625" style="20" customWidth="1"/>
    <col min="14851" max="14851" width="10.1796875" style="20" customWidth="1"/>
    <col min="14852" max="14852" width="9.1796875" style="20"/>
    <col min="14853" max="14853" width="3.453125" style="20" customWidth="1"/>
    <col min="14854" max="14854" width="19.54296875" style="20" customWidth="1"/>
    <col min="14855" max="14855" width="12.26953125" style="20" customWidth="1"/>
    <col min="14856" max="14856" width="10.453125" style="20" customWidth="1"/>
    <col min="14857" max="14857" width="9.1796875" style="20"/>
    <col min="14858" max="14858" width="3.54296875" style="20" customWidth="1"/>
    <col min="14859" max="14859" width="16.453125" style="20" customWidth="1"/>
    <col min="14860" max="14860" width="11.7265625" style="20" customWidth="1"/>
    <col min="14861" max="14861" width="10.1796875" style="20" customWidth="1"/>
    <col min="14862" max="14862" width="15.81640625" style="20" customWidth="1"/>
    <col min="14863" max="14863" width="3.81640625" style="20" customWidth="1"/>
    <col min="14864" max="14864" width="16.453125" style="20" customWidth="1"/>
    <col min="14865" max="14865" width="11.26953125" style="20" customWidth="1"/>
    <col min="14866" max="14866" width="10.26953125" style="20" customWidth="1"/>
    <col min="14867" max="14867" width="10" style="20" customWidth="1"/>
    <col min="14868" max="15103" width="9.1796875" style="20"/>
    <col min="15104" max="15104" width="4" style="20" customWidth="1"/>
    <col min="15105" max="15105" width="15.1796875" style="20" customWidth="1"/>
    <col min="15106" max="15106" width="13.81640625" style="20" customWidth="1"/>
    <col min="15107" max="15107" width="10.1796875" style="20" customWidth="1"/>
    <col min="15108" max="15108" width="9.1796875" style="20"/>
    <col min="15109" max="15109" width="3.453125" style="20" customWidth="1"/>
    <col min="15110" max="15110" width="19.54296875" style="20" customWidth="1"/>
    <col min="15111" max="15111" width="12.26953125" style="20" customWidth="1"/>
    <col min="15112" max="15112" width="10.453125" style="20" customWidth="1"/>
    <col min="15113" max="15113" width="9.1796875" style="20"/>
    <col min="15114" max="15114" width="3.54296875" style="20" customWidth="1"/>
    <col min="15115" max="15115" width="16.453125" style="20" customWidth="1"/>
    <col min="15116" max="15116" width="11.7265625" style="20" customWidth="1"/>
    <col min="15117" max="15117" width="10.1796875" style="20" customWidth="1"/>
    <col min="15118" max="15118" width="15.81640625" style="20" customWidth="1"/>
    <col min="15119" max="15119" width="3.81640625" style="20" customWidth="1"/>
    <col min="15120" max="15120" width="16.453125" style="20" customWidth="1"/>
    <col min="15121" max="15121" width="11.26953125" style="20" customWidth="1"/>
    <col min="15122" max="15122" width="10.26953125" style="20" customWidth="1"/>
    <col min="15123" max="15123" width="10" style="20" customWidth="1"/>
    <col min="15124" max="15359" width="9.1796875" style="20"/>
    <col min="15360" max="15360" width="4" style="20" customWidth="1"/>
    <col min="15361" max="15361" width="15.1796875" style="20" customWidth="1"/>
    <col min="15362" max="15362" width="13.81640625" style="20" customWidth="1"/>
    <col min="15363" max="15363" width="10.1796875" style="20" customWidth="1"/>
    <col min="15364" max="15364" width="9.1796875" style="20"/>
    <col min="15365" max="15365" width="3.453125" style="20" customWidth="1"/>
    <col min="15366" max="15366" width="19.54296875" style="20" customWidth="1"/>
    <col min="15367" max="15367" width="12.26953125" style="20" customWidth="1"/>
    <col min="15368" max="15368" width="10.453125" style="20" customWidth="1"/>
    <col min="15369" max="15369" width="9.1796875" style="20"/>
    <col min="15370" max="15370" width="3.54296875" style="20" customWidth="1"/>
    <col min="15371" max="15371" width="16.453125" style="20" customWidth="1"/>
    <col min="15372" max="15372" width="11.7265625" style="20" customWidth="1"/>
    <col min="15373" max="15373" width="10.1796875" style="20" customWidth="1"/>
    <col min="15374" max="15374" width="15.81640625" style="20" customWidth="1"/>
    <col min="15375" max="15375" width="3.81640625" style="20" customWidth="1"/>
    <col min="15376" max="15376" width="16.453125" style="20" customWidth="1"/>
    <col min="15377" max="15377" width="11.26953125" style="20" customWidth="1"/>
    <col min="15378" max="15378" width="10.26953125" style="20" customWidth="1"/>
    <col min="15379" max="15379" width="10" style="20" customWidth="1"/>
    <col min="15380" max="15615" width="9.1796875" style="20"/>
    <col min="15616" max="15616" width="4" style="20" customWidth="1"/>
    <col min="15617" max="15617" width="15.1796875" style="20" customWidth="1"/>
    <col min="15618" max="15618" width="13.81640625" style="20" customWidth="1"/>
    <col min="15619" max="15619" width="10.1796875" style="20" customWidth="1"/>
    <col min="15620" max="15620" width="9.1796875" style="20"/>
    <col min="15621" max="15621" width="3.453125" style="20" customWidth="1"/>
    <col min="15622" max="15622" width="19.54296875" style="20" customWidth="1"/>
    <col min="15623" max="15623" width="12.26953125" style="20" customWidth="1"/>
    <col min="15624" max="15624" width="10.453125" style="20" customWidth="1"/>
    <col min="15625" max="15625" width="9.1796875" style="20"/>
    <col min="15626" max="15626" width="3.54296875" style="20" customWidth="1"/>
    <col min="15627" max="15627" width="16.453125" style="20" customWidth="1"/>
    <col min="15628" max="15628" width="11.7265625" style="20" customWidth="1"/>
    <col min="15629" max="15629" width="10.1796875" style="20" customWidth="1"/>
    <col min="15630" max="15630" width="15.81640625" style="20" customWidth="1"/>
    <col min="15631" max="15631" width="3.81640625" style="20" customWidth="1"/>
    <col min="15632" max="15632" width="16.453125" style="20" customWidth="1"/>
    <col min="15633" max="15633" width="11.26953125" style="20" customWidth="1"/>
    <col min="15634" max="15634" width="10.26953125" style="20" customWidth="1"/>
    <col min="15635" max="15635" width="10" style="20" customWidth="1"/>
    <col min="15636" max="15871" width="9.1796875" style="20"/>
    <col min="15872" max="15872" width="4" style="20" customWidth="1"/>
    <col min="15873" max="15873" width="15.1796875" style="20" customWidth="1"/>
    <col min="15874" max="15874" width="13.81640625" style="20" customWidth="1"/>
    <col min="15875" max="15875" width="10.1796875" style="20" customWidth="1"/>
    <col min="15876" max="15876" width="9.1796875" style="20"/>
    <col min="15877" max="15877" width="3.453125" style="20" customWidth="1"/>
    <col min="15878" max="15878" width="19.54296875" style="20" customWidth="1"/>
    <col min="15879" max="15879" width="12.26953125" style="20" customWidth="1"/>
    <col min="15880" max="15880" width="10.453125" style="20" customWidth="1"/>
    <col min="15881" max="15881" width="9.1796875" style="20"/>
    <col min="15882" max="15882" width="3.54296875" style="20" customWidth="1"/>
    <col min="15883" max="15883" width="16.453125" style="20" customWidth="1"/>
    <col min="15884" max="15884" width="11.7265625" style="20" customWidth="1"/>
    <col min="15885" max="15885" width="10.1796875" style="20" customWidth="1"/>
    <col min="15886" max="15886" width="15.81640625" style="20" customWidth="1"/>
    <col min="15887" max="15887" width="3.81640625" style="20" customWidth="1"/>
    <col min="15888" max="15888" width="16.453125" style="20" customWidth="1"/>
    <col min="15889" max="15889" width="11.26953125" style="20" customWidth="1"/>
    <col min="15890" max="15890" width="10.26953125" style="20" customWidth="1"/>
    <col min="15891" max="15891" width="10" style="20" customWidth="1"/>
    <col min="15892" max="16127" width="9.1796875" style="20"/>
    <col min="16128" max="16128" width="4" style="20" customWidth="1"/>
    <col min="16129" max="16129" width="15.1796875" style="20" customWidth="1"/>
    <col min="16130" max="16130" width="13.81640625" style="20" customWidth="1"/>
    <col min="16131" max="16131" width="10.1796875" style="20" customWidth="1"/>
    <col min="16132" max="16132" width="9.1796875" style="20"/>
    <col min="16133" max="16133" width="3.453125" style="20" customWidth="1"/>
    <col min="16134" max="16134" width="19.54296875" style="20" customWidth="1"/>
    <col min="16135" max="16135" width="12.26953125" style="20" customWidth="1"/>
    <col min="16136" max="16136" width="10.453125" style="20" customWidth="1"/>
    <col min="16137" max="16137" width="9.1796875" style="20"/>
    <col min="16138" max="16138" width="3.54296875" style="20" customWidth="1"/>
    <col min="16139" max="16139" width="16.453125" style="20" customWidth="1"/>
    <col min="16140" max="16140" width="11.7265625" style="20" customWidth="1"/>
    <col min="16141" max="16141" width="10.1796875" style="20" customWidth="1"/>
    <col min="16142" max="16142" width="15.81640625" style="20" customWidth="1"/>
    <col min="16143" max="16143" width="3.81640625" style="20" customWidth="1"/>
    <col min="16144" max="16144" width="16.453125" style="20" customWidth="1"/>
    <col min="16145" max="16145" width="11.26953125" style="20" customWidth="1"/>
    <col min="16146" max="16146" width="10.26953125" style="20" customWidth="1"/>
    <col min="16147" max="16147" width="10" style="20" customWidth="1"/>
    <col min="16148" max="16384" width="9.1796875" style="20"/>
  </cols>
  <sheetData>
    <row r="1" spans="1:27" ht="18">
      <c r="A1" s="33"/>
    </row>
    <row r="2" spans="1:27" ht="18" customHeight="1">
      <c r="A2" s="931" t="s">
        <v>303</v>
      </c>
      <c r="B2" s="931"/>
      <c r="C2" s="931"/>
      <c r="D2" s="931"/>
      <c r="E2" s="931"/>
      <c r="F2" s="931"/>
      <c r="G2" s="931"/>
      <c r="H2" s="931"/>
      <c r="I2" s="931"/>
      <c r="J2" s="931"/>
      <c r="K2" s="931"/>
      <c r="L2" s="931"/>
      <c r="M2" s="931"/>
      <c r="N2" s="931"/>
      <c r="O2" s="931"/>
      <c r="P2" s="931"/>
      <c r="Q2" s="931"/>
      <c r="R2" s="931"/>
      <c r="S2" s="931"/>
      <c r="T2" s="931"/>
      <c r="U2" s="931"/>
      <c r="V2" s="931"/>
      <c r="W2" s="931"/>
      <c r="X2" s="931"/>
      <c r="Y2" s="931"/>
      <c r="Z2" s="931"/>
      <c r="AA2" s="931"/>
    </row>
    <row r="3" spans="1:27" ht="18" customHeight="1">
      <c r="A3" s="937" t="s">
        <v>304</v>
      </c>
      <c r="B3" s="937"/>
      <c r="C3" s="937"/>
      <c r="D3" s="937"/>
      <c r="E3" s="937"/>
      <c r="F3" s="937"/>
      <c r="G3" s="937"/>
      <c r="H3" s="54"/>
      <c r="I3" s="54"/>
      <c r="J3" s="54"/>
      <c r="K3" s="54"/>
      <c r="L3" s="54"/>
      <c r="M3" s="54"/>
      <c r="N3" s="54"/>
      <c r="O3" s="54"/>
      <c r="P3" s="54"/>
      <c r="Q3" s="54"/>
      <c r="R3" s="54"/>
      <c r="S3" s="54"/>
      <c r="T3" s="54"/>
      <c r="U3" s="54"/>
      <c r="V3" s="54"/>
      <c r="W3" s="54"/>
      <c r="X3" s="54"/>
      <c r="Y3" s="54"/>
      <c r="Z3" s="54"/>
      <c r="AA3" s="54"/>
    </row>
    <row r="5" spans="1:27" s="55" customFormat="1" ht="28">
      <c r="A5" s="37" t="s">
        <v>106</v>
      </c>
      <c r="B5" s="37" t="s">
        <v>107</v>
      </c>
      <c r="C5" s="38"/>
      <c r="D5" s="38"/>
      <c r="E5" s="38"/>
      <c r="F5" s="37" t="s">
        <v>108</v>
      </c>
      <c r="G5" s="39" t="s">
        <v>109</v>
      </c>
      <c r="H5" s="38"/>
      <c r="I5" s="38"/>
      <c r="J5" s="38"/>
      <c r="K5" s="37" t="s">
        <v>110</v>
      </c>
      <c r="L5" s="40" t="s">
        <v>111</v>
      </c>
      <c r="M5" s="38"/>
      <c r="N5" s="41"/>
      <c r="O5" s="38"/>
      <c r="P5" s="37" t="s">
        <v>112</v>
      </c>
      <c r="Q5" s="40" t="s">
        <v>113</v>
      </c>
      <c r="R5" s="38"/>
      <c r="S5" s="38"/>
    </row>
    <row r="6" spans="1:27" ht="4.5" customHeight="1" thickBot="1"/>
    <row r="7" spans="1:27" ht="28.5" thickBot="1">
      <c r="A7" s="42" t="s">
        <v>114</v>
      </c>
      <c r="B7" s="43" t="s">
        <v>115</v>
      </c>
      <c r="C7" s="44" t="s">
        <v>116</v>
      </c>
      <c r="D7" s="45" t="s">
        <v>117</v>
      </c>
      <c r="E7" s="86"/>
      <c r="F7" s="42" t="s">
        <v>114</v>
      </c>
      <c r="G7" s="43" t="s">
        <v>115</v>
      </c>
      <c r="H7" s="44" t="s">
        <v>116</v>
      </c>
      <c r="I7" s="45" t="s">
        <v>117</v>
      </c>
      <c r="K7" s="42" t="s">
        <v>114</v>
      </c>
      <c r="L7" s="43" t="s">
        <v>115</v>
      </c>
      <c r="M7" s="44" t="s">
        <v>118</v>
      </c>
      <c r="N7" s="45" t="s">
        <v>117</v>
      </c>
      <c r="P7" s="42" t="s">
        <v>114</v>
      </c>
      <c r="Q7" s="43" t="s">
        <v>115</v>
      </c>
      <c r="R7" s="44" t="s">
        <v>118</v>
      </c>
      <c r="S7" s="45" t="s">
        <v>117</v>
      </c>
    </row>
    <row r="8" spans="1:27" ht="15.5">
      <c r="A8" s="82" t="s">
        <v>134</v>
      </c>
      <c r="B8" s="49">
        <v>16762.09</v>
      </c>
      <c r="C8" s="49">
        <v>26599</v>
      </c>
      <c r="D8" s="72">
        <v>2.1363610989111268</v>
      </c>
      <c r="E8" s="87"/>
      <c r="F8" s="82" t="s">
        <v>137</v>
      </c>
      <c r="G8" s="49">
        <v>3674.9119999999998</v>
      </c>
      <c r="H8" s="106">
        <v>19666</v>
      </c>
      <c r="I8" s="107">
        <v>2.4626519006766925</v>
      </c>
      <c r="K8" s="82" t="s">
        <v>122</v>
      </c>
      <c r="L8" s="49">
        <v>13032.634</v>
      </c>
      <c r="M8" s="49">
        <v>3691.7330000000002</v>
      </c>
      <c r="N8" s="72">
        <v>3.5302211725495858</v>
      </c>
      <c r="P8" s="82" t="s">
        <v>258</v>
      </c>
      <c r="Q8" s="49">
        <v>5634.7889999999998</v>
      </c>
      <c r="R8" s="49">
        <v>1345.3989999999999</v>
      </c>
      <c r="S8" s="72">
        <v>4.1881917557542412</v>
      </c>
    </row>
    <row r="9" spans="1:27" ht="16" thickBot="1">
      <c r="A9" s="50" t="s">
        <v>137</v>
      </c>
      <c r="B9" s="51">
        <v>9684.3420000000006</v>
      </c>
      <c r="C9" s="51">
        <v>33299</v>
      </c>
      <c r="D9" s="61">
        <v>1.9410712073782155</v>
      </c>
      <c r="E9" s="88"/>
      <c r="F9" s="50" t="s">
        <v>258</v>
      </c>
      <c r="G9" s="51">
        <v>1797.8979999999999</v>
      </c>
      <c r="H9" s="52">
        <v>6888</v>
      </c>
      <c r="I9" s="62">
        <v>2.9438749027794833</v>
      </c>
      <c r="K9" s="50" t="s">
        <v>128</v>
      </c>
      <c r="L9" s="51">
        <v>10277.831</v>
      </c>
      <c r="M9" s="51">
        <v>3499.86</v>
      </c>
      <c r="N9" s="61">
        <v>2.9366406084814822</v>
      </c>
      <c r="P9" s="50" t="s">
        <v>122</v>
      </c>
      <c r="Q9" s="51">
        <v>3863.2860000000001</v>
      </c>
      <c r="R9" s="51">
        <v>1059.116</v>
      </c>
      <c r="S9" s="61">
        <v>3.6476514376140101</v>
      </c>
    </row>
    <row r="10" spans="1:27" ht="16" thickBot="1">
      <c r="A10" s="50" t="s">
        <v>258</v>
      </c>
      <c r="B10" s="51">
        <v>7619.5029999999997</v>
      </c>
      <c r="C10" s="51">
        <v>15492</v>
      </c>
      <c r="D10" s="61">
        <v>2.99942881166846</v>
      </c>
      <c r="E10" s="87"/>
      <c r="F10" s="113" t="s">
        <v>201</v>
      </c>
      <c r="G10" s="53">
        <v>6261.6059999999998</v>
      </c>
      <c r="H10" s="53">
        <v>32923</v>
      </c>
      <c r="I10" s="71">
        <v>2.4660574782719653</v>
      </c>
      <c r="K10" s="50" t="s">
        <v>139</v>
      </c>
      <c r="L10" s="51">
        <v>5914.4960000000001</v>
      </c>
      <c r="M10" s="51">
        <v>1295.011</v>
      </c>
      <c r="N10" s="61">
        <v>4.5671395841425291</v>
      </c>
      <c r="P10" s="50" t="s">
        <v>124</v>
      </c>
      <c r="Q10" s="51">
        <v>3397.0740000000001</v>
      </c>
      <c r="R10" s="51">
        <v>1081.7919999999999</v>
      </c>
      <c r="S10" s="61">
        <v>3.1402284357806312</v>
      </c>
    </row>
    <row r="11" spans="1:27" ht="15.5">
      <c r="A11" s="50" t="s">
        <v>124</v>
      </c>
      <c r="B11" s="51">
        <v>6168.1019999999999</v>
      </c>
      <c r="C11" s="51">
        <v>6306</v>
      </c>
      <c r="D11" s="61">
        <v>1.6768241345591055</v>
      </c>
      <c r="E11" s="88"/>
      <c r="K11" s="50" t="s">
        <v>124</v>
      </c>
      <c r="L11" s="51">
        <v>5174.16</v>
      </c>
      <c r="M11" s="51">
        <v>1557.624</v>
      </c>
      <c r="N11" s="61">
        <v>3.3218286312999799</v>
      </c>
      <c r="P11" s="50" t="s">
        <v>121</v>
      </c>
      <c r="Q11" s="51">
        <v>2087.12</v>
      </c>
      <c r="R11" s="51">
        <v>325.58800000000002</v>
      </c>
      <c r="S11" s="61">
        <v>6.4103099622836215</v>
      </c>
    </row>
    <row r="12" spans="1:27" ht="15.5">
      <c r="A12" s="50" t="s">
        <v>122</v>
      </c>
      <c r="B12" s="51">
        <v>5431.05</v>
      </c>
      <c r="C12" s="51">
        <v>5350</v>
      </c>
      <c r="D12" s="61">
        <v>2.4828190594266482</v>
      </c>
      <c r="E12" s="88"/>
      <c r="F12"/>
      <c r="G12"/>
      <c r="H12"/>
      <c r="I12"/>
      <c r="K12" s="50" t="s">
        <v>258</v>
      </c>
      <c r="L12" s="51">
        <v>5028.4110000000001</v>
      </c>
      <c r="M12" s="51">
        <v>986.024</v>
      </c>
      <c r="N12" s="61">
        <v>5.0996841861861375</v>
      </c>
      <c r="P12" s="50" t="s">
        <v>139</v>
      </c>
      <c r="Q12" s="51">
        <v>1571.3989999999999</v>
      </c>
      <c r="R12" s="51">
        <v>320.31400000000002</v>
      </c>
      <c r="S12" s="61">
        <v>4.9058080508501023</v>
      </c>
    </row>
    <row r="13" spans="1:27" ht="15.5">
      <c r="A13" s="50" t="s">
        <v>141</v>
      </c>
      <c r="B13" s="51">
        <v>4345.9440000000004</v>
      </c>
      <c r="C13" s="52">
        <v>12417</v>
      </c>
      <c r="D13" s="62">
        <v>1.4713758523323608</v>
      </c>
      <c r="E13" s="88"/>
      <c r="F13"/>
      <c r="G13"/>
      <c r="H13"/>
      <c r="I13"/>
      <c r="K13" s="50" t="s">
        <v>119</v>
      </c>
      <c r="L13" s="51">
        <v>4105.3670000000002</v>
      </c>
      <c r="M13" s="51">
        <v>1743.5519999999999</v>
      </c>
      <c r="N13" s="61">
        <v>2.3545996907462472</v>
      </c>
      <c r="P13" s="50" t="s">
        <v>128</v>
      </c>
      <c r="Q13" s="51">
        <v>1119.453</v>
      </c>
      <c r="R13" s="51">
        <v>622.64</v>
      </c>
      <c r="S13" s="61">
        <v>1.7979137222150841</v>
      </c>
    </row>
    <row r="14" spans="1:27" ht="15.5">
      <c r="A14" s="50" t="s">
        <v>133</v>
      </c>
      <c r="B14" s="51">
        <v>4279.665</v>
      </c>
      <c r="C14" s="51">
        <v>3000</v>
      </c>
      <c r="D14" s="61">
        <v>2.9194675511253791</v>
      </c>
      <c r="E14" s="88"/>
      <c r="F14"/>
      <c r="G14"/>
      <c r="H14"/>
      <c r="I14"/>
      <c r="K14" s="50" t="s">
        <v>137</v>
      </c>
      <c r="L14" s="51">
        <v>1337.691</v>
      </c>
      <c r="M14" s="51">
        <v>481.58499999999998</v>
      </c>
      <c r="N14" s="61">
        <v>2.7776841056096018</v>
      </c>
      <c r="P14" s="50" t="s">
        <v>137</v>
      </c>
      <c r="Q14" s="51">
        <v>862.55399999999997</v>
      </c>
      <c r="R14" s="51">
        <v>583.04</v>
      </c>
      <c r="S14" s="61">
        <v>1.479407930845225</v>
      </c>
    </row>
    <row r="15" spans="1:27" ht="15.5">
      <c r="A15" s="50" t="s">
        <v>138</v>
      </c>
      <c r="B15" s="51">
        <v>2345.752</v>
      </c>
      <c r="C15" s="51">
        <v>4195</v>
      </c>
      <c r="D15" s="61">
        <v>1.9638779052098498</v>
      </c>
      <c r="E15" s="88"/>
      <c r="F15"/>
      <c r="G15"/>
      <c r="H15"/>
      <c r="I15"/>
      <c r="K15" s="50" t="s">
        <v>133</v>
      </c>
      <c r="L15" s="51">
        <v>1240.7840000000001</v>
      </c>
      <c r="M15" s="51">
        <v>217.64500000000001</v>
      </c>
      <c r="N15" s="61">
        <v>5.7009533873969076</v>
      </c>
      <c r="P15" s="50" t="s">
        <v>136</v>
      </c>
      <c r="Q15" s="51">
        <v>722.1</v>
      </c>
      <c r="R15" s="51">
        <v>247.38200000000001</v>
      </c>
      <c r="S15" s="61">
        <v>2.9189674268944388</v>
      </c>
    </row>
    <row r="16" spans="1:27" ht="15.5">
      <c r="A16" s="50" t="s">
        <v>119</v>
      </c>
      <c r="B16" s="51">
        <v>1983.982</v>
      </c>
      <c r="C16" s="51">
        <v>8877</v>
      </c>
      <c r="D16" s="61">
        <v>2.7719621310769953</v>
      </c>
      <c r="E16" s="88"/>
      <c r="F16"/>
      <c r="G16"/>
      <c r="H16"/>
      <c r="I16"/>
      <c r="K16" s="50" t="s">
        <v>140</v>
      </c>
      <c r="L16" s="51">
        <v>1174.71</v>
      </c>
      <c r="M16" s="51">
        <v>536.38900000000001</v>
      </c>
      <c r="N16" s="61">
        <v>2.1900337255238269</v>
      </c>
      <c r="P16" s="50" t="s">
        <v>119</v>
      </c>
      <c r="Q16" s="51">
        <v>362.68799999999999</v>
      </c>
      <c r="R16" s="51">
        <v>83.772999999999996</v>
      </c>
      <c r="S16" s="61">
        <v>4.3294140116744062</v>
      </c>
    </row>
    <row r="17" spans="1:19" ht="16" thickBot="1">
      <c r="A17" s="50" t="s">
        <v>132</v>
      </c>
      <c r="B17" s="51">
        <v>1528.38</v>
      </c>
      <c r="C17" s="52">
        <v>1849</v>
      </c>
      <c r="D17" s="62">
        <v>1.9094582135013105</v>
      </c>
      <c r="E17" s="87"/>
      <c r="K17" s="50" t="s">
        <v>121</v>
      </c>
      <c r="L17" s="51">
        <v>1036.7639999999999</v>
      </c>
      <c r="M17" s="51">
        <v>222.78800000000001</v>
      </c>
      <c r="N17" s="61">
        <v>4.6535899599619359</v>
      </c>
      <c r="P17" s="50" t="s">
        <v>133</v>
      </c>
      <c r="Q17" s="51">
        <v>260.30500000000001</v>
      </c>
      <c r="R17" s="51">
        <v>63.634999999999998</v>
      </c>
      <c r="S17" s="61">
        <v>4.0905947984599669</v>
      </c>
    </row>
    <row r="18" spans="1:19" ht="16" thickBot="1">
      <c r="A18" s="50" t="s">
        <v>120</v>
      </c>
      <c r="B18" s="51">
        <v>1525.683</v>
      </c>
      <c r="C18" s="51">
        <v>1451</v>
      </c>
      <c r="D18" s="61">
        <v>2.1861649765504434</v>
      </c>
      <c r="E18" s="89"/>
      <c r="F18"/>
      <c r="G18"/>
      <c r="H18"/>
      <c r="K18" s="50" t="s">
        <v>132</v>
      </c>
      <c r="L18" s="51">
        <v>844.49</v>
      </c>
      <c r="M18" s="51">
        <v>369.38900000000001</v>
      </c>
      <c r="N18" s="61">
        <v>2.2861806929821951</v>
      </c>
      <c r="P18" s="113" t="s">
        <v>201</v>
      </c>
      <c r="Q18" s="53">
        <v>20406.531999999999</v>
      </c>
      <c r="R18" s="53">
        <v>5850.241</v>
      </c>
      <c r="S18" s="71">
        <v>3.4881523684237963</v>
      </c>
    </row>
    <row r="19" spans="1:19" ht="16" thickBot="1">
      <c r="A19" s="113" t="s">
        <v>201</v>
      </c>
      <c r="B19" s="53">
        <v>63464.987000000001</v>
      </c>
      <c r="C19" s="53">
        <v>121202</v>
      </c>
      <c r="D19" s="71">
        <v>2.130360035115618</v>
      </c>
      <c r="E19" s="90"/>
      <c r="F19"/>
      <c r="G19"/>
      <c r="H19"/>
      <c r="K19" s="50" t="s">
        <v>136</v>
      </c>
      <c r="L19" s="51">
        <v>841.23199999999997</v>
      </c>
      <c r="M19" s="51">
        <v>233.91499999999999</v>
      </c>
      <c r="N19" s="61">
        <v>3.5963149007117972</v>
      </c>
      <c r="P19"/>
      <c r="Q19"/>
      <c r="R19"/>
      <c r="S19"/>
    </row>
    <row r="20" spans="1:19" ht="15" customHeight="1" thickBot="1">
      <c r="A20"/>
      <c r="B20"/>
      <c r="C20"/>
      <c r="D20"/>
      <c r="E20" s="90"/>
      <c r="F20"/>
      <c r="G20"/>
      <c r="H20"/>
      <c r="K20" s="113" t="s">
        <v>201</v>
      </c>
      <c r="L20" s="53">
        <v>52063.648999999998</v>
      </c>
      <c r="M20" s="53">
        <v>15139.212</v>
      </c>
      <c r="N20" s="71">
        <v>3.4389933240911086</v>
      </c>
      <c r="P20"/>
      <c r="Q20"/>
      <c r="R20"/>
      <c r="S20"/>
    </row>
    <row r="21" spans="1:19" ht="13">
      <c r="A21"/>
      <c r="B21"/>
      <c r="C21"/>
      <c r="D21"/>
      <c r="E21" s="91"/>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7"/>
  <dimension ref="A1:T47"/>
  <sheetViews>
    <sheetView showGridLines="0" workbookViewId="0">
      <selection activeCell="A5" sqref="A5:F5"/>
    </sheetView>
  </sheetViews>
  <sheetFormatPr defaultRowHeight="12.5"/>
  <cols>
    <col min="1" max="1" width="18.81640625" style="20" customWidth="1"/>
    <col min="2" max="2" width="14.26953125" style="20" customWidth="1"/>
    <col min="3" max="3" width="13.7265625" style="20" customWidth="1"/>
    <col min="4" max="4" width="15" style="20" customWidth="1"/>
    <col min="5" max="5" width="14.26953125" style="20" customWidth="1"/>
    <col min="6" max="6" width="17.54296875" style="20" customWidth="1"/>
    <col min="7" max="7" width="9.1796875" style="20"/>
    <col min="8" max="8" width="18.81640625" style="20" bestFit="1" customWidth="1"/>
    <col min="9" max="9" width="12.54296875" style="20" customWidth="1"/>
    <col min="10" max="251" width="9.1796875" style="20"/>
    <col min="252" max="252" width="4.453125" style="20" customWidth="1"/>
    <col min="253" max="253" width="20.81640625" style="20" customWidth="1"/>
    <col min="254" max="255" width="12" style="20" customWidth="1"/>
    <col min="256" max="256" width="14.54296875" style="20" customWidth="1"/>
    <col min="257" max="257" width="12.453125" style="20" customWidth="1"/>
    <col min="258" max="258" width="19.7265625" style="20" customWidth="1"/>
    <col min="259" max="259" width="9.1796875" style="20"/>
    <col min="260" max="260" width="16.81640625" style="20" customWidth="1"/>
    <col min="261" max="261" width="12.54296875" style="20" customWidth="1"/>
    <col min="262" max="262" width="11.7265625" style="20" customWidth="1"/>
    <col min="263" max="263" width="12.26953125" style="20" customWidth="1"/>
    <col min="264" max="507" width="9.1796875" style="20"/>
    <col min="508" max="508" width="4.453125" style="20" customWidth="1"/>
    <col min="509" max="509" width="20.81640625" style="20" customWidth="1"/>
    <col min="510" max="511" width="12" style="20" customWidth="1"/>
    <col min="512" max="512" width="14.54296875" style="20" customWidth="1"/>
    <col min="513" max="513" width="12.453125" style="20" customWidth="1"/>
    <col min="514" max="514" width="19.7265625" style="20" customWidth="1"/>
    <col min="515" max="515" width="9.1796875" style="20"/>
    <col min="516" max="516" width="16.81640625" style="20" customWidth="1"/>
    <col min="517" max="517" width="12.54296875" style="20" customWidth="1"/>
    <col min="518" max="518" width="11.7265625" style="20" customWidth="1"/>
    <col min="519" max="519" width="12.26953125" style="20" customWidth="1"/>
    <col min="520" max="763" width="9.1796875" style="20"/>
    <col min="764" max="764" width="4.453125" style="20" customWidth="1"/>
    <col min="765" max="765" width="20.81640625" style="20" customWidth="1"/>
    <col min="766" max="767" width="12" style="20" customWidth="1"/>
    <col min="768" max="768" width="14.54296875" style="20" customWidth="1"/>
    <col min="769" max="769" width="12.453125" style="20" customWidth="1"/>
    <col min="770" max="770" width="19.7265625" style="20" customWidth="1"/>
    <col min="771" max="771" width="9.1796875" style="20"/>
    <col min="772" max="772" width="16.81640625" style="20" customWidth="1"/>
    <col min="773" max="773" width="12.54296875" style="20" customWidth="1"/>
    <col min="774" max="774" width="11.7265625" style="20" customWidth="1"/>
    <col min="775" max="775" width="12.26953125" style="20" customWidth="1"/>
    <col min="776" max="1019" width="9.1796875" style="20"/>
    <col min="1020" max="1020" width="4.453125" style="20" customWidth="1"/>
    <col min="1021" max="1021" width="20.81640625" style="20" customWidth="1"/>
    <col min="1022" max="1023" width="12" style="20" customWidth="1"/>
    <col min="1024" max="1024" width="14.54296875" style="20" customWidth="1"/>
    <col min="1025" max="1025" width="12.453125" style="20" customWidth="1"/>
    <col min="1026" max="1026" width="19.7265625" style="20" customWidth="1"/>
    <col min="1027" max="1027" width="9.1796875" style="20"/>
    <col min="1028" max="1028" width="16.81640625" style="20" customWidth="1"/>
    <col min="1029" max="1029" width="12.54296875" style="20" customWidth="1"/>
    <col min="1030" max="1030" width="11.7265625" style="20" customWidth="1"/>
    <col min="1031" max="1031" width="12.26953125" style="20" customWidth="1"/>
    <col min="1032" max="1275" width="9.1796875" style="20"/>
    <col min="1276" max="1276" width="4.453125" style="20" customWidth="1"/>
    <col min="1277" max="1277" width="20.81640625" style="20" customWidth="1"/>
    <col min="1278" max="1279" width="12" style="20" customWidth="1"/>
    <col min="1280" max="1280" width="14.54296875" style="20" customWidth="1"/>
    <col min="1281" max="1281" width="12.453125" style="20" customWidth="1"/>
    <col min="1282" max="1282" width="19.7265625" style="20" customWidth="1"/>
    <col min="1283" max="1283" width="9.1796875" style="20"/>
    <col min="1284" max="1284" width="16.81640625" style="20" customWidth="1"/>
    <col min="1285" max="1285" width="12.54296875" style="20" customWidth="1"/>
    <col min="1286" max="1286" width="11.7265625" style="20" customWidth="1"/>
    <col min="1287" max="1287" width="12.26953125" style="20" customWidth="1"/>
    <col min="1288" max="1531" width="9.1796875" style="20"/>
    <col min="1532" max="1532" width="4.453125" style="20" customWidth="1"/>
    <col min="1533" max="1533" width="20.81640625" style="20" customWidth="1"/>
    <col min="1534" max="1535" width="12" style="20" customWidth="1"/>
    <col min="1536" max="1536" width="14.54296875" style="20" customWidth="1"/>
    <col min="1537" max="1537" width="12.453125" style="20" customWidth="1"/>
    <col min="1538" max="1538" width="19.7265625" style="20" customWidth="1"/>
    <col min="1539" max="1539" width="9.1796875" style="20"/>
    <col min="1540" max="1540" width="16.81640625" style="20" customWidth="1"/>
    <col min="1541" max="1541" width="12.54296875" style="20" customWidth="1"/>
    <col min="1542" max="1542" width="11.7265625" style="20" customWidth="1"/>
    <col min="1543" max="1543" width="12.26953125" style="20" customWidth="1"/>
    <col min="1544" max="1787" width="9.1796875" style="20"/>
    <col min="1788" max="1788" width="4.453125" style="20" customWidth="1"/>
    <col min="1789" max="1789" width="20.81640625" style="20" customWidth="1"/>
    <col min="1790" max="1791" width="12" style="20" customWidth="1"/>
    <col min="1792" max="1792" width="14.54296875" style="20" customWidth="1"/>
    <col min="1793" max="1793" width="12.453125" style="20" customWidth="1"/>
    <col min="1794" max="1794" width="19.7265625" style="20" customWidth="1"/>
    <col min="1795" max="1795" width="9.1796875" style="20"/>
    <col min="1796" max="1796" width="16.81640625" style="20" customWidth="1"/>
    <col min="1797" max="1797" width="12.54296875" style="20" customWidth="1"/>
    <col min="1798" max="1798" width="11.7265625" style="20" customWidth="1"/>
    <col min="1799" max="1799" width="12.26953125" style="20" customWidth="1"/>
    <col min="1800" max="2043" width="9.1796875" style="20"/>
    <col min="2044" max="2044" width="4.453125" style="20" customWidth="1"/>
    <col min="2045" max="2045" width="20.81640625" style="20" customWidth="1"/>
    <col min="2046" max="2047" width="12" style="20" customWidth="1"/>
    <col min="2048" max="2048" width="14.54296875" style="20" customWidth="1"/>
    <col min="2049" max="2049" width="12.453125" style="20" customWidth="1"/>
    <col min="2050" max="2050" width="19.7265625" style="20" customWidth="1"/>
    <col min="2051" max="2051" width="9.1796875" style="20"/>
    <col min="2052" max="2052" width="16.81640625" style="20" customWidth="1"/>
    <col min="2053" max="2053" width="12.54296875" style="20" customWidth="1"/>
    <col min="2054" max="2054" width="11.7265625" style="20" customWidth="1"/>
    <col min="2055" max="2055" width="12.26953125" style="20" customWidth="1"/>
    <col min="2056" max="2299" width="9.1796875" style="20"/>
    <col min="2300" max="2300" width="4.453125" style="20" customWidth="1"/>
    <col min="2301" max="2301" width="20.81640625" style="20" customWidth="1"/>
    <col min="2302" max="2303" width="12" style="20" customWidth="1"/>
    <col min="2304" max="2304" width="14.54296875" style="20" customWidth="1"/>
    <col min="2305" max="2305" width="12.453125" style="20" customWidth="1"/>
    <col min="2306" max="2306" width="19.7265625" style="20" customWidth="1"/>
    <col min="2307" max="2307" width="9.1796875" style="20"/>
    <col min="2308" max="2308" width="16.81640625" style="20" customWidth="1"/>
    <col min="2309" max="2309" width="12.54296875" style="20" customWidth="1"/>
    <col min="2310" max="2310" width="11.7265625" style="20" customWidth="1"/>
    <col min="2311" max="2311" width="12.26953125" style="20" customWidth="1"/>
    <col min="2312" max="2555" width="9.1796875" style="20"/>
    <col min="2556" max="2556" width="4.453125" style="20" customWidth="1"/>
    <col min="2557" max="2557" width="20.81640625" style="20" customWidth="1"/>
    <col min="2558" max="2559" width="12" style="20" customWidth="1"/>
    <col min="2560" max="2560" width="14.54296875" style="20" customWidth="1"/>
    <col min="2561" max="2561" width="12.453125" style="20" customWidth="1"/>
    <col min="2562" max="2562" width="19.7265625" style="20" customWidth="1"/>
    <col min="2563" max="2563" width="9.1796875" style="20"/>
    <col min="2564" max="2564" width="16.81640625" style="20" customWidth="1"/>
    <col min="2565" max="2565" width="12.54296875" style="20" customWidth="1"/>
    <col min="2566" max="2566" width="11.7265625" style="20" customWidth="1"/>
    <col min="2567" max="2567" width="12.26953125" style="20" customWidth="1"/>
    <col min="2568" max="2811" width="9.1796875" style="20"/>
    <col min="2812" max="2812" width="4.453125" style="20" customWidth="1"/>
    <col min="2813" max="2813" width="20.81640625" style="20" customWidth="1"/>
    <col min="2814" max="2815" width="12" style="20" customWidth="1"/>
    <col min="2816" max="2816" width="14.54296875" style="20" customWidth="1"/>
    <col min="2817" max="2817" width="12.453125" style="20" customWidth="1"/>
    <col min="2818" max="2818" width="19.7265625" style="20" customWidth="1"/>
    <col min="2819" max="2819" width="9.1796875" style="20"/>
    <col min="2820" max="2820" width="16.81640625" style="20" customWidth="1"/>
    <col min="2821" max="2821" width="12.54296875" style="20" customWidth="1"/>
    <col min="2822" max="2822" width="11.7265625" style="20" customWidth="1"/>
    <col min="2823" max="2823" width="12.26953125" style="20" customWidth="1"/>
    <col min="2824" max="3067" width="9.1796875" style="20"/>
    <col min="3068" max="3068" width="4.453125" style="20" customWidth="1"/>
    <col min="3069" max="3069" width="20.81640625" style="20" customWidth="1"/>
    <col min="3070" max="3071" width="12" style="20" customWidth="1"/>
    <col min="3072" max="3072" width="14.54296875" style="20" customWidth="1"/>
    <col min="3073" max="3073" width="12.453125" style="20" customWidth="1"/>
    <col min="3074" max="3074" width="19.7265625" style="20" customWidth="1"/>
    <col min="3075" max="3075" width="9.1796875" style="20"/>
    <col min="3076" max="3076" width="16.81640625" style="20" customWidth="1"/>
    <col min="3077" max="3077" width="12.54296875" style="20" customWidth="1"/>
    <col min="3078" max="3078" width="11.7265625" style="20" customWidth="1"/>
    <col min="3079" max="3079" width="12.26953125" style="20" customWidth="1"/>
    <col min="3080" max="3323" width="9.1796875" style="20"/>
    <col min="3324" max="3324" width="4.453125" style="20" customWidth="1"/>
    <col min="3325" max="3325" width="20.81640625" style="20" customWidth="1"/>
    <col min="3326" max="3327" width="12" style="20" customWidth="1"/>
    <col min="3328" max="3328" width="14.54296875" style="20" customWidth="1"/>
    <col min="3329" max="3329" width="12.453125" style="20" customWidth="1"/>
    <col min="3330" max="3330" width="19.7265625" style="20" customWidth="1"/>
    <col min="3331" max="3331" width="9.1796875" style="20"/>
    <col min="3332" max="3332" width="16.81640625" style="20" customWidth="1"/>
    <col min="3333" max="3333" width="12.54296875" style="20" customWidth="1"/>
    <col min="3334" max="3334" width="11.7265625" style="20" customWidth="1"/>
    <col min="3335" max="3335" width="12.26953125" style="20" customWidth="1"/>
    <col min="3336" max="3579" width="9.1796875" style="20"/>
    <col min="3580" max="3580" width="4.453125" style="20" customWidth="1"/>
    <col min="3581" max="3581" width="20.81640625" style="20" customWidth="1"/>
    <col min="3582" max="3583" width="12" style="20" customWidth="1"/>
    <col min="3584" max="3584" width="14.54296875" style="20" customWidth="1"/>
    <col min="3585" max="3585" width="12.453125" style="20" customWidth="1"/>
    <col min="3586" max="3586" width="19.7265625" style="20" customWidth="1"/>
    <col min="3587" max="3587" width="9.1796875" style="20"/>
    <col min="3588" max="3588" width="16.81640625" style="20" customWidth="1"/>
    <col min="3589" max="3589" width="12.54296875" style="20" customWidth="1"/>
    <col min="3590" max="3590" width="11.7265625" style="20" customWidth="1"/>
    <col min="3591" max="3591" width="12.26953125" style="20" customWidth="1"/>
    <col min="3592" max="3835" width="9.1796875" style="20"/>
    <col min="3836" max="3836" width="4.453125" style="20" customWidth="1"/>
    <col min="3837" max="3837" width="20.81640625" style="20" customWidth="1"/>
    <col min="3838" max="3839" width="12" style="20" customWidth="1"/>
    <col min="3840" max="3840" width="14.54296875" style="20" customWidth="1"/>
    <col min="3841" max="3841" width="12.453125" style="20" customWidth="1"/>
    <col min="3842" max="3842" width="19.7265625" style="20" customWidth="1"/>
    <col min="3843" max="3843" width="9.1796875" style="20"/>
    <col min="3844" max="3844" width="16.81640625" style="20" customWidth="1"/>
    <col min="3845" max="3845" width="12.54296875" style="20" customWidth="1"/>
    <col min="3846" max="3846" width="11.7265625" style="20" customWidth="1"/>
    <col min="3847" max="3847" width="12.26953125" style="20" customWidth="1"/>
    <col min="3848" max="4091" width="9.1796875" style="20"/>
    <col min="4092" max="4092" width="4.453125" style="20" customWidth="1"/>
    <col min="4093" max="4093" width="20.81640625" style="20" customWidth="1"/>
    <col min="4094" max="4095" width="12" style="20" customWidth="1"/>
    <col min="4096" max="4096" width="14.54296875" style="20" customWidth="1"/>
    <col min="4097" max="4097" width="12.453125" style="20" customWidth="1"/>
    <col min="4098" max="4098" width="19.7265625" style="20" customWidth="1"/>
    <col min="4099" max="4099" width="9.1796875" style="20"/>
    <col min="4100" max="4100" width="16.81640625" style="20" customWidth="1"/>
    <col min="4101" max="4101" width="12.54296875" style="20" customWidth="1"/>
    <col min="4102" max="4102" width="11.7265625" style="20" customWidth="1"/>
    <col min="4103" max="4103" width="12.26953125" style="20" customWidth="1"/>
    <col min="4104" max="4347" width="9.1796875" style="20"/>
    <col min="4348" max="4348" width="4.453125" style="20" customWidth="1"/>
    <col min="4349" max="4349" width="20.81640625" style="20" customWidth="1"/>
    <col min="4350" max="4351" width="12" style="20" customWidth="1"/>
    <col min="4352" max="4352" width="14.54296875" style="20" customWidth="1"/>
    <col min="4353" max="4353" width="12.453125" style="20" customWidth="1"/>
    <col min="4354" max="4354" width="19.7265625" style="20" customWidth="1"/>
    <col min="4355" max="4355" width="9.1796875" style="20"/>
    <col min="4356" max="4356" width="16.81640625" style="20" customWidth="1"/>
    <col min="4357" max="4357" width="12.54296875" style="20" customWidth="1"/>
    <col min="4358" max="4358" width="11.7265625" style="20" customWidth="1"/>
    <col min="4359" max="4359" width="12.26953125" style="20" customWidth="1"/>
    <col min="4360" max="4603" width="9.1796875" style="20"/>
    <col min="4604" max="4604" width="4.453125" style="20" customWidth="1"/>
    <col min="4605" max="4605" width="20.81640625" style="20" customWidth="1"/>
    <col min="4606" max="4607" width="12" style="20" customWidth="1"/>
    <col min="4608" max="4608" width="14.54296875" style="20" customWidth="1"/>
    <col min="4609" max="4609" width="12.453125" style="20" customWidth="1"/>
    <col min="4610" max="4610" width="19.7265625" style="20" customWidth="1"/>
    <col min="4611" max="4611" width="9.1796875" style="20"/>
    <col min="4612" max="4612" width="16.81640625" style="20" customWidth="1"/>
    <col min="4613" max="4613" width="12.54296875" style="20" customWidth="1"/>
    <col min="4614" max="4614" width="11.7265625" style="20" customWidth="1"/>
    <col min="4615" max="4615" width="12.26953125" style="20" customWidth="1"/>
    <col min="4616" max="4859" width="9.1796875" style="20"/>
    <col min="4860" max="4860" width="4.453125" style="20" customWidth="1"/>
    <col min="4861" max="4861" width="20.81640625" style="20" customWidth="1"/>
    <col min="4862" max="4863" width="12" style="20" customWidth="1"/>
    <col min="4864" max="4864" width="14.54296875" style="20" customWidth="1"/>
    <col min="4865" max="4865" width="12.453125" style="20" customWidth="1"/>
    <col min="4866" max="4866" width="19.7265625" style="20" customWidth="1"/>
    <col min="4867" max="4867" width="9.1796875" style="20"/>
    <col min="4868" max="4868" width="16.81640625" style="20" customWidth="1"/>
    <col min="4869" max="4869" width="12.54296875" style="20" customWidth="1"/>
    <col min="4870" max="4870" width="11.7265625" style="20" customWidth="1"/>
    <col min="4871" max="4871" width="12.26953125" style="20" customWidth="1"/>
    <col min="4872" max="5115" width="9.1796875" style="20"/>
    <col min="5116" max="5116" width="4.453125" style="20" customWidth="1"/>
    <col min="5117" max="5117" width="20.81640625" style="20" customWidth="1"/>
    <col min="5118" max="5119" width="12" style="20" customWidth="1"/>
    <col min="5120" max="5120" width="14.54296875" style="20" customWidth="1"/>
    <col min="5121" max="5121" width="12.453125" style="20" customWidth="1"/>
    <col min="5122" max="5122" width="19.7265625" style="20" customWidth="1"/>
    <col min="5123" max="5123" width="9.1796875" style="20"/>
    <col min="5124" max="5124" width="16.81640625" style="20" customWidth="1"/>
    <col min="5125" max="5125" width="12.54296875" style="20" customWidth="1"/>
    <col min="5126" max="5126" width="11.7265625" style="20" customWidth="1"/>
    <col min="5127" max="5127" width="12.26953125" style="20" customWidth="1"/>
    <col min="5128" max="5371" width="9.1796875" style="20"/>
    <col min="5372" max="5372" width="4.453125" style="20" customWidth="1"/>
    <col min="5373" max="5373" width="20.81640625" style="20" customWidth="1"/>
    <col min="5374" max="5375" width="12" style="20" customWidth="1"/>
    <col min="5376" max="5376" width="14.54296875" style="20" customWidth="1"/>
    <col min="5377" max="5377" width="12.453125" style="20" customWidth="1"/>
    <col min="5378" max="5378" width="19.7265625" style="20" customWidth="1"/>
    <col min="5379" max="5379" width="9.1796875" style="20"/>
    <col min="5380" max="5380" width="16.81640625" style="20" customWidth="1"/>
    <col min="5381" max="5381" width="12.54296875" style="20" customWidth="1"/>
    <col min="5382" max="5382" width="11.7265625" style="20" customWidth="1"/>
    <col min="5383" max="5383" width="12.26953125" style="20" customWidth="1"/>
    <col min="5384" max="5627" width="9.1796875" style="20"/>
    <col min="5628" max="5628" width="4.453125" style="20" customWidth="1"/>
    <col min="5629" max="5629" width="20.81640625" style="20" customWidth="1"/>
    <col min="5630" max="5631" width="12" style="20" customWidth="1"/>
    <col min="5632" max="5632" width="14.54296875" style="20" customWidth="1"/>
    <col min="5633" max="5633" width="12.453125" style="20" customWidth="1"/>
    <col min="5634" max="5634" width="19.7265625" style="20" customWidth="1"/>
    <col min="5635" max="5635" width="9.1796875" style="20"/>
    <col min="5636" max="5636" width="16.81640625" style="20" customWidth="1"/>
    <col min="5637" max="5637" width="12.54296875" style="20" customWidth="1"/>
    <col min="5638" max="5638" width="11.7265625" style="20" customWidth="1"/>
    <col min="5639" max="5639" width="12.26953125" style="20" customWidth="1"/>
    <col min="5640" max="5883" width="9.1796875" style="20"/>
    <col min="5884" max="5884" width="4.453125" style="20" customWidth="1"/>
    <col min="5885" max="5885" width="20.81640625" style="20" customWidth="1"/>
    <col min="5886" max="5887" width="12" style="20" customWidth="1"/>
    <col min="5888" max="5888" width="14.54296875" style="20" customWidth="1"/>
    <col min="5889" max="5889" width="12.453125" style="20" customWidth="1"/>
    <col min="5890" max="5890" width="19.7265625" style="20" customWidth="1"/>
    <col min="5891" max="5891" width="9.1796875" style="20"/>
    <col min="5892" max="5892" width="16.81640625" style="20" customWidth="1"/>
    <col min="5893" max="5893" width="12.54296875" style="20" customWidth="1"/>
    <col min="5894" max="5894" width="11.7265625" style="20" customWidth="1"/>
    <col min="5895" max="5895" width="12.26953125" style="20" customWidth="1"/>
    <col min="5896" max="6139" width="9.1796875" style="20"/>
    <col min="6140" max="6140" width="4.453125" style="20" customWidth="1"/>
    <col min="6141" max="6141" width="20.81640625" style="20" customWidth="1"/>
    <col min="6142" max="6143" width="12" style="20" customWidth="1"/>
    <col min="6144" max="6144" width="14.54296875" style="20" customWidth="1"/>
    <col min="6145" max="6145" width="12.453125" style="20" customWidth="1"/>
    <col min="6146" max="6146" width="19.7265625" style="20" customWidth="1"/>
    <col min="6147" max="6147" width="9.1796875" style="20"/>
    <col min="6148" max="6148" width="16.81640625" style="20" customWidth="1"/>
    <col min="6149" max="6149" width="12.54296875" style="20" customWidth="1"/>
    <col min="6150" max="6150" width="11.7265625" style="20" customWidth="1"/>
    <col min="6151" max="6151" width="12.26953125" style="20" customWidth="1"/>
    <col min="6152" max="6395" width="9.1796875" style="20"/>
    <col min="6396" max="6396" width="4.453125" style="20" customWidth="1"/>
    <col min="6397" max="6397" width="20.81640625" style="20" customWidth="1"/>
    <col min="6398" max="6399" width="12" style="20" customWidth="1"/>
    <col min="6400" max="6400" width="14.54296875" style="20" customWidth="1"/>
    <col min="6401" max="6401" width="12.453125" style="20" customWidth="1"/>
    <col min="6402" max="6402" width="19.7265625" style="20" customWidth="1"/>
    <col min="6403" max="6403" width="9.1796875" style="20"/>
    <col min="6404" max="6404" width="16.81640625" style="20" customWidth="1"/>
    <col min="6405" max="6405" width="12.54296875" style="20" customWidth="1"/>
    <col min="6406" max="6406" width="11.7265625" style="20" customWidth="1"/>
    <col min="6407" max="6407" width="12.26953125" style="20" customWidth="1"/>
    <col min="6408" max="6651" width="9.1796875" style="20"/>
    <col min="6652" max="6652" width="4.453125" style="20" customWidth="1"/>
    <col min="6653" max="6653" width="20.81640625" style="20" customWidth="1"/>
    <col min="6654" max="6655" width="12" style="20" customWidth="1"/>
    <col min="6656" max="6656" width="14.54296875" style="20" customWidth="1"/>
    <col min="6657" max="6657" width="12.453125" style="20" customWidth="1"/>
    <col min="6658" max="6658" width="19.7265625" style="20" customWidth="1"/>
    <col min="6659" max="6659" width="9.1796875" style="20"/>
    <col min="6660" max="6660" width="16.81640625" style="20" customWidth="1"/>
    <col min="6661" max="6661" width="12.54296875" style="20" customWidth="1"/>
    <col min="6662" max="6662" width="11.7265625" style="20" customWidth="1"/>
    <col min="6663" max="6663" width="12.26953125" style="20" customWidth="1"/>
    <col min="6664" max="6907" width="9.1796875" style="20"/>
    <col min="6908" max="6908" width="4.453125" style="20" customWidth="1"/>
    <col min="6909" max="6909" width="20.81640625" style="20" customWidth="1"/>
    <col min="6910" max="6911" width="12" style="20" customWidth="1"/>
    <col min="6912" max="6912" width="14.54296875" style="20" customWidth="1"/>
    <col min="6913" max="6913" width="12.453125" style="20" customWidth="1"/>
    <col min="6914" max="6914" width="19.7265625" style="20" customWidth="1"/>
    <col min="6915" max="6915" width="9.1796875" style="20"/>
    <col min="6916" max="6916" width="16.81640625" style="20" customWidth="1"/>
    <col min="6917" max="6917" width="12.54296875" style="20" customWidth="1"/>
    <col min="6918" max="6918" width="11.7265625" style="20" customWidth="1"/>
    <col min="6919" max="6919" width="12.26953125" style="20" customWidth="1"/>
    <col min="6920" max="7163" width="9.1796875" style="20"/>
    <col min="7164" max="7164" width="4.453125" style="20" customWidth="1"/>
    <col min="7165" max="7165" width="20.81640625" style="20" customWidth="1"/>
    <col min="7166" max="7167" width="12" style="20" customWidth="1"/>
    <col min="7168" max="7168" width="14.54296875" style="20" customWidth="1"/>
    <col min="7169" max="7169" width="12.453125" style="20" customWidth="1"/>
    <col min="7170" max="7170" width="19.7265625" style="20" customWidth="1"/>
    <col min="7171" max="7171" width="9.1796875" style="20"/>
    <col min="7172" max="7172" width="16.81640625" style="20" customWidth="1"/>
    <col min="7173" max="7173" width="12.54296875" style="20" customWidth="1"/>
    <col min="7174" max="7174" width="11.7265625" style="20" customWidth="1"/>
    <col min="7175" max="7175" width="12.26953125" style="20" customWidth="1"/>
    <col min="7176" max="7419" width="9.1796875" style="20"/>
    <col min="7420" max="7420" width="4.453125" style="20" customWidth="1"/>
    <col min="7421" max="7421" width="20.81640625" style="20" customWidth="1"/>
    <col min="7422" max="7423" width="12" style="20" customWidth="1"/>
    <col min="7424" max="7424" width="14.54296875" style="20" customWidth="1"/>
    <col min="7425" max="7425" width="12.453125" style="20" customWidth="1"/>
    <col min="7426" max="7426" width="19.7265625" style="20" customWidth="1"/>
    <col min="7427" max="7427" width="9.1796875" style="20"/>
    <col min="7428" max="7428" width="16.81640625" style="20" customWidth="1"/>
    <col min="7429" max="7429" width="12.54296875" style="20" customWidth="1"/>
    <col min="7430" max="7430" width="11.7265625" style="20" customWidth="1"/>
    <col min="7431" max="7431" width="12.26953125" style="20" customWidth="1"/>
    <col min="7432" max="7675" width="9.1796875" style="20"/>
    <col min="7676" max="7676" width="4.453125" style="20" customWidth="1"/>
    <col min="7677" max="7677" width="20.81640625" style="20" customWidth="1"/>
    <col min="7678" max="7679" width="12" style="20" customWidth="1"/>
    <col min="7680" max="7680" width="14.54296875" style="20" customWidth="1"/>
    <col min="7681" max="7681" width="12.453125" style="20" customWidth="1"/>
    <col min="7682" max="7682" width="19.7265625" style="20" customWidth="1"/>
    <col min="7683" max="7683" width="9.1796875" style="20"/>
    <col min="7684" max="7684" width="16.81640625" style="20" customWidth="1"/>
    <col min="7685" max="7685" width="12.54296875" style="20" customWidth="1"/>
    <col min="7686" max="7686" width="11.7265625" style="20" customWidth="1"/>
    <col min="7687" max="7687" width="12.26953125" style="20" customWidth="1"/>
    <col min="7688" max="7931" width="9.1796875" style="20"/>
    <col min="7932" max="7932" width="4.453125" style="20" customWidth="1"/>
    <col min="7933" max="7933" width="20.81640625" style="20" customWidth="1"/>
    <col min="7934" max="7935" width="12" style="20" customWidth="1"/>
    <col min="7936" max="7936" width="14.54296875" style="20" customWidth="1"/>
    <col min="7937" max="7937" width="12.453125" style="20" customWidth="1"/>
    <col min="7938" max="7938" width="19.7265625" style="20" customWidth="1"/>
    <col min="7939" max="7939" width="9.1796875" style="20"/>
    <col min="7940" max="7940" width="16.81640625" style="20" customWidth="1"/>
    <col min="7941" max="7941" width="12.54296875" style="20" customWidth="1"/>
    <col min="7942" max="7942" width="11.7265625" style="20" customWidth="1"/>
    <col min="7943" max="7943" width="12.26953125" style="20" customWidth="1"/>
    <col min="7944" max="8187" width="9.1796875" style="20"/>
    <col min="8188" max="8188" width="4.453125" style="20" customWidth="1"/>
    <col min="8189" max="8189" width="20.81640625" style="20" customWidth="1"/>
    <col min="8190" max="8191" width="12" style="20" customWidth="1"/>
    <col min="8192" max="8192" width="14.54296875" style="20" customWidth="1"/>
    <col min="8193" max="8193" width="12.453125" style="20" customWidth="1"/>
    <col min="8194" max="8194" width="19.7265625" style="20" customWidth="1"/>
    <col min="8195" max="8195" width="9.1796875" style="20"/>
    <col min="8196" max="8196" width="16.81640625" style="20" customWidth="1"/>
    <col min="8197" max="8197" width="12.54296875" style="20" customWidth="1"/>
    <col min="8198" max="8198" width="11.7265625" style="20" customWidth="1"/>
    <col min="8199" max="8199" width="12.26953125" style="20" customWidth="1"/>
    <col min="8200" max="8443" width="9.1796875" style="20"/>
    <col min="8444" max="8444" width="4.453125" style="20" customWidth="1"/>
    <col min="8445" max="8445" width="20.81640625" style="20" customWidth="1"/>
    <col min="8446" max="8447" width="12" style="20" customWidth="1"/>
    <col min="8448" max="8448" width="14.54296875" style="20" customWidth="1"/>
    <col min="8449" max="8449" width="12.453125" style="20" customWidth="1"/>
    <col min="8450" max="8450" width="19.7265625" style="20" customWidth="1"/>
    <col min="8451" max="8451" width="9.1796875" style="20"/>
    <col min="8452" max="8452" width="16.81640625" style="20" customWidth="1"/>
    <col min="8453" max="8453" width="12.54296875" style="20" customWidth="1"/>
    <col min="8454" max="8454" width="11.7265625" style="20" customWidth="1"/>
    <col min="8455" max="8455" width="12.26953125" style="20" customWidth="1"/>
    <col min="8456" max="8699" width="9.1796875" style="20"/>
    <col min="8700" max="8700" width="4.453125" style="20" customWidth="1"/>
    <col min="8701" max="8701" width="20.81640625" style="20" customWidth="1"/>
    <col min="8702" max="8703" width="12" style="20" customWidth="1"/>
    <col min="8704" max="8704" width="14.54296875" style="20" customWidth="1"/>
    <col min="8705" max="8705" width="12.453125" style="20" customWidth="1"/>
    <col min="8706" max="8706" width="19.7265625" style="20" customWidth="1"/>
    <col min="8707" max="8707" width="9.1796875" style="20"/>
    <col min="8708" max="8708" width="16.81640625" style="20" customWidth="1"/>
    <col min="8709" max="8709" width="12.54296875" style="20" customWidth="1"/>
    <col min="8710" max="8710" width="11.7265625" style="20" customWidth="1"/>
    <col min="8711" max="8711" width="12.26953125" style="20" customWidth="1"/>
    <col min="8712" max="8955" width="9.1796875" style="20"/>
    <col min="8956" max="8956" width="4.453125" style="20" customWidth="1"/>
    <col min="8957" max="8957" width="20.81640625" style="20" customWidth="1"/>
    <col min="8958" max="8959" width="12" style="20" customWidth="1"/>
    <col min="8960" max="8960" width="14.54296875" style="20" customWidth="1"/>
    <col min="8961" max="8961" width="12.453125" style="20" customWidth="1"/>
    <col min="8962" max="8962" width="19.7265625" style="20" customWidth="1"/>
    <col min="8963" max="8963" width="9.1796875" style="20"/>
    <col min="8964" max="8964" width="16.81640625" style="20" customWidth="1"/>
    <col min="8965" max="8965" width="12.54296875" style="20" customWidth="1"/>
    <col min="8966" max="8966" width="11.7265625" style="20" customWidth="1"/>
    <col min="8967" max="8967" width="12.26953125" style="20" customWidth="1"/>
    <col min="8968" max="9211" width="9.1796875" style="20"/>
    <col min="9212" max="9212" width="4.453125" style="20" customWidth="1"/>
    <col min="9213" max="9213" width="20.81640625" style="20" customWidth="1"/>
    <col min="9214" max="9215" width="12" style="20" customWidth="1"/>
    <col min="9216" max="9216" width="14.54296875" style="20" customWidth="1"/>
    <col min="9217" max="9217" width="12.453125" style="20" customWidth="1"/>
    <col min="9218" max="9218" width="19.7265625" style="20" customWidth="1"/>
    <col min="9219" max="9219" width="9.1796875" style="20"/>
    <col min="9220" max="9220" width="16.81640625" style="20" customWidth="1"/>
    <col min="9221" max="9221" width="12.54296875" style="20" customWidth="1"/>
    <col min="9222" max="9222" width="11.7265625" style="20" customWidth="1"/>
    <col min="9223" max="9223" width="12.26953125" style="20" customWidth="1"/>
    <col min="9224" max="9467" width="9.1796875" style="20"/>
    <col min="9468" max="9468" width="4.453125" style="20" customWidth="1"/>
    <col min="9469" max="9469" width="20.81640625" style="20" customWidth="1"/>
    <col min="9470" max="9471" width="12" style="20" customWidth="1"/>
    <col min="9472" max="9472" width="14.54296875" style="20" customWidth="1"/>
    <col min="9473" max="9473" width="12.453125" style="20" customWidth="1"/>
    <col min="9474" max="9474" width="19.7265625" style="20" customWidth="1"/>
    <col min="9475" max="9475" width="9.1796875" style="20"/>
    <col min="9476" max="9476" width="16.81640625" style="20" customWidth="1"/>
    <col min="9477" max="9477" width="12.54296875" style="20" customWidth="1"/>
    <col min="9478" max="9478" width="11.7265625" style="20" customWidth="1"/>
    <col min="9479" max="9479" width="12.26953125" style="20" customWidth="1"/>
    <col min="9480" max="9723" width="9.1796875" style="20"/>
    <col min="9724" max="9724" width="4.453125" style="20" customWidth="1"/>
    <col min="9725" max="9725" width="20.81640625" style="20" customWidth="1"/>
    <col min="9726" max="9727" width="12" style="20" customWidth="1"/>
    <col min="9728" max="9728" width="14.54296875" style="20" customWidth="1"/>
    <col min="9729" max="9729" width="12.453125" style="20" customWidth="1"/>
    <col min="9730" max="9730" width="19.7265625" style="20" customWidth="1"/>
    <col min="9731" max="9731" width="9.1796875" style="20"/>
    <col min="9732" max="9732" width="16.81640625" style="20" customWidth="1"/>
    <col min="9733" max="9733" width="12.54296875" style="20" customWidth="1"/>
    <col min="9734" max="9734" width="11.7265625" style="20" customWidth="1"/>
    <col min="9735" max="9735" width="12.26953125" style="20" customWidth="1"/>
    <col min="9736" max="9979" width="9.1796875" style="20"/>
    <col min="9980" max="9980" width="4.453125" style="20" customWidth="1"/>
    <col min="9981" max="9981" width="20.81640625" style="20" customWidth="1"/>
    <col min="9982" max="9983" width="12" style="20" customWidth="1"/>
    <col min="9984" max="9984" width="14.54296875" style="20" customWidth="1"/>
    <col min="9985" max="9985" width="12.453125" style="20" customWidth="1"/>
    <col min="9986" max="9986" width="19.7265625" style="20" customWidth="1"/>
    <col min="9987" max="9987" width="9.1796875" style="20"/>
    <col min="9988" max="9988" width="16.81640625" style="20" customWidth="1"/>
    <col min="9989" max="9989" width="12.54296875" style="20" customWidth="1"/>
    <col min="9990" max="9990" width="11.7265625" style="20" customWidth="1"/>
    <col min="9991" max="9991" width="12.26953125" style="20" customWidth="1"/>
    <col min="9992" max="10235" width="9.1796875" style="20"/>
    <col min="10236" max="10236" width="4.453125" style="20" customWidth="1"/>
    <col min="10237" max="10237" width="20.81640625" style="20" customWidth="1"/>
    <col min="10238" max="10239" width="12" style="20" customWidth="1"/>
    <col min="10240" max="10240" width="14.54296875" style="20" customWidth="1"/>
    <col min="10241" max="10241" width="12.453125" style="20" customWidth="1"/>
    <col min="10242" max="10242" width="19.7265625" style="20" customWidth="1"/>
    <col min="10243" max="10243" width="9.1796875" style="20"/>
    <col min="10244" max="10244" width="16.81640625" style="20" customWidth="1"/>
    <col min="10245" max="10245" width="12.54296875" style="20" customWidth="1"/>
    <col min="10246" max="10246" width="11.7265625" style="20" customWidth="1"/>
    <col min="10247" max="10247" width="12.26953125" style="20" customWidth="1"/>
    <col min="10248" max="10491" width="9.1796875" style="20"/>
    <col min="10492" max="10492" width="4.453125" style="20" customWidth="1"/>
    <col min="10493" max="10493" width="20.81640625" style="20" customWidth="1"/>
    <col min="10494" max="10495" width="12" style="20" customWidth="1"/>
    <col min="10496" max="10496" width="14.54296875" style="20" customWidth="1"/>
    <col min="10497" max="10497" width="12.453125" style="20" customWidth="1"/>
    <col min="10498" max="10498" width="19.7265625" style="20" customWidth="1"/>
    <col min="10499" max="10499" width="9.1796875" style="20"/>
    <col min="10500" max="10500" width="16.81640625" style="20" customWidth="1"/>
    <col min="10501" max="10501" width="12.54296875" style="20" customWidth="1"/>
    <col min="10502" max="10502" width="11.7265625" style="20" customWidth="1"/>
    <col min="10503" max="10503" width="12.26953125" style="20" customWidth="1"/>
    <col min="10504" max="10747" width="9.1796875" style="20"/>
    <col min="10748" max="10748" width="4.453125" style="20" customWidth="1"/>
    <col min="10749" max="10749" width="20.81640625" style="20" customWidth="1"/>
    <col min="10750" max="10751" width="12" style="20" customWidth="1"/>
    <col min="10752" max="10752" width="14.54296875" style="20" customWidth="1"/>
    <col min="10753" max="10753" width="12.453125" style="20" customWidth="1"/>
    <col min="10754" max="10754" width="19.7265625" style="20" customWidth="1"/>
    <col min="10755" max="10755" width="9.1796875" style="20"/>
    <col min="10756" max="10756" width="16.81640625" style="20" customWidth="1"/>
    <col min="10757" max="10757" width="12.54296875" style="20" customWidth="1"/>
    <col min="10758" max="10758" width="11.7265625" style="20" customWidth="1"/>
    <col min="10759" max="10759" width="12.26953125" style="20" customWidth="1"/>
    <col min="10760" max="11003" width="9.1796875" style="20"/>
    <col min="11004" max="11004" width="4.453125" style="20" customWidth="1"/>
    <col min="11005" max="11005" width="20.81640625" style="20" customWidth="1"/>
    <col min="11006" max="11007" width="12" style="20" customWidth="1"/>
    <col min="11008" max="11008" width="14.54296875" style="20" customWidth="1"/>
    <col min="11009" max="11009" width="12.453125" style="20" customWidth="1"/>
    <col min="11010" max="11010" width="19.7265625" style="20" customWidth="1"/>
    <col min="11011" max="11011" width="9.1796875" style="20"/>
    <col min="11012" max="11012" width="16.81640625" style="20" customWidth="1"/>
    <col min="11013" max="11013" width="12.54296875" style="20" customWidth="1"/>
    <col min="11014" max="11014" width="11.7265625" style="20" customWidth="1"/>
    <col min="11015" max="11015" width="12.26953125" style="20" customWidth="1"/>
    <col min="11016" max="11259" width="9.1796875" style="20"/>
    <col min="11260" max="11260" width="4.453125" style="20" customWidth="1"/>
    <col min="11261" max="11261" width="20.81640625" style="20" customWidth="1"/>
    <col min="11262" max="11263" width="12" style="20" customWidth="1"/>
    <col min="11264" max="11264" width="14.54296875" style="20" customWidth="1"/>
    <col min="11265" max="11265" width="12.453125" style="20" customWidth="1"/>
    <col min="11266" max="11266" width="19.7265625" style="20" customWidth="1"/>
    <col min="11267" max="11267" width="9.1796875" style="20"/>
    <col min="11268" max="11268" width="16.81640625" style="20" customWidth="1"/>
    <col min="11269" max="11269" width="12.54296875" style="20" customWidth="1"/>
    <col min="11270" max="11270" width="11.7265625" style="20" customWidth="1"/>
    <col min="11271" max="11271" width="12.26953125" style="20" customWidth="1"/>
    <col min="11272" max="11515" width="9.1796875" style="20"/>
    <col min="11516" max="11516" width="4.453125" style="20" customWidth="1"/>
    <col min="11517" max="11517" width="20.81640625" style="20" customWidth="1"/>
    <col min="11518" max="11519" width="12" style="20" customWidth="1"/>
    <col min="11520" max="11520" width="14.54296875" style="20" customWidth="1"/>
    <col min="11521" max="11521" width="12.453125" style="20" customWidth="1"/>
    <col min="11522" max="11522" width="19.7265625" style="20" customWidth="1"/>
    <col min="11523" max="11523" width="9.1796875" style="20"/>
    <col min="11524" max="11524" width="16.81640625" style="20" customWidth="1"/>
    <col min="11525" max="11525" width="12.54296875" style="20" customWidth="1"/>
    <col min="11526" max="11526" width="11.7265625" style="20" customWidth="1"/>
    <col min="11527" max="11527" width="12.26953125" style="20" customWidth="1"/>
    <col min="11528" max="11771" width="9.1796875" style="20"/>
    <col min="11772" max="11772" width="4.453125" style="20" customWidth="1"/>
    <col min="11773" max="11773" width="20.81640625" style="20" customWidth="1"/>
    <col min="11774" max="11775" width="12" style="20" customWidth="1"/>
    <col min="11776" max="11776" width="14.54296875" style="20" customWidth="1"/>
    <col min="11777" max="11777" width="12.453125" style="20" customWidth="1"/>
    <col min="11778" max="11778" width="19.7265625" style="20" customWidth="1"/>
    <col min="11779" max="11779" width="9.1796875" style="20"/>
    <col min="11780" max="11780" width="16.81640625" style="20" customWidth="1"/>
    <col min="11781" max="11781" width="12.54296875" style="20" customWidth="1"/>
    <col min="11782" max="11782" width="11.7265625" style="20" customWidth="1"/>
    <col min="11783" max="11783" width="12.26953125" style="20" customWidth="1"/>
    <col min="11784" max="12027" width="9.1796875" style="20"/>
    <col min="12028" max="12028" width="4.453125" style="20" customWidth="1"/>
    <col min="12029" max="12029" width="20.81640625" style="20" customWidth="1"/>
    <col min="12030" max="12031" width="12" style="20" customWidth="1"/>
    <col min="12032" max="12032" width="14.54296875" style="20" customWidth="1"/>
    <col min="12033" max="12033" width="12.453125" style="20" customWidth="1"/>
    <col min="12034" max="12034" width="19.7265625" style="20" customWidth="1"/>
    <col min="12035" max="12035" width="9.1796875" style="20"/>
    <col min="12036" max="12036" width="16.81640625" style="20" customWidth="1"/>
    <col min="12037" max="12037" width="12.54296875" style="20" customWidth="1"/>
    <col min="12038" max="12038" width="11.7265625" style="20" customWidth="1"/>
    <col min="12039" max="12039" width="12.26953125" style="20" customWidth="1"/>
    <col min="12040" max="12283" width="9.1796875" style="20"/>
    <col min="12284" max="12284" width="4.453125" style="20" customWidth="1"/>
    <col min="12285" max="12285" width="20.81640625" style="20" customWidth="1"/>
    <col min="12286" max="12287" width="12" style="20" customWidth="1"/>
    <col min="12288" max="12288" width="14.54296875" style="20" customWidth="1"/>
    <col min="12289" max="12289" width="12.453125" style="20" customWidth="1"/>
    <col min="12290" max="12290" width="19.7265625" style="20" customWidth="1"/>
    <col min="12291" max="12291" width="9.1796875" style="20"/>
    <col min="12292" max="12292" width="16.81640625" style="20" customWidth="1"/>
    <col min="12293" max="12293" width="12.54296875" style="20" customWidth="1"/>
    <col min="12294" max="12294" width="11.7265625" style="20" customWidth="1"/>
    <col min="12295" max="12295" width="12.26953125" style="20" customWidth="1"/>
    <col min="12296" max="12539" width="9.1796875" style="20"/>
    <col min="12540" max="12540" width="4.453125" style="20" customWidth="1"/>
    <col min="12541" max="12541" width="20.81640625" style="20" customWidth="1"/>
    <col min="12542" max="12543" width="12" style="20" customWidth="1"/>
    <col min="12544" max="12544" width="14.54296875" style="20" customWidth="1"/>
    <col min="12545" max="12545" width="12.453125" style="20" customWidth="1"/>
    <col min="12546" max="12546" width="19.7265625" style="20" customWidth="1"/>
    <col min="12547" max="12547" width="9.1796875" style="20"/>
    <col min="12548" max="12548" width="16.81640625" style="20" customWidth="1"/>
    <col min="12549" max="12549" width="12.54296875" style="20" customWidth="1"/>
    <col min="12550" max="12550" width="11.7265625" style="20" customWidth="1"/>
    <col min="12551" max="12551" width="12.26953125" style="20" customWidth="1"/>
    <col min="12552" max="12795" width="9.1796875" style="20"/>
    <col min="12796" max="12796" width="4.453125" style="20" customWidth="1"/>
    <col min="12797" max="12797" width="20.81640625" style="20" customWidth="1"/>
    <col min="12798" max="12799" width="12" style="20" customWidth="1"/>
    <col min="12800" max="12800" width="14.54296875" style="20" customWidth="1"/>
    <col min="12801" max="12801" width="12.453125" style="20" customWidth="1"/>
    <col min="12802" max="12802" width="19.7265625" style="20" customWidth="1"/>
    <col min="12803" max="12803" width="9.1796875" style="20"/>
    <col min="12804" max="12804" width="16.81640625" style="20" customWidth="1"/>
    <col min="12805" max="12805" width="12.54296875" style="20" customWidth="1"/>
    <col min="12806" max="12806" width="11.7265625" style="20" customWidth="1"/>
    <col min="12807" max="12807" width="12.26953125" style="20" customWidth="1"/>
    <col min="12808" max="13051" width="9.1796875" style="20"/>
    <col min="13052" max="13052" width="4.453125" style="20" customWidth="1"/>
    <col min="13053" max="13053" width="20.81640625" style="20" customWidth="1"/>
    <col min="13054" max="13055" width="12" style="20" customWidth="1"/>
    <col min="13056" max="13056" width="14.54296875" style="20" customWidth="1"/>
    <col min="13057" max="13057" width="12.453125" style="20" customWidth="1"/>
    <col min="13058" max="13058" width="19.7265625" style="20" customWidth="1"/>
    <col min="13059" max="13059" width="9.1796875" style="20"/>
    <col min="13060" max="13060" width="16.81640625" style="20" customWidth="1"/>
    <col min="13061" max="13061" width="12.54296875" style="20" customWidth="1"/>
    <col min="13062" max="13062" width="11.7265625" style="20" customWidth="1"/>
    <col min="13063" max="13063" width="12.26953125" style="20" customWidth="1"/>
    <col min="13064" max="13307" width="9.1796875" style="20"/>
    <col min="13308" max="13308" width="4.453125" style="20" customWidth="1"/>
    <col min="13309" max="13309" width="20.81640625" style="20" customWidth="1"/>
    <col min="13310" max="13311" width="12" style="20" customWidth="1"/>
    <col min="13312" max="13312" width="14.54296875" style="20" customWidth="1"/>
    <col min="13313" max="13313" width="12.453125" style="20" customWidth="1"/>
    <col min="13314" max="13314" width="19.7265625" style="20" customWidth="1"/>
    <col min="13315" max="13315" width="9.1796875" style="20"/>
    <col min="13316" max="13316" width="16.81640625" style="20" customWidth="1"/>
    <col min="13317" max="13317" width="12.54296875" style="20" customWidth="1"/>
    <col min="13318" max="13318" width="11.7265625" style="20" customWidth="1"/>
    <col min="13319" max="13319" width="12.26953125" style="20" customWidth="1"/>
    <col min="13320" max="13563" width="9.1796875" style="20"/>
    <col min="13564" max="13564" width="4.453125" style="20" customWidth="1"/>
    <col min="13565" max="13565" width="20.81640625" style="20" customWidth="1"/>
    <col min="13566" max="13567" width="12" style="20" customWidth="1"/>
    <col min="13568" max="13568" width="14.54296875" style="20" customWidth="1"/>
    <col min="13569" max="13569" width="12.453125" style="20" customWidth="1"/>
    <col min="13570" max="13570" width="19.7265625" style="20" customWidth="1"/>
    <col min="13571" max="13571" width="9.1796875" style="20"/>
    <col min="13572" max="13572" width="16.81640625" style="20" customWidth="1"/>
    <col min="13573" max="13573" width="12.54296875" style="20" customWidth="1"/>
    <col min="13574" max="13574" width="11.7265625" style="20" customWidth="1"/>
    <col min="13575" max="13575" width="12.26953125" style="20" customWidth="1"/>
    <col min="13576" max="13819" width="9.1796875" style="20"/>
    <col min="13820" max="13820" width="4.453125" style="20" customWidth="1"/>
    <col min="13821" max="13821" width="20.81640625" style="20" customWidth="1"/>
    <col min="13822" max="13823" width="12" style="20" customWidth="1"/>
    <col min="13824" max="13824" width="14.54296875" style="20" customWidth="1"/>
    <col min="13825" max="13825" width="12.453125" style="20" customWidth="1"/>
    <col min="13826" max="13826" width="19.7265625" style="20" customWidth="1"/>
    <col min="13827" max="13827" width="9.1796875" style="20"/>
    <col min="13828" max="13828" width="16.81640625" style="20" customWidth="1"/>
    <col min="13829" max="13829" width="12.54296875" style="20" customWidth="1"/>
    <col min="13830" max="13830" width="11.7265625" style="20" customWidth="1"/>
    <col min="13831" max="13831" width="12.26953125" style="20" customWidth="1"/>
    <col min="13832" max="14075" width="9.1796875" style="20"/>
    <col min="14076" max="14076" width="4.453125" style="20" customWidth="1"/>
    <col min="14077" max="14077" width="20.81640625" style="20" customWidth="1"/>
    <col min="14078" max="14079" width="12" style="20" customWidth="1"/>
    <col min="14080" max="14080" width="14.54296875" style="20" customWidth="1"/>
    <col min="14081" max="14081" width="12.453125" style="20" customWidth="1"/>
    <col min="14082" max="14082" width="19.7265625" style="20" customWidth="1"/>
    <col min="14083" max="14083" width="9.1796875" style="20"/>
    <col min="14084" max="14084" width="16.81640625" style="20" customWidth="1"/>
    <col min="14085" max="14085" width="12.54296875" style="20" customWidth="1"/>
    <col min="14086" max="14086" width="11.7265625" style="20" customWidth="1"/>
    <col min="14087" max="14087" width="12.26953125" style="20" customWidth="1"/>
    <col min="14088" max="14331" width="9.1796875" style="20"/>
    <col min="14332" max="14332" width="4.453125" style="20" customWidth="1"/>
    <col min="14333" max="14333" width="20.81640625" style="20" customWidth="1"/>
    <col min="14334" max="14335" width="12" style="20" customWidth="1"/>
    <col min="14336" max="14336" width="14.54296875" style="20" customWidth="1"/>
    <col min="14337" max="14337" width="12.453125" style="20" customWidth="1"/>
    <col min="14338" max="14338" width="19.7265625" style="20" customWidth="1"/>
    <col min="14339" max="14339" width="9.1796875" style="20"/>
    <col min="14340" max="14340" width="16.81640625" style="20" customWidth="1"/>
    <col min="14341" max="14341" width="12.54296875" style="20" customWidth="1"/>
    <col min="14342" max="14342" width="11.7265625" style="20" customWidth="1"/>
    <col min="14343" max="14343" width="12.26953125" style="20" customWidth="1"/>
    <col min="14344" max="14587" width="9.1796875" style="20"/>
    <col min="14588" max="14588" width="4.453125" style="20" customWidth="1"/>
    <col min="14589" max="14589" width="20.81640625" style="20" customWidth="1"/>
    <col min="14590" max="14591" width="12" style="20" customWidth="1"/>
    <col min="14592" max="14592" width="14.54296875" style="20" customWidth="1"/>
    <col min="14593" max="14593" width="12.453125" style="20" customWidth="1"/>
    <col min="14594" max="14594" width="19.7265625" style="20" customWidth="1"/>
    <col min="14595" max="14595" width="9.1796875" style="20"/>
    <col min="14596" max="14596" width="16.81640625" style="20" customWidth="1"/>
    <col min="14597" max="14597" width="12.54296875" style="20" customWidth="1"/>
    <col min="14598" max="14598" width="11.7265625" style="20" customWidth="1"/>
    <col min="14599" max="14599" width="12.26953125" style="20" customWidth="1"/>
    <col min="14600" max="14843" width="9.1796875" style="20"/>
    <col min="14844" max="14844" width="4.453125" style="20" customWidth="1"/>
    <col min="14845" max="14845" width="20.81640625" style="20" customWidth="1"/>
    <col min="14846" max="14847" width="12" style="20" customWidth="1"/>
    <col min="14848" max="14848" width="14.54296875" style="20" customWidth="1"/>
    <col min="14849" max="14849" width="12.453125" style="20" customWidth="1"/>
    <col min="14850" max="14850" width="19.7265625" style="20" customWidth="1"/>
    <col min="14851" max="14851" width="9.1796875" style="20"/>
    <col min="14852" max="14852" width="16.81640625" style="20" customWidth="1"/>
    <col min="14853" max="14853" width="12.54296875" style="20" customWidth="1"/>
    <col min="14854" max="14854" width="11.7265625" style="20" customWidth="1"/>
    <col min="14855" max="14855" width="12.26953125" style="20" customWidth="1"/>
    <col min="14856" max="15099" width="9.1796875" style="20"/>
    <col min="15100" max="15100" width="4.453125" style="20" customWidth="1"/>
    <col min="15101" max="15101" width="20.81640625" style="20" customWidth="1"/>
    <col min="15102" max="15103" width="12" style="20" customWidth="1"/>
    <col min="15104" max="15104" width="14.54296875" style="20" customWidth="1"/>
    <col min="15105" max="15105" width="12.453125" style="20" customWidth="1"/>
    <col min="15106" max="15106" width="19.7265625" style="20" customWidth="1"/>
    <col min="15107" max="15107" width="9.1796875" style="20"/>
    <col min="15108" max="15108" width="16.81640625" style="20" customWidth="1"/>
    <col min="15109" max="15109" width="12.54296875" style="20" customWidth="1"/>
    <col min="15110" max="15110" width="11.7265625" style="20" customWidth="1"/>
    <col min="15111" max="15111" width="12.26953125" style="20" customWidth="1"/>
    <col min="15112" max="15355" width="9.1796875" style="20"/>
    <col min="15356" max="15356" width="4.453125" style="20" customWidth="1"/>
    <col min="15357" max="15357" width="20.81640625" style="20" customWidth="1"/>
    <col min="15358" max="15359" width="12" style="20" customWidth="1"/>
    <col min="15360" max="15360" width="14.54296875" style="20" customWidth="1"/>
    <col min="15361" max="15361" width="12.453125" style="20" customWidth="1"/>
    <col min="15362" max="15362" width="19.7265625" style="20" customWidth="1"/>
    <col min="15363" max="15363" width="9.1796875" style="20"/>
    <col min="15364" max="15364" width="16.81640625" style="20" customWidth="1"/>
    <col min="15365" max="15365" width="12.54296875" style="20" customWidth="1"/>
    <col min="15366" max="15366" width="11.7265625" style="20" customWidth="1"/>
    <col min="15367" max="15367" width="12.26953125" style="20" customWidth="1"/>
    <col min="15368" max="15611" width="9.1796875" style="20"/>
    <col min="15612" max="15612" width="4.453125" style="20" customWidth="1"/>
    <col min="15613" max="15613" width="20.81640625" style="20" customWidth="1"/>
    <col min="15614" max="15615" width="12" style="20" customWidth="1"/>
    <col min="15616" max="15616" width="14.54296875" style="20" customWidth="1"/>
    <col min="15617" max="15617" width="12.453125" style="20" customWidth="1"/>
    <col min="15618" max="15618" width="19.7265625" style="20" customWidth="1"/>
    <col min="15619" max="15619" width="9.1796875" style="20"/>
    <col min="15620" max="15620" width="16.81640625" style="20" customWidth="1"/>
    <col min="15621" max="15621" width="12.54296875" style="20" customWidth="1"/>
    <col min="15622" max="15622" width="11.7265625" style="20" customWidth="1"/>
    <col min="15623" max="15623" width="12.26953125" style="20" customWidth="1"/>
    <col min="15624" max="15867" width="9.1796875" style="20"/>
    <col min="15868" max="15868" width="4.453125" style="20" customWidth="1"/>
    <col min="15869" max="15869" width="20.81640625" style="20" customWidth="1"/>
    <col min="15870" max="15871" width="12" style="20" customWidth="1"/>
    <col min="15872" max="15872" width="14.54296875" style="20" customWidth="1"/>
    <col min="15873" max="15873" width="12.453125" style="20" customWidth="1"/>
    <col min="15874" max="15874" width="19.7265625" style="20" customWidth="1"/>
    <col min="15875" max="15875" width="9.1796875" style="20"/>
    <col min="15876" max="15876" width="16.81640625" style="20" customWidth="1"/>
    <col min="15877" max="15877" width="12.54296875" style="20" customWidth="1"/>
    <col min="15878" max="15878" width="11.7265625" style="20" customWidth="1"/>
    <col min="15879" max="15879" width="12.26953125" style="20" customWidth="1"/>
    <col min="15880" max="16123" width="9.1796875" style="20"/>
    <col min="16124" max="16124" width="4.453125" style="20" customWidth="1"/>
    <col min="16125" max="16125" width="20.81640625" style="20" customWidth="1"/>
    <col min="16126" max="16127" width="12" style="20" customWidth="1"/>
    <col min="16128" max="16128" width="14.54296875" style="20" customWidth="1"/>
    <col min="16129" max="16129" width="12.453125" style="20" customWidth="1"/>
    <col min="16130" max="16130" width="19.7265625" style="20" customWidth="1"/>
    <col min="16131" max="16131" width="9.1796875" style="20"/>
    <col min="16132" max="16132" width="16.81640625" style="20" customWidth="1"/>
    <col min="16133" max="16133" width="12.54296875" style="20" customWidth="1"/>
    <col min="16134" max="16134" width="11.7265625" style="20" customWidth="1"/>
    <col min="16135" max="16135" width="12.26953125" style="20" customWidth="1"/>
    <col min="16136" max="16384" width="9.1796875" style="20"/>
  </cols>
  <sheetData>
    <row r="1" spans="1:20" ht="15.5">
      <c r="A1" s="15"/>
    </row>
    <row r="2" spans="1:20" ht="26.25" customHeight="1">
      <c r="A2" s="16" t="s">
        <v>195</v>
      </c>
    </row>
    <row r="5" spans="1:20" ht="38.25" customHeight="1" thickBot="1">
      <c r="A5" s="926" t="s">
        <v>286</v>
      </c>
      <c r="B5" s="926"/>
      <c r="C5" s="926"/>
      <c r="D5" s="926"/>
      <c r="E5" s="926"/>
      <c r="F5" s="926"/>
      <c r="H5" s="60" t="s">
        <v>209</v>
      </c>
    </row>
    <row r="6" spans="1:20" ht="15.75" customHeight="1" thickBot="1">
      <c r="A6" s="927" t="s">
        <v>97</v>
      </c>
      <c r="B6" s="919" t="s">
        <v>285</v>
      </c>
      <c r="C6" s="920"/>
      <c r="D6" s="921"/>
      <c r="E6" s="922" t="s">
        <v>279</v>
      </c>
      <c r="F6" s="924" t="s">
        <v>280</v>
      </c>
    </row>
    <row r="7" spans="1:20" ht="21" customHeight="1" thickBot="1">
      <c r="A7" s="935"/>
      <c r="B7" s="142" t="s">
        <v>198</v>
      </c>
      <c r="C7" s="142" t="s">
        <v>199</v>
      </c>
      <c r="D7" s="142" t="s">
        <v>200</v>
      </c>
      <c r="E7" s="923"/>
      <c r="F7" s="925"/>
    </row>
    <row r="8" spans="1:20" ht="17.25" customHeight="1" thickBot="1">
      <c r="A8" s="94" t="s">
        <v>98</v>
      </c>
      <c r="B8" s="73">
        <v>14038.891</v>
      </c>
      <c r="C8" s="73">
        <v>4836.6369999999997</v>
      </c>
      <c r="D8" s="102">
        <f t="shared" ref="D8:D13" si="0">(C8/B8)*100</f>
        <v>34.451702773388583</v>
      </c>
      <c r="E8" s="73">
        <v>10934.939</v>
      </c>
      <c r="F8" s="102">
        <f t="shared" ref="F8:F13" si="1">((B8-E8)/E8)*100</f>
        <v>28.385636170444105</v>
      </c>
      <c r="H8" s="64" t="s">
        <v>99</v>
      </c>
    </row>
    <row r="9" spans="1:20" ht="18" customHeight="1" thickBot="1">
      <c r="A9" s="95" t="s">
        <v>100</v>
      </c>
      <c r="B9" s="74">
        <v>50520</v>
      </c>
      <c r="C9" s="74">
        <v>10098</v>
      </c>
      <c r="D9" s="103">
        <f t="shared" si="0"/>
        <v>19.98812351543943</v>
      </c>
      <c r="E9" s="74">
        <v>51011</v>
      </c>
      <c r="F9" s="103">
        <f t="shared" si="1"/>
        <v>-0.96253749191350879</v>
      </c>
      <c r="H9" s="59">
        <f>B9-E9</f>
        <v>-491</v>
      </c>
      <c r="O9"/>
      <c r="P9"/>
      <c r="Q9"/>
      <c r="R9"/>
      <c r="S9"/>
      <c r="T9"/>
    </row>
    <row r="10" spans="1:20" ht="15" customHeight="1" thickBot="1">
      <c r="A10" s="96" t="s">
        <v>196</v>
      </c>
      <c r="B10" s="75">
        <v>21098</v>
      </c>
      <c r="C10" s="135">
        <v>0</v>
      </c>
      <c r="D10" s="103">
        <f t="shared" si="0"/>
        <v>0</v>
      </c>
      <c r="E10" s="76">
        <v>25583</v>
      </c>
      <c r="F10" s="103">
        <f t="shared" si="1"/>
        <v>-17.531173044599928</v>
      </c>
      <c r="O10"/>
      <c r="P10"/>
      <c r="Q10"/>
      <c r="R10"/>
      <c r="S10"/>
      <c r="T10"/>
    </row>
    <row r="11" spans="1:20" ht="17.25" customHeight="1" thickBot="1">
      <c r="A11" s="95" t="s">
        <v>101</v>
      </c>
      <c r="B11" s="168">
        <v>275566.08799999999</v>
      </c>
      <c r="C11" s="77">
        <v>12231.944</v>
      </c>
      <c r="D11" s="104">
        <f t="shared" si="0"/>
        <v>4.4388422714771778</v>
      </c>
      <c r="E11" s="77">
        <v>306802.46600000001</v>
      </c>
      <c r="F11" s="104">
        <f t="shared" si="1"/>
        <v>-10.181266926322563</v>
      </c>
      <c r="J11" s="92"/>
      <c r="O11"/>
      <c r="P11"/>
      <c r="Q11"/>
      <c r="R11"/>
      <c r="S11"/>
      <c r="T11"/>
    </row>
    <row r="12" spans="1:20" ht="15" customHeight="1" thickBot="1">
      <c r="A12" s="94" t="s">
        <v>102</v>
      </c>
      <c r="B12" s="73">
        <v>106578.781</v>
      </c>
      <c r="C12" s="73">
        <v>21111.114000000001</v>
      </c>
      <c r="D12" s="103">
        <f t="shared" si="0"/>
        <v>19.807989734842248</v>
      </c>
      <c r="E12" s="73">
        <v>89043.978000000003</v>
      </c>
      <c r="F12" s="103">
        <f t="shared" si="1"/>
        <v>19.692295193730001</v>
      </c>
      <c r="O12"/>
      <c r="P12"/>
      <c r="Q12"/>
      <c r="R12"/>
      <c r="S12"/>
      <c r="T12"/>
    </row>
    <row r="13" spans="1:20" ht="15" customHeight="1" thickBot="1">
      <c r="A13" s="94" t="s">
        <v>103</v>
      </c>
      <c r="B13" s="73">
        <f>B11+B12</f>
        <v>382144.86900000001</v>
      </c>
      <c r="C13" s="73">
        <f>C11+C12</f>
        <v>33343.058000000005</v>
      </c>
      <c r="D13" s="105">
        <f t="shared" si="0"/>
        <v>8.7252402700715059</v>
      </c>
      <c r="E13" s="73">
        <f>E11+E12</f>
        <v>395846.44400000002</v>
      </c>
      <c r="F13" s="105">
        <f t="shared" si="1"/>
        <v>-3.4613358810417938</v>
      </c>
      <c r="O13"/>
      <c r="P13"/>
      <c r="Q13"/>
      <c r="R13"/>
      <c r="S13"/>
      <c r="T13"/>
    </row>
    <row r="14" spans="1:20">
      <c r="E14" s="134"/>
      <c r="O14"/>
      <c r="P14"/>
      <c r="Q14"/>
      <c r="R14"/>
      <c r="S14"/>
      <c r="T14"/>
    </row>
    <row r="15" spans="1:20">
      <c r="O15"/>
      <c r="P15"/>
      <c r="Q15"/>
      <c r="R15"/>
      <c r="S15"/>
      <c r="T15"/>
    </row>
    <row r="16" spans="1:20" ht="15">
      <c r="A16" s="19" t="s">
        <v>197</v>
      </c>
      <c r="O16"/>
      <c r="P16"/>
      <c r="Q16"/>
      <c r="R16"/>
      <c r="S16"/>
      <c r="T16"/>
    </row>
    <row r="17" spans="1:20">
      <c r="O17"/>
      <c r="P17"/>
      <c r="Q17"/>
      <c r="R17"/>
      <c r="S17"/>
      <c r="T17"/>
    </row>
    <row r="18" spans="1:20" ht="33" customHeight="1" thickBot="1">
      <c r="A18" s="926" t="s">
        <v>287</v>
      </c>
      <c r="B18" s="926"/>
      <c r="C18" s="926"/>
      <c r="D18" s="926"/>
      <c r="E18" s="926"/>
      <c r="F18" s="926"/>
      <c r="O18"/>
      <c r="P18"/>
      <c r="Q18"/>
      <c r="R18"/>
      <c r="S18"/>
      <c r="T18"/>
    </row>
    <row r="19" spans="1:20" ht="16.5" customHeight="1" thickBot="1">
      <c r="A19" s="917" t="s">
        <v>104</v>
      </c>
      <c r="B19" s="919" t="s">
        <v>285</v>
      </c>
      <c r="C19" s="920"/>
      <c r="D19" s="921"/>
      <c r="E19" s="922" t="s">
        <v>279</v>
      </c>
      <c r="F19" s="924" t="s">
        <v>280</v>
      </c>
      <c r="K19"/>
      <c r="L19"/>
      <c r="M19"/>
      <c r="O19"/>
      <c r="P19"/>
      <c r="Q19"/>
      <c r="R19"/>
      <c r="S19"/>
      <c r="T19"/>
    </row>
    <row r="20" spans="1:20" ht="21" customHeight="1" thickBot="1">
      <c r="A20" s="918"/>
      <c r="B20" s="93" t="s">
        <v>198</v>
      </c>
      <c r="C20" s="93" t="s">
        <v>253</v>
      </c>
      <c r="D20" s="93" t="s">
        <v>254</v>
      </c>
      <c r="E20" s="923"/>
      <c r="F20" s="925"/>
      <c r="K20"/>
      <c r="L20"/>
      <c r="M20"/>
      <c r="O20"/>
      <c r="P20"/>
      <c r="Q20"/>
      <c r="R20"/>
      <c r="S20"/>
      <c r="T20"/>
    </row>
    <row r="21" spans="1:20" ht="14.5" thickBot="1">
      <c r="A21" s="17" t="s">
        <v>98</v>
      </c>
      <c r="B21" s="73">
        <v>32996.713000000003</v>
      </c>
      <c r="C21" s="78">
        <v>0</v>
      </c>
      <c r="D21" s="102">
        <f t="shared" ref="D21:D26" si="2">(C21/B21)*100</f>
        <v>0</v>
      </c>
      <c r="E21" s="73">
        <v>45324.656000000003</v>
      </c>
      <c r="F21" s="102">
        <f t="shared" ref="F21:F26" si="3">((B21-E21)/E21)*100</f>
        <v>-27.199198158282766</v>
      </c>
      <c r="H21" s="64" t="s">
        <v>105</v>
      </c>
      <c r="K21"/>
      <c r="L21"/>
      <c r="M21"/>
      <c r="O21"/>
      <c r="P21"/>
      <c r="Q21"/>
      <c r="R21"/>
      <c r="S21"/>
      <c r="T21"/>
    </row>
    <row r="22" spans="1:20" ht="14.5" thickBot="1">
      <c r="A22" s="17" t="s">
        <v>100</v>
      </c>
      <c r="B22" s="73">
        <v>161383</v>
      </c>
      <c r="C22" s="78">
        <v>0</v>
      </c>
      <c r="D22" s="103">
        <f t="shared" si="2"/>
        <v>0</v>
      </c>
      <c r="E22" s="73">
        <v>192967</v>
      </c>
      <c r="F22" s="103">
        <f t="shared" si="3"/>
        <v>-16.367565438650132</v>
      </c>
      <c r="H22" s="59">
        <f>B22-E22</f>
        <v>-31584</v>
      </c>
      <c r="O22"/>
      <c r="P22"/>
      <c r="Q22"/>
      <c r="R22"/>
      <c r="S22"/>
      <c r="T22"/>
    </row>
    <row r="23" spans="1:20" ht="14.5" thickBot="1">
      <c r="A23" s="18" t="s">
        <v>196</v>
      </c>
      <c r="B23" s="76">
        <v>48910</v>
      </c>
      <c r="C23" s="79">
        <v>0</v>
      </c>
      <c r="D23" s="103">
        <f t="shared" si="2"/>
        <v>0</v>
      </c>
      <c r="E23" s="76">
        <v>52966</v>
      </c>
      <c r="F23" s="103">
        <f t="shared" si="3"/>
        <v>-7.6577427028659901</v>
      </c>
      <c r="O23"/>
      <c r="P23"/>
      <c r="Q23"/>
      <c r="R23"/>
      <c r="S23"/>
      <c r="T23"/>
    </row>
    <row r="24" spans="1:20" ht="14.5" thickBot="1">
      <c r="A24" s="17" t="s">
        <v>101</v>
      </c>
      <c r="B24" s="73">
        <v>19137.920999999998</v>
      </c>
      <c r="C24" s="80">
        <v>58.238999999999997</v>
      </c>
      <c r="D24" s="104">
        <f t="shared" si="2"/>
        <v>0.30431205145010265</v>
      </c>
      <c r="E24" s="73">
        <v>17494.170999999998</v>
      </c>
      <c r="F24" s="104">
        <f t="shared" si="3"/>
        <v>9.3959868118357832</v>
      </c>
      <c r="O24"/>
      <c r="P24"/>
      <c r="Q24"/>
      <c r="R24"/>
      <c r="S24"/>
      <c r="T24"/>
    </row>
    <row r="25" spans="1:20" ht="14.5" thickBot="1">
      <c r="A25" s="17" t="s">
        <v>102</v>
      </c>
      <c r="B25" s="73">
        <v>5243.3869999999997</v>
      </c>
      <c r="C25" s="80">
        <v>52.505000000000003</v>
      </c>
      <c r="D25" s="103">
        <f t="shared" si="2"/>
        <v>1.001356565899103</v>
      </c>
      <c r="E25" s="73">
        <v>5563.3559999999998</v>
      </c>
      <c r="F25" s="103">
        <f>((B25-E25)/E25)*100</f>
        <v>-5.7513666211545704</v>
      </c>
      <c r="O25"/>
      <c r="P25"/>
      <c r="Q25"/>
      <c r="R25"/>
      <c r="S25"/>
      <c r="T25"/>
    </row>
    <row r="26" spans="1:20" ht="14.5" thickBot="1">
      <c r="A26" s="17" t="s">
        <v>103</v>
      </c>
      <c r="B26" s="73">
        <f>B24+B25</f>
        <v>24381.307999999997</v>
      </c>
      <c r="C26" s="81">
        <f>C24+C25</f>
        <v>110.744</v>
      </c>
      <c r="D26" s="105">
        <f t="shared" si="2"/>
        <v>0.45421681232196404</v>
      </c>
      <c r="E26" s="73">
        <f>E24+E25</f>
        <v>23057.526999999998</v>
      </c>
      <c r="F26" s="105">
        <f t="shared" si="3"/>
        <v>5.7412098010337322</v>
      </c>
      <c r="O26"/>
      <c r="P26"/>
      <c r="Q26"/>
      <c r="R26"/>
      <c r="S26"/>
      <c r="T26"/>
    </row>
    <row r="27" spans="1:20" ht="16.5" customHeight="1">
      <c r="A27" s="936"/>
      <c r="B27" s="936"/>
      <c r="C27" s="936"/>
      <c r="D27" s="936"/>
      <c r="E27" s="936"/>
      <c r="F27" s="936"/>
      <c r="H27"/>
      <c r="I27"/>
      <c r="J27"/>
      <c r="K27"/>
      <c r="L27"/>
      <c r="M27"/>
      <c r="N27"/>
      <c r="O27"/>
      <c r="P27"/>
      <c r="Q27"/>
      <c r="R27"/>
      <c r="S27"/>
      <c r="T27"/>
    </row>
    <row r="28" spans="1:20">
      <c r="B28" s="22"/>
      <c r="C28" s="23"/>
      <c r="D28" s="23"/>
      <c r="E28" s="23"/>
      <c r="F28" s="24"/>
      <c r="H28"/>
      <c r="I28"/>
      <c r="J28"/>
      <c r="K28"/>
      <c r="L28"/>
      <c r="M28"/>
      <c r="N28"/>
      <c r="O28"/>
      <c r="P28"/>
      <c r="Q28"/>
      <c r="R28"/>
      <c r="S28"/>
      <c r="T28"/>
    </row>
    <row r="29" spans="1:20" ht="13">
      <c r="A29" s="145" t="s">
        <v>256</v>
      </c>
      <c r="B29" s="25"/>
      <c r="C29" s="26"/>
      <c r="D29" s="26"/>
      <c r="E29" s="26"/>
      <c r="F29" s="24"/>
      <c r="H29"/>
      <c r="I29"/>
      <c r="J29"/>
      <c r="K29"/>
      <c r="L29"/>
      <c r="M29"/>
      <c r="N29"/>
      <c r="O29"/>
      <c r="P29"/>
      <c r="Q29"/>
      <c r="R29"/>
      <c r="S29"/>
      <c r="T29"/>
    </row>
    <row r="30" spans="1:20" ht="13">
      <c r="A30" s="22"/>
      <c r="B30" s="29"/>
      <c r="H30"/>
      <c r="I30"/>
      <c r="J30"/>
      <c r="K30"/>
      <c r="L30"/>
      <c r="M30"/>
      <c r="N30"/>
      <c r="O30"/>
      <c r="P30"/>
      <c r="Q30"/>
      <c r="R30"/>
      <c r="S30"/>
      <c r="T30"/>
    </row>
    <row r="31" spans="1:20" ht="13">
      <c r="A31" s="22"/>
      <c r="B31" s="30"/>
      <c r="E31" s="31"/>
      <c r="H31"/>
      <c r="I31"/>
      <c r="J31"/>
      <c r="K31"/>
      <c r="L31"/>
      <c r="M31"/>
      <c r="N31"/>
      <c r="O31"/>
      <c r="P31"/>
      <c r="Q31"/>
      <c r="R31"/>
      <c r="S31"/>
      <c r="T31"/>
    </row>
    <row r="32" spans="1:20" ht="13">
      <c r="A32" s="25"/>
      <c r="C32" s="916"/>
      <c r="D32" s="916"/>
      <c r="H32"/>
      <c r="I32"/>
      <c r="J32"/>
      <c r="K32"/>
      <c r="L32"/>
      <c r="M32"/>
      <c r="N32"/>
      <c r="O32"/>
      <c r="P32"/>
      <c r="Q32"/>
      <c r="R32"/>
      <c r="S32"/>
      <c r="T32"/>
    </row>
    <row r="33" spans="1:20">
      <c r="F33" s="20" t="s">
        <v>92</v>
      </c>
      <c r="H33"/>
      <c r="I33"/>
      <c r="J33"/>
      <c r="K33"/>
      <c r="L33"/>
      <c r="M33"/>
      <c r="N33"/>
      <c r="O33"/>
      <c r="P33"/>
      <c r="Q33"/>
      <c r="R33"/>
      <c r="S33"/>
      <c r="T33"/>
    </row>
    <row r="34" spans="1:20" ht="15.5">
      <c r="A34" s="27"/>
      <c r="C34" s="28"/>
      <c r="D34"/>
      <c r="E34"/>
      <c r="H34"/>
      <c r="I34"/>
      <c r="J34"/>
      <c r="K34"/>
      <c r="L34"/>
      <c r="M34"/>
      <c r="N34"/>
      <c r="O34"/>
      <c r="P34"/>
      <c r="Q34"/>
      <c r="R34"/>
      <c r="S34"/>
      <c r="T34"/>
    </row>
    <row r="35" spans="1:20">
      <c r="B35" s="32"/>
      <c r="D35"/>
      <c r="E35"/>
      <c r="H35"/>
      <c r="I35"/>
      <c r="J35"/>
      <c r="K35"/>
      <c r="L35"/>
      <c r="M35"/>
      <c r="N35"/>
      <c r="O35"/>
      <c r="P35"/>
      <c r="Q35"/>
      <c r="R35"/>
      <c r="S35"/>
      <c r="T35"/>
    </row>
    <row r="36" spans="1:20" ht="13">
      <c r="A36" s="21"/>
      <c r="B36" s="32"/>
      <c r="D36"/>
      <c r="E36"/>
      <c r="H36"/>
      <c r="I36"/>
      <c r="J36"/>
      <c r="K36"/>
      <c r="L36"/>
      <c r="M36"/>
      <c r="N36"/>
      <c r="O36"/>
      <c r="P36"/>
      <c r="Q36"/>
      <c r="R36"/>
      <c r="S36"/>
      <c r="T36"/>
    </row>
    <row r="37" spans="1:20" ht="13">
      <c r="A37" s="21"/>
      <c r="D37"/>
      <c r="E37"/>
      <c r="H37"/>
      <c r="I37"/>
      <c r="J37"/>
      <c r="K37"/>
      <c r="L37"/>
      <c r="M37"/>
      <c r="N37"/>
      <c r="O37"/>
      <c r="P37"/>
      <c r="Q37"/>
      <c r="R37"/>
      <c r="S37"/>
      <c r="T37"/>
    </row>
    <row r="38" spans="1:20">
      <c r="A38" s="22"/>
      <c r="B38" s="23"/>
      <c r="C38" s="23"/>
      <c r="D38"/>
      <c r="E38"/>
      <c r="F38" s="24"/>
      <c r="H38"/>
      <c r="I38"/>
      <c r="J38"/>
      <c r="K38"/>
      <c r="L38"/>
      <c r="M38"/>
      <c r="N38"/>
      <c r="O38"/>
      <c r="P38"/>
      <c r="Q38"/>
      <c r="R38"/>
    </row>
    <row r="39" spans="1:20">
      <c r="A39" s="22"/>
      <c r="B39" s="23"/>
      <c r="C39" s="23"/>
      <c r="D39"/>
      <c r="E39"/>
      <c r="F39" s="24"/>
      <c r="H39"/>
      <c r="I39"/>
      <c r="J39"/>
      <c r="K39"/>
      <c r="L39"/>
      <c r="M39"/>
      <c r="N39"/>
      <c r="O39"/>
      <c r="P39"/>
      <c r="Q39"/>
      <c r="R39"/>
    </row>
    <row r="40" spans="1:20" ht="13">
      <c r="A40" s="25"/>
      <c r="B40" s="26"/>
      <c r="C40" s="26"/>
      <c r="D40"/>
      <c r="E40"/>
      <c r="F40" s="24"/>
      <c r="H40"/>
      <c r="I40"/>
      <c r="J40"/>
      <c r="K40"/>
      <c r="L40"/>
      <c r="M40"/>
      <c r="N40"/>
      <c r="O40"/>
      <c r="P40"/>
      <c r="Q40"/>
      <c r="R40"/>
    </row>
    <row r="41" spans="1:20" ht="13">
      <c r="A41" s="29"/>
      <c r="D41"/>
      <c r="E41"/>
      <c r="H41"/>
      <c r="I41"/>
      <c r="J41"/>
      <c r="K41"/>
      <c r="L41"/>
      <c r="M41"/>
      <c r="N41"/>
      <c r="O41"/>
      <c r="P41"/>
      <c r="Q41"/>
      <c r="R41"/>
    </row>
    <row r="42" spans="1:20" ht="13">
      <c r="A42" s="30"/>
      <c r="D42"/>
      <c r="E42"/>
    </row>
    <row r="43" spans="1:20">
      <c r="B43" s="916"/>
      <c r="C43" s="916"/>
    </row>
    <row r="45" spans="1:20">
      <c r="B45" s="28"/>
    </row>
    <row r="46" spans="1:20">
      <c r="A46" s="32"/>
    </row>
    <row r="47" spans="1:20">
      <c r="A47" s="32"/>
      <c r="D47" s="28"/>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8"/>
  <dimension ref="A1:X136"/>
  <sheetViews>
    <sheetView showGridLines="0" workbookViewId="0">
      <selection activeCell="N37" sqref="N37"/>
    </sheetView>
  </sheetViews>
  <sheetFormatPr defaultRowHeight="12.5"/>
  <cols>
    <col min="1" max="1" width="21.7265625" style="20" customWidth="1"/>
    <col min="2" max="2" width="11.1796875" style="20" customWidth="1"/>
    <col min="3" max="3" width="12.1796875" style="20" customWidth="1"/>
    <col min="4" max="4" width="8.81640625" style="20" bestFit="1" customWidth="1"/>
    <col min="5" max="5" width="3" style="20" customWidth="1"/>
    <col min="6" max="6" width="20.26953125" style="20" customWidth="1"/>
    <col min="7" max="7" width="10.54296875" style="20" customWidth="1"/>
    <col min="8" max="8" width="9.81640625" style="92" bestFit="1" customWidth="1"/>
    <col min="9" max="9" width="8.81640625" style="20" bestFit="1" customWidth="1"/>
    <col min="10" max="10" width="2.81640625" style="20" customWidth="1"/>
    <col min="11" max="11" width="19.81640625" style="20" customWidth="1"/>
    <col min="12" max="12" width="12.1796875" style="20" customWidth="1"/>
    <col min="13" max="13" width="11.7265625" style="20" customWidth="1"/>
    <col min="14" max="14" width="8.81640625" style="20" bestFit="1" customWidth="1"/>
    <col min="15" max="15" width="4.453125" style="20" customWidth="1"/>
    <col min="16" max="16" width="16.7265625" style="20" customWidth="1"/>
    <col min="17" max="17" width="12.453125" style="20" customWidth="1"/>
    <col min="18" max="18" width="15" style="20" customWidth="1"/>
    <col min="19" max="19" width="8.81640625" style="20" bestFit="1" customWidth="1"/>
    <col min="20" max="252" width="9.1796875" style="20"/>
    <col min="253" max="253" width="5" style="20" customWidth="1"/>
    <col min="254" max="254" width="17.7265625" style="20" customWidth="1"/>
    <col min="255" max="255" width="13.81640625" style="20" customWidth="1"/>
    <col min="256" max="256" width="13.1796875" style="20" customWidth="1"/>
    <col min="257" max="257" width="12.26953125" style="20" customWidth="1"/>
    <col min="258" max="258" width="3" style="20" customWidth="1"/>
    <col min="259" max="259" width="20.26953125" style="20" customWidth="1"/>
    <col min="260" max="260" width="12.54296875" style="20" customWidth="1"/>
    <col min="261" max="261" width="11.7265625" style="20" customWidth="1"/>
    <col min="262" max="262" width="9.1796875" style="20"/>
    <col min="263" max="263" width="2.81640625" style="20" customWidth="1"/>
    <col min="264" max="264" width="18.54296875" style="20" customWidth="1"/>
    <col min="265" max="265" width="14.453125" style="20" customWidth="1"/>
    <col min="266" max="266" width="13.7265625" style="20" customWidth="1"/>
    <col min="267" max="267" width="10.1796875" style="20" customWidth="1"/>
    <col min="268" max="268" width="4.453125" style="20" customWidth="1"/>
    <col min="269" max="269" width="24" style="20" customWidth="1"/>
    <col min="270" max="270" width="13.1796875" style="20" customWidth="1"/>
    <col min="271" max="271" width="13" style="20" customWidth="1"/>
    <col min="272" max="272" width="10.453125" style="20" customWidth="1"/>
    <col min="273" max="508" width="9.1796875" style="20"/>
    <col min="509" max="509" width="5" style="20" customWidth="1"/>
    <col min="510" max="510" width="17.7265625" style="20" customWidth="1"/>
    <col min="511" max="511" width="13.81640625" style="20" customWidth="1"/>
    <col min="512" max="512" width="13.1796875" style="20" customWidth="1"/>
    <col min="513" max="513" width="12.26953125" style="20" customWidth="1"/>
    <col min="514" max="514" width="3" style="20" customWidth="1"/>
    <col min="515" max="515" width="20.26953125" style="20" customWidth="1"/>
    <col min="516" max="516" width="12.54296875" style="20" customWidth="1"/>
    <col min="517" max="517" width="11.7265625" style="20" customWidth="1"/>
    <col min="518" max="518" width="9.1796875" style="20"/>
    <col min="519" max="519" width="2.81640625" style="20" customWidth="1"/>
    <col min="520" max="520" width="18.54296875" style="20" customWidth="1"/>
    <col min="521" max="521" width="14.453125" style="20" customWidth="1"/>
    <col min="522" max="522" width="13.7265625" style="20" customWidth="1"/>
    <col min="523" max="523" width="10.1796875" style="20" customWidth="1"/>
    <col min="524" max="524" width="4.453125" style="20" customWidth="1"/>
    <col min="525" max="525" width="24" style="20" customWidth="1"/>
    <col min="526" max="526" width="13.1796875" style="20" customWidth="1"/>
    <col min="527" max="527" width="13" style="20" customWidth="1"/>
    <col min="528" max="528" width="10.453125" style="20" customWidth="1"/>
    <col min="529" max="764" width="9.1796875" style="20"/>
    <col min="765" max="765" width="5" style="20" customWidth="1"/>
    <col min="766" max="766" width="17.7265625" style="20" customWidth="1"/>
    <col min="767" max="767" width="13.81640625" style="20" customWidth="1"/>
    <col min="768" max="768" width="13.1796875" style="20" customWidth="1"/>
    <col min="769" max="769" width="12.26953125" style="20" customWidth="1"/>
    <col min="770" max="770" width="3" style="20" customWidth="1"/>
    <col min="771" max="771" width="20.26953125" style="20" customWidth="1"/>
    <col min="772" max="772" width="12.54296875" style="20" customWidth="1"/>
    <col min="773" max="773" width="11.7265625" style="20" customWidth="1"/>
    <col min="774" max="774" width="9.1796875" style="20"/>
    <col min="775" max="775" width="2.81640625" style="20" customWidth="1"/>
    <col min="776" max="776" width="18.54296875" style="20" customWidth="1"/>
    <col min="777" max="777" width="14.453125" style="20" customWidth="1"/>
    <col min="778" max="778" width="13.7265625" style="20" customWidth="1"/>
    <col min="779" max="779" width="10.1796875" style="20" customWidth="1"/>
    <col min="780" max="780" width="4.453125" style="20" customWidth="1"/>
    <col min="781" max="781" width="24" style="20" customWidth="1"/>
    <col min="782" max="782" width="13.1796875" style="20" customWidth="1"/>
    <col min="783" max="783" width="13" style="20" customWidth="1"/>
    <col min="784" max="784" width="10.453125" style="20" customWidth="1"/>
    <col min="785" max="1020" width="9.1796875" style="20"/>
    <col min="1021" max="1021" width="5" style="20" customWidth="1"/>
    <col min="1022" max="1022" width="17.7265625" style="20" customWidth="1"/>
    <col min="1023" max="1023" width="13.81640625" style="20" customWidth="1"/>
    <col min="1024" max="1024" width="13.1796875" style="20" customWidth="1"/>
    <col min="1025" max="1025" width="12.26953125" style="20" customWidth="1"/>
    <col min="1026" max="1026" width="3" style="20" customWidth="1"/>
    <col min="1027" max="1027" width="20.26953125" style="20" customWidth="1"/>
    <col min="1028" max="1028" width="12.54296875" style="20" customWidth="1"/>
    <col min="1029" max="1029" width="11.7265625" style="20" customWidth="1"/>
    <col min="1030" max="1030" width="9.1796875" style="20"/>
    <col min="1031" max="1031" width="2.81640625" style="20" customWidth="1"/>
    <col min="1032" max="1032" width="18.54296875" style="20" customWidth="1"/>
    <col min="1033" max="1033" width="14.453125" style="20" customWidth="1"/>
    <col min="1034" max="1034" width="13.7265625" style="20" customWidth="1"/>
    <col min="1035" max="1035" width="10.1796875" style="20" customWidth="1"/>
    <col min="1036" max="1036" width="4.453125" style="20" customWidth="1"/>
    <col min="1037" max="1037" width="24" style="20" customWidth="1"/>
    <col min="1038" max="1038" width="13.1796875" style="20" customWidth="1"/>
    <col min="1039" max="1039" width="13" style="20" customWidth="1"/>
    <col min="1040" max="1040" width="10.453125" style="20" customWidth="1"/>
    <col min="1041" max="1276" width="9.1796875" style="20"/>
    <col min="1277" max="1277" width="5" style="20" customWidth="1"/>
    <col min="1278" max="1278" width="17.7265625" style="20" customWidth="1"/>
    <col min="1279" max="1279" width="13.81640625" style="20" customWidth="1"/>
    <col min="1280" max="1280" width="13.1796875" style="20" customWidth="1"/>
    <col min="1281" max="1281" width="12.26953125" style="20" customWidth="1"/>
    <col min="1282" max="1282" width="3" style="20" customWidth="1"/>
    <col min="1283" max="1283" width="20.26953125" style="20" customWidth="1"/>
    <col min="1284" max="1284" width="12.54296875" style="20" customWidth="1"/>
    <col min="1285" max="1285" width="11.7265625" style="20" customWidth="1"/>
    <col min="1286" max="1286" width="9.1796875" style="20"/>
    <col min="1287" max="1287" width="2.81640625" style="20" customWidth="1"/>
    <col min="1288" max="1288" width="18.54296875" style="20" customWidth="1"/>
    <col min="1289" max="1289" width="14.453125" style="20" customWidth="1"/>
    <col min="1290" max="1290" width="13.7265625" style="20" customWidth="1"/>
    <col min="1291" max="1291" width="10.1796875" style="20" customWidth="1"/>
    <col min="1292" max="1292" width="4.453125" style="20" customWidth="1"/>
    <col min="1293" max="1293" width="24" style="20" customWidth="1"/>
    <col min="1294" max="1294" width="13.1796875" style="20" customWidth="1"/>
    <col min="1295" max="1295" width="13" style="20" customWidth="1"/>
    <col min="1296" max="1296" width="10.453125" style="20" customWidth="1"/>
    <col min="1297" max="1532" width="9.1796875" style="20"/>
    <col min="1533" max="1533" width="5" style="20" customWidth="1"/>
    <col min="1534" max="1534" width="17.7265625" style="20" customWidth="1"/>
    <col min="1535" max="1535" width="13.81640625" style="20" customWidth="1"/>
    <col min="1536" max="1536" width="13.1796875" style="20" customWidth="1"/>
    <col min="1537" max="1537" width="12.26953125" style="20" customWidth="1"/>
    <col min="1538" max="1538" width="3" style="20" customWidth="1"/>
    <col min="1539" max="1539" width="20.26953125" style="20" customWidth="1"/>
    <col min="1540" max="1540" width="12.54296875" style="20" customWidth="1"/>
    <col min="1541" max="1541" width="11.7265625" style="20" customWidth="1"/>
    <col min="1542" max="1542" width="9.1796875" style="20"/>
    <col min="1543" max="1543" width="2.81640625" style="20" customWidth="1"/>
    <col min="1544" max="1544" width="18.54296875" style="20" customWidth="1"/>
    <col min="1545" max="1545" width="14.453125" style="20" customWidth="1"/>
    <col min="1546" max="1546" width="13.7265625" style="20" customWidth="1"/>
    <col min="1547" max="1547" width="10.1796875" style="20" customWidth="1"/>
    <col min="1548" max="1548" width="4.453125" style="20" customWidth="1"/>
    <col min="1549" max="1549" width="24" style="20" customWidth="1"/>
    <col min="1550" max="1550" width="13.1796875" style="20" customWidth="1"/>
    <col min="1551" max="1551" width="13" style="20" customWidth="1"/>
    <col min="1552" max="1552" width="10.453125" style="20" customWidth="1"/>
    <col min="1553" max="1788" width="9.1796875" style="20"/>
    <col min="1789" max="1789" width="5" style="20" customWidth="1"/>
    <col min="1790" max="1790" width="17.7265625" style="20" customWidth="1"/>
    <col min="1791" max="1791" width="13.81640625" style="20" customWidth="1"/>
    <col min="1792" max="1792" width="13.1796875" style="20" customWidth="1"/>
    <col min="1793" max="1793" width="12.26953125" style="20" customWidth="1"/>
    <col min="1794" max="1794" width="3" style="20" customWidth="1"/>
    <col min="1795" max="1795" width="20.26953125" style="20" customWidth="1"/>
    <col min="1796" max="1796" width="12.54296875" style="20" customWidth="1"/>
    <col min="1797" max="1797" width="11.7265625" style="20" customWidth="1"/>
    <col min="1798" max="1798" width="9.1796875" style="20"/>
    <col min="1799" max="1799" width="2.81640625" style="20" customWidth="1"/>
    <col min="1800" max="1800" width="18.54296875" style="20" customWidth="1"/>
    <col min="1801" max="1801" width="14.453125" style="20" customWidth="1"/>
    <col min="1802" max="1802" width="13.7265625" style="20" customWidth="1"/>
    <col min="1803" max="1803" width="10.1796875" style="20" customWidth="1"/>
    <col min="1804" max="1804" width="4.453125" style="20" customWidth="1"/>
    <col min="1805" max="1805" width="24" style="20" customWidth="1"/>
    <col min="1806" max="1806" width="13.1796875" style="20" customWidth="1"/>
    <col min="1807" max="1807" width="13" style="20" customWidth="1"/>
    <col min="1808" max="1808" width="10.453125" style="20" customWidth="1"/>
    <col min="1809" max="2044" width="9.1796875" style="20"/>
    <col min="2045" max="2045" width="5" style="20" customWidth="1"/>
    <col min="2046" max="2046" width="17.7265625" style="20" customWidth="1"/>
    <col min="2047" max="2047" width="13.81640625" style="20" customWidth="1"/>
    <col min="2048" max="2048" width="13.1796875" style="20" customWidth="1"/>
    <col min="2049" max="2049" width="12.26953125" style="20" customWidth="1"/>
    <col min="2050" max="2050" width="3" style="20" customWidth="1"/>
    <col min="2051" max="2051" width="20.26953125" style="20" customWidth="1"/>
    <col min="2052" max="2052" width="12.54296875" style="20" customWidth="1"/>
    <col min="2053" max="2053" width="11.7265625" style="20" customWidth="1"/>
    <col min="2054" max="2054" width="9.1796875" style="20"/>
    <col min="2055" max="2055" width="2.81640625" style="20" customWidth="1"/>
    <col min="2056" max="2056" width="18.54296875" style="20" customWidth="1"/>
    <col min="2057" max="2057" width="14.453125" style="20" customWidth="1"/>
    <col min="2058" max="2058" width="13.7265625" style="20" customWidth="1"/>
    <col min="2059" max="2059" width="10.1796875" style="20" customWidth="1"/>
    <col min="2060" max="2060" width="4.453125" style="20" customWidth="1"/>
    <col min="2061" max="2061" width="24" style="20" customWidth="1"/>
    <col min="2062" max="2062" width="13.1796875" style="20" customWidth="1"/>
    <col min="2063" max="2063" width="13" style="20" customWidth="1"/>
    <col min="2064" max="2064" width="10.453125" style="20" customWidth="1"/>
    <col min="2065" max="2300" width="9.1796875" style="20"/>
    <col min="2301" max="2301" width="5" style="20" customWidth="1"/>
    <col min="2302" max="2302" width="17.7265625" style="20" customWidth="1"/>
    <col min="2303" max="2303" width="13.81640625" style="20" customWidth="1"/>
    <col min="2304" max="2304" width="13.1796875" style="20" customWidth="1"/>
    <col min="2305" max="2305" width="12.26953125" style="20" customWidth="1"/>
    <col min="2306" max="2306" width="3" style="20" customWidth="1"/>
    <col min="2307" max="2307" width="20.26953125" style="20" customWidth="1"/>
    <col min="2308" max="2308" width="12.54296875" style="20" customWidth="1"/>
    <col min="2309" max="2309" width="11.7265625" style="20" customWidth="1"/>
    <col min="2310" max="2310" width="9.1796875" style="20"/>
    <col min="2311" max="2311" width="2.81640625" style="20" customWidth="1"/>
    <col min="2312" max="2312" width="18.54296875" style="20" customWidth="1"/>
    <col min="2313" max="2313" width="14.453125" style="20" customWidth="1"/>
    <col min="2314" max="2314" width="13.7265625" style="20" customWidth="1"/>
    <col min="2315" max="2315" width="10.1796875" style="20" customWidth="1"/>
    <col min="2316" max="2316" width="4.453125" style="20" customWidth="1"/>
    <col min="2317" max="2317" width="24" style="20" customWidth="1"/>
    <col min="2318" max="2318" width="13.1796875" style="20" customWidth="1"/>
    <col min="2319" max="2319" width="13" style="20" customWidth="1"/>
    <col min="2320" max="2320" width="10.453125" style="20" customWidth="1"/>
    <col min="2321" max="2556" width="9.1796875" style="20"/>
    <col min="2557" max="2557" width="5" style="20" customWidth="1"/>
    <col min="2558" max="2558" width="17.7265625" style="20" customWidth="1"/>
    <col min="2559" max="2559" width="13.81640625" style="20" customWidth="1"/>
    <col min="2560" max="2560" width="13.1796875" style="20" customWidth="1"/>
    <col min="2561" max="2561" width="12.26953125" style="20" customWidth="1"/>
    <col min="2562" max="2562" width="3" style="20" customWidth="1"/>
    <col min="2563" max="2563" width="20.26953125" style="20" customWidth="1"/>
    <col min="2564" max="2564" width="12.54296875" style="20" customWidth="1"/>
    <col min="2565" max="2565" width="11.7265625" style="20" customWidth="1"/>
    <col min="2566" max="2566" width="9.1796875" style="20"/>
    <col min="2567" max="2567" width="2.81640625" style="20" customWidth="1"/>
    <col min="2568" max="2568" width="18.54296875" style="20" customWidth="1"/>
    <col min="2569" max="2569" width="14.453125" style="20" customWidth="1"/>
    <col min="2570" max="2570" width="13.7265625" style="20" customWidth="1"/>
    <col min="2571" max="2571" width="10.1796875" style="20" customWidth="1"/>
    <col min="2572" max="2572" width="4.453125" style="20" customWidth="1"/>
    <col min="2573" max="2573" width="24" style="20" customWidth="1"/>
    <col min="2574" max="2574" width="13.1796875" style="20" customWidth="1"/>
    <col min="2575" max="2575" width="13" style="20" customWidth="1"/>
    <col min="2576" max="2576" width="10.453125" style="20" customWidth="1"/>
    <col min="2577" max="2812" width="9.1796875" style="20"/>
    <col min="2813" max="2813" width="5" style="20" customWidth="1"/>
    <col min="2814" max="2814" width="17.7265625" style="20" customWidth="1"/>
    <col min="2815" max="2815" width="13.81640625" style="20" customWidth="1"/>
    <col min="2816" max="2816" width="13.1796875" style="20" customWidth="1"/>
    <col min="2817" max="2817" width="12.26953125" style="20" customWidth="1"/>
    <col min="2818" max="2818" width="3" style="20" customWidth="1"/>
    <col min="2819" max="2819" width="20.26953125" style="20" customWidth="1"/>
    <col min="2820" max="2820" width="12.54296875" style="20" customWidth="1"/>
    <col min="2821" max="2821" width="11.7265625" style="20" customWidth="1"/>
    <col min="2822" max="2822" width="9.1796875" style="20"/>
    <col min="2823" max="2823" width="2.81640625" style="20" customWidth="1"/>
    <col min="2824" max="2824" width="18.54296875" style="20" customWidth="1"/>
    <col min="2825" max="2825" width="14.453125" style="20" customWidth="1"/>
    <col min="2826" max="2826" width="13.7265625" style="20" customWidth="1"/>
    <col min="2827" max="2827" width="10.1796875" style="20" customWidth="1"/>
    <col min="2828" max="2828" width="4.453125" style="20" customWidth="1"/>
    <col min="2829" max="2829" width="24" style="20" customWidth="1"/>
    <col min="2830" max="2830" width="13.1796875" style="20" customWidth="1"/>
    <col min="2831" max="2831" width="13" style="20" customWidth="1"/>
    <col min="2832" max="2832" width="10.453125" style="20" customWidth="1"/>
    <col min="2833" max="3068" width="9.1796875" style="20"/>
    <col min="3069" max="3069" width="5" style="20" customWidth="1"/>
    <col min="3070" max="3070" width="17.7265625" style="20" customWidth="1"/>
    <col min="3071" max="3071" width="13.81640625" style="20" customWidth="1"/>
    <col min="3072" max="3072" width="13.1796875" style="20" customWidth="1"/>
    <col min="3073" max="3073" width="12.26953125" style="20" customWidth="1"/>
    <col min="3074" max="3074" width="3" style="20" customWidth="1"/>
    <col min="3075" max="3075" width="20.26953125" style="20" customWidth="1"/>
    <col min="3076" max="3076" width="12.54296875" style="20" customWidth="1"/>
    <col min="3077" max="3077" width="11.7265625" style="20" customWidth="1"/>
    <col min="3078" max="3078" width="9.1796875" style="20"/>
    <col min="3079" max="3079" width="2.81640625" style="20" customWidth="1"/>
    <col min="3080" max="3080" width="18.54296875" style="20" customWidth="1"/>
    <col min="3081" max="3081" width="14.453125" style="20" customWidth="1"/>
    <col min="3082" max="3082" width="13.7265625" style="20" customWidth="1"/>
    <col min="3083" max="3083" width="10.1796875" style="20" customWidth="1"/>
    <col min="3084" max="3084" width="4.453125" style="20" customWidth="1"/>
    <col min="3085" max="3085" width="24" style="20" customWidth="1"/>
    <col min="3086" max="3086" width="13.1796875" style="20" customWidth="1"/>
    <col min="3087" max="3087" width="13" style="20" customWidth="1"/>
    <col min="3088" max="3088" width="10.453125" style="20" customWidth="1"/>
    <col min="3089" max="3324" width="9.1796875" style="20"/>
    <col min="3325" max="3325" width="5" style="20" customWidth="1"/>
    <col min="3326" max="3326" width="17.7265625" style="20" customWidth="1"/>
    <col min="3327" max="3327" width="13.81640625" style="20" customWidth="1"/>
    <col min="3328" max="3328" width="13.1796875" style="20" customWidth="1"/>
    <col min="3329" max="3329" width="12.26953125" style="20" customWidth="1"/>
    <col min="3330" max="3330" width="3" style="20" customWidth="1"/>
    <col min="3331" max="3331" width="20.26953125" style="20" customWidth="1"/>
    <col min="3332" max="3332" width="12.54296875" style="20" customWidth="1"/>
    <col min="3333" max="3333" width="11.7265625" style="20" customWidth="1"/>
    <col min="3334" max="3334" width="9.1796875" style="20"/>
    <col min="3335" max="3335" width="2.81640625" style="20" customWidth="1"/>
    <col min="3336" max="3336" width="18.54296875" style="20" customWidth="1"/>
    <col min="3337" max="3337" width="14.453125" style="20" customWidth="1"/>
    <col min="3338" max="3338" width="13.7265625" style="20" customWidth="1"/>
    <col min="3339" max="3339" width="10.1796875" style="20" customWidth="1"/>
    <col min="3340" max="3340" width="4.453125" style="20" customWidth="1"/>
    <col min="3341" max="3341" width="24" style="20" customWidth="1"/>
    <col min="3342" max="3342" width="13.1796875" style="20" customWidth="1"/>
    <col min="3343" max="3343" width="13" style="20" customWidth="1"/>
    <col min="3344" max="3344" width="10.453125" style="20" customWidth="1"/>
    <col min="3345" max="3580" width="9.1796875" style="20"/>
    <col min="3581" max="3581" width="5" style="20" customWidth="1"/>
    <col min="3582" max="3582" width="17.7265625" style="20" customWidth="1"/>
    <col min="3583" max="3583" width="13.81640625" style="20" customWidth="1"/>
    <col min="3584" max="3584" width="13.1796875" style="20" customWidth="1"/>
    <col min="3585" max="3585" width="12.26953125" style="20" customWidth="1"/>
    <col min="3586" max="3586" width="3" style="20" customWidth="1"/>
    <col min="3587" max="3587" width="20.26953125" style="20" customWidth="1"/>
    <col min="3588" max="3588" width="12.54296875" style="20" customWidth="1"/>
    <col min="3589" max="3589" width="11.7265625" style="20" customWidth="1"/>
    <col min="3590" max="3590" width="9.1796875" style="20"/>
    <col min="3591" max="3591" width="2.81640625" style="20" customWidth="1"/>
    <col min="3592" max="3592" width="18.54296875" style="20" customWidth="1"/>
    <col min="3593" max="3593" width="14.453125" style="20" customWidth="1"/>
    <col min="3594" max="3594" width="13.7265625" style="20" customWidth="1"/>
    <col min="3595" max="3595" width="10.1796875" style="20" customWidth="1"/>
    <col min="3596" max="3596" width="4.453125" style="20" customWidth="1"/>
    <col min="3597" max="3597" width="24" style="20" customWidth="1"/>
    <col min="3598" max="3598" width="13.1796875" style="20" customWidth="1"/>
    <col min="3599" max="3599" width="13" style="20" customWidth="1"/>
    <col min="3600" max="3600" width="10.453125" style="20" customWidth="1"/>
    <col min="3601" max="3836" width="9.1796875" style="20"/>
    <col min="3837" max="3837" width="5" style="20" customWidth="1"/>
    <col min="3838" max="3838" width="17.7265625" style="20" customWidth="1"/>
    <col min="3839" max="3839" width="13.81640625" style="20" customWidth="1"/>
    <col min="3840" max="3840" width="13.1796875" style="20" customWidth="1"/>
    <col min="3841" max="3841" width="12.26953125" style="20" customWidth="1"/>
    <col min="3842" max="3842" width="3" style="20" customWidth="1"/>
    <col min="3843" max="3843" width="20.26953125" style="20" customWidth="1"/>
    <col min="3844" max="3844" width="12.54296875" style="20" customWidth="1"/>
    <col min="3845" max="3845" width="11.7265625" style="20" customWidth="1"/>
    <col min="3846" max="3846" width="9.1796875" style="20"/>
    <col min="3847" max="3847" width="2.81640625" style="20" customWidth="1"/>
    <col min="3848" max="3848" width="18.54296875" style="20" customWidth="1"/>
    <col min="3849" max="3849" width="14.453125" style="20" customWidth="1"/>
    <col min="3850" max="3850" width="13.7265625" style="20" customWidth="1"/>
    <col min="3851" max="3851" width="10.1796875" style="20" customWidth="1"/>
    <col min="3852" max="3852" width="4.453125" style="20" customWidth="1"/>
    <col min="3853" max="3853" width="24" style="20" customWidth="1"/>
    <col min="3854" max="3854" width="13.1796875" style="20" customWidth="1"/>
    <col min="3855" max="3855" width="13" style="20" customWidth="1"/>
    <col min="3856" max="3856" width="10.453125" style="20" customWidth="1"/>
    <col min="3857" max="4092" width="9.1796875" style="20"/>
    <col min="4093" max="4093" width="5" style="20" customWidth="1"/>
    <col min="4094" max="4094" width="17.7265625" style="20" customWidth="1"/>
    <col min="4095" max="4095" width="13.81640625" style="20" customWidth="1"/>
    <col min="4096" max="4096" width="13.1796875" style="20" customWidth="1"/>
    <col min="4097" max="4097" width="12.26953125" style="20" customWidth="1"/>
    <col min="4098" max="4098" width="3" style="20" customWidth="1"/>
    <col min="4099" max="4099" width="20.26953125" style="20" customWidth="1"/>
    <col min="4100" max="4100" width="12.54296875" style="20" customWidth="1"/>
    <col min="4101" max="4101" width="11.7265625" style="20" customWidth="1"/>
    <col min="4102" max="4102" width="9.1796875" style="20"/>
    <col min="4103" max="4103" width="2.81640625" style="20" customWidth="1"/>
    <col min="4104" max="4104" width="18.54296875" style="20" customWidth="1"/>
    <col min="4105" max="4105" width="14.453125" style="20" customWidth="1"/>
    <col min="4106" max="4106" width="13.7265625" style="20" customWidth="1"/>
    <col min="4107" max="4107" width="10.1796875" style="20" customWidth="1"/>
    <col min="4108" max="4108" width="4.453125" style="20" customWidth="1"/>
    <col min="4109" max="4109" width="24" style="20" customWidth="1"/>
    <col min="4110" max="4110" width="13.1796875" style="20" customWidth="1"/>
    <col min="4111" max="4111" width="13" style="20" customWidth="1"/>
    <col min="4112" max="4112" width="10.453125" style="20" customWidth="1"/>
    <col min="4113" max="4348" width="9.1796875" style="20"/>
    <col min="4349" max="4349" width="5" style="20" customWidth="1"/>
    <col min="4350" max="4350" width="17.7265625" style="20" customWidth="1"/>
    <col min="4351" max="4351" width="13.81640625" style="20" customWidth="1"/>
    <col min="4352" max="4352" width="13.1796875" style="20" customWidth="1"/>
    <col min="4353" max="4353" width="12.26953125" style="20" customWidth="1"/>
    <col min="4354" max="4354" width="3" style="20" customWidth="1"/>
    <col min="4355" max="4355" width="20.26953125" style="20" customWidth="1"/>
    <col min="4356" max="4356" width="12.54296875" style="20" customWidth="1"/>
    <col min="4357" max="4357" width="11.7265625" style="20" customWidth="1"/>
    <col min="4358" max="4358" width="9.1796875" style="20"/>
    <col min="4359" max="4359" width="2.81640625" style="20" customWidth="1"/>
    <col min="4360" max="4360" width="18.54296875" style="20" customWidth="1"/>
    <col min="4361" max="4361" width="14.453125" style="20" customWidth="1"/>
    <col min="4362" max="4362" width="13.7265625" style="20" customWidth="1"/>
    <col min="4363" max="4363" width="10.1796875" style="20" customWidth="1"/>
    <col min="4364" max="4364" width="4.453125" style="20" customWidth="1"/>
    <col min="4365" max="4365" width="24" style="20" customWidth="1"/>
    <col min="4366" max="4366" width="13.1796875" style="20" customWidth="1"/>
    <col min="4367" max="4367" width="13" style="20" customWidth="1"/>
    <col min="4368" max="4368" width="10.453125" style="20" customWidth="1"/>
    <col min="4369" max="4604" width="9.1796875" style="20"/>
    <col min="4605" max="4605" width="5" style="20" customWidth="1"/>
    <col min="4606" max="4606" width="17.7265625" style="20" customWidth="1"/>
    <col min="4607" max="4607" width="13.81640625" style="20" customWidth="1"/>
    <col min="4608" max="4608" width="13.1796875" style="20" customWidth="1"/>
    <col min="4609" max="4609" width="12.26953125" style="20" customWidth="1"/>
    <col min="4610" max="4610" width="3" style="20" customWidth="1"/>
    <col min="4611" max="4611" width="20.26953125" style="20" customWidth="1"/>
    <col min="4612" max="4612" width="12.54296875" style="20" customWidth="1"/>
    <col min="4613" max="4613" width="11.7265625" style="20" customWidth="1"/>
    <col min="4614" max="4614" width="9.1796875" style="20"/>
    <col min="4615" max="4615" width="2.81640625" style="20" customWidth="1"/>
    <col min="4616" max="4616" width="18.54296875" style="20" customWidth="1"/>
    <col min="4617" max="4617" width="14.453125" style="20" customWidth="1"/>
    <col min="4618" max="4618" width="13.7265625" style="20" customWidth="1"/>
    <col min="4619" max="4619" width="10.1796875" style="20" customWidth="1"/>
    <col min="4620" max="4620" width="4.453125" style="20" customWidth="1"/>
    <col min="4621" max="4621" width="24" style="20" customWidth="1"/>
    <col min="4622" max="4622" width="13.1796875" style="20" customWidth="1"/>
    <col min="4623" max="4623" width="13" style="20" customWidth="1"/>
    <col min="4624" max="4624" width="10.453125" style="20" customWidth="1"/>
    <col min="4625" max="4860" width="9.1796875" style="20"/>
    <col min="4861" max="4861" width="5" style="20" customWidth="1"/>
    <col min="4862" max="4862" width="17.7265625" style="20" customWidth="1"/>
    <col min="4863" max="4863" width="13.81640625" style="20" customWidth="1"/>
    <col min="4864" max="4864" width="13.1796875" style="20" customWidth="1"/>
    <col min="4865" max="4865" width="12.26953125" style="20" customWidth="1"/>
    <col min="4866" max="4866" width="3" style="20" customWidth="1"/>
    <col min="4867" max="4867" width="20.26953125" style="20" customWidth="1"/>
    <col min="4868" max="4868" width="12.54296875" style="20" customWidth="1"/>
    <col min="4869" max="4869" width="11.7265625" style="20" customWidth="1"/>
    <col min="4870" max="4870" width="9.1796875" style="20"/>
    <col min="4871" max="4871" width="2.81640625" style="20" customWidth="1"/>
    <col min="4872" max="4872" width="18.54296875" style="20" customWidth="1"/>
    <col min="4873" max="4873" width="14.453125" style="20" customWidth="1"/>
    <col min="4874" max="4874" width="13.7265625" style="20" customWidth="1"/>
    <col min="4875" max="4875" width="10.1796875" style="20" customWidth="1"/>
    <col min="4876" max="4876" width="4.453125" style="20" customWidth="1"/>
    <col min="4877" max="4877" width="24" style="20" customWidth="1"/>
    <col min="4878" max="4878" width="13.1796875" style="20" customWidth="1"/>
    <col min="4879" max="4879" width="13" style="20" customWidth="1"/>
    <col min="4880" max="4880" width="10.453125" style="20" customWidth="1"/>
    <col min="4881" max="5116" width="9.1796875" style="20"/>
    <col min="5117" max="5117" width="5" style="20" customWidth="1"/>
    <col min="5118" max="5118" width="17.7265625" style="20" customWidth="1"/>
    <col min="5119" max="5119" width="13.81640625" style="20" customWidth="1"/>
    <col min="5120" max="5120" width="13.1796875" style="20" customWidth="1"/>
    <col min="5121" max="5121" width="12.26953125" style="20" customWidth="1"/>
    <col min="5122" max="5122" width="3" style="20" customWidth="1"/>
    <col min="5123" max="5123" width="20.26953125" style="20" customWidth="1"/>
    <col min="5124" max="5124" width="12.54296875" style="20" customWidth="1"/>
    <col min="5125" max="5125" width="11.7265625" style="20" customWidth="1"/>
    <col min="5126" max="5126" width="9.1796875" style="20"/>
    <col min="5127" max="5127" width="2.81640625" style="20" customWidth="1"/>
    <col min="5128" max="5128" width="18.54296875" style="20" customWidth="1"/>
    <col min="5129" max="5129" width="14.453125" style="20" customWidth="1"/>
    <col min="5130" max="5130" width="13.7265625" style="20" customWidth="1"/>
    <col min="5131" max="5131" width="10.1796875" style="20" customWidth="1"/>
    <col min="5132" max="5132" width="4.453125" style="20" customWidth="1"/>
    <col min="5133" max="5133" width="24" style="20" customWidth="1"/>
    <col min="5134" max="5134" width="13.1796875" style="20" customWidth="1"/>
    <col min="5135" max="5135" width="13" style="20" customWidth="1"/>
    <col min="5136" max="5136" width="10.453125" style="20" customWidth="1"/>
    <col min="5137" max="5372" width="9.1796875" style="20"/>
    <col min="5373" max="5373" width="5" style="20" customWidth="1"/>
    <col min="5374" max="5374" width="17.7265625" style="20" customWidth="1"/>
    <col min="5375" max="5375" width="13.81640625" style="20" customWidth="1"/>
    <col min="5376" max="5376" width="13.1796875" style="20" customWidth="1"/>
    <col min="5377" max="5377" width="12.26953125" style="20" customWidth="1"/>
    <col min="5378" max="5378" width="3" style="20" customWidth="1"/>
    <col min="5379" max="5379" width="20.26953125" style="20" customWidth="1"/>
    <col min="5380" max="5380" width="12.54296875" style="20" customWidth="1"/>
    <col min="5381" max="5381" width="11.7265625" style="20" customWidth="1"/>
    <col min="5382" max="5382" width="9.1796875" style="20"/>
    <col min="5383" max="5383" width="2.81640625" style="20" customWidth="1"/>
    <col min="5384" max="5384" width="18.54296875" style="20" customWidth="1"/>
    <col min="5385" max="5385" width="14.453125" style="20" customWidth="1"/>
    <col min="5386" max="5386" width="13.7265625" style="20" customWidth="1"/>
    <col min="5387" max="5387" width="10.1796875" style="20" customWidth="1"/>
    <col min="5388" max="5388" width="4.453125" style="20" customWidth="1"/>
    <col min="5389" max="5389" width="24" style="20" customWidth="1"/>
    <col min="5390" max="5390" width="13.1796875" style="20" customWidth="1"/>
    <col min="5391" max="5391" width="13" style="20" customWidth="1"/>
    <col min="5392" max="5392" width="10.453125" style="20" customWidth="1"/>
    <col min="5393" max="5628" width="9.1796875" style="20"/>
    <col min="5629" max="5629" width="5" style="20" customWidth="1"/>
    <col min="5630" max="5630" width="17.7265625" style="20" customWidth="1"/>
    <col min="5631" max="5631" width="13.81640625" style="20" customWidth="1"/>
    <col min="5632" max="5632" width="13.1796875" style="20" customWidth="1"/>
    <col min="5633" max="5633" width="12.26953125" style="20" customWidth="1"/>
    <col min="5634" max="5634" width="3" style="20" customWidth="1"/>
    <col min="5635" max="5635" width="20.26953125" style="20" customWidth="1"/>
    <col min="5636" max="5636" width="12.54296875" style="20" customWidth="1"/>
    <col min="5637" max="5637" width="11.7265625" style="20" customWidth="1"/>
    <col min="5638" max="5638" width="9.1796875" style="20"/>
    <col min="5639" max="5639" width="2.81640625" style="20" customWidth="1"/>
    <col min="5640" max="5640" width="18.54296875" style="20" customWidth="1"/>
    <col min="5641" max="5641" width="14.453125" style="20" customWidth="1"/>
    <col min="5642" max="5642" width="13.7265625" style="20" customWidth="1"/>
    <col min="5643" max="5643" width="10.1796875" style="20" customWidth="1"/>
    <col min="5644" max="5644" width="4.453125" style="20" customWidth="1"/>
    <col min="5645" max="5645" width="24" style="20" customWidth="1"/>
    <col min="5646" max="5646" width="13.1796875" style="20" customWidth="1"/>
    <col min="5647" max="5647" width="13" style="20" customWidth="1"/>
    <col min="5648" max="5648" width="10.453125" style="20" customWidth="1"/>
    <col min="5649" max="5884" width="9.1796875" style="20"/>
    <col min="5885" max="5885" width="5" style="20" customWidth="1"/>
    <col min="5886" max="5886" width="17.7265625" style="20" customWidth="1"/>
    <col min="5887" max="5887" width="13.81640625" style="20" customWidth="1"/>
    <col min="5888" max="5888" width="13.1796875" style="20" customWidth="1"/>
    <col min="5889" max="5889" width="12.26953125" style="20" customWidth="1"/>
    <col min="5890" max="5890" width="3" style="20" customWidth="1"/>
    <col min="5891" max="5891" width="20.26953125" style="20" customWidth="1"/>
    <col min="5892" max="5892" width="12.54296875" style="20" customWidth="1"/>
    <col min="5893" max="5893" width="11.7265625" style="20" customWidth="1"/>
    <col min="5894" max="5894" width="9.1796875" style="20"/>
    <col min="5895" max="5895" width="2.81640625" style="20" customWidth="1"/>
    <col min="5896" max="5896" width="18.54296875" style="20" customWidth="1"/>
    <col min="5897" max="5897" width="14.453125" style="20" customWidth="1"/>
    <col min="5898" max="5898" width="13.7265625" style="20" customWidth="1"/>
    <col min="5899" max="5899" width="10.1796875" style="20" customWidth="1"/>
    <col min="5900" max="5900" width="4.453125" style="20" customWidth="1"/>
    <col min="5901" max="5901" width="24" style="20" customWidth="1"/>
    <col min="5902" max="5902" width="13.1796875" style="20" customWidth="1"/>
    <col min="5903" max="5903" width="13" style="20" customWidth="1"/>
    <col min="5904" max="5904" width="10.453125" style="20" customWidth="1"/>
    <col min="5905" max="6140" width="9.1796875" style="20"/>
    <col min="6141" max="6141" width="5" style="20" customWidth="1"/>
    <col min="6142" max="6142" width="17.7265625" style="20" customWidth="1"/>
    <col min="6143" max="6143" width="13.81640625" style="20" customWidth="1"/>
    <col min="6144" max="6144" width="13.1796875" style="20" customWidth="1"/>
    <col min="6145" max="6145" width="12.26953125" style="20" customWidth="1"/>
    <col min="6146" max="6146" width="3" style="20" customWidth="1"/>
    <col min="6147" max="6147" width="20.26953125" style="20" customWidth="1"/>
    <col min="6148" max="6148" width="12.54296875" style="20" customWidth="1"/>
    <col min="6149" max="6149" width="11.7265625" style="20" customWidth="1"/>
    <col min="6150" max="6150" width="9.1796875" style="20"/>
    <col min="6151" max="6151" width="2.81640625" style="20" customWidth="1"/>
    <col min="6152" max="6152" width="18.54296875" style="20" customWidth="1"/>
    <col min="6153" max="6153" width="14.453125" style="20" customWidth="1"/>
    <col min="6154" max="6154" width="13.7265625" style="20" customWidth="1"/>
    <col min="6155" max="6155" width="10.1796875" style="20" customWidth="1"/>
    <col min="6156" max="6156" width="4.453125" style="20" customWidth="1"/>
    <col min="6157" max="6157" width="24" style="20" customWidth="1"/>
    <col min="6158" max="6158" width="13.1796875" style="20" customWidth="1"/>
    <col min="6159" max="6159" width="13" style="20" customWidth="1"/>
    <col min="6160" max="6160" width="10.453125" style="20" customWidth="1"/>
    <col min="6161" max="6396" width="9.1796875" style="20"/>
    <col min="6397" max="6397" width="5" style="20" customWidth="1"/>
    <col min="6398" max="6398" width="17.7265625" style="20" customWidth="1"/>
    <col min="6399" max="6399" width="13.81640625" style="20" customWidth="1"/>
    <col min="6400" max="6400" width="13.1796875" style="20" customWidth="1"/>
    <col min="6401" max="6401" width="12.26953125" style="20" customWidth="1"/>
    <col min="6402" max="6402" width="3" style="20" customWidth="1"/>
    <col min="6403" max="6403" width="20.26953125" style="20" customWidth="1"/>
    <col min="6404" max="6404" width="12.54296875" style="20" customWidth="1"/>
    <col min="6405" max="6405" width="11.7265625" style="20" customWidth="1"/>
    <col min="6406" max="6406" width="9.1796875" style="20"/>
    <col min="6407" max="6407" width="2.81640625" style="20" customWidth="1"/>
    <col min="6408" max="6408" width="18.54296875" style="20" customWidth="1"/>
    <col min="6409" max="6409" width="14.453125" style="20" customWidth="1"/>
    <col min="6410" max="6410" width="13.7265625" style="20" customWidth="1"/>
    <col min="6411" max="6411" width="10.1796875" style="20" customWidth="1"/>
    <col min="6412" max="6412" width="4.453125" style="20" customWidth="1"/>
    <col min="6413" max="6413" width="24" style="20" customWidth="1"/>
    <col min="6414" max="6414" width="13.1796875" style="20" customWidth="1"/>
    <col min="6415" max="6415" width="13" style="20" customWidth="1"/>
    <col min="6416" max="6416" width="10.453125" style="20" customWidth="1"/>
    <col min="6417" max="6652" width="9.1796875" style="20"/>
    <col min="6653" max="6653" width="5" style="20" customWidth="1"/>
    <col min="6654" max="6654" width="17.7265625" style="20" customWidth="1"/>
    <col min="6655" max="6655" width="13.81640625" style="20" customWidth="1"/>
    <col min="6656" max="6656" width="13.1796875" style="20" customWidth="1"/>
    <col min="6657" max="6657" width="12.26953125" style="20" customWidth="1"/>
    <col min="6658" max="6658" width="3" style="20" customWidth="1"/>
    <col min="6659" max="6659" width="20.26953125" style="20" customWidth="1"/>
    <col min="6660" max="6660" width="12.54296875" style="20" customWidth="1"/>
    <col min="6661" max="6661" width="11.7265625" style="20" customWidth="1"/>
    <col min="6662" max="6662" width="9.1796875" style="20"/>
    <col min="6663" max="6663" width="2.81640625" style="20" customWidth="1"/>
    <col min="6664" max="6664" width="18.54296875" style="20" customWidth="1"/>
    <col min="6665" max="6665" width="14.453125" style="20" customWidth="1"/>
    <col min="6666" max="6666" width="13.7265625" style="20" customWidth="1"/>
    <col min="6667" max="6667" width="10.1796875" style="20" customWidth="1"/>
    <col min="6668" max="6668" width="4.453125" style="20" customWidth="1"/>
    <col min="6669" max="6669" width="24" style="20" customWidth="1"/>
    <col min="6670" max="6670" width="13.1796875" style="20" customWidth="1"/>
    <col min="6671" max="6671" width="13" style="20" customWidth="1"/>
    <col min="6672" max="6672" width="10.453125" style="20" customWidth="1"/>
    <col min="6673" max="6908" width="9.1796875" style="20"/>
    <col min="6909" max="6909" width="5" style="20" customWidth="1"/>
    <col min="6910" max="6910" width="17.7265625" style="20" customWidth="1"/>
    <col min="6911" max="6911" width="13.81640625" style="20" customWidth="1"/>
    <col min="6912" max="6912" width="13.1796875" style="20" customWidth="1"/>
    <col min="6913" max="6913" width="12.26953125" style="20" customWidth="1"/>
    <col min="6914" max="6914" width="3" style="20" customWidth="1"/>
    <col min="6915" max="6915" width="20.26953125" style="20" customWidth="1"/>
    <col min="6916" max="6916" width="12.54296875" style="20" customWidth="1"/>
    <col min="6917" max="6917" width="11.7265625" style="20" customWidth="1"/>
    <col min="6918" max="6918" width="9.1796875" style="20"/>
    <col min="6919" max="6919" width="2.81640625" style="20" customWidth="1"/>
    <col min="6920" max="6920" width="18.54296875" style="20" customWidth="1"/>
    <col min="6921" max="6921" width="14.453125" style="20" customWidth="1"/>
    <col min="6922" max="6922" width="13.7265625" style="20" customWidth="1"/>
    <col min="6923" max="6923" width="10.1796875" style="20" customWidth="1"/>
    <col min="6924" max="6924" width="4.453125" style="20" customWidth="1"/>
    <col min="6925" max="6925" width="24" style="20" customWidth="1"/>
    <col min="6926" max="6926" width="13.1796875" style="20" customWidth="1"/>
    <col min="6927" max="6927" width="13" style="20" customWidth="1"/>
    <col min="6928" max="6928" width="10.453125" style="20" customWidth="1"/>
    <col min="6929" max="7164" width="9.1796875" style="20"/>
    <col min="7165" max="7165" width="5" style="20" customWidth="1"/>
    <col min="7166" max="7166" width="17.7265625" style="20" customWidth="1"/>
    <col min="7167" max="7167" width="13.81640625" style="20" customWidth="1"/>
    <col min="7168" max="7168" width="13.1796875" style="20" customWidth="1"/>
    <col min="7169" max="7169" width="12.26953125" style="20" customWidth="1"/>
    <col min="7170" max="7170" width="3" style="20" customWidth="1"/>
    <col min="7171" max="7171" width="20.26953125" style="20" customWidth="1"/>
    <col min="7172" max="7172" width="12.54296875" style="20" customWidth="1"/>
    <col min="7173" max="7173" width="11.7265625" style="20" customWidth="1"/>
    <col min="7174" max="7174" width="9.1796875" style="20"/>
    <col min="7175" max="7175" width="2.81640625" style="20" customWidth="1"/>
    <col min="7176" max="7176" width="18.54296875" style="20" customWidth="1"/>
    <col min="7177" max="7177" width="14.453125" style="20" customWidth="1"/>
    <col min="7178" max="7178" width="13.7265625" style="20" customWidth="1"/>
    <col min="7179" max="7179" width="10.1796875" style="20" customWidth="1"/>
    <col min="7180" max="7180" width="4.453125" style="20" customWidth="1"/>
    <col min="7181" max="7181" width="24" style="20" customWidth="1"/>
    <col min="7182" max="7182" width="13.1796875" style="20" customWidth="1"/>
    <col min="7183" max="7183" width="13" style="20" customWidth="1"/>
    <col min="7184" max="7184" width="10.453125" style="20" customWidth="1"/>
    <col min="7185" max="7420" width="9.1796875" style="20"/>
    <col min="7421" max="7421" width="5" style="20" customWidth="1"/>
    <col min="7422" max="7422" width="17.7265625" style="20" customWidth="1"/>
    <col min="7423" max="7423" width="13.81640625" style="20" customWidth="1"/>
    <col min="7424" max="7424" width="13.1796875" style="20" customWidth="1"/>
    <col min="7425" max="7425" width="12.26953125" style="20" customWidth="1"/>
    <col min="7426" max="7426" width="3" style="20" customWidth="1"/>
    <col min="7427" max="7427" width="20.26953125" style="20" customWidth="1"/>
    <col min="7428" max="7428" width="12.54296875" style="20" customWidth="1"/>
    <col min="7429" max="7429" width="11.7265625" style="20" customWidth="1"/>
    <col min="7430" max="7430" width="9.1796875" style="20"/>
    <col min="7431" max="7431" width="2.81640625" style="20" customWidth="1"/>
    <col min="7432" max="7432" width="18.54296875" style="20" customWidth="1"/>
    <col min="7433" max="7433" width="14.453125" style="20" customWidth="1"/>
    <col min="7434" max="7434" width="13.7265625" style="20" customWidth="1"/>
    <col min="7435" max="7435" width="10.1796875" style="20" customWidth="1"/>
    <col min="7436" max="7436" width="4.453125" style="20" customWidth="1"/>
    <col min="7437" max="7437" width="24" style="20" customWidth="1"/>
    <col min="7438" max="7438" width="13.1796875" style="20" customWidth="1"/>
    <col min="7439" max="7439" width="13" style="20" customWidth="1"/>
    <col min="7440" max="7440" width="10.453125" style="20" customWidth="1"/>
    <col min="7441" max="7676" width="9.1796875" style="20"/>
    <col min="7677" max="7677" width="5" style="20" customWidth="1"/>
    <col min="7678" max="7678" width="17.7265625" style="20" customWidth="1"/>
    <col min="7679" max="7679" width="13.81640625" style="20" customWidth="1"/>
    <col min="7680" max="7680" width="13.1796875" style="20" customWidth="1"/>
    <col min="7681" max="7681" width="12.26953125" style="20" customWidth="1"/>
    <col min="7682" max="7682" width="3" style="20" customWidth="1"/>
    <col min="7683" max="7683" width="20.26953125" style="20" customWidth="1"/>
    <col min="7684" max="7684" width="12.54296875" style="20" customWidth="1"/>
    <col min="7685" max="7685" width="11.7265625" style="20" customWidth="1"/>
    <col min="7686" max="7686" width="9.1796875" style="20"/>
    <col min="7687" max="7687" width="2.81640625" style="20" customWidth="1"/>
    <col min="7688" max="7688" width="18.54296875" style="20" customWidth="1"/>
    <col min="7689" max="7689" width="14.453125" style="20" customWidth="1"/>
    <col min="7690" max="7690" width="13.7265625" style="20" customWidth="1"/>
    <col min="7691" max="7691" width="10.1796875" style="20" customWidth="1"/>
    <col min="7692" max="7692" width="4.453125" style="20" customWidth="1"/>
    <col min="7693" max="7693" width="24" style="20" customWidth="1"/>
    <col min="7694" max="7694" width="13.1796875" style="20" customWidth="1"/>
    <col min="7695" max="7695" width="13" style="20" customWidth="1"/>
    <col min="7696" max="7696" width="10.453125" style="20" customWidth="1"/>
    <col min="7697" max="7932" width="9.1796875" style="20"/>
    <col min="7933" max="7933" width="5" style="20" customWidth="1"/>
    <col min="7934" max="7934" width="17.7265625" style="20" customWidth="1"/>
    <col min="7935" max="7935" width="13.81640625" style="20" customWidth="1"/>
    <col min="7936" max="7936" width="13.1796875" style="20" customWidth="1"/>
    <col min="7937" max="7937" width="12.26953125" style="20" customWidth="1"/>
    <col min="7938" max="7938" width="3" style="20" customWidth="1"/>
    <col min="7939" max="7939" width="20.26953125" style="20" customWidth="1"/>
    <col min="7940" max="7940" width="12.54296875" style="20" customWidth="1"/>
    <col min="7941" max="7941" width="11.7265625" style="20" customWidth="1"/>
    <col min="7942" max="7942" width="9.1796875" style="20"/>
    <col min="7943" max="7943" width="2.81640625" style="20" customWidth="1"/>
    <col min="7944" max="7944" width="18.54296875" style="20" customWidth="1"/>
    <col min="7945" max="7945" width="14.453125" style="20" customWidth="1"/>
    <col min="7946" max="7946" width="13.7265625" style="20" customWidth="1"/>
    <col min="7947" max="7947" width="10.1796875" style="20" customWidth="1"/>
    <col min="7948" max="7948" width="4.453125" style="20" customWidth="1"/>
    <col min="7949" max="7949" width="24" style="20" customWidth="1"/>
    <col min="7950" max="7950" width="13.1796875" style="20" customWidth="1"/>
    <col min="7951" max="7951" width="13" style="20" customWidth="1"/>
    <col min="7952" max="7952" width="10.453125" style="20" customWidth="1"/>
    <col min="7953" max="8188" width="9.1796875" style="20"/>
    <col min="8189" max="8189" width="5" style="20" customWidth="1"/>
    <col min="8190" max="8190" width="17.7265625" style="20" customWidth="1"/>
    <col min="8191" max="8191" width="13.81640625" style="20" customWidth="1"/>
    <col min="8192" max="8192" width="13.1796875" style="20" customWidth="1"/>
    <col min="8193" max="8193" width="12.26953125" style="20" customWidth="1"/>
    <col min="8194" max="8194" width="3" style="20" customWidth="1"/>
    <col min="8195" max="8195" width="20.26953125" style="20" customWidth="1"/>
    <col min="8196" max="8196" width="12.54296875" style="20" customWidth="1"/>
    <col min="8197" max="8197" width="11.7265625" style="20" customWidth="1"/>
    <col min="8198" max="8198" width="9.1796875" style="20"/>
    <col min="8199" max="8199" width="2.81640625" style="20" customWidth="1"/>
    <col min="8200" max="8200" width="18.54296875" style="20" customWidth="1"/>
    <col min="8201" max="8201" width="14.453125" style="20" customWidth="1"/>
    <col min="8202" max="8202" width="13.7265625" style="20" customWidth="1"/>
    <col min="8203" max="8203" width="10.1796875" style="20" customWidth="1"/>
    <col min="8204" max="8204" width="4.453125" style="20" customWidth="1"/>
    <col min="8205" max="8205" width="24" style="20" customWidth="1"/>
    <col min="8206" max="8206" width="13.1796875" style="20" customWidth="1"/>
    <col min="8207" max="8207" width="13" style="20" customWidth="1"/>
    <col min="8208" max="8208" width="10.453125" style="20" customWidth="1"/>
    <col min="8209" max="8444" width="9.1796875" style="20"/>
    <col min="8445" max="8445" width="5" style="20" customWidth="1"/>
    <col min="8446" max="8446" width="17.7265625" style="20" customWidth="1"/>
    <col min="8447" max="8447" width="13.81640625" style="20" customWidth="1"/>
    <col min="8448" max="8448" width="13.1796875" style="20" customWidth="1"/>
    <col min="8449" max="8449" width="12.26953125" style="20" customWidth="1"/>
    <col min="8450" max="8450" width="3" style="20" customWidth="1"/>
    <col min="8451" max="8451" width="20.26953125" style="20" customWidth="1"/>
    <col min="8452" max="8452" width="12.54296875" style="20" customWidth="1"/>
    <col min="8453" max="8453" width="11.7265625" style="20" customWidth="1"/>
    <col min="8454" max="8454" width="9.1796875" style="20"/>
    <col min="8455" max="8455" width="2.81640625" style="20" customWidth="1"/>
    <col min="8456" max="8456" width="18.54296875" style="20" customWidth="1"/>
    <col min="8457" max="8457" width="14.453125" style="20" customWidth="1"/>
    <col min="8458" max="8458" width="13.7265625" style="20" customWidth="1"/>
    <col min="8459" max="8459" width="10.1796875" style="20" customWidth="1"/>
    <col min="8460" max="8460" width="4.453125" style="20" customWidth="1"/>
    <col min="8461" max="8461" width="24" style="20" customWidth="1"/>
    <col min="8462" max="8462" width="13.1796875" style="20" customWidth="1"/>
    <col min="8463" max="8463" width="13" style="20" customWidth="1"/>
    <col min="8464" max="8464" width="10.453125" style="20" customWidth="1"/>
    <col min="8465" max="8700" width="9.1796875" style="20"/>
    <col min="8701" max="8701" width="5" style="20" customWidth="1"/>
    <col min="8702" max="8702" width="17.7265625" style="20" customWidth="1"/>
    <col min="8703" max="8703" width="13.81640625" style="20" customWidth="1"/>
    <col min="8704" max="8704" width="13.1796875" style="20" customWidth="1"/>
    <col min="8705" max="8705" width="12.26953125" style="20" customWidth="1"/>
    <col min="8706" max="8706" width="3" style="20" customWidth="1"/>
    <col min="8707" max="8707" width="20.26953125" style="20" customWidth="1"/>
    <col min="8708" max="8708" width="12.54296875" style="20" customWidth="1"/>
    <col min="8709" max="8709" width="11.7265625" style="20" customWidth="1"/>
    <col min="8710" max="8710" width="9.1796875" style="20"/>
    <col min="8711" max="8711" width="2.81640625" style="20" customWidth="1"/>
    <col min="8712" max="8712" width="18.54296875" style="20" customWidth="1"/>
    <col min="8713" max="8713" width="14.453125" style="20" customWidth="1"/>
    <col min="8714" max="8714" width="13.7265625" style="20" customWidth="1"/>
    <col min="8715" max="8715" width="10.1796875" style="20" customWidth="1"/>
    <col min="8716" max="8716" width="4.453125" style="20" customWidth="1"/>
    <col min="8717" max="8717" width="24" style="20" customWidth="1"/>
    <col min="8718" max="8718" width="13.1796875" style="20" customWidth="1"/>
    <col min="8719" max="8719" width="13" style="20" customWidth="1"/>
    <col min="8720" max="8720" width="10.453125" style="20" customWidth="1"/>
    <col min="8721" max="8956" width="9.1796875" style="20"/>
    <col min="8957" max="8957" width="5" style="20" customWidth="1"/>
    <col min="8958" max="8958" width="17.7265625" style="20" customWidth="1"/>
    <col min="8959" max="8959" width="13.81640625" style="20" customWidth="1"/>
    <col min="8960" max="8960" width="13.1796875" style="20" customWidth="1"/>
    <col min="8961" max="8961" width="12.26953125" style="20" customWidth="1"/>
    <col min="8962" max="8962" width="3" style="20" customWidth="1"/>
    <col min="8963" max="8963" width="20.26953125" style="20" customWidth="1"/>
    <col min="8964" max="8964" width="12.54296875" style="20" customWidth="1"/>
    <col min="8965" max="8965" width="11.7265625" style="20" customWidth="1"/>
    <col min="8966" max="8966" width="9.1796875" style="20"/>
    <col min="8967" max="8967" width="2.81640625" style="20" customWidth="1"/>
    <col min="8968" max="8968" width="18.54296875" style="20" customWidth="1"/>
    <col min="8969" max="8969" width="14.453125" style="20" customWidth="1"/>
    <col min="8970" max="8970" width="13.7265625" style="20" customWidth="1"/>
    <col min="8971" max="8971" width="10.1796875" style="20" customWidth="1"/>
    <col min="8972" max="8972" width="4.453125" style="20" customWidth="1"/>
    <col min="8973" max="8973" width="24" style="20" customWidth="1"/>
    <col min="8974" max="8974" width="13.1796875" style="20" customWidth="1"/>
    <col min="8975" max="8975" width="13" style="20" customWidth="1"/>
    <col min="8976" max="8976" width="10.453125" style="20" customWidth="1"/>
    <col min="8977" max="9212" width="9.1796875" style="20"/>
    <col min="9213" max="9213" width="5" style="20" customWidth="1"/>
    <col min="9214" max="9214" width="17.7265625" style="20" customWidth="1"/>
    <col min="9215" max="9215" width="13.81640625" style="20" customWidth="1"/>
    <col min="9216" max="9216" width="13.1796875" style="20" customWidth="1"/>
    <col min="9217" max="9217" width="12.26953125" style="20" customWidth="1"/>
    <col min="9218" max="9218" width="3" style="20" customWidth="1"/>
    <col min="9219" max="9219" width="20.26953125" style="20" customWidth="1"/>
    <col min="9220" max="9220" width="12.54296875" style="20" customWidth="1"/>
    <col min="9221" max="9221" width="11.7265625" style="20" customWidth="1"/>
    <col min="9222" max="9222" width="9.1796875" style="20"/>
    <col min="9223" max="9223" width="2.81640625" style="20" customWidth="1"/>
    <col min="9224" max="9224" width="18.54296875" style="20" customWidth="1"/>
    <col min="9225" max="9225" width="14.453125" style="20" customWidth="1"/>
    <col min="9226" max="9226" width="13.7265625" style="20" customWidth="1"/>
    <col min="9227" max="9227" width="10.1796875" style="20" customWidth="1"/>
    <col min="9228" max="9228" width="4.453125" style="20" customWidth="1"/>
    <col min="9229" max="9229" width="24" style="20" customWidth="1"/>
    <col min="9230" max="9230" width="13.1796875" style="20" customWidth="1"/>
    <col min="9231" max="9231" width="13" style="20" customWidth="1"/>
    <col min="9232" max="9232" width="10.453125" style="20" customWidth="1"/>
    <col min="9233" max="9468" width="9.1796875" style="20"/>
    <col min="9469" max="9469" width="5" style="20" customWidth="1"/>
    <col min="9470" max="9470" width="17.7265625" style="20" customWidth="1"/>
    <col min="9471" max="9471" width="13.81640625" style="20" customWidth="1"/>
    <col min="9472" max="9472" width="13.1796875" style="20" customWidth="1"/>
    <col min="9473" max="9473" width="12.26953125" style="20" customWidth="1"/>
    <col min="9474" max="9474" width="3" style="20" customWidth="1"/>
    <col min="9475" max="9475" width="20.26953125" style="20" customWidth="1"/>
    <col min="9476" max="9476" width="12.54296875" style="20" customWidth="1"/>
    <col min="9477" max="9477" width="11.7265625" style="20" customWidth="1"/>
    <col min="9478" max="9478" width="9.1796875" style="20"/>
    <col min="9479" max="9479" width="2.81640625" style="20" customWidth="1"/>
    <col min="9480" max="9480" width="18.54296875" style="20" customWidth="1"/>
    <col min="9481" max="9481" width="14.453125" style="20" customWidth="1"/>
    <col min="9482" max="9482" width="13.7265625" style="20" customWidth="1"/>
    <col min="9483" max="9483" width="10.1796875" style="20" customWidth="1"/>
    <col min="9484" max="9484" width="4.453125" style="20" customWidth="1"/>
    <col min="9485" max="9485" width="24" style="20" customWidth="1"/>
    <col min="9486" max="9486" width="13.1796875" style="20" customWidth="1"/>
    <col min="9487" max="9487" width="13" style="20" customWidth="1"/>
    <col min="9488" max="9488" width="10.453125" style="20" customWidth="1"/>
    <col min="9489" max="9724" width="9.1796875" style="20"/>
    <col min="9725" max="9725" width="5" style="20" customWidth="1"/>
    <col min="9726" max="9726" width="17.7265625" style="20" customWidth="1"/>
    <col min="9727" max="9727" width="13.81640625" style="20" customWidth="1"/>
    <col min="9728" max="9728" width="13.1796875" style="20" customWidth="1"/>
    <col min="9729" max="9729" width="12.26953125" style="20" customWidth="1"/>
    <col min="9730" max="9730" width="3" style="20" customWidth="1"/>
    <col min="9731" max="9731" width="20.26953125" style="20" customWidth="1"/>
    <col min="9732" max="9732" width="12.54296875" style="20" customWidth="1"/>
    <col min="9733" max="9733" width="11.7265625" style="20" customWidth="1"/>
    <col min="9734" max="9734" width="9.1796875" style="20"/>
    <col min="9735" max="9735" width="2.81640625" style="20" customWidth="1"/>
    <col min="9736" max="9736" width="18.54296875" style="20" customWidth="1"/>
    <col min="9737" max="9737" width="14.453125" style="20" customWidth="1"/>
    <col min="9738" max="9738" width="13.7265625" style="20" customWidth="1"/>
    <col min="9739" max="9739" width="10.1796875" style="20" customWidth="1"/>
    <col min="9740" max="9740" width="4.453125" style="20" customWidth="1"/>
    <col min="9741" max="9741" width="24" style="20" customWidth="1"/>
    <col min="9742" max="9742" width="13.1796875" style="20" customWidth="1"/>
    <col min="9743" max="9743" width="13" style="20" customWidth="1"/>
    <col min="9744" max="9744" width="10.453125" style="20" customWidth="1"/>
    <col min="9745" max="9980" width="9.1796875" style="20"/>
    <col min="9981" max="9981" width="5" style="20" customWidth="1"/>
    <col min="9982" max="9982" width="17.7265625" style="20" customWidth="1"/>
    <col min="9983" max="9983" width="13.81640625" style="20" customWidth="1"/>
    <col min="9984" max="9984" width="13.1796875" style="20" customWidth="1"/>
    <col min="9985" max="9985" width="12.26953125" style="20" customWidth="1"/>
    <col min="9986" max="9986" width="3" style="20" customWidth="1"/>
    <col min="9987" max="9987" width="20.26953125" style="20" customWidth="1"/>
    <col min="9988" max="9988" width="12.54296875" style="20" customWidth="1"/>
    <col min="9989" max="9989" width="11.7265625" style="20" customWidth="1"/>
    <col min="9990" max="9990" width="9.1796875" style="20"/>
    <col min="9991" max="9991" width="2.81640625" style="20" customWidth="1"/>
    <col min="9992" max="9992" width="18.54296875" style="20" customWidth="1"/>
    <col min="9993" max="9993" width="14.453125" style="20" customWidth="1"/>
    <col min="9994" max="9994" width="13.7265625" style="20" customWidth="1"/>
    <col min="9995" max="9995" width="10.1796875" style="20" customWidth="1"/>
    <col min="9996" max="9996" width="4.453125" style="20" customWidth="1"/>
    <col min="9997" max="9997" width="24" style="20" customWidth="1"/>
    <col min="9998" max="9998" width="13.1796875" style="20" customWidth="1"/>
    <col min="9999" max="9999" width="13" style="20" customWidth="1"/>
    <col min="10000" max="10000" width="10.453125" style="20" customWidth="1"/>
    <col min="10001" max="10236" width="9.1796875" style="20"/>
    <col min="10237" max="10237" width="5" style="20" customWidth="1"/>
    <col min="10238" max="10238" width="17.7265625" style="20" customWidth="1"/>
    <col min="10239" max="10239" width="13.81640625" style="20" customWidth="1"/>
    <col min="10240" max="10240" width="13.1796875" style="20" customWidth="1"/>
    <col min="10241" max="10241" width="12.26953125" style="20" customWidth="1"/>
    <col min="10242" max="10242" width="3" style="20" customWidth="1"/>
    <col min="10243" max="10243" width="20.26953125" style="20" customWidth="1"/>
    <col min="10244" max="10244" width="12.54296875" style="20" customWidth="1"/>
    <col min="10245" max="10245" width="11.7265625" style="20" customWidth="1"/>
    <col min="10246" max="10246" width="9.1796875" style="20"/>
    <col min="10247" max="10247" width="2.81640625" style="20" customWidth="1"/>
    <col min="10248" max="10248" width="18.54296875" style="20" customWidth="1"/>
    <col min="10249" max="10249" width="14.453125" style="20" customWidth="1"/>
    <col min="10250" max="10250" width="13.7265625" style="20" customWidth="1"/>
    <col min="10251" max="10251" width="10.1796875" style="20" customWidth="1"/>
    <col min="10252" max="10252" width="4.453125" style="20" customWidth="1"/>
    <col min="10253" max="10253" width="24" style="20" customWidth="1"/>
    <col min="10254" max="10254" width="13.1796875" style="20" customWidth="1"/>
    <col min="10255" max="10255" width="13" style="20" customWidth="1"/>
    <col min="10256" max="10256" width="10.453125" style="20" customWidth="1"/>
    <col min="10257" max="10492" width="9.1796875" style="20"/>
    <col min="10493" max="10493" width="5" style="20" customWidth="1"/>
    <col min="10494" max="10494" width="17.7265625" style="20" customWidth="1"/>
    <col min="10495" max="10495" width="13.81640625" style="20" customWidth="1"/>
    <col min="10496" max="10496" width="13.1796875" style="20" customWidth="1"/>
    <col min="10497" max="10497" width="12.26953125" style="20" customWidth="1"/>
    <col min="10498" max="10498" width="3" style="20" customWidth="1"/>
    <col min="10499" max="10499" width="20.26953125" style="20" customWidth="1"/>
    <col min="10500" max="10500" width="12.54296875" style="20" customWidth="1"/>
    <col min="10501" max="10501" width="11.7265625" style="20" customWidth="1"/>
    <col min="10502" max="10502" width="9.1796875" style="20"/>
    <col min="10503" max="10503" width="2.81640625" style="20" customWidth="1"/>
    <col min="10504" max="10504" width="18.54296875" style="20" customWidth="1"/>
    <col min="10505" max="10505" width="14.453125" style="20" customWidth="1"/>
    <col min="10506" max="10506" width="13.7265625" style="20" customWidth="1"/>
    <col min="10507" max="10507" width="10.1796875" style="20" customWidth="1"/>
    <col min="10508" max="10508" width="4.453125" style="20" customWidth="1"/>
    <col min="10509" max="10509" width="24" style="20" customWidth="1"/>
    <col min="10510" max="10510" width="13.1796875" style="20" customWidth="1"/>
    <col min="10511" max="10511" width="13" style="20" customWidth="1"/>
    <col min="10512" max="10512" width="10.453125" style="20" customWidth="1"/>
    <col min="10513" max="10748" width="9.1796875" style="20"/>
    <col min="10749" max="10749" width="5" style="20" customWidth="1"/>
    <col min="10750" max="10750" width="17.7265625" style="20" customWidth="1"/>
    <col min="10751" max="10751" width="13.81640625" style="20" customWidth="1"/>
    <col min="10752" max="10752" width="13.1796875" style="20" customWidth="1"/>
    <col min="10753" max="10753" width="12.26953125" style="20" customWidth="1"/>
    <col min="10754" max="10754" width="3" style="20" customWidth="1"/>
    <col min="10755" max="10755" width="20.26953125" style="20" customWidth="1"/>
    <col min="10756" max="10756" width="12.54296875" style="20" customWidth="1"/>
    <col min="10757" max="10757" width="11.7265625" style="20" customWidth="1"/>
    <col min="10758" max="10758" width="9.1796875" style="20"/>
    <col min="10759" max="10759" width="2.81640625" style="20" customWidth="1"/>
    <col min="10760" max="10760" width="18.54296875" style="20" customWidth="1"/>
    <col min="10761" max="10761" width="14.453125" style="20" customWidth="1"/>
    <col min="10762" max="10762" width="13.7265625" style="20" customWidth="1"/>
    <col min="10763" max="10763" width="10.1796875" style="20" customWidth="1"/>
    <col min="10764" max="10764" width="4.453125" style="20" customWidth="1"/>
    <col min="10765" max="10765" width="24" style="20" customWidth="1"/>
    <col min="10766" max="10766" width="13.1796875" style="20" customWidth="1"/>
    <col min="10767" max="10767" width="13" style="20" customWidth="1"/>
    <col min="10768" max="10768" width="10.453125" style="20" customWidth="1"/>
    <col min="10769" max="11004" width="9.1796875" style="20"/>
    <col min="11005" max="11005" width="5" style="20" customWidth="1"/>
    <col min="11006" max="11006" width="17.7265625" style="20" customWidth="1"/>
    <col min="11007" max="11007" width="13.81640625" style="20" customWidth="1"/>
    <col min="11008" max="11008" width="13.1796875" style="20" customWidth="1"/>
    <col min="11009" max="11009" width="12.26953125" style="20" customWidth="1"/>
    <col min="11010" max="11010" width="3" style="20" customWidth="1"/>
    <col min="11011" max="11011" width="20.26953125" style="20" customWidth="1"/>
    <col min="11012" max="11012" width="12.54296875" style="20" customWidth="1"/>
    <col min="11013" max="11013" width="11.7265625" style="20" customWidth="1"/>
    <col min="11014" max="11014" width="9.1796875" style="20"/>
    <col min="11015" max="11015" width="2.81640625" style="20" customWidth="1"/>
    <col min="11016" max="11016" width="18.54296875" style="20" customWidth="1"/>
    <col min="11017" max="11017" width="14.453125" style="20" customWidth="1"/>
    <col min="11018" max="11018" width="13.7265625" style="20" customWidth="1"/>
    <col min="11019" max="11019" width="10.1796875" style="20" customWidth="1"/>
    <col min="11020" max="11020" width="4.453125" style="20" customWidth="1"/>
    <col min="11021" max="11021" width="24" style="20" customWidth="1"/>
    <col min="11022" max="11022" width="13.1796875" style="20" customWidth="1"/>
    <col min="11023" max="11023" width="13" style="20" customWidth="1"/>
    <col min="11024" max="11024" width="10.453125" style="20" customWidth="1"/>
    <col min="11025" max="11260" width="9.1796875" style="20"/>
    <col min="11261" max="11261" width="5" style="20" customWidth="1"/>
    <col min="11262" max="11262" width="17.7265625" style="20" customWidth="1"/>
    <col min="11263" max="11263" width="13.81640625" style="20" customWidth="1"/>
    <col min="11264" max="11264" width="13.1796875" style="20" customWidth="1"/>
    <col min="11265" max="11265" width="12.26953125" style="20" customWidth="1"/>
    <col min="11266" max="11266" width="3" style="20" customWidth="1"/>
    <col min="11267" max="11267" width="20.26953125" style="20" customWidth="1"/>
    <col min="11268" max="11268" width="12.54296875" style="20" customWidth="1"/>
    <col min="11269" max="11269" width="11.7265625" style="20" customWidth="1"/>
    <col min="11270" max="11270" width="9.1796875" style="20"/>
    <col min="11271" max="11271" width="2.81640625" style="20" customWidth="1"/>
    <col min="11272" max="11272" width="18.54296875" style="20" customWidth="1"/>
    <col min="11273" max="11273" width="14.453125" style="20" customWidth="1"/>
    <col min="11274" max="11274" width="13.7265625" style="20" customWidth="1"/>
    <col min="11275" max="11275" width="10.1796875" style="20" customWidth="1"/>
    <col min="11276" max="11276" width="4.453125" style="20" customWidth="1"/>
    <col min="11277" max="11277" width="24" style="20" customWidth="1"/>
    <col min="11278" max="11278" width="13.1796875" style="20" customWidth="1"/>
    <col min="11279" max="11279" width="13" style="20" customWidth="1"/>
    <col min="11280" max="11280" width="10.453125" style="20" customWidth="1"/>
    <col min="11281" max="11516" width="9.1796875" style="20"/>
    <col min="11517" max="11517" width="5" style="20" customWidth="1"/>
    <col min="11518" max="11518" width="17.7265625" style="20" customWidth="1"/>
    <col min="11519" max="11519" width="13.81640625" style="20" customWidth="1"/>
    <col min="11520" max="11520" width="13.1796875" style="20" customWidth="1"/>
    <col min="11521" max="11521" width="12.26953125" style="20" customWidth="1"/>
    <col min="11522" max="11522" width="3" style="20" customWidth="1"/>
    <col min="11523" max="11523" width="20.26953125" style="20" customWidth="1"/>
    <col min="11524" max="11524" width="12.54296875" style="20" customWidth="1"/>
    <col min="11525" max="11525" width="11.7265625" style="20" customWidth="1"/>
    <col min="11526" max="11526" width="9.1796875" style="20"/>
    <col min="11527" max="11527" width="2.81640625" style="20" customWidth="1"/>
    <col min="11528" max="11528" width="18.54296875" style="20" customWidth="1"/>
    <col min="11529" max="11529" width="14.453125" style="20" customWidth="1"/>
    <col min="11530" max="11530" width="13.7265625" style="20" customWidth="1"/>
    <col min="11531" max="11531" width="10.1796875" style="20" customWidth="1"/>
    <col min="11532" max="11532" width="4.453125" style="20" customWidth="1"/>
    <col min="11533" max="11533" width="24" style="20" customWidth="1"/>
    <col min="11534" max="11534" width="13.1796875" style="20" customWidth="1"/>
    <col min="11535" max="11535" width="13" style="20" customWidth="1"/>
    <col min="11536" max="11536" width="10.453125" style="20" customWidth="1"/>
    <col min="11537" max="11772" width="9.1796875" style="20"/>
    <col min="11773" max="11773" width="5" style="20" customWidth="1"/>
    <col min="11774" max="11774" width="17.7265625" style="20" customWidth="1"/>
    <col min="11775" max="11775" width="13.81640625" style="20" customWidth="1"/>
    <col min="11776" max="11776" width="13.1796875" style="20" customWidth="1"/>
    <col min="11777" max="11777" width="12.26953125" style="20" customWidth="1"/>
    <col min="11778" max="11778" width="3" style="20" customWidth="1"/>
    <col min="11779" max="11779" width="20.26953125" style="20" customWidth="1"/>
    <col min="11780" max="11780" width="12.54296875" style="20" customWidth="1"/>
    <col min="11781" max="11781" width="11.7265625" style="20" customWidth="1"/>
    <col min="11782" max="11782" width="9.1796875" style="20"/>
    <col min="11783" max="11783" width="2.81640625" style="20" customWidth="1"/>
    <col min="11784" max="11784" width="18.54296875" style="20" customWidth="1"/>
    <col min="11785" max="11785" width="14.453125" style="20" customWidth="1"/>
    <col min="11786" max="11786" width="13.7265625" style="20" customWidth="1"/>
    <col min="11787" max="11787" width="10.1796875" style="20" customWidth="1"/>
    <col min="11788" max="11788" width="4.453125" style="20" customWidth="1"/>
    <col min="11789" max="11789" width="24" style="20" customWidth="1"/>
    <col min="11790" max="11790" width="13.1796875" style="20" customWidth="1"/>
    <col min="11791" max="11791" width="13" style="20" customWidth="1"/>
    <col min="11792" max="11792" width="10.453125" style="20" customWidth="1"/>
    <col min="11793" max="12028" width="9.1796875" style="20"/>
    <col min="12029" max="12029" width="5" style="20" customWidth="1"/>
    <col min="12030" max="12030" width="17.7265625" style="20" customWidth="1"/>
    <col min="12031" max="12031" width="13.81640625" style="20" customWidth="1"/>
    <col min="12032" max="12032" width="13.1796875" style="20" customWidth="1"/>
    <col min="12033" max="12033" width="12.26953125" style="20" customWidth="1"/>
    <col min="12034" max="12034" width="3" style="20" customWidth="1"/>
    <col min="12035" max="12035" width="20.26953125" style="20" customWidth="1"/>
    <col min="12036" max="12036" width="12.54296875" style="20" customWidth="1"/>
    <col min="12037" max="12037" width="11.7265625" style="20" customWidth="1"/>
    <col min="12038" max="12038" width="9.1796875" style="20"/>
    <col min="12039" max="12039" width="2.81640625" style="20" customWidth="1"/>
    <col min="12040" max="12040" width="18.54296875" style="20" customWidth="1"/>
    <col min="12041" max="12041" width="14.453125" style="20" customWidth="1"/>
    <col min="12042" max="12042" width="13.7265625" style="20" customWidth="1"/>
    <col min="12043" max="12043" width="10.1796875" style="20" customWidth="1"/>
    <col min="12044" max="12044" width="4.453125" style="20" customWidth="1"/>
    <col min="12045" max="12045" width="24" style="20" customWidth="1"/>
    <col min="12046" max="12046" width="13.1796875" style="20" customWidth="1"/>
    <col min="12047" max="12047" width="13" style="20" customWidth="1"/>
    <col min="12048" max="12048" width="10.453125" style="20" customWidth="1"/>
    <col min="12049" max="12284" width="9.1796875" style="20"/>
    <col min="12285" max="12285" width="5" style="20" customWidth="1"/>
    <col min="12286" max="12286" width="17.7265625" style="20" customWidth="1"/>
    <col min="12287" max="12287" width="13.81640625" style="20" customWidth="1"/>
    <col min="12288" max="12288" width="13.1796875" style="20" customWidth="1"/>
    <col min="12289" max="12289" width="12.26953125" style="20" customWidth="1"/>
    <col min="12290" max="12290" width="3" style="20" customWidth="1"/>
    <col min="12291" max="12291" width="20.26953125" style="20" customWidth="1"/>
    <col min="12292" max="12292" width="12.54296875" style="20" customWidth="1"/>
    <col min="12293" max="12293" width="11.7265625" style="20" customWidth="1"/>
    <col min="12294" max="12294" width="9.1796875" style="20"/>
    <col min="12295" max="12295" width="2.81640625" style="20" customWidth="1"/>
    <col min="12296" max="12296" width="18.54296875" style="20" customWidth="1"/>
    <col min="12297" max="12297" width="14.453125" style="20" customWidth="1"/>
    <col min="12298" max="12298" width="13.7265625" style="20" customWidth="1"/>
    <col min="12299" max="12299" width="10.1796875" style="20" customWidth="1"/>
    <col min="12300" max="12300" width="4.453125" style="20" customWidth="1"/>
    <col min="12301" max="12301" width="24" style="20" customWidth="1"/>
    <col min="12302" max="12302" width="13.1796875" style="20" customWidth="1"/>
    <col min="12303" max="12303" width="13" style="20" customWidth="1"/>
    <col min="12304" max="12304" width="10.453125" style="20" customWidth="1"/>
    <col min="12305" max="12540" width="9.1796875" style="20"/>
    <col min="12541" max="12541" width="5" style="20" customWidth="1"/>
    <col min="12542" max="12542" width="17.7265625" style="20" customWidth="1"/>
    <col min="12543" max="12543" width="13.81640625" style="20" customWidth="1"/>
    <col min="12544" max="12544" width="13.1796875" style="20" customWidth="1"/>
    <col min="12545" max="12545" width="12.26953125" style="20" customWidth="1"/>
    <col min="12546" max="12546" width="3" style="20" customWidth="1"/>
    <col min="12547" max="12547" width="20.26953125" style="20" customWidth="1"/>
    <col min="12548" max="12548" width="12.54296875" style="20" customWidth="1"/>
    <col min="12549" max="12549" width="11.7265625" style="20" customWidth="1"/>
    <col min="12550" max="12550" width="9.1796875" style="20"/>
    <col min="12551" max="12551" width="2.81640625" style="20" customWidth="1"/>
    <col min="12552" max="12552" width="18.54296875" style="20" customWidth="1"/>
    <col min="12553" max="12553" width="14.453125" style="20" customWidth="1"/>
    <col min="12554" max="12554" width="13.7265625" style="20" customWidth="1"/>
    <col min="12555" max="12555" width="10.1796875" style="20" customWidth="1"/>
    <col min="12556" max="12556" width="4.453125" style="20" customWidth="1"/>
    <col min="12557" max="12557" width="24" style="20" customWidth="1"/>
    <col min="12558" max="12558" width="13.1796875" style="20" customWidth="1"/>
    <col min="12559" max="12559" width="13" style="20" customWidth="1"/>
    <col min="12560" max="12560" width="10.453125" style="20" customWidth="1"/>
    <col min="12561" max="12796" width="9.1796875" style="20"/>
    <col min="12797" max="12797" width="5" style="20" customWidth="1"/>
    <col min="12798" max="12798" width="17.7265625" style="20" customWidth="1"/>
    <col min="12799" max="12799" width="13.81640625" style="20" customWidth="1"/>
    <col min="12800" max="12800" width="13.1796875" style="20" customWidth="1"/>
    <col min="12801" max="12801" width="12.26953125" style="20" customWidth="1"/>
    <col min="12802" max="12802" width="3" style="20" customWidth="1"/>
    <col min="12803" max="12803" width="20.26953125" style="20" customWidth="1"/>
    <col min="12804" max="12804" width="12.54296875" style="20" customWidth="1"/>
    <col min="12805" max="12805" width="11.7265625" style="20" customWidth="1"/>
    <col min="12806" max="12806" width="9.1796875" style="20"/>
    <col min="12807" max="12807" width="2.81640625" style="20" customWidth="1"/>
    <col min="12808" max="12808" width="18.54296875" style="20" customWidth="1"/>
    <col min="12809" max="12809" width="14.453125" style="20" customWidth="1"/>
    <col min="12810" max="12810" width="13.7265625" style="20" customWidth="1"/>
    <col min="12811" max="12811" width="10.1796875" style="20" customWidth="1"/>
    <col min="12812" max="12812" width="4.453125" style="20" customWidth="1"/>
    <col min="12813" max="12813" width="24" style="20" customWidth="1"/>
    <col min="12814" max="12814" width="13.1796875" style="20" customWidth="1"/>
    <col min="12815" max="12815" width="13" style="20" customWidth="1"/>
    <col min="12816" max="12816" width="10.453125" style="20" customWidth="1"/>
    <col min="12817" max="13052" width="9.1796875" style="20"/>
    <col min="13053" max="13053" width="5" style="20" customWidth="1"/>
    <col min="13054" max="13054" width="17.7265625" style="20" customWidth="1"/>
    <col min="13055" max="13055" width="13.81640625" style="20" customWidth="1"/>
    <col min="13056" max="13056" width="13.1796875" style="20" customWidth="1"/>
    <col min="13057" max="13057" width="12.26953125" style="20" customWidth="1"/>
    <col min="13058" max="13058" width="3" style="20" customWidth="1"/>
    <col min="13059" max="13059" width="20.26953125" style="20" customWidth="1"/>
    <col min="13060" max="13060" width="12.54296875" style="20" customWidth="1"/>
    <col min="13061" max="13061" width="11.7265625" style="20" customWidth="1"/>
    <col min="13062" max="13062" width="9.1796875" style="20"/>
    <col min="13063" max="13063" width="2.81640625" style="20" customWidth="1"/>
    <col min="13064" max="13064" width="18.54296875" style="20" customWidth="1"/>
    <col min="13065" max="13065" width="14.453125" style="20" customWidth="1"/>
    <col min="13066" max="13066" width="13.7265625" style="20" customWidth="1"/>
    <col min="13067" max="13067" width="10.1796875" style="20" customWidth="1"/>
    <col min="13068" max="13068" width="4.453125" style="20" customWidth="1"/>
    <col min="13069" max="13069" width="24" style="20" customWidth="1"/>
    <col min="13070" max="13070" width="13.1796875" style="20" customWidth="1"/>
    <col min="13071" max="13071" width="13" style="20" customWidth="1"/>
    <col min="13072" max="13072" width="10.453125" style="20" customWidth="1"/>
    <col min="13073" max="13308" width="9.1796875" style="20"/>
    <col min="13309" max="13309" width="5" style="20" customWidth="1"/>
    <col min="13310" max="13310" width="17.7265625" style="20" customWidth="1"/>
    <col min="13311" max="13311" width="13.81640625" style="20" customWidth="1"/>
    <col min="13312" max="13312" width="13.1796875" style="20" customWidth="1"/>
    <col min="13313" max="13313" width="12.26953125" style="20" customWidth="1"/>
    <col min="13314" max="13314" width="3" style="20" customWidth="1"/>
    <col min="13315" max="13315" width="20.26953125" style="20" customWidth="1"/>
    <col min="13316" max="13316" width="12.54296875" style="20" customWidth="1"/>
    <col min="13317" max="13317" width="11.7265625" style="20" customWidth="1"/>
    <col min="13318" max="13318" width="9.1796875" style="20"/>
    <col min="13319" max="13319" width="2.81640625" style="20" customWidth="1"/>
    <col min="13320" max="13320" width="18.54296875" style="20" customWidth="1"/>
    <col min="13321" max="13321" width="14.453125" style="20" customWidth="1"/>
    <col min="13322" max="13322" width="13.7265625" style="20" customWidth="1"/>
    <col min="13323" max="13323" width="10.1796875" style="20" customWidth="1"/>
    <col min="13324" max="13324" width="4.453125" style="20" customWidth="1"/>
    <col min="13325" max="13325" width="24" style="20" customWidth="1"/>
    <col min="13326" max="13326" width="13.1796875" style="20" customWidth="1"/>
    <col min="13327" max="13327" width="13" style="20" customWidth="1"/>
    <col min="13328" max="13328" width="10.453125" style="20" customWidth="1"/>
    <col min="13329" max="13564" width="9.1796875" style="20"/>
    <col min="13565" max="13565" width="5" style="20" customWidth="1"/>
    <col min="13566" max="13566" width="17.7265625" style="20" customWidth="1"/>
    <col min="13567" max="13567" width="13.81640625" style="20" customWidth="1"/>
    <col min="13568" max="13568" width="13.1796875" style="20" customWidth="1"/>
    <col min="13569" max="13569" width="12.26953125" style="20" customWidth="1"/>
    <col min="13570" max="13570" width="3" style="20" customWidth="1"/>
    <col min="13571" max="13571" width="20.26953125" style="20" customWidth="1"/>
    <col min="13572" max="13572" width="12.54296875" style="20" customWidth="1"/>
    <col min="13573" max="13573" width="11.7265625" style="20" customWidth="1"/>
    <col min="13574" max="13574" width="9.1796875" style="20"/>
    <col min="13575" max="13575" width="2.81640625" style="20" customWidth="1"/>
    <col min="13576" max="13576" width="18.54296875" style="20" customWidth="1"/>
    <col min="13577" max="13577" width="14.453125" style="20" customWidth="1"/>
    <col min="13578" max="13578" width="13.7265625" style="20" customWidth="1"/>
    <col min="13579" max="13579" width="10.1796875" style="20" customWidth="1"/>
    <col min="13580" max="13580" width="4.453125" style="20" customWidth="1"/>
    <col min="13581" max="13581" width="24" style="20" customWidth="1"/>
    <col min="13582" max="13582" width="13.1796875" style="20" customWidth="1"/>
    <col min="13583" max="13583" width="13" style="20" customWidth="1"/>
    <col min="13584" max="13584" width="10.453125" style="20" customWidth="1"/>
    <col min="13585" max="13820" width="9.1796875" style="20"/>
    <col min="13821" max="13821" width="5" style="20" customWidth="1"/>
    <col min="13822" max="13822" width="17.7265625" style="20" customWidth="1"/>
    <col min="13823" max="13823" width="13.81640625" style="20" customWidth="1"/>
    <col min="13824" max="13824" width="13.1796875" style="20" customWidth="1"/>
    <col min="13825" max="13825" width="12.26953125" style="20" customWidth="1"/>
    <col min="13826" max="13826" width="3" style="20" customWidth="1"/>
    <col min="13827" max="13827" width="20.26953125" style="20" customWidth="1"/>
    <col min="13828" max="13828" width="12.54296875" style="20" customWidth="1"/>
    <col min="13829" max="13829" width="11.7265625" style="20" customWidth="1"/>
    <col min="13830" max="13830" width="9.1796875" style="20"/>
    <col min="13831" max="13831" width="2.81640625" style="20" customWidth="1"/>
    <col min="13832" max="13832" width="18.54296875" style="20" customWidth="1"/>
    <col min="13833" max="13833" width="14.453125" style="20" customWidth="1"/>
    <col min="13834" max="13834" width="13.7265625" style="20" customWidth="1"/>
    <col min="13835" max="13835" width="10.1796875" style="20" customWidth="1"/>
    <col min="13836" max="13836" width="4.453125" style="20" customWidth="1"/>
    <col min="13837" max="13837" width="24" style="20" customWidth="1"/>
    <col min="13838" max="13838" width="13.1796875" style="20" customWidth="1"/>
    <col min="13839" max="13839" width="13" style="20" customWidth="1"/>
    <col min="13840" max="13840" width="10.453125" style="20" customWidth="1"/>
    <col min="13841" max="14076" width="9.1796875" style="20"/>
    <col min="14077" max="14077" width="5" style="20" customWidth="1"/>
    <col min="14078" max="14078" width="17.7265625" style="20" customWidth="1"/>
    <col min="14079" max="14079" width="13.81640625" style="20" customWidth="1"/>
    <col min="14080" max="14080" width="13.1796875" style="20" customWidth="1"/>
    <col min="14081" max="14081" width="12.26953125" style="20" customWidth="1"/>
    <col min="14082" max="14082" width="3" style="20" customWidth="1"/>
    <col min="14083" max="14083" width="20.26953125" style="20" customWidth="1"/>
    <col min="14084" max="14084" width="12.54296875" style="20" customWidth="1"/>
    <col min="14085" max="14085" width="11.7265625" style="20" customWidth="1"/>
    <col min="14086" max="14086" width="9.1796875" style="20"/>
    <col min="14087" max="14087" width="2.81640625" style="20" customWidth="1"/>
    <col min="14088" max="14088" width="18.54296875" style="20" customWidth="1"/>
    <col min="14089" max="14089" width="14.453125" style="20" customWidth="1"/>
    <col min="14090" max="14090" width="13.7265625" style="20" customWidth="1"/>
    <col min="14091" max="14091" width="10.1796875" style="20" customWidth="1"/>
    <col min="14092" max="14092" width="4.453125" style="20" customWidth="1"/>
    <col min="14093" max="14093" width="24" style="20" customWidth="1"/>
    <col min="14094" max="14094" width="13.1796875" style="20" customWidth="1"/>
    <col min="14095" max="14095" width="13" style="20" customWidth="1"/>
    <col min="14096" max="14096" width="10.453125" style="20" customWidth="1"/>
    <col min="14097" max="14332" width="9.1796875" style="20"/>
    <col min="14333" max="14333" width="5" style="20" customWidth="1"/>
    <col min="14334" max="14334" width="17.7265625" style="20" customWidth="1"/>
    <col min="14335" max="14335" width="13.81640625" style="20" customWidth="1"/>
    <col min="14336" max="14336" width="13.1796875" style="20" customWidth="1"/>
    <col min="14337" max="14337" width="12.26953125" style="20" customWidth="1"/>
    <col min="14338" max="14338" width="3" style="20" customWidth="1"/>
    <col min="14339" max="14339" width="20.26953125" style="20" customWidth="1"/>
    <col min="14340" max="14340" width="12.54296875" style="20" customWidth="1"/>
    <col min="14341" max="14341" width="11.7265625" style="20" customWidth="1"/>
    <col min="14342" max="14342" width="9.1796875" style="20"/>
    <col min="14343" max="14343" width="2.81640625" style="20" customWidth="1"/>
    <col min="14344" max="14344" width="18.54296875" style="20" customWidth="1"/>
    <col min="14345" max="14345" width="14.453125" style="20" customWidth="1"/>
    <col min="14346" max="14346" width="13.7265625" style="20" customWidth="1"/>
    <col min="14347" max="14347" width="10.1796875" style="20" customWidth="1"/>
    <col min="14348" max="14348" width="4.453125" style="20" customWidth="1"/>
    <col min="14349" max="14349" width="24" style="20" customWidth="1"/>
    <col min="14350" max="14350" width="13.1796875" style="20" customWidth="1"/>
    <col min="14351" max="14351" width="13" style="20" customWidth="1"/>
    <col min="14352" max="14352" width="10.453125" style="20" customWidth="1"/>
    <col min="14353" max="14588" width="9.1796875" style="20"/>
    <col min="14589" max="14589" width="5" style="20" customWidth="1"/>
    <col min="14590" max="14590" width="17.7265625" style="20" customWidth="1"/>
    <col min="14591" max="14591" width="13.81640625" style="20" customWidth="1"/>
    <col min="14592" max="14592" width="13.1796875" style="20" customWidth="1"/>
    <col min="14593" max="14593" width="12.26953125" style="20" customWidth="1"/>
    <col min="14594" max="14594" width="3" style="20" customWidth="1"/>
    <col min="14595" max="14595" width="20.26953125" style="20" customWidth="1"/>
    <col min="14596" max="14596" width="12.54296875" style="20" customWidth="1"/>
    <col min="14597" max="14597" width="11.7265625" style="20" customWidth="1"/>
    <col min="14598" max="14598" width="9.1796875" style="20"/>
    <col min="14599" max="14599" width="2.81640625" style="20" customWidth="1"/>
    <col min="14600" max="14600" width="18.54296875" style="20" customWidth="1"/>
    <col min="14601" max="14601" width="14.453125" style="20" customWidth="1"/>
    <col min="14602" max="14602" width="13.7265625" style="20" customWidth="1"/>
    <col min="14603" max="14603" width="10.1796875" style="20" customWidth="1"/>
    <col min="14604" max="14604" width="4.453125" style="20" customWidth="1"/>
    <col min="14605" max="14605" width="24" style="20" customWidth="1"/>
    <col min="14606" max="14606" width="13.1796875" style="20" customWidth="1"/>
    <col min="14607" max="14607" width="13" style="20" customWidth="1"/>
    <col min="14608" max="14608" width="10.453125" style="20" customWidth="1"/>
    <col min="14609" max="14844" width="9.1796875" style="20"/>
    <col min="14845" max="14845" width="5" style="20" customWidth="1"/>
    <col min="14846" max="14846" width="17.7265625" style="20" customWidth="1"/>
    <col min="14847" max="14847" width="13.81640625" style="20" customWidth="1"/>
    <col min="14848" max="14848" width="13.1796875" style="20" customWidth="1"/>
    <col min="14849" max="14849" width="12.26953125" style="20" customWidth="1"/>
    <col min="14850" max="14850" width="3" style="20" customWidth="1"/>
    <col min="14851" max="14851" width="20.26953125" style="20" customWidth="1"/>
    <col min="14852" max="14852" width="12.54296875" style="20" customWidth="1"/>
    <col min="14853" max="14853" width="11.7265625" style="20" customWidth="1"/>
    <col min="14854" max="14854" width="9.1796875" style="20"/>
    <col min="14855" max="14855" width="2.81640625" style="20" customWidth="1"/>
    <col min="14856" max="14856" width="18.54296875" style="20" customWidth="1"/>
    <col min="14857" max="14857" width="14.453125" style="20" customWidth="1"/>
    <col min="14858" max="14858" width="13.7265625" style="20" customWidth="1"/>
    <col min="14859" max="14859" width="10.1796875" style="20" customWidth="1"/>
    <col min="14860" max="14860" width="4.453125" style="20" customWidth="1"/>
    <col min="14861" max="14861" width="24" style="20" customWidth="1"/>
    <col min="14862" max="14862" width="13.1796875" style="20" customWidth="1"/>
    <col min="14863" max="14863" width="13" style="20" customWidth="1"/>
    <col min="14864" max="14864" width="10.453125" style="20" customWidth="1"/>
    <col min="14865" max="15100" width="9.1796875" style="20"/>
    <col min="15101" max="15101" width="5" style="20" customWidth="1"/>
    <col min="15102" max="15102" width="17.7265625" style="20" customWidth="1"/>
    <col min="15103" max="15103" width="13.81640625" style="20" customWidth="1"/>
    <col min="15104" max="15104" width="13.1796875" style="20" customWidth="1"/>
    <col min="15105" max="15105" width="12.26953125" style="20" customWidth="1"/>
    <col min="15106" max="15106" width="3" style="20" customWidth="1"/>
    <col min="15107" max="15107" width="20.26953125" style="20" customWidth="1"/>
    <col min="15108" max="15108" width="12.54296875" style="20" customWidth="1"/>
    <col min="15109" max="15109" width="11.7265625" style="20" customWidth="1"/>
    <col min="15110" max="15110" width="9.1796875" style="20"/>
    <col min="15111" max="15111" width="2.81640625" style="20" customWidth="1"/>
    <col min="15112" max="15112" width="18.54296875" style="20" customWidth="1"/>
    <col min="15113" max="15113" width="14.453125" style="20" customWidth="1"/>
    <col min="15114" max="15114" width="13.7265625" style="20" customWidth="1"/>
    <col min="15115" max="15115" width="10.1796875" style="20" customWidth="1"/>
    <col min="15116" max="15116" width="4.453125" style="20" customWidth="1"/>
    <col min="15117" max="15117" width="24" style="20" customWidth="1"/>
    <col min="15118" max="15118" width="13.1796875" style="20" customWidth="1"/>
    <col min="15119" max="15119" width="13" style="20" customWidth="1"/>
    <col min="15120" max="15120" width="10.453125" style="20" customWidth="1"/>
    <col min="15121" max="15356" width="9.1796875" style="20"/>
    <col min="15357" max="15357" width="5" style="20" customWidth="1"/>
    <col min="15358" max="15358" width="17.7265625" style="20" customWidth="1"/>
    <col min="15359" max="15359" width="13.81640625" style="20" customWidth="1"/>
    <col min="15360" max="15360" width="13.1796875" style="20" customWidth="1"/>
    <col min="15361" max="15361" width="12.26953125" style="20" customWidth="1"/>
    <col min="15362" max="15362" width="3" style="20" customWidth="1"/>
    <col min="15363" max="15363" width="20.26953125" style="20" customWidth="1"/>
    <col min="15364" max="15364" width="12.54296875" style="20" customWidth="1"/>
    <col min="15365" max="15365" width="11.7265625" style="20" customWidth="1"/>
    <col min="15366" max="15366" width="9.1796875" style="20"/>
    <col min="15367" max="15367" width="2.81640625" style="20" customWidth="1"/>
    <col min="15368" max="15368" width="18.54296875" style="20" customWidth="1"/>
    <col min="15369" max="15369" width="14.453125" style="20" customWidth="1"/>
    <col min="15370" max="15370" width="13.7265625" style="20" customWidth="1"/>
    <col min="15371" max="15371" width="10.1796875" style="20" customWidth="1"/>
    <col min="15372" max="15372" width="4.453125" style="20" customWidth="1"/>
    <col min="15373" max="15373" width="24" style="20" customWidth="1"/>
    <col min="15374" max="15374" width="13.1796875" style="20" customWidth="1"/>
    <col min="15375" max="15375" width="13" style="20" customWidth="1"/>
    <col min="15376" max="15376" width="10.453125" style="20" customWidth="1"/>
    <col min="15377" max="15612" width="9.1796875" style="20"/>
    <col min="15613" max="15613" width="5" style="20" customWidth="1"/>
    <col min="15614" max="15614" width="17.7265625" style="20" customWidth="1"/>
    <col min="15615" max="15615" width="13.81640625" style="20" customWidth="1"/>
    <col min="15616" max="15616" width="13.1796875" style="20" customWidth="1"/>
    <col min="15617" max="15617" width="12.26953125" style="20" customWidth="1"/>
    <col min="15618" max="15618" width="3" style="20" customWidth="1"/>
    <col min="15619" max="15619" width="20.26953125" style="20" customWidth="1"/>
    <col min="15620" max="15620" width="12.54296875" style="20" customWidth="1"/>
    <col min="15621" max="15621" width="11.7265625" style="20" customWidth="1"/>
    <col min="15622" max="15622" width="9.1796875" style="20"/>
    <col min="15623" max="15623" width="2.81640625" style="20" customWidth="1"/>
    <col min="15624" max="15624" width="18.54296875" style="20" customWidth="1"/>
    <col min="15625" max="15625" width="14.453125" style="20" customWidth="1"/>
    <col min="15626" max="15626" width="13.7265625" style="20" customWidth="1"/>
    <col min="15627" max="15627" width="10.1796875" style="20" customWidth="1"/>
    <col min="15628" max="15628" width="4.453125" style="20" customWidth="1"/>
    <col min="15629" max="15629" width="24" style="20" customWidth="1"/>
    <col min="15630" max="15630" width="13.1796875" style="20" customWidth="1"/>
    <col min="15631" max="15631" width="13" style="20" customWidth="1"/>
    <col min="15632" max="15632" width="10.453125" style="20" customWidth="1"/>
    <col min="15633" max="15868" width="9.1796875" style="20"/>
    <col min="15869" max="15869" width="5" style="20" customWidth="1"/>
    <col min="15870" max="15870" width="17.7265625" style="20" customWidth="1"/>
    <col min="15871" max="15871" width="13.81640625" style="20" customWidth="1"/>
    <col min="15872" max="15872" width="13.1796875" style="20" customWidth="1"/>
    <col min="15873" max="15873" width="12.26953125" style="20" customWidth="1"/>
    <col min="15874" max="15874" width="3" style="20" customWidth="1"/>
    <col min="15875" max="15875" width="20.26953125" style="20" customWidth="1"/>
    <col min="15876" max="15876" width="12.54296875" style="20" customWidth="1"/>
    <col min="15877" max="15877" width="11.7265625" style="20" customWidth="1"/>
    <col min="15878" max="15878" width="9.1796875" style="20"/>
    <col min="15879" max="15879" width="2.81640625" style="20" customWidth="1"/>
    <col min="15880" max="15880" width="18.54296875" style="20" customWidth="1"/>
    <col min="15881" max="15881" width="14.453125" style="20" customWidth="1"/>
    <col min="15882" max="15882" width="13.7265625" style="20" customWidth="1"/>
    <col min="15883" max="15883" width="10.1796875" style="20" customWidth="1"/>
    <col min="15884" max="15884" width="4.453125" style="20" customWidth="1"/>
    <col min="15885" max="15885" width="24" style="20" customWidth="1"/>
    <col min="15886" max="15886" width="13.1796875" style="20" customWidth="1"/>
    <col min="15887" max="15887" width="13" style="20" customWidth="1"/>
    <col min="15888" max="15888" width="10.453125" style="20" customWidth="1"/>
    <col min="15889" max="16124" width="9.1796875" style="20"/>
    <col min="16125" max="16125" width="5" style="20" customWidth="1"/>
    <col min="16126" max="16126" width="17.7265625" style="20" customWidth="1"/>
    <col min="16127" max="16127" width="13.81640625" style="20" customWidth="1"/>
    <col min="16128" max="16128" width="13.1796875" style="20" customWidth="1"/>
    <col min="16129" max="16129" width="12.26953125" style="20" customWidth="1"/>
    <col min="16130" max="16130" width="3" style="20" customWidth="1"/>
    <col min="16131" max="16131" width="20.26953125" style="20" customWidth="1"/>
    <col min="16132" max="16132" width="12.54296875" style="20" customWidth="1"/>
    <col min="16133" max="16133" width="11.7265625" style="20" customWidth="1"/>
    <col min="16134" max="16134" width="9.1796875" style="20"/>
    <col min="16135" max="16135" width="2.81640625" style="20" customWidth="1"/>
    <col min="16136" max="16136" width="18.54296875" style="20" customWidth="1"/>
    <col min="16137" max="16137" width="14.453125" style="20" customWidth="1"/>
    <col min="16138" max="16138" width="13.7265625" style="20" customWidth="1"/>
    <col min="16139" max="16139" width="10.1796875" style="20" customWidth="1"/>
    <col min="16140" max="16140" width="4.453125" style="20" customWidth="1"/>
    <col min="16141" max="16141" width="24" style="20" customWidth="1"/>
    <col min="16142" max="16142" width="13.1796875" style="20" customWidth="1"/>
    <col min="16143" max="16143" width="13" style="20" customWidth="1"/>
    <col min="16144" max="16144" width="10.453125" style="20" customWidth="1"/>
    <col min="16145" max="16384" width="9.1796875" style="20"/>
  </cols>
  <sheetData>
    <row r="1" spans="1:24" ht="18">
      <c r="A1" s="33"/>
    </row>
    <row r="2" spans="1:24" ht="28.5" customHeight="1">
      <c r="A2" s="931" t="s">
        <v>278</v>
      </c>
      <c r="B2" s="931"/>
      <c r="C2" s="931"/>
      <c r="D2" s="931"/>
      <c r="E2" s="931"/>
      <c r="F2" s="931"/>
      <c r="G2" s="931"/>
      <c r="H2" s="931"/>
      <c r="I2" s="931"/>
      <c r="J2" s="931"/>
      <c r="K2" s="931"/>
      <c r="L2" s="931"/>
      <c r="M2" s="931"/>
      <c r="N2" s="931"/>
      <c r="O2" s="931"/>
      <c r="P2" s="931"/>
      <c r="Q2" s="931"/>
      <c r="R2" s="931"/>
      <c r="S2" s="931"/>
      <c r="T2" s="931"/>
      <c r="U2" s="931"/>
      <c r="V2" s="931"/>
      <c r="W2" s="931"/>
      <c r="X2" s="931"/>
    </row>
    <row r="3" spans="1:24" ht="15.75" customHeight="1">
      <c r="A3" s="932" t="s">
        <v>277</v>
      </c>
      <c r="B3" s="932"/>
      <c r="C3" s="932"/>
      <c r="D3" s="932"/>
      <c r="E3" s="932"/>
      <c r="F3" s="932"/>
      <c r="P3" s="35"/>
    </row>
    <row r="4" spans="1:24" ht="4.5" customHeight="1">
      <c r="A4" s="36"/>
      <c r="B4" s="36"/>
      <c r="C4" s="34"/>
      <c r="D4" s="34"/>
    </row>
    <row r="5" spans="1:24" ht="14.5" thickBot="1">
      <c r="A5" s="37" t="s">
        <v>106</v>
      </c>
      <c r="B5" s="933" t="s">
        <v>107</v>
      </c>
      <c r="C5" s="933"/>
      <c r="D5" s="38"/>
      <c r="E5" s="38"/>
      <c r="F5" s="37" t="s">
        <v>108</v>
      </c>
      <c r="G5" s="39" t="s">
        <v>109</v>
      </c>
      <c r="H5" s="110"/>
      <c r="I5" s="38"/>
      <c r="J5" s="38"/>
      <c r="K5" s="37" t="s">
        <v>110</v>
      </c>
      <c r="L5" s="40" t="s">
        <v>111</v>
      </c>
      <c r="M5" s="38"/>
      <c r="N5" s="41"/>
      <c r="O5" s="38"/>
      <c r="P5" s="37" t="s">
        <v>112</v>
      </c>
      <c r="Q5" s="40" t="s">
        <v>113</v>
      </c>
      <c r="R5" s="38"/>
    </row>
    <row r="6" spans="1:24" ht="28.5" thickBot="1">
      <c r="A6" s="42" t="s">
        <v>114</v>
      </c>
      <c r="B6" s="43" t="s">
        <v>115</v>
      </c>
      <c r="C6" s="44" t="s">
        <v>116</v>
      </c>
      <c r="D6" s="58" t="s">
        <v>117</v>
      </c>
      <c r="F6" s="42" t="s">
        <v>114</v>
      </c>
      <c r="G6" s="43" t="s">
        <v>115</v>
      </c>
      <c r="H6" s="111" t="s">
        <v>116</v>
      </c>
      <c r="I6" s="58" t="s">
        <v>117</v>
      </c>
      <c r="K6" s="42" t="s">
        <v>114</v>
      </c>
      <c r="L6" s="43" t="s">
        <v>115</v>
      </c>
      <c r="M6" s="44" t="s">
        <v>118</v>
      </c>
      <c r="N6" s="58" t="s">
        <v>117</v>
      </c>
      <c r="P6" s="46" t="s">
        <v>114</v>
      </c>
      <c r="Q6" s="47" t="s">
        <v>115</v>
      </c>
      <c r="R6" s="48" t="s">
        <v>118</v>
      </c>
      <c r="S6" s="63" t="s">
        <v>117</v>
      </c>
    </row>
    <row r="7" spans="1:24" ht="15.5">
      <c r="A7" s="50" t="s">
        <v>119</v>
      </c>
      <c r="B7" s="51">
        <v>9406.6440000000002</v>
      </c>
      <c r="C7" s="51">
        <v>18022</v>
      </c>
      <c r="D7" s="61">
        <v>2.5620990014871468</v>
      </c>
      <c r="F7" s="82" t="s">
        <v>119</v>
      </c>
      <c r="G7" s="49">
        <v>2025.673</v>
      </c>
      <c r="H7" s="49">
        <v>9713</v>
      </c>
      <c r="I7" s="98">
        <v>3.1576196496128719</v>
      </c>
      <c r="K7" s="82" t="s">
        <v>119</v>
      </c>
      <c r="L7" s="49">
        <v>314688.65999999997</v>
      </c>
      <c r="M7" s="49">
        <v>82869.316000000006</v>
      </c>
      <c r="N7" s="72">
        <v>3.7974086813990349</v>
      </c>
      <c r="P7" s="82" t="s">
        <v>120</v>
      </c>
      <c r="Q7" s="49">
        <v>53160.981</v>
      </c>
      <c r="R7" s="49">
        <v>14171.507</v>
      </c>
      <c r="S7" s="72">
        <v>3.7512581407185559</v>
      </c>
    </row>
    <row r="8" spans="1:24" ht="16" thickBot="1">
      <c r="A8" s="50" t="s">
        <v>131</v>
      </c>
      <c r="B8" s="51">
        <v>8808.41</v>
      </c>
      <c r="C8" s="51">
        <v>5773</v>
      </c>
      <c r="D8" s="61">
        <v>2.355936306022095</v>
      </c>
      <c r="F8" s="50" t="s">
        <v>121</v>
      </c>
      <c r="G8" s="51">
        <v>1472.316</v>
      </c>
      <c r="H8" s="51">
        <v>8077</v>
      </c>
      <c r="I8" s="61">
        <v>2.5718792524285243</v>
      </c>
      <c r="K8" s="50" t="s">
        <v>122</v>
      </c>
      <c r="L8" s="51">
        <v>165627.80900000001</v>
      </c>
      <c r="M8" s="51">
        <v>46804.182000000001</v>
      </c>
      <c r="N8" s="61">
        <v>3.5387395297283479</v>
      </c>
      <c r="P8" s="50" t="s">
        <v>122</v>
      </c>
      <c r="Q8" s="51">
        <v>51137.707999999999</v>
      </c>
      <c r="R8" s="51">
        <v>15448.28</v>
      </c>
      <c r="S8" s="61">
        <v>3.3102525329680712</v>
      </c>
    </row>
    <row r="9" spans="1:24" ht="16" thickBot="1">
      <c r="A9" s="50" t="s">
        <v>129</v>
      </c>
      <c r="B9" s="51">
        <v>4708.5169999999998</v>
      </c>
      <c r="C9" s="51">
        <v>3523</v>
      </c>
      <c r="D9" s="61">
        <v>2.3472226999568795</v>
      </c>
      <c r="F9" s="113" t="s">
        <v>201</v>
      </c>
      <c r="G9" s="53">
        <v>4136.0169999999998</v>
      </c>
      <c r="H9" s="53">
        <v>21098</v>
      </c>
      <c r="I9" s="71">
        <v>2.8881791836877202</v>
      </c>
      <c r="K9" s="50" t="s">
        <v>281</v>
      </c>
      <c r="L9" s="51">
        <v>96035.165999999997</v>
      </c>
      <c r="M9" s="51">
        <v>31047.847000000002</v>
      </c>
      <c r="N9" s="61">
        <v>3.093134477247327</v>
      </c>
      <c r="P9" s="50" t="s">
        <v>126</v>
      </c>
      <c r="Q9" s="51">
        <v>42833.593000000001</v>
      </c>
      <c r="R9" s="51">
        <v>7825.6270000000004</v>
      </c>
      <c r="S9" s="61">
        <v>5.4735030177134689</v>
      </c>
    </row>
    <row r="10" spans="1:24" ht="15.5">
      <c r="A10" s="50" t="s">
        <v>127</v>
      </c>
      <c r="B10" s="51">
        <v>2545.8009999999999</v>
      </c>
      <c r="C10" s="51">
        <v>3800</v>
      </c>
      <c r="D10" s="61">
        <v>2.9073404092521407</v>
      </c>
      <c r="K10" s="50" t="s">
        <v>121</v>
      </c>
      <c r="L10" s="51">
        <v>86180.22</v>
      </c>
      <c r="M10" s="51">
        <v>21462.157999999999</v>
      </c>
      <c r="N10" s="61">
        <v>4.0154498909196361</v>
      </c>
      <c r="P10" s="50" t="s">
        <v>121</v>
      </c>
      <c r="Q10" s="51">
        <v>31761.125</v>
      </c>
      <c r="R10" s="51">
        <v>8956.6779999999999</v>
      </c>
      <c r="S10" s="61">
        <v>3.5460831571705493</v>
      </c>
    </row>
    <row r="11" spans="1:24" ht="15.5">
      <c r="A11" s="50" t="s">
        <v>226</v>
      </c>
      <c r="B11" s="51">
        <v>2397.2089999999998</v>
      </c>
      <c r="C11" s="51">
        <v>1693</v>
      </c>
      <c r="D11" s="61">
        <v>2.0660411913907804</v>
      </c>
      <c r="F11"/>
      <c r="G11"/>
      <c r="H11"/>
      <c r="I11"/>
      <c r="K11" s="50" t="s">
        <v>128</v>
      </c>
      <c r="L11" s="51">
        <v>55736.453000000001</v>
      </c>
      <c r="M11" s="51">
        <v>12275.362999999999</v>
      </c>
      <c r="N11" s="61">
        <v>4.5405136288026675</v>
      </c>
      <c r="P11" s="50" t="s">
        <v>123</v>
      </c>
      <c r="Q11" s="51">
        <v>24410.694</v>
      </c>
      <c r="R11" s="51">
        <v>5631.1679999999997</v>
      </c>
      <c r="S11" s="61">
        <v>4.3349255429779401</v>
      </c>
    </row>
    <row r="12" spans="1:24" ht="15.5">
      <c r="A12" s="50" t="s">
        <v>247</v>
      </c>
      <c r="B12" s="51">
        <v>1735.22</v>
      </c>
      <c r="C12" s="51">
        <v>848</v>
      </c>
      <c r="D12" s="61">
        <v>4.2556291033410423</v>
      </c>
      <c r="H12" s="20"/>
      <c r="K12" s="50" t="s">
        <v>126</v>
      </c>
      <c r="L12" s="51">
        <v>41922.322</v>
      </c>
      <c r="M12" s="51">
        <v>6536.9639999999999</v>
      </c>
      <c r="N12" s="61">
        <v>6.4131180774439018</v>
      </c>
      <c r="P12" s="50" t="s">
        <v>281</v>
      </c>
      <c r="Q12" s="51">
        <v>21494.968000000001</v>
      </c>
      <c r="R12" s="51">
        <v>8622.7270000000008</v>
      </c>
      <c r="S12" s="61">
        <v>2.492827153173236</v>
      </c>
    </row>
    <row r="13" spans="1:24" ht="15.5">
      <c r="A13" s="50" t="s">
        <v>121</v>
      </c>
      <c r="B13" s="51">
        <v>1472.316</v>
      </c>
      <c r="C13" s="51">
        <v>8077</v>
      </c>
      <c r="D13" s="61">
        <v>2.5718792524285243</v>
      </c>
      <c r="H13" s="20"/>
      <c r="K13" s="50" t="s">
        <v>129</v>
      </c>
      <c r="L13" s="51">
        <v>35941.868999999999</v>
      </c>
      <c r="M13" s="51">
        <v>10739.472</v>
      </c>
      <c r="N13" s="61">
        <v>3.3467072682902845</v>
      </c>
      <c r="P13" s="50" t="s">
        <v>119</v>
      </c>
      <c r="Q13" s="51">
        <v>14084.75</v>
      </c>
      <c r="R13" s="51">
        <v>4273.9840000000004</v>
      </c>
      <c r="S13" s="61">
        <v>3.2954615646665966</v>
      </c>
    </row>
    <row r="14" spans="1:24" ht="15.5">
      <c r="A14" s="50" t="s">
        <v>125</v>
      </c>
      <c r="B14" s="51">
        <v>1153.1410000000001</v>
      </c>
      <c r="C14" s="51">
        <v>2935</v>
      </c>
      <c r="D14" s="61">
        <v>2.6349076866831189</v>
      </c>
      <c r="K14" s="50" t="s">
        <v>124</v>
      </c>
      <c r="L14" s="51">
        <v>29708.975999999999</v>
      </c>
      <c r="M14" s="51">
        <v>7463.8059999999996</v>
      </c>
      <c r="N14" s="61">
        <v>3.9804057072222938</v>
      </c>
      <c r="P14" s="50" t="s">
        <v>128</v>
      </c>
      <c r="Q14" s="51">
        <v>13723.708000000001</v>
      </c>
      <c r="R14" s="51">
        <v>3757.9029999999998</v>
      </c>
      <c r="S14" s="61">
        <v>3.6519590846277836</v>
      </c>
    </row>
    <row r="15" spans="1:24" ht="15.5">
      <c r="A15" s="50" t="s">
        <v>281</v>
      </c>
      <c r="B15" s="51">
        <v>604.33299999999997</v>
      </c>
      <c r="C15" s="51">
        <v>3106</v>
      </c>
      <c r="D15" s="61">
        <v>2.9924289689731323</v>
      </c>
      <c r="E15" s="85"/>
      <c r="K15" s="50" t="s">
        <v>227</v>
      </c>
      <c r="L15" s="51">
        <v>28850.821</v>
      </c>
      <c r="M15" s="51">
        <v>5129.2020000000002</v>
      </c>
      <c r="N15" s="61">
        <v>5.6248166868842366</v>
      </c>
      <c r="P15" s="50" t="s">
        <v>129</v>
      </c>
      <c r="Q15" s="51">
        <v>10739.772000000001</v>
      </c>
      <c r="R15" s="51">
        <v>3049.8389999999999</v>
      </c>
      <c r="S15" s="61">
        <v>3.5214226062424938</v>
      </c>
    </row>
    <row r="16" spans="1:24" ht="15.5">
      <c r="A16" s="50" t="s">
        <v>137</v>
      </c>
      <c r="B16" s="51">
        <v>531.52599999999995</v>
      </c>
      <c r="C16" s="51">
        <v>533</v>
      </c>
      <c r="D16" s="61">
        <v>2.0965344777261503</v>
      </c>
      <c r="K16" s="50" t="s">
        <v>120</v>
      </c>
      <c r="L16" s="51">
        <v>28212.786</v>
      </c>
      <c r="M16" s="51">
        <v>6387.1</v>
      </c>
      <c r="N16" s="61">
        <v>4.417151132751953</v>
      </c>
      <c r="P16" s="50" t="s">
        <v>135</v>
      </c>
      <c r="Q16" s="51">
        <v>10145.974</v>
      </c>
      <c r="R16" s="51">
        <v>3497.2040000000002</v>
      </c>
      <c r="S16" s="61">
        <v>2.9011673325319309</v>
      </c>
    </row>
    <row r="17" spans="1:19" ht="15.5">
      <c r="A17" s="50" t="s">
        <v>261</v>
      </c>
      <c r="B17" s="51">
        <v>519.59199999999998</v>
      </c>
      <c r="C17" s="51">
        <v>297</v>
      </c>
      <c r="D17" s="61">
        <v>3.361097095543049</v>
      </c>
      <c r="K17" s="50" t="s">
        <v>136</v>
      </c>
      <c r="L17" s="51">
        <v>25106.527999999998</v>
      </c>
      <c r="M17" s="51">
        <v>8498.0849999999991</v>
      </c>
      <c r="N17" s="61">
        <v>2.9543747797297861</v>
      </c>
      <c r="P17" s="50" t="s">
        <v>216</v>
      </c>
      <c r="Q17" s="51">
        <v>9933.8150000000005</v>
      </c>
      <c r="R17" s="51">
        <v>2466.587</v>
      </c>
      <c r="S17" s="61">
        <v>4.0273523698941087</v>
      </c>
    </row>
    <row r="18" spans="1:19" ht="15.5">
      <c r="A18" s="50" t="s">
        <v>228</v>
      </c>
      <c r="B18" s="51">
        <v>507.05200000000002</v>
      </c>
      <c r="C18" s="51">
        <v>744</v>
      </c>
      <c r="D18" s="61">
        <v>2.7069337376412053</v>
      </c>
      <c r="K18" s="50" t="s">
        <v>133</v>
      </c>
      <c r="L18" s="51">
        <v>22758.68</v>
      </c>
      <c r="M18" s="51">
        <v>5745.5730000000003</v>
      </c>
      <c r="N18" s="61">
        <v>3.9610809922700483</v>
      </c>
      <c r="P18" s="50" t="s">
        <v>136</v>
      </c>
      <c r="Q18" s="51">
        <v>7072.9059999999999</v>
      </c>
      <c r="R18" s="51">
        <v>2677.7759999999998</v>
      </c>
      <c r="S18" s="61">
        <v>2.641335944455399</v>
      </c>
    </row>
    <row r="19" spans="1:19" ht="16" thickBot="1">
      <c r="A19" s="50" t="s">
        <v>257</v>
      </c>
      <c r="B19" s="51">
        <v>491.39499999999998</v>
      </c>
      <c r="C19" s="51">
        <v>245</v>
      </c>
      <c r="D19" s="61">
        <v>5.0221779344882211</v>
      </c>
      <c r="K19" s="50" t="s">
        <v>127</v>
      </c>
      <c r="L19" s="51">
        <v>16952.859</v>
      </c>
      <c r="M19" s="51">
        <v>6156.8</v>
      </c>
      <c r="N19" s="61">
        <v>2.7535178989085241</v>
      </c>
      <c r="P19" s="50" t="s">
        <v>130</v>
      </c>
      <c r="Q19" s="51">
        <v>6949.7079999999996</v>
      </c>
      <c r="R19" s="51">
        <v>3403.5210000000002</v>
      </c>
      <c r="S19" s="61">
        <v>2.0419171792975566</v>
      </c>
    </row>
    <row r="20" spans="1:19" ht="16" thickBot="1">
      <c r="A20" s="113" t="s">
        <v>201</v>
      </c>
      <c r="B20" s="53">
        <v>35580.819000000003</v>
      </c>
      <c r="C20" s="53">
        <v>50520</v>
      </c>
      <c r="D20" s="71">
        <v>2.5344465599170194</v>
      </c>
      <c r="K20" s="50" t="s">
        <v>134</v>
      </c>
      <c r="L20" s="51">
        <v>14119.995999999999</v>
      </c>
      <c r="M20" s="51">
        <v>3580.3560000000002</v>
      </c>
      <c r="N20" s="61">
        <v>3.9437407900219972</v>
      </c>
      <c r="P20" s="50" t="s">
        <v>226</v>
      </c>
      <c r="Q20" s="51">
        <v>6026.4449999999997</v>
      </c>
      <c r="R20" s="51">
        <v>1823.8440000000001</v>
      </c>
      <c r="S20" s="61">
        <v>3.3042546401994906</v>
      </c>
    </row>
    <row r="21" spans="1:19" ht="15.5">
      <c r="A21"/>
      <c r="B21"/>
      <c r="C21"/>
      <c r="D21"/>
      <c r="K21" s="50" t="s">
        <v>228</v>
      </c>
      <c r="L21" s="51">
        <v>11796.046</v>
      </c>
      <c r="M21" s="51">
        <v>3870.9110000000001</v>
      </c>
      <c r="N21" s="61">
        <v>3.0473565525014656</v>
      </c>
      <c r="P21" s="50" t="s">
        <v>140</v>
      </c>
      <c r="Q21" s="51">
        <v>6007.44</v>
      </c>
      <c r="R21" s="51">
        <v>2279.8870000000002</v>
      </c>
      <c r="S21" s="61">
        <v>2.6349726982082879</v>
      </c>
    </row>
    <row r="22" spans="1:19" ht="15.5">
      <c r="A22"/>
      <c r="B22"/>
      <c r="C22"/>
      <c r="D22"/>
      <c r="H22" s="20"/>
      <c r="K22" s="50" t="s">
        <v>123</v>
      </c>
      <c r="L22" s="51">
        <v>10412.378000000001</v>
      </c>
      <c r="M22" s="51">
        <v>2303.1439999999998</v>
      </c>
      <c r="N22" s="61">
        <v>4.5209409398630749</v>
      </c>
      <c r="P22" s="50" t="s">
        <v>139</v>
      </c>
      <c r="Q22" s="51">
        <v>5435.7719999999999</v>
      </c>
      <c r="R22" s="51">
        <v>1486.961</v>
      </c>
      <c r="S22" s="61">
        <v>3.6556251307196357</v>
      </c>
    </row>
    <row r="23" spans="1:19" ht="15.5">
      <c r="A23"/>
      <c r="B23"/>
      <c r="C23"/>
      <c r="D23"/>
      <c r="H23" s="20"/>
      <c r="K23" s="50" t="s">
        <v>132</v>
      </c>
      <c r="L23" s="51">
        <v>7662.759</v>
      </c>
      <c r="M23" s="51">
        <v>2012.018</v>
      </c>
      <c r="N23" s="61">
        <v>3.8084942580036558</v>
      </c>
      <c r="P23" s="50" t="s">
        <v>137</v>
      </c>
      <c r="Q23" s="51">
        <v>4670.6850000000004</v>
      </c>
      <c r="R23" s="51">
        <v>1328.71</v>
      </c>
      <c r="S23" s="61">
        <v>3.5152027154157039</v>
      </c>
    </row>
    <row r="24" spans="1:19" ht="16" thickBot="1">
      <c r="A24"/>
      <c r="B24"/>
      <c r="C24"/>
      <c r="D24"/>
      <c r="H24" s="20"/>
      <c r="K24" s="50" t="s">
        <v>137</v>
      </c>
      <c r="L24" s="51">
        <v>6284.38</v>
      </c>
      <c r="M24" s="51">
        <v>2608.9520000000002</v>
      </c>
      <c r="N24" s="61">
        <v>2.4087756309813289</v>
      </c>
      <c r="P24" s="50" t="s">
        <v>227</v>
      </c>
      <c r="Q24" s="51">
        <v>4326.7290000000003</v>
      </c>
      <c r="R24" s="51">
        <v>1108.626</v>
      </c>
      <c r="S24" s="61">
        <v>3.902785069085517</v>
      </c>
    </row>
    <row r="25" spans="1:19" ht="16" thickBot="1">
      <c r="A25"/>
      <c r="B25"/>
      <c r="C25"/>
      <c r="D25"/>
      <c r="H25" s="20"/>
      <c r="K25" s="113" t="s">
        <v>201</v>
      </c>
      <c r="L25" s="53">
        <v>1029780.338</v>
      </c>
      <c r="M25" s="53">
        <v>275566.08799999999</v>
      </c>
      <c r="N25" s="71">
        <v>3.7369632289441945</v>
      </c>
      <c r="P25" s="113" t="s">
        <v>201</v>
      </c>
      <c r="Q25" s="53">
        <v>368128.71600000001</v>
      </c>
      <c r="R25" s="53">
        <v>106578.781</v>
      </c>
      <c r="S25" s="71">
        <v>3.4540526035853234</v>
      </c>
    </row>
    <row r="26" spans="1:19">
      <c r="H26" s="20"/>
      <c r="K26"/>
      <c r="L26"/>
      <c r="M26"/>
      <c r="N26"/>
      <c r="P26"/>
      <c r="Q26"/>
      <c r="R26"/>
      <c r="S26"/>
    </row>
    <row r="27" spans="1:19">
      <c r="A27"/>
      <c r="B27"/>
      <c r="C27"/>
      <c r="D27"/>
      <c r="H27" s="20"/>
      <c r="K27"/>
      <c r="L27"/>
      <c r="M27"/>
      <c r="N27"/>
      <c r="P27"/>
      <c r="Q27"/>
      <c r="R27"/>
      <c r="S27"/>
    </row>
    <row r="28" spans="1:19">
      <c r="H28" s="20"/>
      <c r="K28"/>
      <c r="L28"/>
      <c r="M28"/>
      <c r="N28"/>
      <c r="P28"/>
      <c r="Q28"/>
      <c r="R28"/>
      <c r="S28"/>
    </row>
    <row r="29" spans="1:19">
      <c r="H29" s="20"/>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5" t="s">
        <v>256</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9"/>
  <dimension ref="A1:AA83"/>
  <sheetViews>
    <sheetView showGridLines="0" workbookViewId="0">
      <selection activeCell="P25" sqref="P25"/>
    </sheetView>
  </sheetViews>
  <sheetFormatPr defaultRowHeight="12.5"/>
  <cols>
    <col min="1" max="1" width="16.81640625" style="20" customWidth="1"/>
    <col min="2" max="2" width="12.26953125" style="20" bestFit="1" customWidth="1"/>
    <col min="3" max="3" width="10.1796875" style="20" customWidth="1"/>
    <col min="4" max="4" width="9.1796875" style="20"/>
    <col min="5" max="5" width="6" style="20" customWidth="1"/>
    <col min="6" max="6" width="16.7265625" style="20" customWidth="1"/>
    <col min="7" max="7" width="11.26953125" style="20" customWidth="1"/>
    <col min="8" max="8" width="10.453125" style="20" customWidth="1"/>
    <col min="9" max="9" width="9.1796875" style="20"/>
    <col min="10" max="10" width="3.54296875" style="20" customWidth="1"/>
    <col min="11" max="11" width="21.453125" style="20" customWidth="1"/>
    <col min="12" max="12" width="11.7265625" style="20" customWidth="1"/>
    <col min="13" max="13" width="12.26953125" style="20" customWidth="1"/>
    <col min="14" max="14" width="10.453125" style="20" customWidth="1"/>
    <col min="15" max="15" width="3.81640625" style="20" customWidth="1"/>
    <col min="16" max="16" width="22.54296875" style="20" customWidth="1"/>
    <col min="17" max="17" width="11.26953125" style="20" customWidth="1"/>
    <col min="18" max="18" width="10.26953125" style="20" customWidth="1"/>
    <col min="19" max="19" width="10" style="20" customWidth="1"/>
    <col min="20" max="255" width="9.1796875" style="20"/>
    <col min="256" max="256" width="4" style="20" customWidth="1"/>
    <col min="257" max="257" width="15.1796875" style="20" customWidth="1"/>
    <col min="258" max="258" width="13.81640625" style="20" customWidth="1"/>
    <col min="259" max="259" width="10.1796875" style="20" customWidth="1"/>
    <col min="260" max="260" width="9.1796875" style="20"/>
    <col min="261" max="261" width="3.453125" style="20" customWidth="1"/>
    <col min="262" max="262" width="19.54296875" style="20" customWidth="1"/>
    <col min="263" max="263" width="12.26953125" style="20" customWidth="1"/>
    <col min="264" max="264" width="10.453125" style="20" customWidth="1"/>
    <col min="265" max="265" width="9.1796875" style="20"/>
    <col min="266" max="266" width="3.54296875" style="20" customWidth="1"/>
    <col min="267" max="267" width="16.453125" style="20" customWidth="1"/>
    <col min="268" max="268" width="11.7265625" style="20" customWidth="1"/>
    <col min="269" max="269" width="10.1796875" style="20" customWidth="1"/>
    <col min="270" max="270" width="15.81640625" style="20" customWidth="1"/>
    <col min="271" max="271" width="3.81640625" style="20" customWidth="1"/>
    <col min="272" max="272" width="16.453125" style="20" customWidth="1"/>
    <col min="273" max="273" width="11.26953125" style="20" customWidth="1"/>
    <col min="274" max="274" width="10.26953125" style="20" customWidth="1"/>
    <col min="275" max="275" width="10" style="20" customWidth="1"/>
    <col min="276" max="511" width="9.1796875" style="20"/>
    <col min="512" max="512" width="4" style="20" customWidth="1"/>
    <col min="513" max="513" width="15.1796875" style="20" customWidth="1"/>
    <col min="514" max="514" width="13.81640625" style="20" customWidth="1"/>
    <col min="515" max="515" width="10.1796875" style="20" customWidth="1"/>
    <col min="516" max="516" width="9.1796875" style="20"/>
    <col min="517" max="517" width="3.453125" style="20" customWidth="1"/>
    <col min="518" max="518" width="19.54296875" style="20" customWidth="1"/>
    <col min="519" max="519" width="12.26953125" style="20" customWidth="1"/>
    <col min="520" max="520" width="10.453125" style="20" customWidth="1"/>
    <col min="521" max="521" width="9.1796875" style="20"/>
    <col min="522" max="522" width="3.54296875" style="20" customWidth="1"/>
    <col min="523" max="523" width="16.453125" style="20" customWidth="1"/>
    <col min="524" max="524" width="11.7265625" style="20" customWidth="1"/>
    <col min="525" max="525" width="10.1796875" style="20" customWidth="1"/>
    <col min="526" max="526" width="15.81640625" style="20" customWidth="1"/>
    <col min="527" max="527" width="3.81640625" style="20" customWidth="1"/>
    <col min="528" max="528" width="16.453125" style="20" customWidth="1"/>
    <col min="529" max="529" width="11.26953125" style="20" customWidth="1"/>
    <col min="530" max="530" width="10.26953125" style="20" customWidth="1"/>
    <col min="531" max="531" width="10" style="20" customWidth="1"/>
    <col min="532" max="767" width="9.1796875" style="20"/>
    <col min="768" max="768" width="4" style="20" customWidth="1"/>
    <col min="769" max="769" width="15.1796875" style="20" customWidth="1"/>
    <col min="770" max="770" width="13.81640625" style="20" customWidth="1"/>
    <col min="771" max="771" width="10.1796875" style="20" customWidth="1"/>
    <col min="772" max="772" width="9.1796875" style="20"/>
    <col min="773" max="773" width="3.453125" style="20" customWidth="1"/>
    <col min="774" max="774" width="19.54296875" style="20" customWidth="1"/>
    <col min="775" max="775" width="12.26953125" style="20" customWidth="1"/>
    <col min="776" max="776" width="10.453125" style="20" customWidth="1"/>
    <col min="777" max="777" width="9.1796875" style="20"/>
    <col min="778" max="778" width="3.54296875" style="20" customWidth="1"/>
    <col min="779" max="779" width="16.453125" style="20" customWidth="1"/>
    <col min="780" max="780" width="11.7265625" style="20" customWidth="1"/>
    <col min="781" max="781" width="10.1796875" style="20" customWidth="1"/>
    <col min="782" max="782" width="15.81640625" style="20" customWidth="1"/>
    <col min="783" max="783" width="3.81640625" style="20" customWidth="1"/>
    <col min="784" max="784" width="16.453125" style="20" customWidth="1"/>
    <col min="785" max="785" width="11.26953125" style="20" customWidth="1"/>
    <col min="786" max="786" width="10.26953125" style="20" customWidth="1"/>
    <col min="787" max="787" width="10" style="20" customWidth="1"/>
    <col min="788" max="1023" width="9.1796875" style="20"/>
    <col min="1024" max="1024" width="4" style="20" customWidth="1"/>
    <col min="1025" max="1025" width="15.1796875" style="20" customWidth="1"/>
    <col min="1026" max="1026" width="13.81640625" style="20" customWidth="1"/>
    <col min="1027" max="1027" width="10.1796875" style="20" customWidth="1"/>
    <col min="1028" max="1028" width="9.1796875" style="20"/>
    <col min="1029" max="1029" width="3.453125" style="20" customWidth="1"/>
    <col min="1030" max="1030" width="19.54296875" style="20" customWidth="1"/>
    <col min="1031" max="1031" width="12.26953125" style="20" customWidth="1"/>
    <col min="1032" max="1032" width="10.453125" style="20" customWidth="1"/>
    <col min="1033" max="1033" width="9.1796875" style="20"/>
    <col min="1034" max="1034" width="3.54296875" style="20" customWidth="1"/>
    <col min="1035" max="1035" width="16.453125" style="20" customWidth="1"/>
    <col min="1036" max="1036" width="11.7265625" style="20" customWidth="1"/>
    <col min="1037" max="1037" width="10.1796875" style="20" customWidth="1"/>
    <col min="1038" max="1038" width="15.81640625" style="20" customWidth="1"/>
    <col min="1039" max="1039" width="3.81640625" style="20" customWidth="1"/>
    <col min="1040" max="1040" width="16.453125" style="20" customWidth="1"/>
    <col min="1041" max="1041" width="11.26953125" style="20" customWidth="1"/>
    <col min="1042" max="1042" width="10.26953125" style="20" customWidth="1"/>
    <col min="1043" max="1043" width="10" style="20" customWidth="1"/>
    <col min="1044" max="1279" width="9.1796875" style="20"/>
    <col min="1280" max="1280" width="4" style="20" customWidth="1"/>
    <col min="1281" max="1281" width="15.1796875" style="20" customWidth="1"/>
    <col min="1282" max="1282" width="13.81640625" style="20" customWidth="1"/>
    <col min="1283" max="1283" width="10.1796875" style="20" customWidth="1"/>
    <col min="1284" max="1284" width="9.1796875" style="20"/>
    <col min="1285" max="1285" width="3.453125" style="20" customWidth="1"/>
    <col min="1286" max="1286" width="19.54296875" style="20" customWidth="1"/>
    <col min="1287" max="1287" width="12.26953125" style="20" customWidth="1"/>
    <col min="1288" max="1288" width="10.453125" style="20" customWidth="1"/>
    <col min="1289" max="1289" width="9.1796875" style="20"/>
    <col min="1290" max="1290" width="3.54296875" style="20" customWidth="1"/>
    <col min="1291" max="1291" width="16.453125" style="20" customWidth="1"/>
    <col min="1292" max="1292" width="11.7265625" style="20" customWidth="1"/>
    <col min="1293" max="1293" width="10.1796875" style="20" customWidth="1"/>
    <col min="1294" max="1294" width="15.81640625" style="20" customWidth="1"/>
    <col min="1295" max="1295" width="3.81640625" style="20" customWidth="1"/>
    <col min="1296" max="1296" width="16.453125" style="20" customWidth="1"/>
    <col min="1297" max="1297" width="11.26953125" style="20" customWidth="1"/>
    <col min="1298" max="1298" width="10.26953125" style="20" customWidth="1"/>
    <col min="1299" max="1299" width="10" style="20" customWidth="1"/>
    <col min="1300" max="1535" width="9.1796875" style="20"/>
    <col min="1536" max="1536" width="4" style="20" customWidth="1"/>
    <col min="1537" max="1537" width="15.1796875" style="20" customWidth="1"/>
    <col min="1538" max="1538" width="13.81640625" style="20" customWidth="1"/>
    <col min="1539" max="1539" width="10.1796875" style="20" customWidth="1"/>
    <col min="1540" max="1540" width="9.1796875" style="20"/>
    <col min="1541" max="1541" width="3.453125" style="20" customWidth="1"/>
    <col min="1542" max="1542" width="19.54296875" style="20" customWidth="1"/>
    <col min="1543" max="1543" width="12.26953125" style="20" customWidth="1"/>
    <col min="1544" max="1544" width="10.453125" style="20" customWidth="1"/>
    <col min="1545" max="1545" width="9.1796875" style="20"/>
    <col min="1546" max="1546" width="3.54296875" style="20" customWidth="1"/>
    <col min="1547" max="1547" width="16.453125" style="20" customWidth="1"/>
    <col min="1548" max="1548" width="11.7265625" style="20" customWidth="1"/>
    <col min="1549" max="1549" width="10.1796875" style="20" customWidth="1"/>
    <col min="1550" max="1550" width="15.81640625" style="20" customWidth="1"/>
    <col min="1551" max="1551" width="3.81640625" style="20" customWidth="1"/>
    <col min="1552" max="1552" width="16.453125" style="20" customWidth="1"/>
    <col min="1553" max="1553" width="11.26953125" style="20" customWidth="1"/>
    <col min="1554" max="1554" width="10.26953125" style="20" customWidth="1"/>
    <col min="1555" max="1555" width="10" style="20" customWidth="1"/>
    <col min="1556" max="1791" width="9.1796875" style="20"/>
    <col min="1792" max="1792" width="4" style="20" customWidth="1"/>
    <col min="1793" max="1793" width="15.1796875" style="20" customWidth="1"/>
    <col min="1794" max="1794" width="13.81640625" style="20" customWidth="1"/>
    <col min="1795" max="1795" width="10.1796875" style="20" customWidth="1"/>
    <col min="1796" max="1796" width="9.1796875" style="20"/>
    <col min="1797" max="1797" width="3.453125" style="20" customWidth="1"/>
    <col min="1798" max="1798" width="19.54296875" style="20" customWidth="1"/>
    <col min="1799" max="1799" width="12.26953125" style="20" customWidth="1"/>
    <col min="1800" max="1800" width="10.453125" style="20" customWidth="1"/>
    <col min="1801" max="1801" width="9.1796875" style="20"/>
    <col min="1802" max="1802" width="3.54296875" style="20" customWidth="1"/>
    <col min="1803" max="1803" width="16.453125" style="20" customWidth="1"/>
    <col min="1804" max="1804" width="11.7265625" style="20" customWidth="1"/>
    <col min="1805" max="1805" width="10.1796875" style="20" customWidth="1"/>
    <col min="1806" max="1806" width="15.81640625" style="20" customWidth="1"/>
    <col min="1807" max="1807" width="3.81640625" style="20" customWidth="1"/>
    <col min="1808" max="1808" width="16.453125" style="20" customWidth="1"/>
    <col min="1809" max="1809" width="11.26953125" style="20" customWidth="1"/>
    <col min="1810" max="1810" width="10.26953125" style="20" customWidth="1"/>
    <col min="1811" max="1811" width="10" style="20" customWidth="1"/>
    <col min="1812" max="2047" width="9.1796875" style="20"/>
    <col min="2048" max="2048" width="4" style="20" customWidth="1"/>
    <col min="2049" max="2049" width="15.1796875" style="20" customWidth="1"/>
    <col min="2050" max="2050" width="13.81640625" style="20" customWidth="1"/>
    <col min="2051" max="2051" width="10.1796875" style="20" customWidth="1"/>
    <col min="2052" max="2052" width="9.1796875" style="20"/>
    <col min="2053" max="2053" width="3.453125" style="20" customWidth="1"/>
    <col min="2054" max="2054" width="19.54296875" style="20" customWidth="1"/>
    <col min="2055" max="2055" width="12.26953125" style="20" customWidth="1"/>
    <col min="2056" max="2056" width="10.453125" style="20" customWidth="1"/>
    <col min="2057" max="2057" width="9.1796875" style="20"/>
    <col min="2058" max="2058" width="3.54296875" style="20" customWidth="1"/>
    <col min="2059" max="2059" width="16.453125" style="20" customWidth="1"/>
    <col min="2060" max="2060" width="11.7265625" style="20" customWidth="1"/>
    <col min="2061" max="2061" width="10.1796875" style="20" customWidth="1"/>
    <col min="2062" max="2062" width="15.81640625" style="20" customWidth="1"/>
    <col min="2063" max="2063" width="3.81640625" style="20" customWidth="1"/>
    <col min="2064" max="2064" width="16.453125" style="20" customWidth="1"/>
    <col min="2065" max="2065" width="11.26953125" style="20" customWidth="1"/>
    <col min="2066" max="2066" width="10.26953125" style="20" customWidth="1"/>
    <col min="2067" max="2067" width="10" style="20" customWidth="1"/>
    <col min="2068" max="2303" width="9.1796875" style="20"/>
    <col min="2304" max="2304" width="4" style="20" customWidth="1"/>
    <col min="2305" max="2305" width="15.1796875" style="20" customWidth="1"/>
    <col min="2306" max="2306" width="13.81640625" style="20" customWidth="1"/>
    <col min="2307" max="2307" width="10.1796875" style="20" customWidth="1"/>
    <col min="2308" max="2308" width="9.1796875" style="20"/>
    <col min="2309" max="2309" width="3.453125" style="20" customWidth="1"/>
    <col min="2310" max="2310" width="19.54296875" style="20" customWidth="1"/>
    <col min="2311" max="2311" width="12.26953125" style="20" customWidth="1"/>
    <col min="2312" max="2312" width="10.453125" style="20" customWidth="1"/>
    <col min="2313" max="2313" width="9.1796875" style="20"/>
    <col min="2314" max="2314" width="3.54296875" style="20" customWidth="1"/>
    <col min="2315" max="2315" width="16.453125" style="20" customWidth="1"/>
    <col min="2316" max="2316" width="11.7265625" style="20" customWidth="1"/>
    <col min="2317" max="2317" width="10.1796875" style="20" customWidth="1"/>
    <col min="2318" max="2318" width="15.81640625" style="20" customWidth="1"/>
    <col min="2319" max="2319" width="3.81640625" style="20" customWidth="1"/>
    <col min="2320" max="2320" width="16.453125" style="20" customWidth="1"/>
    <col min="2321" max="2321" width="11.26953125" style="20" customWidth="1"/>
    <col min="2322" max="2322" width="10.26953125" style="20" customWidth="1"/>
    <col min="2323" max="2323" width="10" style="20" customWidth="1"/>
    <col min="2324" max="2559" width="9.1796875" style="20"/>
    <col min="2560" max="2560" width="4" style="20" customWidth="1"/>
    <col min="2561" max="2561" width="15.1796875" style="20" customWidth="1"/>
    <col min="2562" max="2562" width="13.81640625" style="20" customWidth="1"/>
    <col min="2563" max="2563" width="10.1796875" style="20" customWidth="1"/>
    <col min="2564" max="2564" width="9.1796875" style="20"/>
    <col min="2565" max="2565" width="3.453125" style="20" customWidth="1"/>
    <col min="2566" max="2566" width="19.54296875" style="20" customWidth="1"/>
    <col min="2567" max="2567" width="12.26953125" style="20" customWidth="1"/>
    <col min="2568" max="2568" width="10.453125" style="20" customWidth="1"/>
    <col min="2569" max="2569" width="9.1796875" style="20"/>
    <col min="2570" max="2570" width="3.54296875" style="20" customWidth="1"/>
    <col min="2571" max="2571" width="16.453125" style="20" customWidth="1"/>
    <col min="2572" max="2572" width="11.7265625" style="20" customWidth="1"/>
    <col min="2573" max="2573" width="10.1796875" style="20" customWidth="1"/>
    <col min="2574" max="2574" width="15.81640625" style="20" customWidth="1"/>
    <col min="2575" max="2575" width="3.81640625" style="20" customWidth="1"/>
    <col min="2576" max="2576" width="16.453125" style="20" customWidth="1"/>
    <col min="2577" max="2577" width="11.26953125" style="20" customWidth="1"/>
    <col min="2578" max="2578" width="10.26953125" style="20" customWidth="1"/>
    <col min="2579" max="2579" width="10" style="20" customWidth="1"/>
    <col min="2580" max="2815" width="9.1796875" style="20"/>
    <col min="2816" max="2816" width="4" style="20" customWidth="1"/>
    <col min="2817" max="2817" width="15.1796875" style="20" customWidth="1"/>
    <col min="2818" max="2818" width="13.81640625" style="20" customWidth="1"/>
    <col min="2819" max="2819" width="10.1796875" style="20" customWidth="1"/>
    <col min="2820" max="2820" width="9.1796875" style="20"/>
    <col min="2821" max="2821" width="3.453125" style="20" customWidth="1"/>
    <col min="2822" max="2822" width="19.54296875" style="20" customWidth="1"/>
    <col min="2823" max="2823" width="12.26953125" style="20" customWidth="1"/>
    <col min="2824" max="2824" width="10.453125" style="20" customWidth="1"/>
    <col min="2825" max="2825" width="9.1796875" style="20"/>
    <col min="2826" max="2826" width="3.54296875" style="20" customWidth="1"/>
    <col min="2827" max="2827" width="16.453125" style="20" customWidth="1"/>
    <col min="2828" max="2828" width="11.7265625" style="20" customWidth="1"/>
    <col min="2829" max="2829" width="10.1796875" style="20" customWidth="1"/>
    <col min="2830" max="2830" width="15.81640625" style="20" customWidth="1"/>
    <col min="2831" max="2831" width="3.81640625" style="20" customWidth="1"/>
    <col min="2832" max="2832" width="16.453125" style="20" customWidth="1"/>
    <col min="2833" max="2833" width="11.26953125" style="20" customWidth="1"/>
    <col min="2834" max="2834" width="10.26953125" style="20" customWidth="1"/>
    <col min="2835" max="2835" width="10" style="20" customWidth="1"/>
    <col min="2836" max="3071" width="9.1796875" style="20"/>
    <col min="3072" max="3072" width="4" style="20" customWidth="1"/>
    <col min="3073" max="3073" width="15.1796875" style="20" customWidth="1"/>
    <col min="3074" max="3074" width="13.81640625" style="20" customWidth="1"/>
    <col min="3075" max="3075" width="10.1796875" style="20" customWidth="1"/>
    <col min="3076" max="3076" width="9.1796875" style="20"/>
    <col min="3077" max="3077" width="3.453125" style="20" customWidth="1"/>
    <col min="3078" max="3078" width="19.54296875" style="20" customWidth="1"/>
    <col min="3079" max="3079" width="12.26953125" style="20" customWidth="1"/>
    <col min="3080" max="3080" width="10.453125" style="20" customWidth="1"/>
    <col min="3081" max="3081" width="9.1796875" style="20"/>
    <col min="3082" max="3082" width="3.54296875" style="20" customWidth="1"/>
    <col min="3083" max="3083" width="16.453125" style="20" customWidth="1"/>
    <col min="3084" max="3084" width="11.7265625" style="20" customWidth="1"/>
    <col min="3085" max="3085" width="10.1796875" style="20" customWidth="1"/>
    <col min="3086" max="3086" width="15.81640625" style="20" customWidth="1"/>
    <col min="3087" max="3087" width="3.81640625" style="20" customWidth="1"/>
    <col min="3088" max="3088" width="16.453125" style="20" customWidth="1"/>
    <col min="3089" max="3089" width="11.26953125" style="20" customWidth="1"/>
    <col min="3090" max="3090" width="10.26953125" style="20" customWidth="1"/>
    <col min="3091" max="3091" width="10" style="20" customWidth="1"/>
    <col min="3092" max="3327" width="9.1796875" style="20"/>
    <col min="3328" max="3328" width="4" style="20" customWidth="1"/>
    <col min="3329" max="3329" width="15.1796875" style="20" customWidth="1"/>
    <col min="3330" max="3330" width="13.81640625" style="20" customWidth="1"/>
    <col min="3331" max="3331" width="10.1796875" style="20" customWidth="1"/>
    <col min="3332" max="3332" width="9.1796875" style="20"/>
    <col min="3333" max="3333" width="3.453125" style="20" customWidth="1"/>
    <col min="3334" max="3334" width="19.54296875" style="20" customWidth="1"/>
    <col min="3335" max="3335" width="12.26953125" style="20" customWidth="1"/>
    <col min="3336" max="3336" width="10.453125" style="20" customWidth="1"/>
    <col min="3337" max="3337" width="9.1796875" style="20"/>
    <col min="3338" max="3338" width="3.54296875" style="20" customWidth="1"/>
    <col min="3339" max="3339" width="16.453125" style="20" customWidth="1"/>
    <col min="3340" max="3340" width="11.7265625" style="20" customWidth="1"/>
    <col min="3341" max="3341" width="10.1796875" style="20" customWidth="1"/>
    <col min="3342" max="3342" width="15.81640625" style="20" customWidth="1"/>
    <col min="3343" max="3343" width="3.81640625" style="20" customWidth="1"/>
    <col min="3344" max="3344" width="16.453125" style="20" customWidth="1"/>
    <col min="3345" max="3345" width="11.26953125" style="20" customWidth="1"/>
    <col min="3346" max="3346" width="10.26953125" style="20" customWidth="1"/>
    <col min="3347" max="3347" width="10" style="20" customWidth="1"/>
    <col min="3348" max="3583" width="9.1796875" style="20"/>
    <col min="3584" max="3584" width="4" style="20" customWidth="1"/>
    <col min="3585" max="3585" width="15.1796875" style="20" customWidth="1"/>
    <col min="3586" max="3586" width="13.81640625" style="20" customWidth="1"/>
    <col min="3587" max="3587" width="10.1796875" style="20" customWidth="1"/>
    <col min="3588" max="3588" width="9.1796875" style="20"/>
    <col min="3589" max="3589" width="3.453125" style="20" customWidth="1"/>
    <col min="3590" max="3590" width="19.54296875" style="20" customWidth="1"/>
    <col min="3591" max="3591" width="12.26953125" style="20" customWidth="1"/>
    <col min="3592" max="3592" width="10.453125" style="20" customWidth="1"/>
    <col min="3593" max="3593" width="9.1796875" style="20"/>
    <col min="3594" max="3594" width="3.54296875" style="20" customWidth="1"/>
    <col min="3595" max="3595" width="16.453125" style="20" customWidth="1"/>
    <col min="3596" max="3596" width="11.7265625" style="20" customWidth="1"/>
    <col min="3597" max="3597" width="10.1796875" style="20" customWidth="1"/>
    <col min="3598" max="3598" width="15.81640625" style="20" customWidth="1"/>
    <col min="3599" max="3599" width="3.81640625" style="20" customWidth="1"/>
    <col min="3600" max="3600" width="16.453125" style="20" customWidth="1"/>
    <col min="3601" max="3601" width="11.26953125" style="20" customWidth="1"/>
    <col min="3602" max="3602" width="10.26953125" style="20" customWidth="1"/>
    <col min="3603" max="3603" width="10" style="20" customWidth="1"/>
    <col min="3604" max="3839" width="9.1796875" style="20"/>
    <col min="3840" max="3840" width="4" style="20" customWidth="1"/>
    <col min="3841" max="3841" width="15.1796875" style="20" customWidth="1"/>
    <col min="3842" max="3842" width="13.81640625" style="20" customWidth="1"/>
    <col min="3843" max="3843" width="10.1796875" style="20" customWidth="1"/>
    <col min="3844" max="3844" width="9.1796875" style="20"/>
    <col min="3845" max="3845" width="3.453125" style="20" customWidth="1"/>
    <col min="3846" max="3846" width="19.54296875" style="20" customWidth="1"/>
    <col min="3847" max="3847" width="12.26953125" style="20" customWidth="1"/>
    <col min="3848" max="3848" width="10.453125" style="20" customWidth="1"/>
    <col min="3849" max="3849" width="9.1796875" style="20"/>
    <col min="3850" max="3850" width="3.54296875" style="20" customWidth="1"/>
    <col min="3851" max="3851" width="16.453125" style="20" customWidth="1"/>
    <col min="3852" max="3852" width="11.7265625" style="20" customWidth="1"/>
    <col min="3853" max="3853" width="10.1796875" style="20" customWidth="1"/>
    <col min="3854" max="3854" width="15.81640625" style="20" customWidth="1"/>
    <col min="3855" max="3855" width="3.81640625" style="20" customWidth="1"/>
    <col min="3856" max="3856" width="16.453125" style="20" customWidth="1"/>
    <col min="3857" max="3857" width="11.26953125" style="20" customWidth="1"/>
    <col min="3858" max="3858" width="10.26953125" style="20" customWidth="1"/>
    <col min="3859" max="3859" width="10" style="20" customWidth="1"/>
    <col min="3860" max="4095" width="9.1796875" style="20"/>
    <col min="4096" max="4096" width="4" style="20" customWidth="1"/>
    <col min="4097" max="4097" width="15.1796875" style="20" customWidth="1"/>
    <col min="4098" max="4098" width="13.81640625" style="20" customWidth="1"/>
    <col min="4099" max="4099" width="10.1796875" style="20" customWidth="1"/>
    <col min="4100" max="4100" width="9.1796875" style="20"/>
    <col min="4101" max="4101" width="3.453125" style="20" customWidth="1"/>
    <col min="4102" max="4102" width="19.54296875" style="20" customWidth="1"/>
    <col min="4103" max="4103" width="12.26953125" style="20" customWidth="1"/>
    <col min="4104" max="4104" width="10.453125" style="20" customWidth="1"/>
    <col min="4105" max="4105" width="9.1796875" style="20"/>
    <col min="4106" max="4106" width="3.54296875" style="20" customWidth="1"/>
    <col min="4107" max="4107" width="16.453125" style="20" customWidth="1"/>
    <col min="4108" max="4108" width="11.7265625" style="20" customWidth="1"/>
    <col min="4109" max="4109" width="10.1796875" style="20" customWidth="1"/>
    <col min="4110" max="4110" width="15.81640625" style="20" customWidth="1"/>
    <col min="4111" max="4111" width="3.81640625" style="20" customWidth="1"/>
    <col min="4112" max="4112" width="16.453125" style="20" customWidth="1"/>
    <col min="4113" max="4113" width="11.26953125" style="20" customWidth="1"/>
    <col min="4114" max="4114" width="10.26953125" style="20" customWidth="1"/>
    <col min="4115" max="4115" width="10" style="20" customWidth="1"/>
    <col min="4116" max="4351" width="9.1796875" style="20"/>
    <col min="4352" max="4352" width="4" style="20" customWidth="1"/>
    <col min="4353" max="4353" width="15.1796875" style="20" customWidth="1"/>
    <col min="4354" max="4354" width="13.81640625" style="20" customWidth="1"/>
    <col min="4355" max="4355" width="10.1796875" style="20" customWidth="1"/>
    <col min="4356" max="4356" width="9.1796875" style="20"/>
    <col min="4357" max="4357" width="3.453125" style="20" customWidth="1"/>
    <col min="4358" max="4358" width="19.54296875" style="20" customWidth="1"/>
    <col min="4359" max="4359" width="12.26953125" style="20" customWidth="1"/>
    <col min="4360" max="4360" width="10.453125" style="20" customWidth="1"/>
    <col min="4361" max="4361" width="9.1796875" style="20"/>
    <col min="4362" max="4362" width="3.54296875" style="20" customWidth="1"/>
    <col min="4363" max="4363" width="16.453125" style="20" customWidth="1"/>
    <col min="4364" max="4364" width="11.7265625" style="20" customWidth="1"/>
    <col min="4365" max="4365" width="10.1796875" style="20" customWidth="1"/>
    <col min="4366" max="4366" width="15.81640625" style="20" customWidth="1"/>
    <col min="4367" max="4367" width="3.81640625" style="20" customWidth="1"/>
    <col min="4368" max="4368" width="16.453125" style="20" customWidth="1"/>
    <col min="4369" max="4369" width="11.26953125" style="20" customWidth="1"/>
    <col min="4370" max="4370" width="10.26953125" style="20" customWidth="1"/>
    <col min="4371" max="4371" width="10" style="20" customWidth="1"/>
    <col min="4372" max="4607" width="9.1796875" style="20"/>
    <col min="4608" max="4608" width="4" style="20" customWidth="1"/>
    <col min="4609" max="4609" width="15.1796875" style="20" customWidth="1"/>
    <col min="4610" max="4610" width="13.81640625" style="20" customWidth="1"/>
    <col min="4611" max="4611" width="10.1796875" style="20" customWidth="1"/>
    <col min="4612" max="4612" width="9.1796875" style="20"/>
    <col min="4613" max="4613" width="3.453125" style="20" customWidth="1"/>
    <col min="4614" max="4614" width="19.54296875" style="20" customWidth="1"/>
    <col min="4615" max="4615" width="12.26953125" style="20" customWidth="1"/>
    <col min="4616" max="4616" width="10.453125" style="20" customWidth="1"/>
    <col min="4617" max="4617" width="9.1796875" style="20"/>
    <col min="4618" max="4618" width="3.54296875" style="20" customWidth="1"/>
    <col min="4619" max="4619" width="16.453125" style="20" customWidth="1"/>
    <col min="4620" max="4620" width="11.7265625" style="20" customWidth="1"/>
    <col min="4621" max="4621" width="10.1796875" style="20" customWidth="1"/>
    <col min="4622" max="4622" width="15.81640625" style="20" customWidth="1"/>
    <col min="4623" max="4623" width="3.81640625" style="20" customWidth="1"/>
    <col min="4624" max="4624" width="16.453125" style="20" customWidth="1"/>
    <col min="4625" max="4625" width="11.26953125" style="20" customWidth="1"/>
    <col min="4626" max="4626" width="10.26953125" style="20" customWidth="1"/>
    <col min="4627" max="4627" width="10" style="20" customWidth="1"/>
    <col min="4628" max="4863" width="9.1796875" style="20"/>
    <col min="4864" max="4864" width="4" style="20" customWidth="1"/>
    <col min="4865" max="4865" width="15.1796875" style="20" customWidth="1"/>
    <col min="4866" max="4866" width="13.81640625" style="20" customWidth="1"/>
    <col min="4867" max="4867" width="10.1796875" style="20" customWidth="1"/>
    <col min="4868" max="4868" width="9.1796875" style="20"/>
    <col min="4869" max="4869" width="3.453125" style="20" customWidth="1"/>
    <col min="4870" max="4870" width="19.54296875" style="20" customWidth="1"/>
    <col min="4871" max="4871" width="12.26953125" style="20" customWidth="1"/>
    <col min="4872" max="4872" width="10.453125" style="20" customWidth="1"/>
    <col min="4873" max="4873" width="9.1796875" style="20"/>
    <col min="4874" max="4874" width="3.54296875" style="20" customWidth="1"/>
    <col min="4875" max="4875" width="16.453125" style="20" customWidth="1"/>
    <col min="4876" max="4876" width="11.7265625" style="20" customWidth="1"/>
    <col min="4877" max="4877" width="10.1796875" style="20" customWidth="1"/>
    <col min="4878" max="4878" width="15.81640625" style="20" customWidth="1"/>
    <col min="4879" max="4879" width="3.81640625" style="20" customWidth="1"/>
    <col min="4880" max="4880" width="16.453125" style="20" customWidth="1"/>
    <col min="4881" max="4881" width="11.26953125" style="20" customWidth="1"/>
    <col min="4882" max="4882" width="10.26953125" style="20" customWidth="1"/>
    <col min="4883" max="4883" width="10" style="20" customWidth="1"/>
    <col min="4884" max="5119" width="9.1796875" style="20"/>
    <col min="5120" max="5120" width="4" style="20" customWidth="1"/>
    <col min="5121" max="5121" width="15.1796875" style="20" customWidth="1"/>
    <col min="5122" max="5122" width="13.81640625" style="20" customWidth="1"/>
    <col min="5123" max="5123" width="10.1796875" style="20" customWidth="1"/>
    <col min="5124" max="5124" width="9.1796875" style="20"/>
    <col min="5125" max="5125" width="3.453125" style="20" customWidth="1"/>
    <col min="5126" max="5126" width="19.54296875" style="20" customWidth="1"/>
    <col min="5127" max="5127" width="12.26953125" style="20" customWidth="1"/>
    <col min="5128" max="5128" width="10.453125" style="20" customWidth="1"/>
    <col min="5129" max="5129" width="9.1796875" style="20"/>
    <col min="5130" max="5130" width="3.54296875" style="20" customWidth="1"/>
    <col min="5131" max="5131" width="16.453125" style="20" customWidth="1"/>
    <col min="5132" max="5132" width="11.7265625" style="20" customWidth="1"/>
    <col min="5133" max="5133" width="10.1796875" style="20" customWidth="1"/>
    <col min="5134" max="5134" width="15.81640625" style="20" customWidth="1"/>
    <col min="5135" max="5135" width="3.81640625" style="20" customWidth="1"/>
    <col min="5136" max="5136" width="16.453125" style="20" customWidth="1"/>
    <col min="5137" max="5137" width="11.26953125" style="20" customWidth="1"/>
    <col min="5138" max="5138" width="10.26953125" style="20" customWidth="1"/>
    <col min="5139" max="5139" width="10" style="20" customWidth="1"/>
    <col min="5140" max="5375" width="9.1796875" style="20"/>
    <col min="5376" max="5376" width="4" style="20" customWidth="1"/>
    <col min="5377" max="5377" width="15.1796875" style="20" customWidth="1"/>
    <col min="5378" max="5378" width="13.81640625" style="20" customWidth="1"/>
    <col min="5379" max="5379" width="10.1796875" style="20" customWidth="1"/>
    <col min="5380" max="5380" width="9.1796875" style="20"/>
    <col min="5381" max="5381" width="3.453125" style="20" customWidth="1"/>
    <col min="5382" max="5382" width="19.54296875" style="20" customWidth="1"/>
    <col min="5383" max="5383" width="12.26953125" style="20" customWidth="1"/>
    <col min="5384" max="5384" width="10.453125" style="20" customWidth="1"/>
    <col min="5385" max="5385" width="9.1796875" style="20"/>
    <col min="5386" max="5386" width="3.54296875" style="20" customWidth="1"/>
    <col min="5387" max="5387" width="16.453125" style="20" customWidth="1"/>
    <col min="5388" max="5388" width="11.7265625" style="20" customWidth="1"/>
    <col min="5389" max="5389" width="10.1796875" style="20" customWidth="1"/>
    <col min="5390" max="5390" width="15.81640625" style="20" customWidth="1"/>
    <col min="5391" max="5391" width="3.81640625" style="20" customWidth="1"/>
    <col min="5392" max="5392" width="16.453125" style="20" customWidth="1"/>
    <col min="5393" max="5393" width="11.26953125" style="20" customWidth="1"/>
    <col min="5394" max="5394" width="10.26953125" style="20" customWidth="1"/>
    <col min="5395" max="5395" width="10" style="20" customWidth="1"/>
    <col min="5396" max="5631" width="9.1796875" style="20"/>
    <col min="5632" max="5632" width="4" style="20" customWidth="1"/>
    <col min="5633" max="5633" width="15.1796875" style="20" customWidth="1"/>
    <col min="5634" max="5634" width="13.81640625" style="20" customWidth="1"/>
    <col min="5635" max="5635" width="10.1796875" style="20" customWidth="1"/>
    <col min="5636" max="5636" width="9.1796875" style="20"/>
    <col min="5637" max="5637" width="3.453125" style="20" customWidth="1"/>
    <col min="5638" max="5638" width="19.54296875" style="20" customWidth="1"/>
    <col min="5639" max="5639" width="12.26953125" style="20" customWidth="1"/>
    <col min="5640" max="5640" width="10.453125" style="20" customWidth="1"/>
    <col min="5641" max="5641" width="9.1796875" style="20"/>
    <col min="5642" max="5642" width="3.54296875" style="20" customWidth="1"/>
    <col min="5643" max="5643" width="16.453125" style="20" customWidth="1"/>
    <col min="5644" max="5644" width="11.7265625" style="20" customWidth="1"/>
    <col min="5645" max="5645" width="10.1796875" style="20" customWidth="1"/>
    <col min="5646" max="5646" width="15.81640625" style="20" customWidth="1"/>
    <col min="5647" max="5647" width="3.81640625" style="20" customWidth="1"/>
    <col min="5648" max="5648" width="16.453125" style="20" customWidth="1"/>
    <col min="5649" max="5649" width="11.26953125" style="20" customWidth="1"/>
    <col min="5650" max="5650" width="10.26953125" style="20" customWidth="1"/>
    <col min="5651" max="5651" width="10" style="20" customWidth="1"/>
    <col min="5652" max="5887" width="9.1796875" style="20"/>
    <col min="5888" max="5888" width="4" style="20" customWidth="1"/>
    <col min="5889" max="5889" width="15.1796875" style="20" customWidth="1"/>
    <col min="5890" max="5890" width="13.81640625" style="20" customWidth="1"/>
    <col min="5891" max="5891" width="10.1796875" style="20" customWidth="1"/>
    <col min="5892" max="5892" width="9.1796875" style="20"/>
    <col min="5893" max="5893" width="3.453125" style="20" customWidth="1"/>
    <col min="5894" max="5894" width="19.54296875" style="20" customWidth="1"/>
    <col min="5895" max="5895" width="12.26953125" style="20" customWidth="1"/>
    <col min="5896" max="5896" width="10.453125" style="20" customWidth="1"/>
    <col min="5897" max="5897" width="9.1796875" style="20"/>
    <col min="5898" max="5898" width="3.54296875" style="20" customWidth="1"/>
    <col min="5899" max="5899" width="16.453125" style="20" customWidth="1"/>
    <col min="5900" max="5900" width="11.7265625" style="20" customWidth="1"/>
    <col min="5901" max="5901" width="10.1796875" style="20" customWidth="1"/>
    <col min="5902" max="5902" width="15.81640625" style="20" customWidth="1"/>
    <col min="5903" max="5903" width="3.81640625" style="20" customWidth="1"/>
    <col min="5904" max="5904" width="16.453125" style="20" customWidth="1"/>
    <col min="5905" max="5905" width="11.26953125" style="20" customWidth="1"/>
    <col min="5906" max="5906" width="10.26953125" style="20" customWidth="1"/>
    <col min="5907" max="5907" width="10" style="20" customWidth="1"/>
    <col min="5908" max="6143" width="9.1796875" style="20"/>
    <col min="6144" max="6144" width="4" style="20" customWidth="1"/>
    <col min="6145" max="6145" width="15.1796875" style="20" customWidth="1"/>
    <col min="6146" max="6146" width="13.81640625" style="20" customWidth="1"/>
    <col min="6147" max="6147" width="10.1796875" style="20" customWidth="1"/>
    <col min="6148" max="6148" width="9.1796875" style="20"/>
    <col min="6149" max="6149" width="3.453125" style="20" customWidth="1"/>
    <col min="6150" max="6150" width="19.54296875" style="20" customWidth="1"/>
    <col min="6151" max="6151" width="12.26953125" style="20" customWidth="1"/>
    <col min="6152" max="6152" width="10.453125" style="20" customWidth="1"/>
    <col min="6153" max="6153" width="9.1796875" style="20"/>
    <col min="6154" max="6154" width="3.54296875" style="20" customWidth="1"/>
    <col min="6155" max="6155" width="16.453125" style="20" customWidth="1"/>
    <col min="6156" max="6156" width="11.7265625" style="20" customWidth="1"/>
    <col min="6157" max="6157" width="10.1796875" style="20" customWidth="1"/>
    <col min="6158" max="6158" width="15.81640625" style="20" customWidth="1"/>
    <col min="6159" max="6159" width="3.81640625" style="20" customWidth="1"/>
    <col min="6160" max="6160" width="16.453125" style="20" customWidth="1"/>
    <col min="6161" max="6161" width="11.26953125" style="20" customWidth="1"/>
    <col min="6162" max="6162" width="10.26953125" style="20" customWidth="1"/>
    <col min="6163" max="6163" width="10" style="20" customWidth="1"/>
    <col min="6164" max="6399" width="9.1796875" style="20"/>
    <col min="6400" max="6400" width="4" style="20" customWidth="1"/>
    <col min="6401" max="6401" width="15.1796875" style="20" customWidth="1"/>
    <col min="6402" max="6402" width="13.81640625" style="20" customWidth="1"/>
    <col min="6403" max="6403" width="10.1796875" style="20" customWidth="1"/>
    <col min="6404" max="6404" width="9.1796875" style="20"/>
    <col min="6405" max="6405" width="3.453125" style="20" customWidth="1"/>
    <col min="6406" max="6406" width="19.54296875" style="20" customWidth="1"/>
    <col min="6407" max="6407" width="12.26953125" style="20" customWidth="1"/>
    <col min="6408" max="6408" width="10.453125" style="20" customWidth="1"/>
    <col min="6409" max="6409" width="9.1796875" style="20"/>
    <col min="6410" max="6410" width="3.54296875" style="20" customWidth="1"/>
    <col min="6411" max="6411" width="16.453125" style="20" customWidth="1"/>
    <col min="6412" max="6412" width="11.7265625" style="20" customWidth="1"/>
    <col min="6413" max="6413" width="10.1796875" style="20" customWidth="1"/>
    <col min="6414" max="6414" width="15.81640625" style="20" customWidth="1"/>
    <col min="6415" max="6415" width="3.81640625" style="20" customWidth="1"/>
    <col min="6416" max="6416" width="16.453125" style="20" customWidth="1"/>
    <col min="6417" max="6417" width="11.26953125" style="20" customWidth="1"/>
    <col min="6418" max="6418" width="10.26953125" style="20" customWidth="1"/>
    <col min="6419" max="6419" width="10" style="20" customWidth="1"/>
    <col min="6420" max="6655" width="9.1796875" style="20"/>
    <col min="6656" max="6656" width="4" style="20" customWidth="1"/>
    <col min="6657" max="6657" width="15.1796875" style="20" customWidth="1"/>
    <col min="6658" max="6658" width="13.81640625" style="20" customWidth="1"/>
    <col min="6659" max="6659" width="10.1796875" style="20" customWidth="1"/>
    <col min="6660" max="6660" width="9.1796875" style="20"/>
    <col min="6661" max="6661" width="3.453125" style="20" customWidth="1"/>
    <col min="6662" max="6662" width="19.54296875" style="20" customWidth="1"/>
    <col min="6663" max="6663" width="12.26953125" style="20" customWidth="1"/>
    <col min="6664" max="6664" width="10.453125" style="20" customWidth="1"/>
    <col min="6665" max="6665" width="9.1796875" style="20"/>
    <col min="6666" max="6666" width="3.54296875" style="20" customWidth="1"/>
    <col min="6667" max="6667" width="16.453125" style="20" customWidth="1"/>
    <col min="6668" max="6668" width="11.7265625" style="20" customWidth="1"/>
    <col min="6669" max="6669" width="10.1796875" style="20" customWidth="1"/>
    <col min="6670" max="6670" width="15.81640625" style="20" customWidth="1"/>
    <col min="6671" max="6671" width="3.81640625" style="20" customWidth="1"/>
    <col min="6672" max="6672" width="16.453125" style="20" customWidth="1"/>
    <col min="6673" max="6673" width="11.26953125" style="20" customWidth="1"/>
    <col min="6674" max="6674" width="10.26953125" style="20" customWidth="1"/>
    <col min="6675" max="6675" width="10" style="20" customWidth="1"/>
    <col min="6676" max="6911" width="9.1796875" style="20"/>
    <col min="6912" max="6912" width="4" style="20" customWidth="1"/>
    <col min="6913" max="6913" width="15.1796875" style="20" customWidth="1"/>
    <col min="6914" max="6914" width="13.81640625" style="20" customWidth="1"/>
    <col min="6915" max="6915" width="10.1796875" style="20" customWidth="1"/>
    <col min="6916" max="6916" width="9.1796875" style="20"/>
    <col min="6917" max="6917" width="3.453125" style="20" customWidth="1"/>
    <col min="6918" max="6918" width="19.54296875" style="20" customWidth="1"/>
    <col min="6919" max="6919" width="12.26953125" style="20" customWidth="1"/>
    <col min="6920" max="6920" width="10.453125" style="20" customWidth="1"/>
    <col min="6921" max="6921" width="9.1796875" style="20"/>
    <col min="6922" max="6922" width="3.54296875" style="20" customWidth="1"/>
    <col min="6923" max="6923" width="16.453125" style="20" customWidth="1"/>
    <col min="6924" max="6924" width="11.7265625" style="20" customWidth="1"/>
    <col min="6925" max="6925" width="10.1796875" style="20" customWidth="1"/>
    <col min="6926" max="6926" width="15.81640625" style="20" customWidth="1"/>
    <col min="6927" max="6927" width="3.81640625" style="20" customWidth="1"/>
    <col min="6928" max="6928" width="16.453125" style="20" customWidth="1"/>
    <col min="6929" max="6929" width="11.26953125" style="20" customWidth="1"/>
    <col min="6930" max="6930" width="10.26953125" style="20" customWidth="1"/>
    <col min="6931" max="6931" width="10" style="20" customWidth="1"/>
    <col min="6932" max="7167" width="9.1796875" style="20"/>
    <col min="7168" max="7168" width="4" style="20" customWidth="1"/>
    <col min="7169" max="7169" width="15.1796875" style="20" customWidth="1"/>
    <col min="7170" max="7170" width="13.81640625" style="20" customWidth="1"/>
    <col min="7171" max="7171" width="10.1796875" style="20" customWidth="1"/>
    <col min="7172" max="7172" width="9.1796875" style="20"/>
    <col min="7173" max="7173" width="3.453125" style="20" customWidth="1"/>
    <col min="7174" max="7174" width="19.54296875" style="20" customWidth="1"/>
    <col min="7175" max="7175" width="12.26953125" style="20" customWidth="1"/>
    <col min="7176" max="7176" width="10.453125" style="20" customWidth="1"/>
    <col min="7177" max="7177" width="9.1796875" style="20"/>
    <col min="7178" max="7178" width="3.54296875" style="20" customWidth="1"/>
    <col min="7179" max="7179" width="16.453125" style="20" customWidth="1"/>
    <col min="7180" max="7180" width="11.7265625" style="20" customWidth="1"/>
    <col min="7181" max="7181" width="10.1796875" style="20" customWidth="1"/>
    <col min="7182" max="7182" width="15.81640625" style="20" customWidth="1"/>
    <col min="7183" max="7183" width="3.81640625" style="20" customWidth="1"/>
    <col min="7184" max="7184" width="16.453125" style="20" customWidth="1"/>
    <col min="7185" max="7185" width="11.26953125" style="20" customWidth="1"/>
    <col min="7186" max="7186" width="10.26953125" style="20" customWidth="1"/>
    <col min="7187" max="7187" width="10" style="20" customWidth="1"/>
    <col min="7188" max="7423" width="9.1796875" style="20"/>
    <col min="7424" max="7424" width="4" style="20" customWidth="1"/>
    <col min="7425" max="7425" width="15.1796875" style="20" customWidth="1"/>
    <col min="7426" max="7426" width="13.81640625" style="20" customWidth="1"/>
    <col min="7427" max="7427" width="10.1796875" style="20" customWidth="1"/>
    <col min="7428" max="7428" width="9.1796875" style="20"/>
    <col min="7429" max="7429" width="3.453125" style="20" customWidth="1"/>
    <col min="7430" max="7430" width="19.54296875" style="20" customWidth="1"/>
    <col min="7431" max="7431" width="12.26953125" style="20" customWidth="1"/>
    <col min="7432" max="7432" width="10.453125" style="20" customWidth="1"/>
    <col min="7433" max="7433" width="9.1796875" style="20"/>
    <col min="7434" max="7434" width="3.54296875" style="20" customWidth="1"/>
    <col min="7435" max="7435" width="16.453125" style="20" customWidth="1"/>
    <col min="7436" max="7436" width="11.7265625" style="20" customWidth="1"/>
    <col min="7437" max="7437" width="10.1796875" style="20" customWidth="1"/>
    <col min="7438" max="7438" width="15.81640625" style="20" customWidth="1"/>
    <col min="7439" max="7439" width="3.81640625" style="20" customWidth="1"/>
    <col min="7440" max="7440" width="16.453125" style="20" customWidth="1"/>
    <col min="7441" max="7441" width="11.26953125" style="20" customWidth="1"/>
    <col min="7442" max="7442" width="10.26953125" style="20" customWidth="1"/>
    <col min="7443" max="7443" width="10" style="20" customWidth="1"/>
    <col min="7444" max="7679" width="9.1796875" style="20"/>
    <col min="7680" max="7680" width="4" style="20" customWidth="1"/>
    <col min="7681" max="7681" width="15.1796875" style="20" customWidth="1"/>
    <col min="7682" max="7682" width="13.81640625" style="20" customWidth="1"/>
    <col min="7683" max="7683" width="10.1796875" style="20" customWidth="1"/>
    <col min="7684" max="7684" width="9.1796875" style="20"/>
    <col min="7685" max="7685" width="3.453125" style="20" customWidth="1"/>
    <col min="7686" max="7686" width="19.54296875" style="20" customWidth="1"/>
    <col min="7687" max="7687" width="12.26953125" style="20" customWidth="1"/>
    <col min="7688" max="7688" width="10.453125" style="20" customWidth="1"/>
    <col min="7689" max="7689" width="9.1796875" style="20"/>
    <col min="7690" max="7690" width="3.54296875" style="20" customWidth="1"/>
    <col min="7691" max="7691" width="16.453125" style="20" customWidth="1"/>
    <col min="7692" max="7692" width="11.7265625" style="20" customWidth="1"/>
    <col min="7693" max="7693" width="10.1796875" style="20" customWidth="1"/>
    <col min="7694" max="7694" width="15.81640625" style="20" customWidth="1"/>
    <col min="7695" max="7695" width="3.81640625" style="20" customWidth="1"/>
    <col min="7696" max="7696" width="16.453125" style="20" customWidth="1"/>
    <col min="7697" max="7697" width="11.26953125" style="20" customWidth="1"/>
    <col min="7698" max="7698" width="10.26953125" style="20" customWidth="1"/>
    <col min="7699" max="7699" width="10" style="20" customWidth="1"/>
    <col min="7700" max="7935" width="9.1796875" style="20"/>
    <col min="7936" max="7936" width="4" style="20" customWidth="1"/>
    <col min="7937" max="7937" width="15.1796875" style="20" customWidth="1"/>
    <col min="7938" max="7938" width="13.81640625" style="20" customWidth="1"/>
    <col min="7939" max="7939" width="10.1796875" style="20" customWidth="1"/>
    <col min="7940" max="7940" width="9.1796875" style="20"/>
    <col min="7941" max="7941" width="3.453125" style="20" customWidth="1"/>
    <col min="7942" max="7942" width="19.54296875" style="20" customWidth="1"/>
    <col min="7943" max="7943" width="12.26953125" style="20" customWidth="1"/>
    <col min="7944" max="7944" width="10.453125" style="20" customWidth="1"/>
    <col min="7945" max="7945" width="9.1796875" style="20"/>
    <col min="7946" max="7946" width="3.54296875" style="20" customWidth="1"/>
    <col min="7947" max="7947" width="16.453125" style="20" customWidth="1"/>
    <col min="7948" max="7948" width="11.7265625" style="20" customWidth="1"/>
    <col min="7949" max="7949" width="10.1796875" style="20" customWidth="1"/>
    <col min="7950" max="7950" width="15.81640625" style="20" customWidth="1"/>
    <col min="7951" max="7951" width="3.81640625" style="20" customWidth="1"/>
    <col min="7952" max="7952" width="16.453125" style="20" customWidth="1"/>
    <col min="7953" max="7953" width="11.26953125" style="20" customWidth="1"/>
    <col min="7954" max="7954" width="10.26953125" style="20" customWidth="1"/>
    <col min="7955" max="7955" width="10" style="20" customWidth="1"/>
    <col min="7956" max="8191" width="9.1796875" style="20"/>
    <col min="8192" max="8192" width="4" style="20" customWidth="1"/>
    <col min="8193" max="8193" width="15.1796875" style="20" customWidth="1"/>
    <col min="8194" max="8194" width="13.81640625" style="20" customWidth="1"/>
    <col min="8195" max="8195" width="10.1796875" style="20" customWidth="1"/>
    <col min="8196" max="8196" width="9.1796875" style="20"/>
    <col min="8197" max="8197" width="3.453125" style="20" customWidth="1"/>
    <col min="8198" max="8198" width="19.54296875" style="20" customWidth="1"/>
    <col min="8199" max="8199" width="12.26953125" style="20" customWidth="1"/>
    <col min="8200" max="8200" width="10.453125" style="20" customWidth="1"/>
    <col min="8201" max="8201" width="9.1796875" style="20"/>
    <col min="8202" max="8202" width="3.54296875" style="20" customWidth="1"/>
    <col min="8203" max="8203" width="16.453125" style="20" customWidth="1"/>
    <col min="8204" max="8204" width="11.7265625" style="20" customWidth="1"/>
    <col min="8205" max="8205" width="10.1796875" style="20" customWidth="1"/>
    <col min="8206" max="8206" width="15.81640625" style="20" customWidth="1"/>
    <col min="8207" max="8207" width="3.81640625" style="20" customWidth="1"/>
    <col min="8208" max="8208" width="16.453125" style="20" customWidth="1"/>
    <col min="8209" max="8209" width="11.26953125" style="20" customWidth="1"/>
    <col min="8210" max="8210" width="10.26953125" style="20" customWidth="1"/>
    <col min="8211" max="8211" width="10" style="20" customWidth="1"/>
    <col min="8212" max="8447" width="9.1796875" style="20"/>
    <col min="8448" max="8448" width="4" style="20" customWidth="1"/>
    <col min="8449" max="8449" width="15.1796875" style="20" customWidth="1"/>
    <col min="8450" max="8450" width="13.81640625" style="20" customWidth="1"/>
    <col min="8451" max="8451" width="10.1796875" style="20" customWidth="1"/>
    <col min="8452" max="8452" width="9.1796875" style="20"/>
    <col min="8453" max="8453" width="3.453125" style="20" customWidth="1"/>
    <col min="8454" max="8454" width="19.54296875" style="20" customWidth="1"/>
    <col min="8455" max="8455" width="12.26953125" style="20" customWidth="1"/>
    <col min="8456" max="8456" width="10.453125" style="20" customWidth="1"/>
    <col min="8457" max="8457" width="9.1796875" style="20"/>
    <col min="8458" max="8458" width="3.54296875" style="20" customWidth="1"/>
    <col min="8459" max="8459" width="16.453125" style="20" customWidth="1"/>
    <col min="8460" max="8460" width="11.7265625" style="20" customWidth="1"/>
    <col min="8461" max="8461" width="10.1796875" style="20" customWidth="1"/>
    <col min="8462" max="8462" width="15.81640625" style="20" customWidth="1"/>
    <col min="8463" max="8463" width="3.81640625" style="20" customWidth="1"/>
    <col min="8464" max="8464" width="16.453125" style="20" customWidth="1"/>
    <col min="8465" max="8465" width="11.26953125" style="20" customWidth="1"/>
    <col min="8466" max="8466" width="10.26953125" style="20" customWidth="1"/>
    <col min="8467" max="8467" width="10" style="20" customWidth="1"/>
    <col min="8468" max="8703" width="9.1796875" style="20"/>
    <col min="8704" max="8704" width="4" style="20" customWidth="1"/>
    <col min="8705" max="8705" width="15.1796875" style="20" customWidth="1"/>
    <col min="8706" max="8706" width="13.81640625" style="20" customWidth="1"/>
    <col min="8707" max="8707" width="10.1796875" style="20" customWidth="1"/>
    <col min="8708" max="8708" width="9.1796875" style="20"/>
    <col min="8709" max="8709" width="3.453125" style="20" customWidth="1"/>
    <col min="8710" max="8710" width="19.54296875" style="20" customWidth="1"/>
    <col min="8711" max="8711" width="12.26953125" style="20" customWidth="1"/>
    <col min="8712" max="8712" width="10.453125" style="20" customWidth="1"/>
    <col min="8713" max="8713" width="9.1796875" style="20"/>
    <col min="8714" max="8714" width="3.54296875" style="20" customWidth="1"/>
    <col min="8715" max="8715" width="16.453125" style="20" customWidth="1"/>
    <col min="8716" max="8716" width="11.7265625" style="20" customWidth="1"/>
    <col min="8717" max="8717" width="10.1796875" style="20" customWidth="1"/>
    <col min="8718" max="8718" width="15.81640625" style="20" customWidth="1"/>
    <col min="8719" max="8719" width="3.81640625" style="20" customWidth="1"/>
    <col min="8720" max="8720" width="16.453125" style="20" customWidth="1"/>
    <col min="8721" max="8721" width="11.26953125" style="20" customWidth="1"/>
    <col min="8722" max="8722" width="10.26953125" style="20" customWidth="1"/>
    <col min="8723" max="8723" width="10" style="20" customWidth="1"/>
    <col min="8724" max="8959" width="9.1796875" style="20"/>
    <col min="8960" max="8960" width="4" style="20" customWidth="1"/>
    <col min="8961" max="8961" width="15.1796875" style="20" customWidth="1"/>
    <col min="8962" max="8962" width="13.81640625" style="20" customWidth="1"/>
    <col min="8963" max="8963" width="10.1796875" style="20" customWidth="1"/>
    <col min="8964" max="8964" width="9.1796875" style="20"/>
    <col min="8965" max="8965" width="3.453125" style="20" customWidth="1"/>
    <col min="8966" max="8966" width="19.54296875" style="20" customWidth="1"/>
    <col min="8967" max="8967" width="12.26953125" style="20" customWidth="1"/>
    <col min="8968" max="8968" width="10.453125" style="20" customWidth="1"/>
    <col min="8969" max="8969" width="9.1796875" style="20"/>
    <col min="8970" max="8970" width="3.54296875" style="20" customWidth="1"/>
    <col min="8971" max="8971" width="16.453125" style="20" customWidth="1"/>
    <col min="8972" max="8972" width="11.7265625" style="20" customWidth="1"/>
    <col min="8973" max="8973" width="10.1796875" style="20" customWidth="1"/>
    <col min="8974" max="8974" width="15.81640625" style="20" customWidth="1"/>
    <col min="8975" max="8975" width="3.81640625" style="20" customWidth="1"/>
    <col min="8976" max="8976" width="16.453125" style="20" customWidth="1"/>
    <col min="8977" max="8977" width="11.26953125" style="20" customWidth="1"/>
    <col min="8978" max="8978" width="10.26953125" style="20" customWidth="1"/>
    <col min="8979" max="8979" width="10" style="20" customWidth="1"/>
    <col min="8980" max="9215" width="9.1796875" style="20"/>
    <col min="9216" max="9216" width="4" style="20" customWidth="1"/>
    <col min="9217" max="9217" width="15.1796875" style="20" customWidth="1"/>
    <col min="9218" max="9218" width="13.81640625" style="20" customWidth="1"/>
    <col min="9219" max="9219" width="10.1796875" style="20" customWidth="1"/>
    <col min="9220" max="9220" width="9.1796875" style="20"/>
    <col min="9221" max="9221" width="3.453125" style="20" customWidth="1"/>
    <col min="9222" max="9222" width="19.54296875" style="20" customWidth="1"/>
    <col min="9223" max="9223" width="12.26953125" style="20" customWidth="1"/>
    <col min="9224" max="9224" width="10.453125" style="20" customWidth="1"/>
    <col min="9225" max="9225" width="9.1796875" style="20"/>
    <col min="9226" max="9226" width="3.54296875" style="20" customWidth="1"/>
    <col min="9227" max="9227" width="16.453125" style="20" customWidth="1"/>
    <col min="9228" max="9228" width="11.7265625" style="20" customWidth="1"/>
    <col min="9229" max="9229" width="10.1796875" style="20" customWidth="1"/>
    <col min="9230" max="9230" width="15.81640625" style="20" customWidth="1"/>
    <col min="9231" max="9231" width="3.81640625" style="20" customWidth="1"/>
    <col min="9232" max="9232" width="16.453125" style="20" customWidth="1"/>
    <col min="9233" max="9233" width="11.26953125" style="20" customWidth="1"/>
    <col min="9234" max="9234" width="10.26953125" style="20" customWidth="1"/>
    <col min="9235" max="9235" width="10" style="20" customWidth="1"/>
    <col min="9236" max="9471" width="9.1796875" style="20"/>
    <col min="9472" max="9472" width="4" style="20" customWidth="1"/>
    <col min="9473" max="9473" width="15.1796875" style="20" customWidth="1"/>
    <col min="9474" max="9474" width="13.81640625" style="20" customWidth="1"/>
    <col min="9475" max="9475" width="10.1796875" style="20" customWidth="1"/>
    <col min="9476" max="9476" width="9.1796875" style="20"/>
    <col min="9477" max="9477" width="3.453125" style="20" customWidth="1"/>
    <col min="9478" max="9478" width="19.54296875" style="20" customWidth="1"/>
    <col min="9479" max="9479" width="12.26953125" style="20" customWidth="1"/>
    <col min="9480" max="9480" width="10.453125" style="20" customWidth="1"/>
    <col min="9481" max="9481" width="9.1796875" style="20"/>
    <col min="9482" max="9482" width="3.54296875" style="20" customWidth="1"/>
    <col min="9483" max="9483" width="16.453125" style="20" customWidth="1"/>
    <col min="9484" max="9484" width="11.7265625" style="20" customWidth="1"/>
    <col min="9485" max="9485" width="10.1796875" style="20" customWidth="1"/>
    <col min="9486" max="9486" width="15.81640625" style="20" customWidth="1"/>
    <col min="9487" max="9487" width="3.81640625" style="20" customWidth="1"/>
    <col min="9488" max="9488" width="16.453125" style="20" customWidth="1"/>
    <col min="9489" max="9489" width="11.26953125" style="20" customWidth="1"/>
    <col min="9490" max="9490" width="10.26953125" style="20" customWidth="1"/>
    <col min="9491" max="9491" width="10" style="20" customWidth="1"/>
    <col min="9492" max="9727" width="9.1796875" style="20"/>
    <col min="9728" max="9728" width="4" style="20" customWidth="1"/>
    <col min="9729" max="9729" width="15.1796875" style="20" customWidth="1"/>
    <col min="9730" max="9730" width="13.81640625" style="20" customWidth="1"/>
    <col min="9731" max="9731" width="10.1796875" style="20" customWidth="1"/>
    <col min="9732" max="9732" width="9.1796875" style="20"/>
    <col min="9733" max="9733" width="3.453125" style="20" customWidth="1"/>
    <col min="9734" max="9734" width="19.54296875" style="20" customWidth="1"/>
    <col min="9735" max="9735" width="12.26953125" style="20" customWidth="1"/>
    <col min="9736" max="9736" width="10.453125" style="20" customWidth="1"/>
    <col min="9737" max="9737" width="9.1796875" style="20"/>
    <col min="9738" max="9738" width="3.54296875" style="20" customWidth="1"/>
    <col min="9739" max="9739" width="16.453125" style="20" customWidth="1"/>
    <col min="9740" max="9740" width="11.7265625" style="20" customWidth="1"/>
    <col min="9741" max="9741" width="10.1796875" style="20" customWidth="1"/>
    <col min="9742" max="9742" width="15.81640625" style="20" customWidth="1"/>
    <col min="9743" max="9743" width="3.81640625" style="20" customWidth="1"/>
    <col min="9744" max="9744" width="16.453125" style="20" customWidth="1"/>
    <col min="9745" max="9745" width="11.26953125" style="20" customWidth="1"/>
    <col min="9746" max="9746" width="10.26953125" style="20" customWidth="1"/>
    <col min="9747" max="9747" width="10" style="20" customWidth="1"/>
    <col min="9748" max="9983" width="9.1796875" style="20"/>
    <col min="9984" max="9984" width="4" style="20" customWidth="1"/>
    <col min="9985" max="9985" width="15.1796875" style="20" customWidth="1"/>
    <col min="9986" max="9986" width="13.81640625" style="20" customWidth="1"/>
    <col min="9987" max="9987" width="10.1796875" style="20" customWidth="1"/>
    <col min="9988" max="9988" width="9.1796875" style="20"/>
    <col min="9989" max="9989" width="3.453125" style="20" customWidth="1"/>
    <col min="9990" max="9990" width="19.54296875" style="20" customWidth="1"/>
    <col min="9991" max="9991" width="12.26953125" style="20" customWidth="1"/>
    <col min="9992" max="9992" width="10.453125" style="20" customWidth="1"/>
    <col min="9993" max="9993" width="9.1796875" style="20"/>
    <col min="9994" max="9994" width="3.54296875" style="20" customWidth="1"/>
    <col min="9995" max="9995" width="16.453125" style="20" customWidth="1"/>
    <col min="9996" max="9996" width="11.7265625" style="20" customWidth="1"/>
    <col min="9997" max="9997" width="10.1796875" style="20" customWidth="1"/>
    <col min="9998" max="9998" width="15.81640625" style="20" customWidth="1"/>
    <col min="9999" max="9999" width="3.81640625" style="20" customWidth="1"/>
    <col min="10000" max="10000" width="16.453125" style="20" customWidth="1"/>
    <col min="10001" max="10001" width="11.26953125" style="20" customWidth="1"/>
    <col min="10002" max="10002" width="10.26953125" style="20" customWidth="1"/>
    <col min="10003" max="10003" width="10" style="20" customWidth="1"/>
    <col min="10004" max="10239" width="9.1796875" style="20"/>
    <col min="10240" max="10240" width="4" style="20" customWidth="1"/>
    <col min="10241" max="10241" width="15.1796875" style="20" customWidth="1"/>
    <col min="10242" max="10242" width="13.81640625" style="20" customWidth="1"/>
    <col min="10243" max="10243" width="10.1796875" style="20" customWidth="1"/>
    <col min="10244" max="10244" width="9.1796875" style="20"/>
    <col min="10245" max="10245" width="3.453125" style="20" customWidth="1"/>
    <col min="10246" max="10246" width="19.54296875" style="20" customWidth="1"/>
    <col min="10247" max="10247" width="12.26953125" style="20" customWidth="1"/>
    <col min="10248" max="10248" width="10.453125" style="20" customWidth="1"/>
    <col min="10249" max="10249" width="9.1796875" style="20"/>
    <col min="10250" max="10250" width="3.54296875" style="20" customWidth="1"/>
    <col min="10251" max="10251" width="16.453125" style="20" customWidth="1"/>
    <col min="10252" max="10252" width="11.7265625" style="20" customWidth="1"/>
    <col min="10253" max="10253" width="10.1796875" style="20" customWidth="1"/>
    <col min="10254" max="10254" width="15.81640625" style="20" customWidth="1"/>
    <col min="10255" max="10255" width="3.81640625" style="20" customWidth="1"/>
    <col min="10256" max="10256" width="16.453125" style="20" customWidth="1"/>
    <col min="10257" max="10257" width="11.26953125" style="20" customWidth="1"/>
    <col min="10258" max="10258" width="10.26953125" style="20" customWidth="1"/>
    <col min="10259" max="10259" width="10" style="20" customWidth="1"/>
    <col min="10260" max="10495" width="9.1796875" style="20"/>
    <col min="10496" max="10496" width="4" style="20" customWidth="1"/>
    <col min="10497" max="10497" width="15.1796875" style="20" customWidth="1"/>
    <col min="10498" max="10498" width="13.81640625" style="20" customWidth="1"/>
    <col min="10499" max="10499" width="10.1796875" style="20" customWidth="1"/>
    <col min="10500" max="10500" width="9.1796875" style="20"/>
    <col min="10501" max="10501" width="3.453125" style="20" customWidth="1"/>
    <col min="10502" max="10502" width="19.54296875" style="20" customWidth="1"/>
    <col min="10503" max="10503" width="12.26953125" style="20" customWidth="1"/>
    <col min="10504" max="10504" width="10.453125" style="20" customWidth="1"/>
    <col min="10505" max="10505" width="9.1796875" style="20"/>
    <col min="10506" max="10506" width="3.54296875" style="20" customWidth="1"/>
    <col min="10507" max="10507" width="16.453125" style="20" customWidth="1"/>
    <col min="10508" max="10508" width="11.7265625" style="20" customWidth="1"/>
    <col min="10509" max="10509" width="10.1796875" style="20" customWidth="1"/>
    <col min="10510" max="10510" width="15.81640625" style="20" customWidth="1"/>
    <col min="10511" max="10511" width="3.81640625" style="20" customWidth="1"/>
    <col min="10512" max="10512" width="16.453125" style="20" customWidth="1"/>
    <col min="10513" max="10513" width="11.26953125" style="20" customWidth="1"/>
    <col min="10514" max="10514" width="10.26953125" style="20" customWidth="1"/>
    <col min="10515" max="10515" width="10" style="20" customWidth="1"/>
    <col min="10516" max="10751" width="9.1796875" style="20"/>
    <col min="10752" max="10752" width="4" style="20" customWidth="1"/>
    <col min="10753" max="10753" width="15.1796875" style="20" customWidth="1"/>
    <col min="10754" max="10754" width="13.81640625" style="20" customWidth="1"/>
    <col min="10755" max="10755" width="10.1796875" style="20" customWidth="1"/>
    <col min="10756" max="10756" width="9.1796875" style="20"/>
    <col min="10757" max="10757" width="3.453125" style="20" customWidth="1"/>
    <col min="10758" max="10758" width="19.54296875" style="20" customWidth="1"/>
    <col min="10759" max="10759" width="12.26953125" style="20" customWidth="1"/>
    <col min="10760" max="10760" width="10.453125" style="20" customWidth="1"/>
    <col min="10761" max="10761" width="9.1796875" style="20"/>
    <col min="10762" max="10762" width="3.54296875" style="20" customWidth="1"/>
    <col min="10763" max="10763" width="16.453125" style="20" customWidth="1"/>
    <col min="10764" max="10764" width="11.7265625" style="20" customWidth="1"/>
    <col min="10765" max="10765" width="10.1796875" style="20" customWidth="1"/>
    <col min="10766" max="10766" width="15.81640625" style="20" customWidth="1"/>
    <col min="10767" max="10767" width="3.81640625" style="20" customWidth="1"/>
    <col min="10768" max="10768" width="16.453125" style="20" customWidth="1"/>
    <col min="10769" max="10769" width="11.26953125" style="20" customWidth="1"/>
    <col min="10770" max="10770" width="10.26953125" style="20" customWidth="1"/>
    <col min="10771" max="10771" width="10" style="20" customWidth="1"/>
    <col min="10772" max="11007" width="9.1796875" style="20"/>
    <col min="11008" max="11008" width="4" style="20" customWidth="1"/>
    <col min="11009" max="11009" width="15.1796875" style="20" customWidth="1"/>
    <col min="11010" max="11010" width="13.81640625" style="20" customWidth="1"/>
    <col min="11011" max="11011" width="10.1796875" style="20" customWidth="1"/>
    <col min="11012" max="11012" width="9.1796875" style="20"/>
    <col min="11013" max="11013" width="3.453125" style="20" customWidth="1"/>
    <col min="11014" max="11014" width="19.54296875" style="20" customWidth="1"/>
    <col min="11015" max="11015" width="12.26953125" style="20" customWidth="1"/>
    <col min="11016" max="11016" width="10.453125" style="20" customWidth="1"/>
    <col min="11017" max="11017" width="9.1796875" style="20"/>
    <col min="11018" max="11018" width="3.54296875" style="20" customWidth="1"/>
    <col min="11019" max="11019" width="16.453125" style="20" customWidth="1"/>
    <col min="11020" max="11020" width="11.7265625" style="20" customWidth="1"/>
    <col min="11021" max="11021" width="10.1796875" style="20" customWidth="1"/>
    <col min="11022" max="11022" width="15.81640625" style="20" customWidth="1"/>
    <col min="11023" max="11023" width="3.81640625" style="20" customWidth="1"/>
    <col min="11024" max="11024" width="16.453125" style="20" customWidth="1"/>
    <col min="11025" max="11025" width="11.26953125" style="20" customWidth="1"/>
    <col min="11026" max="11026" width="10.26953125" style="20" customWidth="1"/>
    <col min="11027" max="11027" width="10" style="20" customWidth="1"/>
    <col min="11028" max="11263" width="9.1796875" style="20"/>
    <col min="11264" max="11264" width="4" style="20" customWidth="1"/>
    <col min="11265" max="11265" width="15.1796875" style="20" customWidth="1"/>
    <col min="11266" max="11266" width="13.81640625" style="20" customWidth="1"/>
    <col min="11267" max="11267" width="10.1796875" style="20" customWidth="1"/>
    <col min="11268" max="11268" width="9.1796875" style="20"/>
    <col min="11269" max="11269" width="3.453125" style="20" customWidth="1"/>
    <col min="11270" max="11270" width="19.54296875" style="20" customWidth="1"/>
    <col min="11271" max="11271" width="12.26953125" style="20" customWidth="1"/>
    <col min="11272" max="11272" width="10.453125" style="20" customWidth="1"/>
    <col min="11273" max="11273" width="9.1796875" style="20"/>
    <col min="11274" max="11274" width="3.54296875" style="20" customWidth="1"/>
    <col min="11275" max="11275" width="16.453125" style="20" customWidth="1"/>
    <col min="11276" max="11276" width="11.7265625" style="20" customWidth="1"/>
    <col min="11277" max="11277" width="10.1796875" style="20" customWidth="1"/>
    <col min="11278" max="11278" width="15.81640625" style="20" customWidth="1"/>
    <col min="11279" max="11279" width="3.81640625" style="20" customWidth="1"/>
    <col min="11280" max="11280" width="16.453125" style="20" customWidth="1"/>
    <col min="11281" max="11281" width="11.26953125" style="20" customWidth="1"/>
    <col min="11282" max="11282" width="10.26953125" style="20" customWidth="1"/>
    <col min="11283" max="11283" width="10" style="20" customWidth="1"/>
    <col min="11284" max="11519" width="9.1796875" style="20"/>
    <col min="11520" max="11520" width="4" style="20" customWidth="1"/>
    <col min="11521" max="11521" width="15.1796875" style="20" customWidth="1"/>
    <col min="11522" max="11522" width="13.81640625" style="20" customWidth="1"/>
    <col min="11523" max="11523" width="10.1796875" style="20" customWidth="1"/>
    <col min="11524" max="11524" width="9.1796875" style="20"/>
    <col min="11525" max="11525" width="3.453125" style="20" customWidth="1"/>
    <col min="11526" max="11526" width="19.54296875" style="20" customWidth="1"/>
    <col min="11527" max="11527" width="12.26953125" style="20" customWidth="1"/>
    <col min="11528" max="11528" width="10.453125" style="20" customWidth="1"/>
    <col min="11529" max="11529" width="9.1796875" style="20"/>
    <col min="11530" max="11530" width="3.54296875" style="20" customWidth="1"/>
    <col min="11531" max="11531" width="16.453125" style="20" customWidth="1"/>
    <col min="11532" max="11532" width="11.7265625" style="20" customWidth="1"/>
    <col min="11533" max="11533" width="10.1796875" style="20" customWidth="1"/>
    <col min="11534" max="11534" width="15.81640625" style="20" customWidth="1"/>
    <col min="11535" max="11535" width="3.81640625" style="20" customWidth="1"/>
    <col min="11536" max="11536" width="16.453125" style="20" customWidth="1"/>
    <col min="11537" max="11537" width="11.26953125" style="20" customWidth="1"/>
    <col min="11538" max="11538" width="10.26953125" style="20" customWidth="1"/>
    <col min="11539" max="11539" width="10" style="20" customWidth="1"/>
    <col min="11540" max="11775" width="9.1796875" style="20"/>
    <col min="11776" max="11776" width="4" style="20" customWidth="1"/>
    <col min="11777" max="11777" width="15.1796875" style="20" customWidth="1"/>
    <col min="11778" max="11778" width="13.81640625" style="20" customWidth="1"/>
    <col min="11779" max="11779" width="10.1796875" style="20" customWidth="1"/>
    <col min="11780" max="11780" width="9.1796875" style="20"/>
    <col min="11781" max="11781" width="3.453125" style="20" customWidth="1"/>
    <col min="11782" max="11782" width="19.54296875" style="20" customWidth="1"/>
    <col min="11783" max="11783" width="12.26953125" style="20" customWidth="1"/>
    <col min="11784" max="11784" width="10.453125" style="20" customWidth="1"/>
    <col min="11785" max="11785" width="9.1796875" style="20"/>
    <col min="11786" max="11786" width="3.54296875" style="20" customWidth="1"/>
    <col min="11787" max="11787" width="16.453125" style="20" customWidth="1"/>
    <col min="11788" max="11788" width="11.7265625" style="20" customWidth="1"/>
    <col min="11789" max="11789" width="10.1796875" style="20" customWidth="1"/>
    <col min="11790" max="11790" width="15.81640625" style="20" customWidth="1"/>
    <col min="11791" max="11791" width="3.81640625" style="20" customWidth="1"/>
    <col min="11792" max="11792" width="16.453125" style="20" customWidth="1"/>
    <col min="11793" max="11793" width="11.26953125" style="20" customWidth="1"/>
    <col min="11794" max="11794" width="10.26953125" style="20" customWidth="1"/>
    <col min="11795" max="11795" width="10" style="20" customWidth="1"/>
    <col min="11796" max="12031" width="9.1796875" style="20"/>
    <col min="12032" max="12032" width="4" style="20" customWidth="1"/>
    <col min="12033" max="12033" width="15.1796875" style="20" customWidth="1"/>
    <col min="12034" max="12034" width="13.81640625" style="20" customWidth="1"/>
    <col min="12035" max="12035" width="10.1796875" style="20" customWidth="1"/>
    <col min="12036" max="12036" width="9.1796875" style="20"/>
    <col min="12037" max="12037" width="3.453125" style="20" customWidth="1"/>
    <col min="12038" max="12038" width="19.54296875" style="20" customWidth="1"/>
    <col min="12039" max="12039" width="12.26953125" style="20" customWidth="1"/>
    <col min="12040" max="12040" width="10.453125" style="20" customWidth="1"/>
    <col min="12041" max="12041" width="9.1796875" style="20"/>
    <col min="12042" max="12042" width="3.54296875" style="20" customWidth="1"/>
    <col min="12043" max="12043" width="16.453125" style="20" customWidth="1"/>
    <col min="12044" max="12044" width="11.7265625" style="20" customWidth="1"/>
    <col min="12045" max="12045" width="10.1796875" style="20" customWidth="1"/>
    <col min="12046" max="12046" width="15.81640625" style="20" customWidth="1"/>
    <col min="12047" max="12047" width="3.81640625" style="20" customWidth="1"/>
    <col min="12048" max="12048" width="16.453125" style="20" customWidth="1"/>
    <col min="12049" max="12049" width="11.26953125" style="20" customWidth="1"/>
    <col min="12050" max="12050" width="10.26953125" style="20" customWidth="1"/>
    <col min="12051" max="12051" width="10" style="20" customWidth="1"/>
    <col min="12052" max="12287" width="9.1796875" style="20"/>
    <col min="12288" max="12288" width="4" style="20" customWidth="1"/>
    <col min="12289" max="12289" width="15.1796875" style="20" customWidth="1"/>
    <col min="12290" max="12290" width="13.81640625" style="20" customWidth="1"/>
    <col min="12291" max="12291" width="10.1796875" style="20" customWidth="1"/>
    <col min="12292" max="12292" width="9.1796875" style="20"/>
    <col min="12293" max="12293" width="3.453125" style="20" customWidth="1"/>
    <col min="12294" max="12294" width="19.54296875" style="20" customWidth="1"/>
    <col min="12295" max="12295" width="12.26953125" style="20" customWidth="1"/>
    <col min="12296" max="12296" width="10.453125" style="20" customWidth="1"/>
    <col min="12297" max="12297" width="9.1796875" style="20"/>
    <col min="12298" max="12298" width="3.54296875" style="20" customWidth="1"/>
    <col min="12299" max="12299" width="16.453125" style="20" customWidth="1"/>
    <col min="12300" max="12300" width="11.7265625" style="20" customWidth="1"/>
    <col min="12301" max="12301" width="10.1796875" style="20" customWidth="1"/>
    <col min="12302" max="12302" width="15.81640625" style="20" customWidth="1"/>
    <col min="12303" max="12303" width="3.81640625" style="20" customWidth="1"/>
    <col min="12304" max="12304" width="16.453125" style="20" customWidth="1"/>
    <col min="12305" max="12305" width="11.26953125" style="20" customWidth="1"/>
    <col min="12306" max="12306" width="10.26953125" style="20" customWidth="1"/>
    <col min="12307" max="12307" width="10" style="20" customWidth="1"/>
    <col min="12308" max="12543" width="9.1796875" style="20"/>
    <col min="12544" max="12544" width="4" style="20" customWidth="1"/>
    <col min="12545" max="12545" width="15.1796875" style="20" customWidth="1"/>
    <col min="12546" max="12546" width="13.81640625" style="20" customWidth="1"/>
    <col min="12547" max="12547" width="10.1796875" style="20" customWidth="1"/>
    <col min="12548" max="12548" width="9.1796875" style="20"/>
    <col min="12549" max="12549" width="3.453125" style="20" customWidth="1"/>
    <col min="12550" max="12550" width="19.54296875" style="20" customWidth="1"/>
    <col min="12551" max="12551" width="12.26953125" style="20" customWidth="1"/>
    <col min="12552" max="12552" width="10.453125" style="20" customWidth="1"/>
    <col min="12553" max="12553" width="9.1796875" style="20"/>
    <col min="12554" max="12554" width="3.54296875" style="20" customWidth="1"/>
    <col min="12555" max="12555" width="16.453125" style="20" customWidth="1"/>
    <col min="12556" max="12556" width="11.7265625" style="20" customWidth="1"/>
    <col min="12557" max="12557" width="10.1796875" style="20" customWidth="1"/>
    <col min="12558" max="12558" width="15.81640625" style="20" customWidth="1"/>
    <col min="12559" max="12559" width="3.81640625" style="20" customWidth="1"/>
    <col min="12560" max="12560" width="16.453125" style="20" customWidth="1"/>
    <col min="12561" max="12561" width="11.26953125" style="20" customWidth="1"/>
    <col min="12562" max="12562" width="10.26953125" style="20" customWidth="1"/>
    <col min="12563" max="12563" width="10" style="20" customWidth="1"/>
    <col min="12564" max="12799" width="9.1796875" style="20"/>
    <col min="12800" max="12800" width="4" style="20" customWidth="1"/>
    <col min="12801" max="12801" width="15.1796875" style="20" customWidth="1"/>
    <col min="12802" max="12802" width="13.81640625" style="20" customWidth="1"/>
    <col min="12803" max="12803" width="10.1796875" style="20" customWidth="1"/>
    <col min="12804" max="12804" width="9.1796875" style="20"/>
    <col min="12805" max="12805" width="3.453125" style="20" customWidth="1"/>
    <col min="12806" max="12806" width="19.54296875" style="20" customWidth="1"/>
    <col min="12807" max="12807" width="12.26953125" style="20" customWidth="1"/>
    <col min="12808" max="12808" width="10.453125" style="20" customWidth="1"/>
    <col min="12809" max="12809" width="9.1796875" style="20"/>
    <col min="12810" max="12810" width="3.54296875" style="20" customWidth="1"/>
    <col min="12811" max="12811" width="16.453125" style="20" customWidth="1"/>
    <col min="12812" max="12812" width="11.7265625" style="20" customWidth="1"/>
    <col min="12813" max="12813" width="10.1796875" style="20" customWidth="1"/>
    <col min="12814" max="12814" width="15.81640625" style="20" customWidth="1"/>
    <col min="12815" max="12815" width="3.81640625" style="20" customWidth="1"/>
    <col min="12816" max="12816" width="16.453125" style="20" customWidth="1"/>
    <col min="12817" max="12817" width="11.26953125" style="20" customWidth="1"/>
    <col min="12818" max="12818" width="10.26953125" style="20" customWidth="1"/>
    <col min="12819" max="12819" width="10" style="20" customWidth="1"/>
    <col min="12820" max="13055" width="9.1796875" style="20"/>
    <col min="13056" max="13056" width="4" style="20" customWidth="1"/>
    <col min="13057" max="13057" width="15.1796875" style="20" customWidth="1"/>
    <col min="13058" max="13058" width="13.81640625" style="20" customWidth="1"/>
    <col min="13059" max="13059" width="10.1796875" style="20" customWidth="1"/>
    <col min="13060" max="13060" width="9.1796875" style="20"/>
    <col min="13061" max="13061" width="3.453125" style="20" customWidth="1"/>
    <col min="13062" max="13062" width="19.54296875" style="20" customWidth="1"/>
    <col min="13063" max="13063" width="12.26953125" style="20" customWidth="1"/>
    <col min="13064" max="13064" width="10.453125" style="20" customWidth="1"/>
    <col min="13065" max="13065" width="9.1796875" style="20"/>
    <col min="13066" max="13066" width="3.54296875" style="20" customWidth="1"/>
    <col min="13067" max="13067" width="16.453125" style="20" customWidth="1"/>
    <col min="13068" max="13068" width="11.7265625" style="20" customWidth="1"/>
    <col min="13069" max="13069" width="10.1796875" style="20" customWidth="1"/>
    <col min="13070" max="13070" width="15.81640625" style="20" customWidth="1"/>
    <col min="13071" max="13071" width="3.81640625" style="20" customWidth="1"/>
    <col min="13072" max="13072" width="16.453125" style="20" customWidth="1"/>
    <col min="13073" max="13073" width="11.26953125" style="20" customWidth="1"/>
    <col min="13074" max="13074" width="10.26953125" style="20" customWidth="1"/>
    <col min="13075" max="13075" width="10" style="20" customWidth="1"/>
    <col min="13076" max="13311" width="9.1796875" style="20"/>
    <col min="13312" max="13312" width="4" style="20" customWidth="1"/>
    <col min="13313" max="13313" width="15.1796875" style="20" customWidth="1"/>
    <col min="13314" max="13314" width="13.81640625" style="20" customWidth="1"/>
    <col min="13315" max="13315" width="10.1796875" style="20" customWidth="1"/>
    <col min="13316" max="13316" width="9.1796875" style="20"/>
    <col min="13317" max="13317" width="3.453125" style="20" customWidth="1"/>
    <col min="13318" max="13318" width="19.54296875" style="20" customWidth="1"/>
    <col min="13319" max="13319" width="12.26953125" style="20" customWidth="1"/>
    <col min="13320" max="13320" width="10.453125" style="20" customWidth="1"/>
    <col min="13321" max="13321" width="9.1796875" style="20"/>
    <col min="13322" max="13322" width="3.54296875" style="20" customWidth="1"/>
    <col min="13323" max="13323" width="16.453125" style="20" customWidth="1"/>
    <col min="13324" max="13324" width="11.7265625" style="20" customWidth="1"/>
    <col min="13325" max="13325" width="10.1796875" style="20" customWidth="1"/>
    <col min="13326" max="13326" width="15.81640625" style="20" customWidth="1"/>
    <col min="13327" max="13327" width="3.81640625" style="20" customWidth="1"/>
    <col min="13328" max="13328" width="16.453125" style="20" customWidth="1"/>
    <col min="13329" max="13329" width="11.26953125" style="20" customWidth="1"/>
    <col min="13330" max="13330" width="10.26953125" style="20" customWidth="1"/>
    <col min="13331" max="13331" width="10" style="20" customWidth="1"/>
    <col min="13332" max="13567" width="9.1796875" style="20"/>
    <col min="13568" max="13568" width="4" style="20" customWidth="1"/>
    <col min="13569" max="13569" width="15.1796875" style="20" customWidth="1"/>
    <col min="13570" max="13570" width="13.81640625" style="20" customWidth="1"/>
    <col min="13571" max="13571" width="10.1796875" style="20" customWidth="1"/>
    <col min="13572" max="13572" width="9.1796875" style="20"/>
    <col min="13573" max="13573" width="3.453125" style="20" customWidth="1"/>
    <col min="13574" max="13574" width="19.54296875" style="20" customWidth="1"/>
    <col min="13575" max="13575" width="12.26953125" style="20" customWidth="1"/>
    <col min="13576" max="13576" width="10.453125" style="20" customWidth="1"/>
    <col min="13577" max="13577" width="9.1796875" style="20"/>
    <col min="13578" max="13578" width="3.54296875" style="20" customWidth="1"/>
    <col min="13579" max="13579" width="16.453125" style="20" customWidth="1"/>
    <col min="13580" max="13580" width="11.7265625" style="20" customWidth="1"/>
    <col min="13581" max="13581" width="10.1796875" style="20" customWidth="1"/>
    <col min="13582" max="13582" width="15.81640625" style="20" customWidth="1"/>
    <col min="13583" max="13583" width="3.81640625" style="20" customWidth="1"/>
    <col min="13584" max="13584" width="16.453125" style="20" customWidth="1"/>
    <col min="13585" max="13585" width="11.26953125" style="20" customWidth="1"/>
    <col min="13586" max="13586" width="10.26953125" style="20" customWidth="1"/>
    <col min="13587" max="13587" width="10" style="20" customWidth="1"/>
    <col min="13588" max="13823" width="9.1796875" style="20"/>
    <col min="13824" max="13824" width="4" style="20" customWidth="1"/>
    <col min="13825" max="13825" width="15.1796875" style="20" customWidth="1"/>
    <col min="13826" max="13826" width="13.81640625" style="20" customWidth="1"/>
    <col min="13827" max="13827" width="10.1796875" style="20" customWidth="1"/>
    <col min="13828" max="13828" width="9.1796875" style="20"/>
    <col min="13829" max="13829" width="3.453125" style="20" customWidth="1"/>
    <col min="13830" max="13830" width="19.54296875" style="20" customWidth="1"/>
    <col min="13831" max="13831" width="12.26953125" style="20" customWidth="1"/>
    <col min="13832" max="13832" width="10.453125" style="20" customWidth="1"/>
    <col min="13833" max="13833" width="9.1796875" style="20"/>
    <col min="13834" max="13834" width="3.54296875" style="20" customWidth="1"/>
    <col min="13835" max="13835" width="16.453125" style="20" customWidth="1"/>
    <col min="13836" max="13836" width="11.7265625" style="20" customWidth="1"/>
    <col min="13837" max="13837" width="10.1796875" style="20" customWidth="1"/>
    <col min="13838" max="13838" width="15.81640625" style="20" customWidth="1"/>
    <col min="13839" max="13839" width="3.81640625" style="20" customWidth="1"/>
    <col min="13840" max="13840" width="16.453125" style="20" customWidth="1"/>
    <col min="13841" max="13841" width="11.26953125" style="20" customWidth="1"/>
    <col min="13842" max="13842" width="10.26953125" style="20" customWidth="1"/>
    <col min="13843" max="13843" width="10" style="20" customWidth="1"/>
    <col min="13844" max="14079" width="9.1796875" style="20"/>
    <col min="14080" max="14080" width="4" style="20" customWidth="1"/>
    <col min="14081" max="14081" width="15.1796875" style="20" customWidth="1"/>
    <col min="14082" max="14082" width="13.81640625" style="20" customWidth="1"/>
    <col min="14083" max="14083" width="10.1796875" style="20" customWidth="1"/>
    <col min="14084" max="14084" width="9.1796875" style="20"/>
    <col min="14085" max="14085" width="3.453125" style="20" customWidth="1"/>
    <col min="14086" max="14086" width="19.54296875" style="20" customWidth="1"/>
    <col min="14087" max="14087" width="12.26953125" style="20" customWidth="1"/>
    <col min="14088" max="14088" width="10.453125" style="20" customWidth="1"/>
    <col min="14089" max="14089" width="9.1796875" style="20"/>
    <col min="14090" max="14090" width="3.54296875" style="20" customWidth="1"/>
    <col min="14091" max="14091" width="16.453125" style="20" customWidth="1"/>
    <col min="14092" max="14092" width="11.7265625" style="20" customWidth="1"/>
    <col min="14093" max="14093" width="10.1796875" style="20" customWidth="1"/>
    <col min="14094" max="14094" width="15.81640625" style="20" customWidth="1"/>
    <col min="14095" max="14095" width="3.81640625" style="20" customWidth="1"/>
    <col min="14096" max="14096" width="16.453125" style="20" customWidth="1"/>
    <col min="14097" max="14097" width="11.26953125" style="20" customWidth="1"/>
    <col min="14098" max="14098" width="10.26953125" style="20" customWidth="1"/>
    <col min="14099" max="14099" width="10" style="20" customWidth="1"/>
    <col min="14100" max="14335" width="9.1796875" style="20"/>
    <col min="14336" max="14336" width="4" style="20" customWidth="1"/>
    <col min="14337" max="14337" width="15.1796875" style="20" customWidth="1"/>
    <col min="14338" max="14338" width="13.81640625" style="20" customWidth="1"/>
    <col min="14339" max="14339" width="10.1796875" style="20" customWidth="1"/>
    <col min="14340" max="14340" width="9.1796875" style="20"/>
    <col min="14341" max="14341" width="3.453125" style="20" customWidth="1"/>
    <col min="14342" max="14342" width="19.54296875" style="20" customWidth="1"/>
    <col min="14343" max="14343" width="12.26953125" style="20" customWidth="1"/>
    <col min="14344" max="14344" width="10.453125" style="20" customWidth="1"/>
    <col min="14345" max="14345" width="9.1796875" style="20"/>
    <col min="14346" max="14346" width="3.54296875" style="20" customWidth="1"/>
    <col min="14347" max="14347" width="16.453125" style="20" customWidth="1"/>
    <col min="14348" max="14348" width="11.7265625" style="20" customWidth="1"/>
    <col min="14349" max="14349" width="10.1796875" style="20" customWidth="1"/>
    <col min="14350" max="14350" width="15.81640625" style="20" customWidth="1"/>
    <col min="14351" max="14351" width="3.81640625" style="20" customWidth="1"/>
    <col min="14352" max="14352" width="16.453125" style="20" customWidth="1"/>
    <col min="14353" max="14353" width="11.26953125" style="20" customWidth="1"/>
    <col min="14354" max="14354" width="10.26953125" style="20" customWidth="1"/>
    <col min="14355" max="14355" width="10" style="20" customWidth="1"/>
    <col min="14356" max="14591" width="9.1796875" style="20"/>
    <col min="14592" max="14592" width="4" style="20" customWidth="1"/>
    <col min="14593" max="14593" width="15.1796875" style="20" customWidth="1"/>
    <col min="14594" max="14594" width="13.81640625" style="20" customWidth="1"/>
    <col min="14595" max="14595" width="10.1796875" style="20" customWidth="1"/>
    <col min="14596" max="14596" width="9.1796875" style="20"/>
    <col min="14597" max="14597" width="3.453125" style="20" customWidth="1"/>
    <col min="14598" max="14598" width="19.54296875" style="20" customWidth="1"/>
    <col min="14599" max="14599" width="12.26953125" style="20" customWidth="1"/>
    <col min="14600" max="14600" width="10.453125" style="20" customWidth="1"/>
    <col min="14601" max="14601" width="9.1796875" style="20"/>
    <col min="14602" max="14602" width="3.54296875" style="20" customWidth="1"/>
    <col min="14603" max="14603" width="16.453125" style="20" customWidth="1"/>
    <col min="14604" max="14604" width="11.7265625" style="20" customWidth="1"/>
    <col min="14605" max="14605" width="10.1796875" style="20" customWidth="1"/>
    <col min="14606" max="14606" width="15.81640625" style="20" customWidth="1"/>
    <col min="14607" max="14607" width="3.81640625" style="20" customWidth="1"/>
    <col min="14608" max="14608" width="16.453125" style="20" customWidth="1"/>
    <col min="14609" max="14609" width="11.26953125" style="20" customWidth="1"/>
    <col min="14610" max="14610" width="10.26953125" style="20" customWidth="1"/>
    <col min="14611" max="14611" width="10" style="20" customWidth="1"/>
    <col min="14612" max="14847" width="9.1796875" style="20"/>
    <col min="14848" max="14848" width="4" style="20" customWidth="1"/>
    <col min="14849" max="14849" width="15.1796875" style="20" customWidth="1"/>
    <col min="14850" max="14850" width="13.81640625" style="20" customWidth="1"/>
    <col min="14851" max="14851" width="10.1796875" style="20" customWidth="1"/>
    <col min="14852" max="14852" width="9.1796875" style="20"/>
    <col min="14853" max="14853" width="3.453125" style="20" customWidth="1"/>
    <col min="14854" max="14854" width="19.54296875" style="20" customWidth="1"/>
    <col min="14855" max="14855" width="12.26953125" style="20" customWidth="1"/>
    <col min="14856" max="14856" width="10.453125" style="20" customWidth="1"/>
    <col min="14857" max="14857" width="9.1796875" style="20"/>
    <col min="14858" max="14858" width="3.54296875" style="20" customWidth="1"/>
    <col min="14859" max="14859" width="16.453125" style="20" customWidth="1"/>
    <col min="14860" max="14860" width="11.7265625" style="20" customWidth="1"/>
    <col min="14861" max="14861" width="10.1796875" style="20" customWidth="1"/>
    <col min="14862" max="14862" width="15.81640625" style="20" customWidth="1"/>
    <col min="14863" max="14863" width="3.81640625" style="20" customWidth="1"/>
    <col min="14864" max="14864" width="16.453125" style="20" customWidth="1"/>
    <col min="14865" max="14865" width="11.26953125" style="20" customWidth="1"/>
    <col min="14866" max="14866" width="10.26953125" style="20" customWidth="1"/>
    <col min="14867" max="14867" width="10" style="20" customWidth="1"/>
    <col min="14868" max="15103" width="9.1796875" style="20"/>
    <col min="15104" max="15104" width="4" style="20" customWidth="1"/>
    <col min="15105" max="15105" width="15.1796875" style="20" customWidth="1"/>
    <col min="15106" max="15106" width="13.81640625" style="20" customWidth="1"/>
    <col min="15107" max="15107" width="10.1796875" style="20" customWidth="1"/>
    <col min="15108" max="15108" width="9.1796875" style="20"/>
    <col min="15109" max="15109" width="3.453125" style="20" customWidth="1"/>
    <col min="15110" max="15110" width="19.54296875" style="20" customWidth="1"/>
    <col min="15111" max="15111" width="12.26953125" style="20" customWidth="1"/>
    <col min="15112" max="15112" width="10.453125" style="20" customWidth="1"/>
    <col min="15113" max="15113" width="9.1796875" style="20"/>
    <col min="15114" max="15114" width="3.54296875" style="20" customWidth="1"/>
    <col min="15115" max="15115" width="16.453125" style="20" customWidth="1"/>
    <col min="15116" max="15116" width="11.7265625" style="20" customWidth="1"/>
    <col min="15117" max="15117" width="10.1796875" style="20" customWidth="1"/>
    <col min="15118" max="15118" width="15.81640625" style="20" customWidth="1"/>
    <col min="15119" max="15119" width="3.81640625" style="20" customWidth="1"/>
    <col min="15120" max="15120" width="16.453125" style="20" customWidth="1"/>
    <col min="15121" max="15121" width="11.26953125" style="20" customWidth="1"/>
    <col min="15122" max="15122" width="10.26953125" style="20" customWidth="1"/>
    <col min="15123" max="15123" width="10" style="20" customWidth="1"/>
    <col min="15124" max="15359" width="9.1796875" style="20"/>
    <col min="15360" max="15360" width="4" style="20" customWidth="1"/>
    <col min="15361" max="15361" width="15.1796875" style="20" customWidth="1"/>
    <col min="15362" max="15362" width="13.81640625" style="20" customWidth="1"/>
    <col min="15363" max="15363" width="10.1796875" style="20" customWidth="1"/>
    <col min="15364" max="15364" width="9.1796875" style="20"/>
    <col min="15365" max="15365" width="3.453125" style="20" customWidth="1"/>
    <col min="15366" max="15366" width="19.54296875" style="20" customWidth="1"/>
    <col min="15367" max="15367" width="12.26953125" style="20" customWidth="1"/>
    <col min="15368" max="15368" width="10.453125" style="20" customWidth="1"/>
    <col min="15369" max="15369" width="9.1796875" style="20"/>
    <col min="15370" max="15370" width="3.54296875" style="20" customWidth="1"/>
    <col min="15371" max="15371" width="16.453125" style="20" customWidth="1"/>
    <col min="15372" max="15372" width="11.7265625" style="20" customWidth="1"/>
    <col min="15373" max="15373" width="10.1796875" style="20" customWidth="1"/>
    <col min="15374" max="15374" width="15.81640625" style="20" customWidth="1"/>
    <col min="15375" max="15375" width="3.81640625" style="20" customWidth="1"/>
    <col min="15376" max="15376" width="16.453125" style="20" customWidth="1"/>
    <col min="15377" max="15377" width="11.26953125" style="20" customWidth="1"/>
    <col min="15378" max="15378" width="10.26953125" style="20" customWidth="1"/>
    <col min="15379" max="15379" width="10" style="20" customWidth="1"/>
    <col min="15380" max="15615" width="9.1796875" style="20"/>
    <col min="15616" max="15616" width="4" style="20" customWidth="1"/>
    <col min="15617" max="15617" width="15.1796875" style="20" customWidth="1"/>
    <col min="15618" max="15618" width="13.81640625" style="20" customWidth="1"/>
    <col min="15619" max="15619" width="10.1796875" style="20" customWidth="1"/>
    <col min="15620" max="15620" width="9.1796875" style="20"/>
    <col min="15621" max="15621" width="3.453125" style="20" customWidth="1"/>
    <col min="15622" max="15622" width="19.54296875" style="20" customWidth="1"/>
    <col min="15623" max="15623" width="12.26953125" style="20" customWidth="1"/>
    <col min="15624" max="15624" width="10.453125" style="20" customWidth="1"/>
    <col min="15625" max="15625" width="9.1796875" style="20"/>
    <col min="15626" max="15626" width="3.54296875" style="20" customWidth="1"/>
    <col min="15627" max="15627" width="16.453125" style="20" customWidth="1"/>
    <col min="15628" max="15628" width="11.7265625" style="20" customWidth="1"/>
    <col min="15629" max="15629" width="10.1796875" style="20" customWidth="1"/>
    <col min="15630" max="15630" width="15.81640625" style="20" customWidth="1"/>
    <col min="15631" max="15631" width="3.81640625" style="20" customWidth="1"/>
    <col min="15632" max="15632" width="16.453125" style="20" customWidth="1"/>
    <col min="15633" max="15633" width="11.26953125" style="20" customWidth="1"/>
    <col min="15634" max="15634" width="10.26953125" style="20" customWidth="1"/>
    <col min="15635" max="15635" width="10" style="20" customWidth="1"/>
    <col min="15636" max="15871" width="9.1796875" style="20"/>
    <col min="15872" max="15872" width="4" style="20" customWidth="1"/>
    <col min="15873" max="15873" width="15.1796875" style="20" customWidth="1"/>
    <col min="15874" max="15874" width="13.81640625" style="20" customWidth="1"/>
    <col min="15875" max="15875" width="10.1796875" style="20" customWidth="1"/>
    <col min="15876" max="15876" width="9.1796875" style="20"/>
    <col min="15877" max="15877" width="3.453125" style="20" customWidth="1"/>
    <col min="15878" max="15878" width="19.54296875" style="20" customWidth="1"/>
    <col min="15879" max="15879" width="12.26953125" style="20" customWidth="1"/>
    <col min="15880" max="15880" width="10.453125" style="20" customWidth="1"/>
    <col min="15881" max="15881" width="9.1796875" style="20"/>
    <col min="15882" max="15882" width="3.54296875" style="20" customWidth="1"/>
    <col min="15883" max="15883" width="16.453125" style="20" customWidth="1"/>
    <col min="15884" max="15884" width="11.7265625" style="20" customWidth="1"/>
    <col min="15885" max="15885" width="10.1796875" style="20" customWidth="1"/>
    <col min="15886" max="15886" width="15.81640625" style="20" customWidth="1"/>
    <col min="15887" max="15887" width="3.81640625" style="20" customWidth="1"/>
    <col min="15888" max="15888" width="16.453125" style="20" customWidth="1"/>
    <col min="15889" max="15889" width="11.26953125" style="20" customWidth="1"/>
    <col min="15890" max="15890" width="10.26953125" style="20" customWidth="1"/>
    <col min="15891" max="15891" width="10" style="20" customWidth="1"/>
    <col min="15892" max="16127" width="9.1796875" style="20"/>
    <col min="16128" max="16128" width="4" style="20" customWidth="1"/>
    <col min="16129" max="16129" width="15.1796875" style="20" customWidth="1"/>
    <col min="16130" max="16130" width="13.81640625" style="20" customWidth="1"/>
    <col min="16131" max="16131" width="10.1796875" style="20" customWidth="1"/>
    <col min="16132" max="16132" width="9.1796875" style="20"/>
    <col min="16133" max="16133" width="3.453125" style="20" customWidth="1"/>
    <col min="16134" max="16134" width="19.54296875" style="20" customWidth="1"/>
    <col min="16135" max="16135" width="12.26953125" style="20" customWidth="1"/>
    <col min="16136" max="16136" width="10.453125" style="20" customWidth="1"/>
    <col min="16137" max="16137" width="9.1796875" style="20"/>
    <col min="16138" max="16138" width="3.54296875" style="20" customWidth="1"/>
    <col min="16139" max="16139" width="16.453125" style="20" customWidth="1"/>
    <col min="16140" max="16140" width="11.7265625" style="20" customWidth="1"/>
    <col min="16141" max="16141" width="10.1796875" style="20" customWidth="1"/>
    <col min="16142" max="16142" width="15.81640625" style="20" customWidth="1"/>
    <col min="16143" max="16143" width="3.81640625" style="20" customWidth="1"/>
    <col min="16144" max="16144" width="16.453125" style="20" customWidth="1"/>
    <col min="16145" max="16145" width="11.26953125" style="20" customWidth="1"/>
    <col min="16146" max="16146" width="10.26953125" style="20" customWidth="1"/>
    <col min="16147" max="16147" width="10" style="20" customWidth="1"/>
    <col min="16148" max="16384" width="9.1796875" style="20"/>
  </cols>
  <sheetData>
    <row r="1" spans="1:27" ht="18">
      <c r="A1" s="33"/>
    </row>
    <row r="2" spans="1:27" ht="18" customHeight="1">
      <c r="A2" s="931" t="s">
        <v>282</v>
      </c>
      <c r="B2" s="931"/>
      <c r="C2" s="931"/>
      <c r="D2" s="931"/>
      <c r="E2" s="931"/>
      <c r="F2" s="931"/>
      <c r="G2" s="931"/>
      <c r="H2" s="931"/>
      <c r="I2" s="931"/>
      <c r="J2" s="931"/>
      <c r="K2" s="931"/>
      <c r="L2" s="931"/>
      <c r="M2" s="931"/>
      <c r="N2" s="931"/>
      <c r="O2" s="931"/>
      <c r="P2" s="931"/>
      <c r="Q2" s="931"/>
      <c r="R2" s="931"/>
      <c r="S2" s="931"/>
      <c r="T2" s="931"/>
      <c r="U2" s="931"/>
      <c r="V2" s="931"/>
      <c r="W2" s="931"/>
      <c r="X2" s="931"/>
      <c r="Y2" s="931"/>
      <c r="Z2" s="931"/>
      <c r="AA2" s="931"/>
    </row>
    <row r="3" spans="1:27" ht="18" customHeight="1">
      <c r="A3" s="937" t="s">
        <v>283</v>
      </c>
      <c r="B3" s="937"/>
      <c r="C3" s="937"/>
      <c r="D3" s="937"/>
      <c r="E3" s="937"/>
      <c r="F3" s="937"/>
      <c r="G3" s="937"/>
      <c r="H3" s="54"/>
      <c r="I3" s="54"/>
      <c r="J3" s="54"/>
      <c r="K3" s="54"/>
      <c r="L3" s="54"/>
      <c r="M3" s="54"/>
      <c r="N3" s="54"/>
      <c r="O3" s="54"/>
      <c r="P3" s="54"/>
      <c r="Q3" s="54"/>
      <c r="R3" s="54"/>
      <c r="S3" s="54"/>
      <c r="T3" s="54"/>
      <c r="U3" s="54"/>
      <c r="V3" s="54"/>
      <c r="W3" s="54"/>
      <c r="X3" s="54"/>
      <c r="Y3" s="54"/>
      <c r="Z3" s="54"/>
      <c r="AA3" s="54"/>
    </row>
    <row r="5" spans="1:27" s="55" customFormat="1" ht="28">
      <c r="A5" s="37" t="s">
        <v>106</v>
      </c>
      <c r="B5" s="37" t="s">
        <v>107</v>
      </c>
      <c r="C5" s="38"/>
      <c r="D5" s="38"/>
      <c r="E5" s="38"/>
      <c r="F5" s="37" t="s">
        <v>108</v>
      </c>
      <c r="G5" s="39" t="s">
        <v>109</v>
      </c>
      <c r="H5" s="38"/>
      <c r="I5" s="38"/>
      <c r="J5" s="38"/>
      <c r="K5" s="37" t="s">
        <v>110</v>
      </c>
      <c r="L5" s="40" t="s">
        <v>111</v>
      </c>
      <c r="M5" s="38"/>
      <c r="N5" s="41"/>
      <c r="O5" s="38"/>
      <c r="P5" s="37" t="s">
        <v>112</v>
      </c>
      <c r="Q5" s="40" t="s">
        <v>113</v>
      </c>
      <c r="R5" s="38"/>
      <c r="S5" s="38"/>
    </row>
    <row r="6" spans="1:27" ht="4.5" customHeight="1" thickBot="1"/>
    <row r="7" spans="1:27" ht="28.5" thickBot="1">
      <c r="A7" s="42" t="s">
        <v>114</v>
      </c>
      <c r="B7" s="43" t="s">
        <v>115</v>
      </c>
      <c r="C7" s="44" t="s">
        <v>116</v>
      </c>
      <c r="D7" s="45" t="s">
        <v>117</v>
      </c>
      <c r="E7" s="86"/>
      <c r="F7" s="42" t="s">
        <v>114</v>
      </c>
      <c r="G7" s="43" t="s">
        <v>115</v>
      </c>
      <c r="H7" s="44" t="s">
        <v>116</v>
      </c>
      <c r="I7" s="45" t="s">
        <v>117</v>
      </c>
      <c r="K7" s="42" t="s">
        <v>114</v>
      </c>
      <c r="L7" s="43" t="s">
        <v>115</v>
      </c>
      <c r="M7" s="44" t="s">
        <v>118</v>
      </c>
      <c r="N7" s="45" t="s">
        <v>117</v>
      </c>
      <c r="P7" s="42" t="s">
        <v>114</v>
      </c>
      <c r="Q7" s="43" t="s">
        <v>115</v>
      </c>
      <c r="R7" s="44" t="s">
        <v>118</v>
      </c>
      <c r="S7" s="45" t="s">
        <v>117</v>
      </c>
    </row>
    <row r="8" spans="1:27" ht="15.5">
      <c r="A8" s="82" t="s">
        <v>134</v>
      </c>
      <c r="B8" s="49">
        <v>16093.522999999999</v>
      </c>
      <c r="C8" s="49">
        <v>31691</v>
      </c>
      <c r="D8" s="72">
        <v>2.2894459587107936</v>
      </c>
      <c r="E8" s="87"/>
      <c r="F8" s="82" t="s">
        <v>137</v>
      </c>
      <c r="G8" s="49">
        <v>5607.6319999999996</v>
      </c>
      <c r="H8" s="106">
        <v>26439</v>
      </c>
      <c r="I8" s="107">
        <v>2.8975113766304088</v>
      </c>
      <c r="K8" s="82" t="s">
        <v>128</v>
      </c>
      <c r="L8" s="49">
        <v>10807.004999999999</v>
      </c>
      <c r="M8" s="49">
        <v>3637.0129999999999</v>
      </c>
      <c r="N8" s="72">
        <v>2.9713957580025148</v>
      </c>
      <c r="P8" s="82" t="s">
        <v>281</v>
      </c>
      <c r="Q8" s="49">
        <v>6858.8389999999999</v>
      </c>
      <c r="R8" s="49">
        <v>1378.8009999999999</v>
      </c>
      <c r="S8" s="72">
        <v>4.9744952317266957</v>
      </c>
    </row>
    <row r="9" spans="1:27" ht="15.5">
      <c r="A9" s="50" t="s">
        <v>137</v>
      </c>
      <c r="B9" s="51">
        <v>14277.847</v>
      </c>
      <c r="C9" s="51">
        <v>48971</v>
      </c>
      <c r="D9" s="61">
        <v>2.1122303412017889</v>
      </c>
      <c r="E9" s="88"/>
      <c r="F9" s="50" t="s">
        <v>134</v>
      </c>
      <c r="G9" s="51">
        <v>1384.1880000000001</v>
      </c>
      <c r="H9" s="51">
        <v>7645</v>
      </c>
      <c r="I9" s="61">
        <v>2.8503873446811667</v>
      </c>
      <c r="K9" s="50" t="s">
        <v>122</v>
      </c>
      <c r="L9" s="51">
        <v>10272.005999999999</v>
      </c>
      <c r="M9" s="51">
        <v>2705.585</v>
      </c>
      <c r="N9" s="61">
        <v>3.7965933430293259</v>
      </c>
      <c r="P9" s="50" t="s">
        <v>122</v>
      </c>
      <c r="Q9" s="51">
        <v>3953.721</v>
      </c>
      <c r="R9" s="51">
        <v>1105.203</v>
      </c>
      <c r="S9" s="61">
        <v>3.5773708540421985</v>
      </c>
    </row>
    <row r="10" spans="1:27" ht="15.5">
      <c r="A10" s="50" t="s">
        <v>133</v>
      </c>
      <c r="B10" s="51">
        <v>7723.9129999999996</v>
      </c>
      <c r="C10" s="51">
        <v>5139</v>
      </c>
      <c r="D10" s="61">
        <v>2.9816060167047476</v>
      </c>
      <c r="E10" s="87"/>
      <c r="F10" s="50" t="s">
        <v>139</v>
      </c>
      <c r="G10" s="51">
        <v>936.04499999999996</v>
      </c>
      <c r="H10" s="52">
        <v>4100</v>
      </c>
      <c r="I10" s="62">
        <v>3.8248069300862175</v>
      </c>
      <c r="K10" s="50" t="s">
        <v>281</v>
      </c>
      <c r="L10" s="51">
        <v>6544.26</v>
      </c>
      <c r="M10" s="51">
        <v>1423.0550000000001</v>
      </c>
      <c r="N10" s="61">
        <v>4.598740034643777</v>
      </c>
      <c r="P10" s="50" t="s">
        <v>124</v>
      </c>
      <c r="Q10" s="51">
        <v>3942.2060000000001</v>
      </c>
      <c r="R10" s="51">
        <v>1214.0619999999999</v>
      </c>
      <c r="S10" s="61">
        <v>3.2471208224950625</v>
      </c>
    </row>
    <row r="11" spans="1:27" ht="16" thickBot="1">
      <c r="A11" s="50" t="s">
        <v>281</v>
      </c>
      <c r="B11" s="51">
        <v>6995.2089999999998</v>
      </c>
      <c r="C11" s="51">
        <v>17580</v>
      </c>
      <c r="D11" s="61">
        <v>3.1061379359342114</v>
      </c>
      <c r="E11" s="88"/>
      <c r="F11" s="50" t="s">
        <v>281</v>
      </c>
      <c r="G11" s="51">
        <v>788.09199999999998</v>
      </c>
      <c r="H11" s="51">
        <v>5039</v>
      </c>
      <c r="I11" s="61">
        <v>2.2917978916757544</v>
      </c>
      <c r="K11" s="50" t="s">
        <v>124</v>
      </c>
      <c r="L11" s="51">
        <v>6428.5460000000003</v>
      </c>
      <c r="M11" s="51">
        <v>1815.566</v>
      </c>
      <c r="N11" s="61">
        <v>3.5407944409622125</v>
      </c>
      <c r="P11" s="50" t="s">
        <v>139</v>
      </c>
      <c r="Q11" s="51">
        <v>1496.451</v>
      </c>
      <c r="R11" s="51">
        <v>306.52999999999997</v>
      </c>
      <c r="S11" s="61">
        <v>4.8819071542752752</v>
      </c>
    </row>
    <row r="12" spans="1:27" ht="16" thickBot="1">
      <c r="A12" s="50" t="s">
        <v>122</v>
      </c>
      <c r="B12" s="51">
        <v>6284.7659999999996</v>
      </c>
      <c r="C12" s="51">
        <v>11132</v>
      </c>
      <c r="D12" s="61">
        <v>2.4288978885772621</v>
      </c>
      <c r="E12" s="88"/>
      <c r="F12" s="113" t="s">
        <v>201</v>
      </c>
      <c r="G12" s="53">
        <v>9499.8960000000006</v>
      </c>
      <c r="H12" s="53">
        <v>48910</v>
      </c>
      <c r="I12" s="71">
        <v>2.7988533414255454</v>
      </c>
      <c r="K12" s="50" t="s">
        <v>139</v>
      </c>
      <c r="L12" s="51">
        <v>5423.92</v>
      </c>
      <c r="M12" s="51">
        <v>1220.4639999999999</v>
      </c>
      <c r="N12" s="61">
        <v>4.4441458330602135</v>
      </c>
      <c r="P12" s="50" t="s">
        <v>121</v>
      </c>
      <c r="Q12" s="51">
        <v>1372.261</v>
      </c>
      <c r="R12" s="51">
        <v>232.54400000000001</v>
      </c>
      <c r="S12" s="61">
        <v>5.901081085730012</v>
      </c>
    </row>
    <row r="13" spans="1:27" ht="15.5">
      <c r="A13" s="50" t="s">
        <v>141</v>
      </c>
      <c r="B13" s="51">
        <v>5965.616</v>
      </c>
      <c r="C13" s="52">
        <v>14730</v>
      </c>
      <c r="D13" s="62">
        <v>1.8446224526585484</v>
      </c>
      <c r="E13" s="88"/>
      <c r="F13"/>
      <c r="G13"/>
      <c r="H13"/>
      <c r="I13"/>
      <c r="K13" s="50" t="s">
        <v>119</v>
      </c>
      <c r="L13" s="51">
        <v>5258.55</v>
      </c>
      <c r="M13" s="51">
        <v>2173.6570000000002</v>
      </c>
      <c r="N13" s="61">
        <v>2.4192179354884416</v>
      </c>
      <c r="P13" s="50" t="s">
        <v>133</v>
      </c>
      <c r="Q13" s="51">
        <v>1156.087</v>
      </c>
      <c r="R13" s="51">
        <v>395.66800000000001</v>
      </c>
      <c r="S13" s="61">
        <v>2.9218612574178349</v>
      </c>
    </row>
    <row r="14" spans="1:27" ht="15.5">
      <c r="A14" s="50" t="s">
        <v>124</v>
      </c>
      <c r="B14" s="51">
        <v>5374.6319999999996</v>
      </c>
      <c r="C14" s="51">
        <v>5403</v>
      </c>
      <c r="D14" s="61">
        <v>1.6129825323789022</v>
      </c>
      <c r="E14" s="88"/>
      <c r="F14"/>
      <c r="G14"/>
      <c r="H14"/>
      <c r="I14"/>
      <c r="K14" s="50" t="s">
        <v>140</v>
      </c>
      <c r="L14" s="51">
        <v>3453.3939999999998</v>
      </c>
      <c r="M14" s="51">
        <v>1399.3009999999999</v>
      </c>
      <c r="N14" s="61">
        <v>2.4679422082882811</v>
      </c>
      <c r="P14" s="50" t="s">
        <v>284</v>
      </c>
      <c r="Q14" s="51">
        <v>483.07799999999997</v>
      </c>
      <c r="R14" s="51">
        <v>89.262</v>
      </c>
      <c r="S14" s="61">
        <v>5.4119110035625457</v>
      </c>
    </row>
    <row r="15" spans="1:27" ht="15.5">
      <c r="A15" s="50" t="s">
        <v>138</v>
      </c>
      <c r="B15" s="51">
        <v>3238.556</v>
      </c>
      <c r="C15" s="51">
        <v>5521</v>
      </c>
      <c r="D15" s="61">
        <v>1.8731692306980436</v>
      </c>
      <c r="E15" s="88"/>
      <c r="F15"/>
      <c r="G15"/>
      <c r="H15"/>
      <c r="I15"/>
      <c r="K15" s="50" t="s">
        <v>226</v>
      </c>
      <c r="L15" s="51">
        <v>3337.9380000000001</v>
      </c>
      <c r="M15" s="51">
        <v>1428.306</v>
      </c>
      <c r="N15" s="61">
        <v>2.3369908128930357</v>
      </c>
      <c r="P15" s="50" t="s">
        <v>119</v>
      </c>
      <c r="Q15" s="51">
        <v>458.32600000000002</v>
      </c>
      <c r="R15" s="51">
        <v>99.350999999999999</v>
      </c>
      <c r="S15" s="61">
        <v>4.6131996658312451</v>
      </c>
    </row>
    <row r="16" spans="1:27" ht="15.5">
      <c r="A16" s="50" t="s">
        <v>132</v>
      </c>
      <c r="B16" s="51">
        <v>2834.1489999999999</v>
      </c>
      <c r="C16" s="51">
        <v>3204</v>
      </c>
      <c r="D16" s="61">
        <v>2.3337604258188933</v>
      </c>
      <c r="E16" s="88"/>
      <c r="K16" s="50" t="s">
        <v>137</v>
      </c>
      <c r="L16" s="51">
        <v>2450.6590000000001</v>
      </c>
      <c r="M16" s="51">
        <v>976.43299999999999</v>
      </c>
      <c r="N16" s="61">
        <v>2.5098076365710704</v>
      </c>
      <c r="P16" s="50" t="s">
        <v>128</v>
      </c>
      <c r="Q16" s="51">
        <v>402.01499999999999</v>
      </c>
      <c r="R16" s="51">
        <v>122.86</v>
      </c>
      <c r="S16" s="61">
        <v>3.2721390200227902</v>
      </c>
    </row>
    <row r="17" spans="1:19" ht="15.5">
      <c r="A17" s="50" t="s">
        <v>119</v>
      </c>
      <c r="B17" s="51">
        <v>2359.44</v>
      </c>
      <c r="C17" s="51">
        <v>9876</v>
      </c>
      <c r="D17" s="61">
        <v>2.9699896906827186</v>
      </c>
      <c r="E17" s="87"/>
      <c r="K17" s="50" t="s">
        <v>132</v>
      </c>
      <c r="L17" s="51">
        <v>2093.0659999999998</v>
      </c>
      <c r="M17" s="51">
        <v>857.81600000000003</v>
      </c>
      <c r="N17" s="61">
        <v>2.4399941246141359</v>
      </c>
      <c r="P17" s="117" t="s">
        <v>136</v>
      </c>
      <c r="Q17" s="112">
        <v>388.61500000000001</v>
      </c>
      <c r="R17" s="112">
        <v>97.712999999999994</v>
      </c>
      <c r="S17" s="118">
        <v>3.9771064239149347</v>
      </c>
    </row>
    <row r="18" spans="1:19" ht="16" thickBot="1">
      <c r="A18" s="50" t="s">
        <v>139</v>
      </c>
      <c r="B18" s="51">
        <v>1564.027</v>
      </c>
      <c r="C18" s="51">
        <v>5150</v>
      </c>
      <c r="D18" s="61">
        <v>2.928829181421357</v>
      </c>
      <c r="E18" s="89"/>
      <c r="F18"/>
      <c r="G18"/>
      <c r="H18"/>
      <c r="K18" s="50" t="s">
        <v>141</v>
      </c>
      <c r="L18" s="51">
        <v>1786.711</v>
      </c>
      <c r="M18" s="51">
        <v>744.899</v>
      </c>
      <c r="N18" s="61">
        <v>2.3985949773056481</v>
      </c>
      <c r="P18" s="50" t="s">
        <v>120</v>
      </c>
      <c r="Q18" s="51">
        <v>376.79199999999997</v>
      </c>
      <c r="R18" s="51">
        <v>73.001999999999995</v>
      </c>
      <c r="S18" s="61">
        <v>5.1613928385523682</v>
      </c>
    </row>
    <row r="19" spans="1:19" ht="16" thickBot="1">
      <c r="A19" s="113" t="s">
        <v>201</v>
      </c>
      <c r="B19" s="53">
        <v>75246.404999999999</v>
      </c>
      <c r="C19" s="53">
        <v>161383</v>
      </c>
      <c r="D19" s="71">
        <v>2.2804212346848001</v>
      </c>
      <c r="E19" s="90"/>
      <c r="F19"/>
      <c r="G19"/>
      <c r="H19"/>
      <c r="K19" s="50" t="s">
        <v>133</v>
      </c>
      <c r="L19" s="51">
        <v>1562.348</v>
      </c>
      <c r="M19" s="51">
        <v>314.66800000000001</v>
      </c>
      <c r="N19" s="61">
        <v>4.9650679446273527</v>
      </c>
      <c r="P19" s="50" t="s">
        <v>252</v>
      </c>
      <c r="Q19" s="51">
        <v>339.60500000000002</v>
      </c>
      <c r="R19" s="51">
        <v>43.82</v>
      </c>
      <c r="S19" s="61">
        <v>7.75</v>
      </c>
    </row>
    <row r="20" spans="1:19" ht="15" customHeight="1" thickBot="1">
      <c r="A20"/>
      <c r="B20"/>
      <c r="C20"/>
      <c r="D20"/>
      <c r="E20" s="90"/>
      <c r="F20"/>
      <c r="G20"/>
      <c r="H20"/>
      <c r="K20" s="113" t="s">
        <v>201</v>
      </c>
      <c r="L20" s="53">
        <v>62332.813000000002</v>
      </c>
      <c r="M20" s="53">
        <v>19137.920999999998</v>
      </c>
      <c r="N20" s="71">
        <v>3.2570315762093491</v>
      </c>
      <c r="P20" s="113" t="s">
        <v>201</v>
      </c>
      <c r="Q20" s="53">
        <v>21570.731</v>
      </c>
      <c r="R20" s="53">
        <v>5243.3869999999997</v>
      </c>
      <c r="S20" s="71">
        <v>4.1138926041507142</v>
      </c>
    </row>
    <row r="21" spans="1:19" ht="13">
      <c r="A21"/>
      <c r="B21"/>
      <c r="C21"/>
      <c r="D21"/>
      <c r="E21" s="91"/>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13">
    <tabColor theme="7" tint="0.39997558519241921"/>
  </sheetPr>
  <dimension ref="B3:N476"/>
  <sheetViews>
    <sheetView showGridLines="0" topLeftCell="A428" zoomScale="80" zoomScaleNormal="80" workbookViewId="0">
      <selection activeCell="N464" sqref="N464"/>
    </sheetView>
  </sheetViews>
  <sheetFormatPr defaultColWidth="13.54296875" defaultRowHeight="10.5"/>
  <cols>
    <col min="1" max="1" width="5.81640625" style="4" customWidth="1"/>
    <col min="2" max="13" width="13.54296875" style="4" customWidth="1"/>
    <col min="14" max="15" width="21" style="4" customWidth="1"/>
    <col min="16" max="16" width="15.1796875" style="4" bestFit="1" customWidth="1"/>
    <col min="17" max="256" width="13.54296875" style="4"/>
    <col min="257" max="257" width="5.81640625" style="4" customWidth="1"/>
    <col min="258" max="269" width="13.54296875" style="4" customWidth="1"/>
    <col min="270" max="271" width="21" style="4" customWidth="1"/>
    <col min="272" max="512" width="13.54296875" style="4"/>
    <col min="513" max="513" width="5.81640625" style="4" customWidth="1"/>
    <col min="514" max="525" width="13.54296875" style="4" customWidth="1"/>
    <col min="526" max="527" width="21" style="4" customWidth="1"/>
    <col min="528" max="768" width="13.54296875" style="4"/>
    <col min="769" max="769" width="5.81640625" style="4" customWidth="1"/>
    <col min="770" max="781" width="13.54296875" style="4" customWidth="1"/>
    <col min="782" max="783" width="21" style="4" customWidth="1"/>
    <col min="784" max="1024" width="13.54296875" style="4"/>
    <col min="1025" max="1025" width="5.81640625" style="4" customWidth="1"/>
    <col min="1026" max="1037" width="13.54296875" style="4" customWidth="1"/>
    <col min="1038" max="1039" width="21" style="4" customWidth="1"/>
    <col min="1040" max="1280" width="13.54296875" style="4"/>
    <col min="1281" max="1281" width="5.81640625" style="4" customWidth="1"/>
    <col min="1282" max="1293" width="13.54296875" style="4" customWidth="1"/>
    <col min="1294" max="1295" width="21" style="4" customWidth="1"/>
    <col min="1296" max="1536" width="13.54296875" style="4"/>
    <col min="1537" max="1537" width="5.81640625" style="4" customWidth="1"/>
    <col min="1538" max="1549" width="13.54296875" style="4" customWidth="1"/>
    <col min="1550" max="1551" width="21" style="4" customWidth="1"/>
    <col min="1552" max="1792" width="13.54296875" style="4"/>
    <col min="1793" max="1793" width="5.81640625" style="4" customWidth="1"/>
    <col min="1794" max="1805" width="13.54296875" style="4" customWidth="1"/>
    <col min="1806" max="1807" width="21" style="4" customWidth="1"/>
    <col min="1808" max="2048" width="13.54296875" style="4"/>
    <col min="2049" max="2049" width="5.81640625" style="4" customWidth="1"/>
    <col min="2050" max="2061" width="13.54296875" style="4" customWidth="1"/>
    <col min="2062" max="2063" width="21" style="4" customWidth="1"/>
    <col min="2064" max="2304" width="13.54296875" style="4"/>
    <col min="2305" max="2305" width="5.81640625" style="4" customWidth="1"/>
    <col min="2306" max="2317" width="13.54296875" style="4" customWidth="1"/>
    <col min="2318" max="2319" width="21" style="4" customWidth="1"/>
    <col min="2320" max="2560" width="13.54296875" style="4"/>
    <col min="2561" max="2561" width="5.81640625" style="4" customWidth="1"/>
    <col min="2562" max="2573" width="13.54296875" style="4" customWidth="1"/>
    <col min="2574" max="2575" width="21" style="4" customWidth="1"/>
    <col min="2576" max="2816" width="13.54296875" style="4"/>
    <col min="2817" max="2817" width="5.81640625" style="4" customWidth="1"/>
    <col min="2818" max="2829" width="13.54296875" style="4" customWidth="1"/>
    <col min="2830" max="2831" width="21" style="4" customWidth="1"/>
    <col min="2832" max="3072" width="13.54296875" style="4"/>
    <col min="3073" max="3073" width="5.81640625" style="4" customWidth="1"/>
    <col min="3074" max="3085" width="13.54296875" style="4" customWidth="1"/>
    <col min="3086" max="3087" width="21" style="4" customWidth="1"/>
    <col min="3088" max="3328" width="13.54296875" style="4"/>
    <col min="3329" max="3329" width="5.81640625" style="4" customWidth="1"/>
    <col min="3330" max="3341" width="13.54296875" style="4" customWidth="1"/>
    <col min="3342" max="3343" width="21" style="4" customWidth="1"/>
    <col min="3344" max="3584" width="13.54296875" style="4"/>
    <col min="3585" max="3585" width="5.81640625" style="4" customWidth="1"/>
    <col min="3586" max="3597" width="13.54296875" style="4" customWidth="1"/>
    <col min="3598" max="3599" width="21" style="4" customWidth="1"/>
    <col min="3600" max="3840" width="13.54296875" style="4"/>
    <col min="3841" max="3841" width="5.81640625" style="4" customWidth="1"/>
    <col min="3842" max="3853" width="13.54296875" style="4" customWidth="1"/>
    <col min="3854" max="3855" width="21" style="4" customWidth="1"/>
    <col min="3856" max="4096" width="13.54296875" style="4"/>
    <col min="4097" max="4097" width="5.81640625" style="4" customWidth="1"/>
    <col min="4098" max="4109" width="13.54296875" style="4" customWidth="1"/>
    <col min="4110" max="4111" width="21" style="4" customWidth="1"/>
    <col min="4112" max="4352" width="13.54296875" style="4"/>
    <col min="4353" max="4353" width="5.81640625" style="4" customWidth="1"/>
    <col min="4354" max="4365" width="13.54296875" style="4" customWidth="1"/>
    <col min="4366" max="4367" width="21" style="4" customWidth="1"/>
    <col min="4368" max="4608" width="13.54296875" style="4"/>
    <col min="4609" max="4609" width="5.81640625" style="4" customWidth="1"/>
    <col min="4610" max="4621" width="13.54296875" style="4" customWidth="1"/>
    <col min="4622" max="4623" width="21" style="4" customWidth="1"/>
    <col min="4624" max="4864" width="13.54296875" style="4"/>
    <col min="4865" max="4865" width="5.81640625" style="4" customWidth="1"/>
    <col min="4866" max="4877" width="13.54296875" style="4" customWidth="1"/>
    <col min="4878" max="4879" width="21" style="4" customWidth="1"/>
    <col min="4880" max="5120" width="13.54296875" style="4"/>
    <col min="5121" max="5121" width="5.81640625" style="4" customWidth="1"/>
    <col min="5122" max="5133" width="13.54296875" style="4" customWidth="1"/>
    <col min="5134" max="5135" width="21" style="4" customWidth="1"/>
    <col min="5136" max="5376" width="13.54296875" style="4"/>
    <col min="5377" max="5377" width="5.81640625" style="4" customWidth="1"/>
    <col min="5378" max="5389" width="13.54296875" style="4" customWidth="1"/>
    <col min="5390" max="5391" width="21" style="4" customWidth="1"/>
    <col min="5392" max="5632" width="13.54296875" style="4"/>
    <col min="5633" max="5633" width="5.81640625" style="4" customWidth="1"/>
    <col min="5634" max="5645" width="13.54296875" style="4" customWidth="1"/>
    <col min="5646" max="5647" width="21" style="4" customWidth="1"/>
    <col min="5648" max="5888" width="13.54296875" style="4"/>
    <col min="5889" max="5889" width="5.81640625" style="4" customWidth="1"/>
    <col min="5890" max="5901" width="13.54296875" style="4" customWidth="1"/>
    <col min="5902" max="5903" width="21" style="4" customWidth="1"/>
    <col min="5904" max="6144" width="13.54296875" style="4"/>
    <col min="6145" max="6145" width="5.81640625" style="4" customWidth="1"/>
    <col min="6146" max="6157" width="13.54296875" style="4" customWidth="1"/>
    <col min="6158" max="6159" width="21" style="4" customWidth="1"/>
    <col min="6160" max="6400" width="13.54296875" style="4"/>
    <col min="6401" max="6401" width="5.81640625" style="4" customWidth="1"/>
    <col min="6402" max="6413" width="13.54296875" style="4" customWidth="1"/>
    <col min="6414" max="6415" width="21" style="4" customWidth="1"/>
    <col min="6416" max="6656" width="13.54296875" style="4"/>
    <col min="6657" max="6657" width="5.81640625" style="4" customWidth="1"/>
    <col min="6658" max="6669" width="13.54296875" style="4" customWidth="1"/>
    <col min="6670" max="6671" width="21" style="4" customWidth="1"/>
    <col min="6672" max="6912" width="13.54296875" style="4"/>
    <col min="6913" max="6913" width="5.81640625" style="4" customWidth="1"/>
    <col min="6914" max="6925" width="13.54296875" style="4" customWidth="1"/>
    <col min="6926" max="6927" width="21" style="4" customWidth="1"/>
    <col min="6928" max="7168" width="13.54296875" style="4"/>
    <col min="7169" max="7169" width="5.81640625" style="4" customWidth="1"/>
    <col min="7170" max="7181" width="13.54296875" style="4" customWidth="1"/>
    <col min="7182" max="7183" width="21" style="4" customWidth="1"/>
    <col min="7184" max="7424" width="13.54296875" style="4"/>
    <col min="7425" max="7425" width="5.81640625" style="4" customWidth="1"/>
    <col min="7426" max="7437" width="13.54296875" style="4" customWidth="1"/>
    <col min="7438" max="7439" width="21" style="4" customWidth="1"/>
    <col min="7440" max="7680" width="13.54296875" style="4"/>
    <col min="7681" max="7681" width="5.81640625" style="4" customWidth="1"/>
    <col min="7682" max="7693" width="13.54296875" style="4" customWidth="1"/>
    <col min="7694" max="7695" width="21" style="4" customWidth="1"/>
    <col min="7696" max="7936" width="13.54296875" style="4"/>
    <col min="7937" max="7937" width="5.81640625" style="4" customWidth="1"/>
    <col min="7938" max="7949" width="13.54296875" style="4" customWidth="1"/>
    <col min="7950" max="7951" width="21" style="4" customWidth="1"/>
    <col min="7952" max="8192" width="13.54296875" style="4"/>
    <col min="8193" max="8193" width="5.81640625" style="4" customWidth="1"/>
    <col min="8194" max="8205" width="13.54296875" style="4" customWidth="1"/>
    <col min="8206" max="8207" width="21" style="4" customWidth="1"/>
    <col min="8208" max="8448" width="13.54296875" style="4"/>
    <col min="8449" max="8449" width="5.81640625" style="4" customWidth="1"/>
    <col min="8450" max="8461" width="13.54296875" style="4" customWidth="1"/>
    <col min="8462" max="8463" width="21" style="4" customWidth="1"/>
    <col min="8464" max="8704" width="13.54296875" style="4"/>
    <col min="8705" max="8705" width="5.81640625" style="4" customWidth="1"/>
    <col min="8706" max="8717" width="13.54296875" style="4" customWidth="1"/>
    <col min="8718" max="8719" width="21" style="4" customWidth="1"/>
    <col min="8720" max="8960" width="13.54296875" style="4"/>
    <col min="8961" max="8961" width="5.81640625" style="4" customWidth="1"/>
    <col min="8962" max="8973" width="13.54296875" style="4" customWidth="1"/>
    <col min="8974" max="8975" width="21" style="4" customWidth="1"/>
    <col min="8976" max="9216" width="13.54296875" style="4"/>
    <col min="9217" max="9217" width="5.81640625" style="4" customWidth="1"/>
    <col min="9218" max="9229" width="13.54296875" style="4" customWidth="1"/>
    <col min="9230" max="9231" width="21" style="4" customWidth="1"/>
    <col min="9232" max="9472" width="13.54296875" style="4"/>
    <col min="9473" max="9473" width="5.81640625" style="4" customWidth="1"/>
    <col min="9474" max="9485" width="13.54296875" style="4" customWidth="1"/>
    <col min="9486" max="9487" width="21" style="4" customWidth="1"/>
    <col min="9488" max="9728" width="13.54296875" style="4"/>
    <col min="9729" max="9729" width="5.81640625" style="4" customWidth="1"/>
    <col min="9730" max="9741" width="13.54296875" style="4" customWidth="1"/>
    <col min="9742" max="9743" width="21" style="4" customWidth="1"/>
    <col min="9744" max="9984" width="13.54296875" style="4"/>
    <col min="9985" max="9985" width="5.81640625" style="4" customWidth="1"/>
    <col min="9986" max="9997" width="13.54296875" style="4" customWidth="1"/>
    <col min="9998" max="9999" width="21" style="4" customWidth="1"/>
    <col min="10000" max="10240" width="13.54296875" style="4"/>
    <col min="10241" max="10241" width="5.81640625" style="4" customWidth="1"/>
    <col min="10242" max="10253" width="13.54296875" style="4" customWidth="1"/>
    <col min="10254" max="10255" width="21" style="4" customWidth="1"/>
    <col min="10256" max="10496" width="13.54296875" style="4"/>
    <col min="10497" max="10497" width="5.81640625" style="4" customWidth="1"/>
    <col min="10498" max="10509" width="13.54296875" style="4" customWidth="1"/>
    <col min="10510" max="10511" width="21" style="4" customWidth="1"/>
    <col min="10512" max="10752" width="13.54296875" style="4"/>
    <col min="10753" max="10753" width="5.81640625" style="4" customWidth="1"/>
    <col min="10754" max="10765" width="13.54296875" style="4" customWidth="1"/>
    <col min="10766" max="10767" width="21" style="4" customWidth="1"/>
    <col min="10768" max="11008" width="13.54296875" style="4"/>
    <col min="11009" max="11009" width="5.81640625" style="4" customWidth="1"/>
    <col min="11010" max="11021" width="13.54296875" style="4" customWidth="1"/>
    <col min="11022" max="11023" width="21" style="4" customWidth="1"/>
    <col min="11024" max="11264" width="13.54296875" style="4"/>
    <col min="11265" max="11265" width="5.81640625" style="4" customWidth="1"/>
    <col min="11266" max="11277" width="13.54296875" style="4" customWidth="1"/>
    <col min="11278" max="11279" width="21" style="4" customWidth="1"/>
    <col min="11280" max="11520" width="13.54296875" style="4"/>
    <col min="11521" max="11521" width="5.81640625" style="4" customWidth="1"/>
    <col min="11522" max="11533" width="13.54296875" style="4" customWidth="1"/>
    <col min="11534" max="11535" width="21" style="4" customWidth="1"/>
    <col min="11536" max="11776" width="13.54296875" style="4"/>
    <col min="11777" max="11777" width="5.81640625" style="4" customWidth="1"/>
    <col min="11778" max="11789" width="13.54296875" style="4" customWidth="1"/>
    <col min="11790" max="11791" width="21" style="4" customWidth="1"/>
    <col min="11792" max="12032" width="13.54296875" style="4"/>
    <col min="12033" max="12033" width="5.81640625" style="4" customWidth="1"/>
    <col min="12034" max="12045" width="13.54296875" style="4" customWidth="1"/>
    <col min="12046" max="12047" width="21" style="4" customWidth="1"/>
    <col min="12048" max="12288" width="13.54296875" style="4"/>
    <col min="12289" max="12289" width="5.81640625" style="4" customWidth="1"/>
    <col min="12290" max="12301" width="13.54296875" style="4" customWidth="1"/>
    <col min="12302" max="12303" width="21" style="4" customWidth="1"/>
    <col min="12304" max="12544" width="13.54296875" style="4"/>
    <col min="12545" max="12545" width="5.81640625" style="4" customWidth="1"/>
    <col min="12546" max="12557" width="13.54296875" style="4" customWidth="1"/>
    <col min="12558" max="12559" width="21" style="4" customWidth="1"/>
    <col min="12560" max="12800" width="13.54296875" style="4"/>
    <col min="12801" max="12801" width="5.81640625" style="4" customWidth="1"/>
    <col min="12802" max="12813" width="13.54296875" style="4" customWidth="1"/>
    <col min="12814" max="12815" width="21" style="4" customWidth="1"/>
    <col min="12816" max="13056" width="13.54296875" style="4"/>
    <col min="13057" max="13057" width="5.81640625" style="4" customWidth="1"/>
    <col min="13058" max="13069" width="13.54296875" style="4" customWidth="1"/>
    <col min="13070" max="13071" width="21" style="4" customWidth="1"/>
    <col min="13072" max="13312" width="13.54296875" style="4"/>
    <col min="13313" max="13313" width="5.81640625" style="4" customWidth="1"/>
    <col min="13314" max="13325" width="13.54296875" style="4" customWidth="1"/>
    <col min="13326" max="13327" width="21" style="4" customWidth="1"/>
    <col min="13328" max="13568" width="13.54296875" style="4"/>
    <col min="13569" max="13569" width="5.81640625" style="4" customWidth="1"/>
    <col min="13570" max="13581" width="13.54296875" style="4" customWidth="1"/>
    <col min="13582" max="13583" width="21" style="4" customWidth="1"/>
    <col min="13584" max="13824" width="13.54296875" style="4"/>
    <col min="13825" max="13825" width="5.81640625" style="4" customWidth="1"/>
    <col min="13826" max="13837" width="13.54296875" style="4" customWidth="1"/>
    <col min="13838" max="13839" width="21" style="4" customWidth="1"/>
    <col min="13840" max="14080" width="13.54296875" style="4"/>
    <col min="14081" max="14081" width="5.81640625" style="4" customWidth="1"/>
    <col min="14082" max="14093" width="13.54296875" style="4" customWidth="1"/>
    <col min="14094" max="14095" width="21" style="4" customWidth="1"/>
    <col min="14096" max="14336" width="13.54296875" style="4"/>
    <col min="14337" max="14337" width="5.81640625" style="4" customWidth="1"/>
    <col min="14338" max="14349" width="13.54296875" style="4" customWidth="1"/>
    <col min="14350" max="14351" width="21" style="4" customWidth="1"/>
    <col min="14352" max="14592" width="13.54296875" style="4"/>
    <col min="14593" max="14593" width="5.81640625" style="4" customWidth="1"/>
    <col min="14594" max="14605" width="13.54296875" style="4" customWidth="1"/>
    <col min="14606" max="14607" width="21" style="4" customWidth="1"/>
    <col min="14608" max="14848" width="13.54296875" style="4"/>
    <col min="14849" max="14849" width="5.81640625" style="4" customWidth="1"/>
    <col min="14850" max="14861" width="13.54296875" style="4" customWidth="1"/>
    <col min="14862" max="14863" width="21" style="4" customWidth="1"/>
    <col min="14864" max="15104" width="13.54296875" style="4"/>
    <col min="15105" max="15105" width="5.81640625" style="4" customWidth="1"/>
    <col min="15106" max="15117" width="13.54296875" style="4" customWidth="1"/>
    <col min="15118" max="15119" width="21" style="4" customWidth="1"/>
    <col min="15120" max="15360" width="13.54296875" style="4"/>
    <col min="15361" max="15361" width="5.81640625" style="4" customWidth="1"/>
    <col min="15362" max="15373" width="13.54296875" style="4" customWidth="1"/>
    <col min="15374" max="15375" width="21" style="4" customWidth="1"/>
    <col min="15376" max="15616" width="13.54296875" style="4"/>
    <col min="15617" max="15617" width="5.81640625" style="4" customWidth="1"/>
    <col min="15618" max="15629" width="13.54296875" style="4" customWidth="1"/>
    <col min="15630" max="15631" width="21" style="4" customWidth="1"/>
    <col min="15632" max="15872" width="13.54296875" style="4"/>
    <col min="15873" max="15873" width="5.81640625" style="4" customWidth="1"/>
    <col min="15874" max="15885" width="13.54296875" style="4" customWidth="1"/>
    <col min="15886" max="15887" width="21" style="4" customWidth="1"/>
    <col min="15888" max="16128" width="13.54296875" style="4"/>
    <col min="16129" max="16129" width="5.81640625" style="4" customWidth="1"/>
    <col min="16130" max="16141" width="13.54296875" style="4" customWidth="1"/>
    <col min="16142" max="16143" width="21" style="4" customWidth="1"/>
    <col min="16144" max="16384" width="13.54296875" style="4"/>
  </cols>
  <sheetData>
    <row r="3" spans="2:12" ht="18">
      <c r="B3" s="5"/>
      <c r="C3" s="540"/>
      <c r="D3" s="540"/>
      <c r="E3" s="5" t="s">
        <v>223</v>
      </c>
      <c r="F3" s="540"/>
      <c r="G3" s="540"/>
    </row>
    <row r="4" spans="2:12" ht="12.5">
      <c r="B4"/>
      <c r="C4"/>
      <c r="D4"/>
      <c r="E4"/>
      <c r="F4"/>
      <c r="G4"/>
      <c r="H4"/>
      <c r="I4"/>
      <c r="J4"/>
      <c r="K4"/>
      <c r="L4"/>
    </row>
    <row r="5" spans="2:12" ht="12.75" customHeight="1" thickBot="1">
      <c r="B5" s="83"/>
      <c r="C5" s="83"/>
      <c r="D5" s="83"/>
      <c r="E5" s="83"/>
      <c r="F5" s="84" t="s">
        <v>167</v>
      </c>
      <c r="G5" s="83"/>
      <c r="H5" s="83"/>
      <c r="I5" s="83"/>
      <c r="J5" s="83"/>
      <c r="K5" s="83"/>
      <c r="L5"/>
    </row>
    <row r="6" spans="2:12" ht="14.25" customHeight="1">
      <c r="B6" s="960" t="s">
        <v>168</v>
      </c>
      <c r="C6" s="963" t="s">
        <v>18</v>
      </c>
      <c r="D6" s="963" t="s">
        <v>169</v>
      </c>
      <c r="E6" s="938" t="s">
        <v>170</v>
      </c>
      <c r="F6" s="939"/>
      <c r="G6" s="964"/>
      <c r="H6" s="979" t="s">
        <v>171</v>
      </c>
      <c r="I6" s="938" t="s">
        <v>172</v>
      </c>
      <c r="J6" s="939"/>
      <c r="K6" s="940"/>
      <c r="L6"/>
    </row>
    <row r="7" spans="2:12" ht="12.75" customHeight="1">
      <c r="B7" s="961"/>
      <c r="C7" s="949"/>
      <c r="D7" s="949"/>
      <c r="E7" s="941" t="s">
        <v>191</v>
      </c>
      <c r="F7" s="943" t="s">
        <v>192</v>
      </c>
      <c r="G7" s="943" t="s">
        <v>193</v>
      </c>
      <c r="H7" s="954"/>
      <c r="I7" s="941" t="s">
        <v>173</v>
      </c>
      <c r="J7" s="941" t="s">
        <v>20</v>
      </c>
      <c r="K7" s="945" t="s">
        <v>224</v>
      </c>
      <c r="L7"/>
    </row>
    <row r="8" spans="2:12" ht="12.5">
      <c r="B8" s="961"/>
      <c r="C8" s="949"/>
      <c r="D8" s="949"/>
      <c r="E8" s="958"/>
      <c r="F8" s="949"/>
      <c r="G8" s="949"/>
      <c r="H8" s="954"/>
      <c r="I8" s="958"/>
      <c r="J8" s="958"/>
      <c r="K8" s="970"/>
      <c r="L8"/>
    </row>
    <row r="9" spans="2:12" ht="12.5">
      <c r="B9" s="147">
        <v>0</v>
      </c>
      <c r="C9" s="65">
        <v>1</v>
      </c>
      <c r="D9" s="65">
        <v>2</v>
      </c>
      <c r="E9" s="66">
        <v>3</v>
      </c>
      <c r="F9" s="66">
        <v>4</v>
      </c>
      <c r="G9" s="65">
        <v>5</v>
      </c>
      <c r="H9" s="65">
        <v>6</v>
      </c>
      <c r="I9" s="65">
        <v>7</v>
      </c>
      <c r="J9" s="65">
        <v>8</v>
      </c>
      <c r="K9" s="148">
        <v>9</v>
      </c>
      <c r="L9"/>
    </row>
    <row r="10" spans="2:12" ht="12.5">
      <c r="B10" s="149"/>
      <c r="C10" s="67"/>
      <c r="D10" s="67"/>
      <c r="E10" s="67"/>
      <c r="F10" s="67"/>
      <c r="G10" s="67"/>
      <c r="H10" s="67"/>
      <c r="I10" s="67"/>
      <c r="J10" s="67"/>
      <c r="K10" s="150"/>
      <c r="L10"/>
    </row>
    <row r="11" spans="2:12" ht="14">
      <c r="B11" s="151"/>
      <c r="C11" s="947" t="s">
        <v>175</v>
      </c>
      <c r="D11" s="947"/>
      <c r="E11" s="947"/>
      <c r="F11" s="947"/>
      <c r="G11" s="947"/>
      <c r="H11" s="947"/>
      <c r="I11" s="947"/>
      <c r="J11" s="947"/>
      <c r="K11" s="948"/>
      <c r="L11"/>
    </row>
    <row r="12" spans="2:12" ht="12.5">
      <c r="B12" s="149"/>
      <c r="C12" s="67"/>
      <c r="D12" s="67"/>
      <c r="E12" s="67"/>
      <c r="F12" s="67"/>
      <c r="G12" s="67"/>
      <c r="H12" s="67"/>
      <c r="I12" s="67"/>
      <c r="J12" s="67"/>
      <c r="K12" s="150"/>
      <c r="L12"/>
    </row>
    <row r="13" spans="2:12" ht="14">
      <c r="B13" s="537" t="s">
        <v>176</v>
      </c>
      <c r="C13" s="163">
        <v>160405</v>
      </c>
      <c r="D13" s="163">
        <v>4252</v>
      </c>
      <c r="E13" s="163">
        <v>1993</v>
      </c>
      <c r="F13" s="163">
        <v>1899</v>
      </c>
      <c r="G13" s="163">
        <v>360</v>
      </c>
      <c r="H13" s="163">
        <v>156153</v>
      </c>
      <c r="I13" s="163">
        <v>25576</v>
      </c>
      <c r="J13" s="163">
        <v>49577</v>
      </c>
      <c r="K13" s="170">
        <v>81000</v>
      </c>
      <c r="L13"/>
    </row>
    <row r="14" spans="2:12" ht="14">
      <c r="B14" s="537" t="s">
        <v>177</v>
      </c>
      <c r="C14" s="163">
        <v>118397</v>
      </c>
      <c r="D14" s="163">
        <v>3761</v>
      </c>
      <c r="E14" s="163">
        <v>1965</v>
      </c>
      <c r="F14" s="163">
        <v>1503</v>
      </c>
      <c r="G14" s="163">
        <v>293</v>
      </c>
      <c r="H14" s="163">
        <v>114636</v>
      </c>
      <c r="I14" s="163">
        <v>20407</v>
      </c>
      <c r="J14" s="163">
        <v>32761</v>
      </c>
      <c r="K14" s="170">
        <v>61468</v>
      </c>
      <c r="L14"/>
    </row>
    <row r="15" spans="2:12" ht="14">
      <c r="B15" s="537" t="s">
        <v>178</v>
      </c>
      <c r="C15" s="163">
        <v>154468</v>
      </c>
      <c r="D15" s="165">
        <v>4195</v>
      </c>
      <c r="E15" s="165">
        <v>2254</v>
      </c>
      <c r="F15" s="165">
        <v>1618</v>
      </c>
      <c r="G15" s="164">
        <v>323</v>
      </c>
      <c r="H15" s="163">
        <v>150273</v>
      </c>
      <c r="I15" s="165">
        <v>25918</v>
      </c>
      <c r="J15" s="165">
        <v>43821</v>
      </c>
      <c r="K15" s="171">
        <v>80534</v>
      </c>
      <c r="L15"/>
    </row>
    <row r="16" spans="2:12" ht="14">
      <c r="B16" s="537" t="s">
        <v>179</v>
      </c>
      <c r="C16" s="163">
        <v>147058</v>
      </c>
      <c r="D16" s="163">
        <v>4501</v>
      </c>
      <c r="E16" s="164">
        <v>2298</v>
      </c>
      <c r="F16" s="164">
        <v>1927</v>
      </c>
      <c r="G16" s="163">
        <v>276</v>
      </c>
      <c r="H16" s="163">
        <v>142557</v>
      </c>
      <c r="I16" s="163">
        <v>23715</v>
      </c>
      <c r="J16" s="163">
        <v>40827</v>
      </c>
      <c r="K16" s="170">
        <v>78015</v>
      </c>
      <c r="L16"/>
    </row>
    <row r="17" spans="2:12" ht="14">
      <c r="B17" s="537" t="s">
        <v>180</v>
      </c>
      <c r="C17" s="163">
        <v>161636</v>
      </c>
      <c r="D17" s="69">
        <v>4146</v>
      </c>
      <c r="E17" s="167">
        <v>2119</v>
      </c>
      <c r="F17" s="158">
        <v>1793</v>
      </c>
      <c r="G17" s="158">
        <v>234</v>
      </c>
      <c r="H17" s="69">
        <v>157490</v>
      </c>
      <c r="I17" s="167">
        <v>27516</v>
      </c>
      <c r="J17" s="167">
        <v>43584</v>
      </c>
      <c r="K17" s="172">
        <v>86390</v>
      </c>
      <c r="L17"/>
    </row>
    <row r="18" spans="2:12" ht="14">
      <c r="B18" s="537" t="s">
        <v>181</v>
      </c>
      <c r="C18" s="163">
        <v>148239</v>
      </c>
      <c r="D18" s="163">
        <v>3808</v>
      </c>
      <c r="E18" s="164">
        <v>1579</v>
      </c>
      <c r="F18" s="164">
        <v>1924</v>
      </c>
      <c r="G18" s="163">
        <v>305</v>
      </c>
      <c r="H18" s="163">
        <v>144431</v>
      </c>
      <c r="I18" s="163">
        <v>25807</v>
      </c>
      <c r="J18" s="163">
        <v>41213</v>
      </c>
      <c r="K18" s="170">
        <v>77411</v>
      </c>
      <c r="L18"/>
    </row>
    <row r="19" spans="2:12" ht="14">
      <c r="B19" s="537" t="s">
        <v>182</v>
      </c>
      <c r="C19" s="163">
        <v>164233</v>
      </c>
      <c r="D19" s="70">
        <v>4006</v>
      </c>
      <c r="E19" s="165">
        <v>1618</v>
      </c>
      <c r="F19" s="164">
        <v>2184</v>
      </c>
      <c r="G19" s="164">
        <v>204</v>
      </c>
      <c r="H19" s="163">
        <v>160227</v>
      </c>
      <c r="I19" s="165">
        <v>29167</v>
      </c>
      <c r="J19" s="165">
        <v>48974</v>
      </c>
      <c r="K19" s="171">
        <v>82086</v>
      </c>
      <c r="L19"/>
    </row>
    <row r="20" spans="2:12" ht="14">
      <c r="B20" s="537" t="s">
        <v>183</v>
      </c>
      <c r="C20" s="163">
        <v>158429</v>
      </c>
      <c r="D20" s="70">
        <v>4264</v>
      </c>
      <c r="E20" s="165">
        <v>1814</v>
      </c>
      <c r="F20" s="165">
        <v>2211</v>
      </c>
      <c r="G20" s="164">
        <v>239</v>
      </c>
      <c r="H20" s="163">
        <v>154165</v>
      </c>
      <c r="I20" s="165">
        <v>23293</v>
      </c>
      <c r="J20" s="165">
        <v>45921</v>
      </c>
      <c r="K20" s="171">
        <v>84951</v>
      </c>
      <c r="L20"/>
    </row>
    <row r="21" spans="2:12" ht="14">
      <c r="B21" s="537" t="s">
        <v>184</v>
      </c>
      <c r="C21" s="163">
        <v>165011</v>
      </c>
      <c r="D21" s="163">
        <v>4401</v>
      </c>
      <c r="E21" s="164">
        <v>1788</v>
      </c>
      <c r="F21" s="164">
        <v>2285</v>
      </c>
      <c r="G21" s="163">
        <v>328</v>
      </c>
      <c r="H21" s="163">
        <v>160610</v>
      </c>
      <c r="I21" s="163">
        <v>25702</v>
      </c>
      <c r="J21" s="163">
        <v>48609</v>
      </c>
      <c r="K21" s="170">
        <v>86299</v>
      </c>
      <c r="L21"/>
    </row>
    <row r="22" spans="2:12" ht="14">
      <c r="B22" s="537" t="s">
        <v>185</v>
      </c>
      <c r="C22" s="163">
        <v>175970</v>
      </c>
      <c r="D22" s="70">
        <v>4827</v>
      </c>
      <c r="E22" s="165">
        <v>1922</v>
      </c>
      <c r="F22" s="165">
        <v>2405</v>
      </c>
      <c r="G22" s="165">
        <v>500</v>
      </c>
      <c r="H22" s="164">
        <v>171143</v>
      </c>
      <c r="I22" s="165">
        <v>28318</v>
      </c>
      <c r="J22" s="165">
        <v>60364</v>
      </c>
      <c r="K22" s="171">
        <v>82461</v>
      </c>
      <c r="L22"/>
    </row>
    <row r="23" spans="2:12" ht="14">
      <c r="B23" s="538" t="s">
        <v>186</v>
      </c>
      <c r="C23" s="163">
        <v>158698</v>
      </c>
      <c r="D23" s="165">
        <v>4572</v>
      </c>
      <c r="E23" s="165">
        <v>1754</v>
      </c>
      <c r="F23" s="165">
        <v>2398</v>
      </c>
      <c r="G23" s="165">
        <v>420</v>
      </c>
      <c r="H23" s="165">
        <v>154126</v>
      </c>
      <c r="I23" s="165">
        <v>24642</v>
      </c>
      <c r="J23" s="165">
        <v>50394</v>
      </c>
      <c r="K23" s="171">
        <v>79090</v>
      </c>
      <c r="L23"/>
    </row>
    <row r="24" spans="2:12" ht="14">
      <c r="B24" s="538" t="s">
        <v>187</v>
      </c>
      <c r="C24" s="163">
        <v>143199</v>
      </c>
      <c r="D24" s="165">
        <v>4050</v>
      </c>
      <c r="E24" s="165">
        <v>1792</v>
      </c>
      <c r="F24" s="165">
        <v>1951</v>
      </c>
      <c r="G24" s="165">
        <v>307</v>
      </c>
      <c r="H24" s="165">
        <v>139149</v>
      </c>
      <c r="I24" s="165">
        <v>22028</v>
      </c>
      <c r="J24" s="165">
        <v>43577</v>
      </c>
      <c r="K24" s="171">
        <v>73544</v>
      </c>
      <c r="L24"/>
    </row>
    <row r="25" spans="2:12" ht="14">
      <c r="B25" s="175"/>
      <c r="C25" s="164"/>
      <c r="D25" s="164"/>
      <c r="E25" s="164"/>
      <c r="F25" s="164"/>
      <c r="G25" s="164"/>
      <c r="H25" s="164"/>
      <c r="I25" s="164"/>
      <c r="J25" s="164"/>
      <c r="K25" s="171"/>
      <c r="L25"/>
    </row>
    <row r="26" spans="2:12" ht="13">
      <c r="B26" s="176">
        <v>2019</v>
      </c>
      <c r="C26" s="157">
        <v>1855743</v>
      </c>
      <c r="D26" s="157">
        <v>50783</v>
      </c>
      <c r="E26" s="157">
        <v>22896</v>
      </c>
      <c r="F26" s="157">
        <v>24098</v>
      </c>
      <c r="G26" s="157">
        <v>3789</v>
      </c>
      <c r="H26" s="157">
        <v>1804960</v>
      </c>
      <c r="I26" s="157">
        <v>302089</v>
      </c>
      <c r="J26" s="157">
        <v>549622</v>
      </c>
      <c r="K26" s="177">
        <v>953249</v>
      </c>
      <c r="L26"/>
    </row>
    <row r="27" spans="2:12" ht="12.5">
      <c r="B27" s="151"/>
      <c r="C27" s="152"/>
      <c r="D27" s="152"/>
      <c r="E27" s="152"/>
      <c r="F27" s="152"/>
      <c r="G27" s="152"/>
      <c r="H27" s="152"/>
      <c r="I27" s="152"/>
      <c r="J27" s="152"/>
      <c r="K27" s="178"/>
      <c r="L27"/>
    </row>
    <row r="28" spans="2:12" ht="13">
      <c r="B28" s="151"/>
      <c r="C28" s="971" t="s">
        <v>188</v>
      </c>
      <c r="D28" s="971"/>
      <c r="E28" s="971"/>
      <c r="F28" s="971"/>
      <c r="G28" s="971"/>
      <c r="H28" s="971"/>
      <c r="I28" s="971"/>
      <c r="J28" s="971"/>
      <c r="K28" s="972"/>
      <c r="L28"/>
    </row>
    <row r="29" spans="2:12" ht="12.5">
      <c r="B29" s="149"/>
      <c r="C29" s="152"/>
      <c r="D29" s="152"/>
      <c r="E29" s="152"/>
      <c r="F29" s="152"/>
      <c r="G29" s="152"/>
      <c r="H29" s="152"/>
      <c r="I29" s="152"/>
      <c r="J29" s="152"/>
      <c r="K29" s="178"/>
      <c r="L29"/>
    </row>
    <row r="30" spans="2:12" ht="12.5">
      <c r="B30" s="179" t="s">
        <v>176</v>
      </c>
      <c r="C30" s="163">
        <v>49128195</v>
      </c>
      <c r="D30" s="163">
        <v>226689</v>
      </c>
      <c r="E30" s="163">
        <v>68974</v>
      </c>
      <c r="F30" s="163">
        <v>109268</v>
      </c>
      <c r="G30" s="163">
        <v>48447</v>
      </c>
      <c r="H30" s="163">
        <v>48901506</v>
      </c>
      <c r="I30" s="163">
        <v>7017848</v>
      </c>
      <c r="J30" s="163">
        <v>13675018</v>
      </c>
      <c r="K30" s="170">
        <v>28208640</v>
      </c>
      <c r="L30"/>
    </row>
    <row r="31" spans="2:12" ht="12.5">
      <c r="B31" s="179" t="s">
        <v>177</v>
      </c>
      <c r="C31" s="163">
        <v>36008767</v>
      </c>
      <c r="D31" s="163">
        <v>193480</v>
      </c>
      <c r="E31" s="163">
        <v>70783</v>
      </c>
      <c r="F31" s="163">
        <v>85595</v>
      </c>
      <c r="G31" s="163">
        <v>37102</v>
      </c>
      <c r="H31" s="163">
        <v>35815287</v>
      </c>
      <c r="I31" s="163">
        <v>5626521</v>
      </c>
      <c r="J31" s="163">
        <v>9142502</v>
      </c>
      <c r="K31" s="170">
        <v>21046264</v>
      </c>
      <c r="L31"/>
    </row>
    <row r="32" spans="2:12" ht="12.5">
      <c r="B32" s="179" t="s">
        <v>178</v>
      </c>
      <c r="C32" s="163">
        <v>47017379</v>
      </c>
      <c r="D32" s="165">
        <v>213319</v>
      </c>
      <c r="E32" s="165">
        <v>80814</v>
      </c>
      <c r="F32" s="165">
        <v>94000</v>
      </c>
      <c r="G32" s="164">
        <v>38505</v>
      </c>
      <c r="H32" s="163">
        <v>46804060</v>
      </c>
      <c r="I32" s="165">
        <v>7062525</v>
      </c>
      <c r="J32" s="165">
        <v>12295509</v>
      </c>
      <c r="K32" s="171">
        <v>27446026</v>
      </c>
      <c r="L32"/>
    </row>
    <row r="33" spans="2:12" ht="12.5">
      <c r="B33" s="179" t="s">
        <v>179</v>
      </c>
      <c r="C33" s="163">
        <v>45318921</v>
      </c>
      <c r="D33" s="163">
        <v>214619</v>
      </c>
      <c r="E33" s="164">
        <v>78379</v>
      </c>
      <c r="F33" s="164">
        <v>102218</v>
      </c>
      <c r="G33" s="163">
        <v>34022</v>
      </c>
      <c r="H33" s="163">
        <v>45104302</v>
      </c>
      <c r="I33" s="163">
        <v>6540916</v>
      </c>
      <c r="J33" s="163">
        <v>11552622</v>
      </c>
      <c r="K33" s="170">
        <v>27010764</v>
      </c>
      <c r="L33"/>
    </row>
    <row r="34" spans="2:12" ht="12.5">
      <c r="B34" s="179" t="s">
        <v>180</v>
      </c>
      <c r="C34" s="163">
        <v>49995394</v>
      </c>
      <c r="D34" s="167">
        <v>206386</v>
      </c>
      <c r="E34" s="167">
        <v>74601</v>
      </c>
      <c r="F34" s="167">
        <v>100338</v>
      </c>
      <c r="G34" s="167">
        <v>31447</v>
      </c>
      <c r="H34" s="167">
        <v>49789008</v>
      </c>
      <c r="I34" s="167">
        <v>7476937</v>
      </c>
      <c r="J34" s="167">
        <v>12116420</v>
      </c>
      <c r="K34" s="172">
        <v>30195651</v>
      </c>
      <c r="L34"/>
    </row>
    <row r="35" spans="2:12" ht="12.5">
      <c r="B35" s="179" t="s">
        <v>181</v>
      </c>
      <c r="C35" s="163">
        <v>45108919</v>
      </c>
      <c r="D35" s="163">
        <v>202740</v>
      </c>
      <c r="E35" s="164">
        <v>55064</v>
      </c>
      <c r="F35" s="164">
        <v>110221</v>
      </c>
      <c r="G35" s="163">
        <v>37455</v>
      </c>
      <c r="H35" s="163">
        <v>44906179</v>
      </c>
      <c r="I35" s="163">
        <v>6786887</v>
      </c>
      <c r="J35" s="163">
        <v>11328083</v>
      </c>
      <c r="K35" s="170">
        <v>26791209</v>
      </c>
      <c r="L35"/>
    </row>
    <row r="36" spans="2:12" ht="12.5">
      <c r="B36" s="179" t="s">
        <v>182</v>
      </c>
      <c r="C36" s="163">
        <v>47874514</v>
      </c>
      <c r="D36" s="165">
        <v>227478</v>
      </c>
      <c r="E36" s="165">
        <v>59800</v>
      </c>
      <c r="F36" s="165">
        <v>136375</v>
      </c>
      <c r="G36" s="164">
        <v>31303</v>
      </c>
      <c r="H36" s="163">
        <v>47647036</v>
      </c>
      <c r="I36" s="165">
        <v>7592833</v>
      </c>
      <c r="J36" s="165">
        <v>12788320</v>
      </c>
      <c r="K36" s="171">
        <v>27265883</v>
      </c>
      <c r="L36"/>
    </row>
    <row r="37" spans="2:12" ht="12.5">
      <c r="B37" s="179" t="s">
        <v>183</v>
      </c>
      <c r="C37" s="163">
        <v>47480426</v>
      </c>
      <c r="D37" s="165">
        <v>229651</v>
      </c>
      <c r="E37" s="165">
        <v>65516</v>
      </c>
      <c r="F37" s="165">
        <v>130295</v>
      </c>
      <c r="G37" s="164">
        <v>33840</v>
      </c>
      <c r="H37" s="163">
        <v>47250775</v>
      </c>
      <c r="I37" s="165">
        <v>6189426</v>
      </c>
      <c r="J37" s="165">
        <v>12351422</v>
      </c>
      <c r="K37" s="171">
        <v>28709927</v>
      </c>
      <c r="L37"/>
    </row>
    <row r="38" spans="2:12" ht="12.5">
      <c r="B38" s="179" t="s">
        <v>184</v>
      </c>
      <c r="C38" s="163">
        <v>49405724</v>
      </c>
      <c r="D38" s="165">
        <v>240065</v>
      </c>
      <c r="E38" s="165">
        <v>65009</v>
      </c>
      <c r="F38" s="165">
        <v>132898</v>
      </c>
      <c r="G38" s="164">
        <v>42158</v>
      </c>
      <c r="H38" s="163">
        <v>49165659</v>
      </c>
      <c r="I38" s="165">
        <v>6865131</v>
      </c>
      <c r="J38" s="165">
        <v>12986779</v>
      </c>
      <c r="K38" s="171">
        <v>29313749</v>
      </c>
      <c r="L38"/>
    </row>
    <row r="39" spans="2:12" ht="12.5">
      <c r="B39" s="179" t="s">
        <v>185</v>
      </c>
      <c r="C39" s="163">
        <v>52389818</v>
      </c>
      <c r="D39" s="165">
        <v>275406</v>
      </c>
      <c r="E39" s="165">
        <v>68794</v>
      </c>
      <c r="F39" s="165">
        <v>141009</v>
      </c>
      <c r="G39" s="165">
        <v>65603</v>
      </c>
      <c r="H39" s="164">
        <v>52114412</v>
      </c>
      <c r="I39" s="165">
        <v>7666382</v>
      </c>
      <c r="J39" s="165">
        <v>16884614</v>
      </c>
      <c r="K39" s="171">
        <v>27563416</v>
      </c>
      <c r="L39"/>
    </row>
    <row r="40" spans="2:12" ht="12.5">
      <c r="B40" s="179" t="s">
        <v>186</v>
      </c>
      <c r="C40" s="163">
        <v>47669255</v>
      </c>
      <c r="D40" s="165">
        <v>249071</v>
      </c>
      <c r="E40" s="165">
        <v>61984</v>
      </c>
      <c r="F40" s="165">
        <v>132617</v>
      </c>
      <c r="G40" s="165">
        <v>54470</v>
      </c>
      <c r="H40" s="165">
        <v>47420184</v>
      </c>
      <c r="I40" s="165">
        <v>6592748</v>
      </c>
      <c r="J40" s="165">
        <v>13791228</v>
      </c>
      <c r="K40" s="171">
        <v>27036208</v>
      </c>
      <c r="L40"/>
    </row>
    <row r="41" spans="2:12" ht="12.5">
      <c r="B41" s="179" t="s">
        <v>187</v>
      </c>
      <c r="C41" s="163">
        <v>43516517</v>
      </c>
      <c r="D41" s="165">
        <v>220161</v>
      </c>
      <c r="E41" s="165">
        <v>61712</v>
      </c>
      <c r="F41" s="165">
        <v>116252</v>
      </c>
      <c r="G41" s="165">
        <v>42197</v>
      </c>
      <c r="H41" s="165">
        <v>43296356</v>
      </c>
      <c r="I41" s="165">
        <v>5996644</v>
      </c>
      <c r="J41" s="165">
        <v>12021100</v>
      </c>
      <c r="K41" s="171">
        <v>25278612</v>
      </c>
      <c r="L41"/>
    </row>
    <row r="42" spans="2:12" ht="12.5">
      <c r="B42" s="151"/>
      <c r="C42" s="164"/>
      <c r="D42" s="164"/>
      <c r="E42" s="164"/>
      <c r="F42" s="164"/>
      <c r="G42" s="164"/>
      <c r="H42" s="164"/>
      <c r="I42" s="164"/>
      <c r="J42" s="164"/>
      <c r="K42" s="171"/>
      <c r="L42"/>
    </row>
    <row r="43" spans="2:12" ht="13">
      <c r="B43" s="176">
        <v>2019</v>
      </c>
      <c r="C43" s="157">
        <v>560913829</v>
      </c>
      <c r="D43" s="157">
        <v>2699065</v>
      </c>
      <c r="E43" s="157">
        <v>811430</v>
      </c>
      <c r="F43" s="157">
        <v>1391086</v>
      </c>
      <c r="G43" s="157">
        <v>496549</v>
      </c>
      <c r="H43" s="157">
        <v>558214764</v>
      </c>
      <c r="I43" s="157">
        <v>81414798</v>
      </c>
      <c r="J43" s="157">
        <v>150933617</v>
      </c>
      <c r="K43" s="177">
        <v>325866349</v>
      </c>
      <c r="L43"/>
    </row>
    <row r="44" spans="2:12" ht="12.75" customHeight="1">
      <c r="B44" s="180"/>
      <c r="C44" s="153"/>
      <c r="D44" s="153"/>
      <c r="E44" s="153"/>
      <c r="F44" s="153"/>
      <c r="G44" s="153"/>
      <c r="H44" s="153"/>
      <c r="I44" s="153"/>
      <c r="J44" s="153"/>
      <c r="K44" s="181"/>
      <c r="L44"/>
    </row>
    <row r="45" spans="2:12" ht="12.75" customHeight="1">
      <c r="B45" s="973" t="s">
        <v>168</v>
      </c>
      <c r="C45" s="943" t="s">
        <v>18</v>
      </c>
      <c r="D45" s="943" t="s">
        <v>169</v>
      </c>
      <c r="E45" s="950" t="s">
        <v>170</v>
      </c>
      <c r="F45" s="951"/>
      <c r="G45" s="952"/>
      <c r="H45" s="943" t="s">
        <v>171</v>
      </c>
      <c r="I45" s="950" t="s">
        <v>172</v>
      </c>
      <c r="J45" s="951"/>
      <c r="K45" s="969"/>
      <c r="L45"/>
    </row>
    <row r="46" spans="2:12" ht="12.75" customHeight="1">
      <c r="B46" s="974"/>
      <c r="C46" s="949"/>
      <c r="D46" s="949"/>
      <c r="E46" s="941" t="s">
        <v>191</v>
      </c>
      <c r="F46" s="943" t="s">
        <v>192</v>
      </c>
      <c r="G46" s="943" t="s">
        <v>193</v>
      </c>
      <c r="H46" s="949"/>
      <c r="I46" s="941" t="s">
        <v>173</v>
      </c>
      <c r="J46" s="941" t="s">
        <v>20</v>
      </c>
      <c r="K46" s="945" t="s">
        <v>174</v>
      </c>
      <c r="L46"/>
    </row>
    <row r="47" spans="2:12" ht="12.75" customHeight="1">
      <c r="B47" s="980"/>
      <c r="C47" s="944"/>
      <c r="D47" s="944"/>
      <c r="E47" s="942"/>
      <c r="F47" s="944"/>
      <c r="G47" s="944"/>
      <c r="H47" s="944"/>
      <c r="I47" s="942"/>
      <c r="J47" s="942"/>
      <c r="K47" s="946"/>
      <c r="L47"/>
    </row>
    <row r="48" spans="2:12" ht="12.5">
      <c r="B48" s="147">
        <v>0</v>
      </c>
      <c r="C48" s="154">
        <v>1</v>
      </c>
      <c r="D48" s="154">
        <v>2</v>
      </c>
      <c r="E48" s="155">
        <v>3</v>
      </c>
      <c r="F48" s="155">
        <v>4</v>
      </c>
      <c r="G48" s="154">
        <v>5</v>
      </c>
      <c r="H48" s="154">
        <v>6</v>
      </c>
      <c r="I48" s="154">
        <v>7</v>
      </c>
      <c r="J48" s="154">
        <v>8</v>
      </c>
      <c r="K48" s="182">
        <v>9</v>
      </c>
      <c r="L48"/>
    </row>
    <row r="49" spans="2:12" ht="12.5">
      <c r="B49" s="149"/>
      <c r="C49" s="152"/>
      <c r="D49" s="152"/>
      <c r="E49" s="152"/>
      <c r="F49" s="152"/>
      <c r="G49" s="152"/>
      <c r="H49" s="152"/>
      <c r="I49" s="152"/>
      <c r="J49" s="152"/>
      <c r="K49" s="178"/>
      <c r="L49"/>
    </row>
    <row r="50" spans="2:12" ht="13">
      <c r="B50" s="151"/>
      <c r="C50" s="971" t="s">
        <v>189</v>
      </c>
      <c r="D50" s="971"/>
      <c r="E50" s="971"/>
      <c r="F50" s="971"/>
      <c r="G50" s="971"/>
      <c r="H50" s="971"/>
      <c r="I50" s="971"/>
      <c r="J50" s="971"/>
      <c r="K50" s="972"/>
      <c r="L50"/>
    </row>
    <row r="51" spans="2:12" ht="13">
      <c r="B51" s="151"/>
      <c r="C51" s="156"/>
      <c r="D51" s="156"/>
      <c r="E51" s="156"/>
      <c r="F51" s="156"/>
      <c r="G51" s="156"/>
      <c r="H51" s="156"/>
      <c r="I51" s="156"/>
      <c r="J51" s="156"/>
      <c r="K51" s="183"/>
      <c r="L51"/>
    </row>
    <row r="52" spans="2:12" ht="12.5">
      <c r="B52" s="179" t="s">
        <v>176</v>
      </c>
      <c r="C52" s="163">
        <v>97042744</v>
      </c>
      <c r="D52" s="163">
        <v>397525</v>
      </c>
      <c r="E52" s="163">
        <v>123027</v>
      </c>
      <c r="F52" s="163">
        <v>190820</v>
      </c>
      <c r="G52" s="163">
        <v>83678</v>
      </c>
      <c r="H52" s="163">
        <v>96645219</v>
      </c>
      <c r="I52" s="163">
        <v>13890672</v>
      </c>
      <c r="J52" s="163">
        <v>28529726</v>
      </c>
      <c r="K52" s="170">
        <v>54224821</v>
      </c>
      <c r="L52"/>
    </row>
    <row r="53" spans="2:12" ht="12.5">
      <c r="B53" s="179" t="s">
        <v>177</v>
      </c>
      <c r="C53" s="163">
        <v>71080437</v>
      </c>
      <c r="D53" s="163">
        <v>338786</v>
      </c>
      <c r="E53" s="163">
        <v>123131</v>
      </c>
      <c r="F53" s="163">
        <v>150015</v>
      </c>
      <c r="G53" s="163">
        <v>65640</v>
      </c>
      <c r="H53" s="163">
        <v>70741651</v>
      </c>
      <c r="I53" s="163">
        <v>11152641</v>
      </c>
      <c r="J53" s="163">
        <v>19000308</v>
      </c>
      <c r="K53" s="170">
        <v>40588702</v>
      </c>
      <c r="L53"/>
    </row>
    <row r="54" spans="2:12" ht="12.5">
      <c r="B54" s="179" t="s">
        <v>178</v>
      </c>
      <c r="C54" s="163">
        <v>94326127</v>
      </c>
      <c r="D54" s="165">
        <v>370021</v>
      </c>
      <c r="E54" s="165">
        <v>141070</v>
      </c>
      <c r="F54" s="165">
        <v>162127</v>
      </c>
      <c r="G54" s="164">
        <v>66824</v>
      </c>
      <c r="H54" s="163">
        <v>93956106</v>
      </c>
      <c r="I54" s="165">
        <v>14326353</v>
      </c>
      <c r="J54" s="165">
        <v>25473371</v>
      </c>
      <c r="K54" s="171">
        <v>54156382</v>
      </c>
      <c r="L54"/>
    </row>
    <row r="55" spans="2:12" ht="12.5">
      <c r="B55" s="179" t="s">
        <v>179</v>
      </c>
      <c r="C55" s="163">
        <v>90179542</v>
      </c>
      <c r="D55" s="163">
        <v>377198</v>
      </c>
      <c r="E55" s="164">
        <v>138987</v>
      </c>
      <c r="F55" s="164">
        <v>177400</v>
      </c>
      <c r="G55" s="164">
        <v>60811</v>
      </c>
      <c r="H55" s="163">
        <v>89802344</v>
      </c>
      <c r="I55" s="164">
        <v>13026121</v>
      </c>
      <c r="J55" s="164">
        <v>24019148</v>
      </c>
      <c r="K55" s="171">
        <v>52757075</v>
      </c>
      <c r="L55"/>
    </row>
    <row r="56" spans="2:12" ht="12.5">
      <c r="B56" s="179" t="s">
        <v>180</v>
      </c>
      <c r="C56" s="163">
        <v>98348767</v>
      </c>
      <c r="D56" s="167">
        <v>365543</v>
      </c>
      <c r="E56" s="167">
        <v>134256</v>
      </c>
      <c r="F56" s="167">
        <v>176108</v>
      </c>
      <c r="G56" s="167">
        <v>55179</v>
      </c>
      <c r="H56" s="167">
        <v>97983224</v>
      </c>
      <c r="I56" s="167">
        <v>14778485</v>
      </c>
      <c r="J56" s="167">
        <v>25000492</v>
      </c>
      <c r="K56" s="172">
        <v>58204247</v>
      </c>
      <c r="L56"/>
    </row>
    <row r="57" spans="2:12" ht="12.5">
      <c r="B57" s="179" t="s">
        <v>181</v>
      </c>
      <c r="C57" s="163">
        <v>89668731</v>
      </c>
      <c r="D57" s="163">
        <v>358330</v>
      </c>
      <c r="E57" s="164">
        <v>97987</v>
      </c>
      <c r="F57" s="164">
        <v>193201</v>
      </c>
      <c r="G57" s="164">
        <v>67142</v>
      </c>
      <c r="H57" s="163">
        <v>89310401</v>
      </c>
      <c r="I57" s="164">
        <v>13566128</v>
      </c>
      <c r="J57" s="164">
        <v>23364570</v>
      </c>
      <c r="K57" s="171">
        <v>52379703</v>
      </c>
      <c r="L57"/>
    </row>
    <row r="58" spans="2:12" ht="12.5">
      <c r="B58" s="179" t="s">
        <v>182</v>
      </c>
      <c r="C58" s="163">
        <v>94814223</v>
      </c>
      <c r="D58" s="165">
        <v>399597</v>
      </c>
      <c r="E58" s="165">
        <v>105945</v>
      </c>
      <c r="F58" s="165">
        <v>239181</v>
      </c>
      <c r="G58" s="164">
        <v>54471</v>
      </c>
      <c r="H58" s="163">
        <v>94414626</v>
      </c>
      <c r="I58" s="165">
        <v>15092121</v>
      </c>
      <c r="J58" s="165">
        <v>26639045</v>
      </c>
      <c r="K58" s="171">
        <v>52683460</v>
      </c>
      <c r="L58"/>
    </row>
    <row r="59" spans="2:12" ht="12.5">
      <c r="B59" s="179" t="s">
        <v>183</v>
      </c>
      <c r="C59" s="163">
        <v>94523431</v>
      </c>
      <c r="D59" s="165">
        <v>403191</v>
      </c>
      <c r="E59" s="165">
        <v>115093</v>
      </c>
      <c r="F59" s="165">
        <v>229415</v>
      </c>
      <c r="G59" s="164">
        <v>58683</v>
      </c>
      <c r="H59" s="163">
        <v>94120240</v>
      </c>
      <c r="I59" s="165">
        <v>12344055</v>
      </c>
      <c r="J59" s="165">
        <v>25664712</v>
      </c>
      <c r="K59" s="171">
        <v>56111473</v>
      </c>
      <c r="L59"/>
    </row>
    <row r="60" spans="2:12" ht="12.5">
      <c r="B60" s="179" t="s">
        <v>184</v>
      </c>
      <c r="C60" s="163">
        <v>98036717</v>
      </c>
      <c r="D60" s="163">
        <v>422394</v>
      </c>
      <c r="E60" s="164">
        <v>114069</v>
      </c>
      <c r="F60" s="164">
        <v>234214</v>
      </c>
      <c r="G60" s="164">
        <v>74111</v>
      </c>
      <c r="H60" s="163">
        <v>97614323</v>
      </c>
      <c r="I60" s="164">
        <v>13669245</v>
      </c>
      <c r="J60" s="164">
        <v>26923250</v>
      </c>
      <c r="K60" s="171">
        <v>57021828</v>
      </c>
      <c r="L60"/>
    </row>
    <row r="61" spans="2:12" ht="12.5">
      <c r="B61" s="179" t="s">
        <v>185</v>
      </c>
      <c r="C61" s="163">
        <v>98036717</v>
      </c>
      <c r="D61" s="165">
        <v>422394</v>
      </c>
      <c r="E61" s="165">
        <v>114069</v>
      </c>
      <c r="F61" s="165">
        <v>234214</v>
      </c>
      <c r="G61" s="165">
        <v>74111</v>
      </c>
      <c r="H61" s="164">
        <v>97614323</v>
      </c>
      <c r="I61" s="165">
        <v>13669245</v>
      </c>
      <c r="J61" s="165">
        <v>26923250</v>
      </c>
      <c r="K61" s="171">
        <v>57021828</v>
      </c>
      <c r="L61"/>
    </row>
    <row r="62" spans="2:12" ht="12.5">
      <c r="B62" s="179" t="s">
        <v>186</v>
      </c>
      <c r="C62" s="163">
        <v>93991382</v>
      </c>
      <c r="D62" s="165">
        <v>442529</v>
      </c>
      <c r="E62" s="165">
        <v>110487</v>
      </c>
      <c r="F62" s="165">
        <v>234875</v>
      </c>
      <c r="G62" s="164">
        <v>97167</v>
      </c>
      <c r="H62" s="166">
        <v>93548853</v>
      </c>
      <c r="I62" s="165">
        <v>13082164</v>
      </c>
      <c r="J62" s="165">
        <v>28328455</v>
      </c>
      <c r="K62" s="171">
        <v>52138234</v>
      </c>
      <c r="L62"/>
    </row>
    <row r="63" spans="2:12" ht="12.5">
      <c r="B63" s="179" t="s">
        <v>187</v>
      </c>
      <c r="C63" s="163">
        <v>85303687</v>
      </c>
      <c r="D63" s="165">
        <v>382900</v>
      </c>
      <c r="E63" s="165">
        <v>110310</v>
      </c>
      <c r="F63" s="165">
        <v>202029</v>
      </c>
      <c r="G63" s="164">
        <v>70561</v>
      </c>
      <c r="H63" s="166">
        <v>84920787</v>
      </c>
      <c r="I63" s="165">
        <v>11813818</v>
      </c>
      <c r="J63" s="165">
        <v>24635137</v>
      </c>
      <c r="K63" s="171">
        <v>48471832</v>
      </c>
      <c r="L63"/>
    </row>
    <row r="64" spans="2:12" ht="12.5">
      <c r="B64" s="179"/>
      <c r="C64" s="162"/>
      <c r="D64" s="159"/>
      <c r="E64" s="160"/>
      <c r="F64" s="160"/>
      <c r="G64" s="160"/>
      <c r="H64" s="159"/>
      <c r="I64" s="160"/>
      <c r="J64" s="160"/>
      <c r="K64" s="184"/>
      <c r="L64"/>
    </row>
    <row r="65" spans="2:12" ht="13">
      <c r="B65" s="176">
        <v>2019</v>
      </c>
      <c r="C65" s="161">
        <v>1105352505</v>
      </c>
      <c r="D65" s="161">
        <v>4680408</v>
      </c>
      <c r="E65" s="161">
        <v>1428431</v>
      </c>
      <c r="F65" s="161">
        <v>2423599</v>
      </c>
      <c r="G65" s="161">
        <v>828378</v>
      </c>
      <c r="H65" s="161">
        <v>1100672097</v>
      </c>
      <c r="I65" s="161">
        <v>160411048</v>
      </c>
      <c r="J65" s="161">
        <v>304501464</v>
      </c>
      <c r="K65" s="185">
        <v>635759585</v>
      </c>
      <c r="L65"/>
    </row>
    <row r="66" spans="2:12" ht="12.5">
      <c r="B66" s="151"/>
      <c r="C66"/>
      <c r="D66"/>
      <c r="E66"/>
      <c r="F66"/>
      <c r="G66"/>
      <c r="H66"/>
      <c r="I66"/>
      <c r="J66"/>
      <c r="K66" s="189"/>
      <c r="L66"/>
    </row>
    <row r="67" spans="2:12" ht="17.5">
      <c r="B67" s="151"/>
      <c r="C67"/>
      <c r="D67"/>
      <c r="E67"/>
      <c r="F67" s="539"/>
      <c r="G67" s="539"/>
      <c r="H67" s="539"/>
      <c r="I67" s="539"/>
      <c r="J67"/>
      <c r="K67" s="189"/>
      <c r="L67"/>
    </row>
    <row r="68" spans="2:12" ht="18.5" thickBot="1">
      <c r="B68" s="151"/>
      <c r="C68"/>
      <c r="D68"/>
      <c r="E68" s="186"/>
      <c r="F68" s="187" t="s">
        <v>190</v>
      </c>
      <c r="G68" s="187"/>
      <c r="H68" s="187"/>
      <c r="I68" s="187"/>
      <c r="J68" s="188"/>
      <c r="K68" s="189"/>
      <c r="L68"/>
    </row>
    <row r="69" spans="2:12" ht="15.5">
      <c r="B69" s="10" t="s">
        <v>176</v>
      </c>
      <c r="C69" s="12">
        <f>C52/C13</f>
        <v>604.98577974502041</v>
      </c>
      <c r="D69" s="12">
        <f t="shared" ref="D69:K69" si="0">D52/D13</f>
        <v>93.491298212605827</v>
      </c>
      <c r="E69" s="12">
        <f t="shared" si="0"/>
        <v>61.729553437029601</v>
      </c>
      <c r="F69" s="12">
        <f t="shared" si="0"/>
        <v>100.48446550816219</v>
      </c>
      <c r="G69" s="12">
        <f t="shared" si="0"/>
        <v>232.4388888888889</v>
      </c>
      <c r="H69" s="12">
        <f t="shared" si="0"/>
        <v>618.91362317726851</v>
      </c>
      <c r="I69" s="12">
        <f t="shared" si="0"/>
        <v>543.11354394745069</v>
      </c>
      <c r="J69" s="12">
        <f t="shared" si="0"/>
        <v>575.46293644230184</v>
      </c>
      <c r="K69" s="143">
        <f t="shared" si="0"/>
        <v>669.44223456790121</v>
      </c>
      <c r="L69"/>
    </row>
    <row r="70" spans="2:12" ht="15.5">
      <c r="B70" s="9" t="s">
        <v>177</v>
      </c>
      <c r="C70" s="13">
        <f>C53/C14</f>
        <v>600.35674045795076</v>
      </c>
      <c r="D70" s="13">
        <f t="shared" ref="D70:K70" si="1">D53/D14</f>
        <v>90.078702472746613</v>
      </c>
      <c r="E70" s="13">
        <f t="shared" si="1"/>
        <v>62.662086513994907</v>
      </c>
      <c r="F70" s="13">
        <f t="shared" si="1"/>
        <v>99.810379241516969</v>
      </c>
      <c r="G70" s="13">
        <f t="shared" si="1"/>
        <v>224.0273037542662</v>
      </c>
      <c r="H70" s="13">
        <f t="shared" si="1"/>
        <v>617.09804075508566</v>
      </c>
      <c r="I70" s="13">
        <f t="shared" si="1"/>
        <v>546.51056010192576</v>
      </c>
      <c r="J70" s="13">
        <f t="shared" si="1"/>
        <v>579.96727816611212</v>
      </c>
      <c r="K70" s="144">
        <f t="shared" si="1"/>
        <v>660.32247673586255</v>
      </c>
      <c r="L70"/>
    </row>
    <row r="71" spans="2:12" ht="15.5">
      <c r="B71" s="9" t="s">
        <v>178</v>
      </c>
      <c r="C71" s="13">
        <f t="shared" ref="C71:K71" si="2">C54/C15</f>
        <v>610.65157184659608</v>
      </c>
      <c r="D71" s="13">
        <f t="shared" si="2"/>
        <v>88.205244338498218</v>
      </c>
      <c r="E71" s="13">
        <f t="shared" si="2"/>
        <v>62.586512866015973</v>
      </c>
      <c r="F71" s="13">
        <f t="shared" si="2"/>
        <v>100.20210135970333</v>
      </c>
      <c r="G71" s="13">
        <f t="shared" si="2"/>
        <v>206.88544891640868</v>
      </c>
      <c r="H71" s="13">
        <f t="shared" si="2"/>
        <v>625.23611027929167</v>
      </c>
      <c r="I71" s="13">
        <f t="shared" si="2"/>
        <v>552.7568871054865</v>
      </c>
      <c r="J71" s="13">
        <f t="shared" si="2"/>
        <v>581.30510485840125</v>
      </c>
      <c r="K71" s="144">
        <f t="shared" si="2"/>
        <v>672.46606402264877</v>
      </c>
      <c r="L71"/>
    </row>
    <row r="72" spans="2:12" ht="15.5">
      <c r="B72" s="9" t="s">
        <v>179</v>
      </c>
      <c r="C72" s="13">
        <f t="shared" ref="C72:K72" si="3">C55/C16</f>
        <v>613.22431965619012</v>
      </c>
      <c r="D72" s="13">
        <f t="shared" si="3"/>
        <v>83.803154854476787</v>
      </c>
      <c r="E72" s="13">
        <f t="shared" si="3"/>
        <v>60.481723237597912</v>
      </c>
      <c r="F72" s="13">
        <f t="shared" si="3"/>
        <v>92.060197197716661</v>
      </c>
      <c r="G72" s="13">
        <f t="shared" si="3"/>
        <v>220.32971014492753</v>
      </c>
      <c r="H72" s="13">
        <f t="shared" si="3"/>
        <v>629.93991175459644</v>
      </c>
      <c r="I72" s="13">
        <f t="shared" si="3"/>
        <v>549.27771452667093</v>
      </c>
      <c r="J72" s="13">
        <f t="shared" si="3"/>
        <v>588.31528155387366</v>
      </c>
      <c r="K72" s="144">
        <f t="shared" si="3"/>
        <v>676.24270973530736</v>
      </c>
      <c r="L72"/>
    </row>
    <row r="73" spans="2:12" ht="15.5">
      <c r="B73" s="9" t="s">
        <v>180</v>
      </c>
      <c r="C73" s="13">
        <f t="shared" ref="C73:K73" si="4">C56/C17</f>
        <v>608.45830755524764</v>
      </c>
      <c r="D73" s="13">
        <f t="shared" si="4"/>
        <v>88.167631452001928</v>
      </c>
      <c r="E73" s="13">
        <f t="shared" si="4"/>
        <v>63.358187824445494</v>
      </c>
      <c r="F73" s="13">
        <f t="shared" si="4"/>
        <v>98.219743446737311</v>
      </c>
      <c r="G73" s="13">
        <f t="shared" si="4"/>
        <v>235.80769230769232</v>
      </c>
      <c r="H73" s="13">
        <f t="shared" si="4"/>
        <v>622.15520985459398</v>
      </c>
      <c r="I73" s="13">
        <f t="shared" si="4"/>
        <v>537.08696758249744</v>
      </c>
      <c r="J73" s="13">
        <f t="shared" si="4"/>
        <v>573.6162812041116</v>
      </c>
      <c r="K73" s="144">
        <f t="shared" si="4"/>
        <v>673.73824516726472</v>
      </c>
      <c r="L73"/>
    </row>
    <row r="74" spans="2:12" ht="15.5">
      <c r="B74" s="9" t="s">
        <v>181</v>
      </c>
      <c r="C74" s="13">
        <f t="shared" ref="C74:K74" si="5">C57/C18</f>
        <v>604.89298362779027</v>
      </c>
      <c r="D74" s="13">
        <f t="shared" si="5"/>
        <v>94.099264705882348</v>
      </c>
      <c r="E74" s="13">
        <f t="shared" si="5"/>
        <v>62.056364787840408</v>
      </c>
      <c r="F74" s="13">
        <f t="shared" si="5"/>
        <v>100.41632016632016</v>
      </c>
      <c r="G74" s="13">
        <f t="shared" si="5"/>
        <v>220.1377049180328</v>
      </c>
      <c r="H74" s="13">
        <f t="shared" si="5"/>
        <v>618.36033123082996</v>
      </c>
      <c r="I74" s="13">
        <f t="shared" si="5"/>
        <v>525.6762893788507</v>
      </c>
      <c r="J74" s="13">
        <f t="shared" si="5"/>
        <v>566.922330332662</v>
      </c>
      <c r="K74" s="144">
        <f t="shared" si="5"/>
        <v>676.64418493495759</v>
      </c>
      <c r="L74"/>
    </row>
    <row r="75" spans="2:12" ht="15.5">
      <c r="B75" s="9" t="s">
        <v>182</v>
      </c>
      <c r="C75" s="13">
        <f t="shared" ref="C75:K75" si="6">C58/C19</f>
        <v>577.31529595148356</v>
      </c>
      <c r="D75" s="13">
        <f t="shared" si="6"/>
        <v>99.74962556165751</v>
      </c>
      <c r="E75" s="13">
        <f t="shared" si="6"/>
        <v>65.478986402966626</v>
      </c>
      <c r="F75" s="13">
        <f t="shared" si="6"/>
        <v>109.51510989010988</v>
      </c>
      <c r="G75" s="13">
        <f t="shared" si="6"/>
        <v>267.01470588235293</v>
      </c>
      <c r="H75" s="13">
        <f t="shared" si="6"/>
        <v>589.25540639218104</v>
      </c>
      <c r="I75" s="13">
        <f t="shared" si="6"/>
        <v>517.4382349916001</v>
      </c>
      <c r="J75" s="13">
        <f t="shared" si="6"/>
        <v>543.94260219708417</v>
      </c>
      <c r="K75" s="144">
        <f t="shared" si="6"/>
        <v>641.80810369612357</v>
      </c>
      <c r="L75"/>
    </row>
    <row r="76" spans="2:12" ht="15.5">
      <c r="B76" s="9" t="s">
        <v>183</v>
      </c>
      <c r="C76" s="13">
        <f t="shared" ref="C76:K76" si="7">C59/C20</f>
        <v>596.62960064129675</v>
      </c>
      <c r="D76" s="13">
        <f t="shared" si="7"/>
        <v>94.55698874296435</v>
      </c>
      <c r="E76" s="13">
        <f t="shared" si="7"/>
        <v>63.447078280044103</v>
      </c>
      <c r="F76" s="13">
        <f t="shared" si="7"/>
        <v>103.76074174581638</v>
      </c>
      <c r="G76" s="13">
        <f t="shared" si="7"/>
        <v>245.53556485355648</v>
      </c>
      <c r="H76" s="13">
        <f t="shared" si="7"/>
        <v>610.51626504070316</v>
      </c>
      <c r="I76" s="13">
        <f t="shared" si="7"/>
        <v>529.94697977933288</v>
      </c>
      <c r="J76" s="13">
        <f t="shared" si="7"/>
        <v>558.88835173450059</v>
      </c>
      <c r="K76" s="144">
        <f t="shared" si="7"/>
        <v>660.5157443702841</v>
      </c>
      <c r="L76"/>
    </row>
    <row r="77" spans="2:12" ht="15.5">
      <c r="B77" s="9" t="s">
        <v>184</v>
      </c>
      <c r="C77" s="13">
        <f t="shared" ref="C77:K77" si="8">C60/C21</f>
        <v>594.12231305791738</v>
      </c>
      <c r="D77" s="13">
        <f t="shared" si="8"/>
        <v>95.976823449216084</v>
      </c>
      <c r="E77" s="13">
        <f t="shared" si="8"/>
        <v>63.79697986577181</v>
      </c>
      <c r="F77" s="13">
        <f t="shared" si="8"/>
        <v>102.50065645514223</v>
      </c>
      <c r="G77" s="13">
        <f t="shared" si="8"/>
        <v>225.94817073170731</v>
      </c>
      <c r="H77" s="13">
        <f t="shared" si="8"/>
        <v>607.77238652636822</v>
      </c>
      <c r="I77" s="13">
        <f t="shared" si="8"/>
        <v>531.8358493502451</v>
      </c>
      <c r="J77" s="13">
        <f t="shared" si="8"/>
        <v>553.87376823222041</v>
      </c>
      <c r="K77" s="144">
        <f t="shared" si="8"/>
        <v>660.74726242482529</v>
      </c>
      <c r="L77"/>
    </row>
    <row r="78" spans="2:12" ht="15.5">
      <c r="B78" s="9" t="s">
        <v>185</v>
      </c>
      <c r="C78" s="13">
        <f t="shared" ref="C78:K78" si="9">C61/C22</f>
        <v>557.12176507359209</v>
      </c>
      <c r="D78" s="13">
        <f t="shared" si="9"/>
        <v>87.506525792417648</v>
      </c>
      <c r="E78" s="13">
        <f t="shared" si="9"/>
        <v>59.349115504682622</v>
      </c>
      <c r="F78" s="13">
        <f t="shared" si="9"/>
        <v>97.386278586278593</v>
      </c>
      <c r="G78" s="13">
        <f t="shared" si="9"/>
        <v>148.22200000000001</v>
      </c>
      <c r="H78" s="13">
        <f t="shared" si="9"/>
        <v>570.3670205617525</v>
      </c>
      <c r="I78" s="13">
        <f t="shared" si="9"/>
        <v>482.70516985662829</v>
      </c>
      <c r="J78" s="13">
        <f t="shared" si="9"/>
        <v>446.01500894572922</v>
      </c>
      <c r="K78" s="144">
        <f t="shared" si="9"/>
        <v>691.50056390293594</v>
      </c>
      <c r="L78"/>
    </row>
    <row r="79" spans="2:12" ht="15.5">
      <c r="B79" s="9" t="s">
        <v>186</v>
      </c>
      <c r="C79" s="13">
        <f t="shared" ref="C79:K80" si="10">C62/C23</f>
        <v>592.26569963074519</v>
      </c>
      <c r="D79" s="13">
        <f t="shared" si="10"/>
        <v>96.791119860017503</v>
      </c>
      <c r="E79" s="13">
        <f t="shared" si="10"/>
        <v>62.991448118586092</v>
      </c>
      <c r="F79" s="13">
        <f t="shared" si="10"/>
        <v>97.946205170975816</v>
      </c>
      <c r="G79" s="13">
        <f t="shared" si="10"/>
        <v>231.35</v>
      </c>
      <c r="H79" s="13">
        <f t="shared" si="10"/>
        <v>606.96347793363873</v>
      </c>
      <c r="I79" s="13">
        <f t="shared" si="10"/>
        <v>530.88888888888891</v>
      </c>
      <c r="J79" s="13">
        <f t="shared" si="10"/>
        <v>562.1394412033178</v>
      </c>
      <c r="K79" s="144">
        <f t="shared" si="10"/>
        <v>659.22662789227468</v>
      </c>
      <c r="L79"/>
    </row>
    <row r="80" spans="2:12" ht="16" thickBot="1">
      <c r="B80" s="11" t="s">
        <v>187</v>
      </c>
      <c r="C80" s="14">
        <f t="shared" si="10"/>
        <v>595.7002981864398</v>
      </c>
      <c r="D80" s="14">
        <f>D63/D24</f>
        <v>94.543209876543216</v>
      </c>
      <c r="E80" s="14">
        <f t="shared" ref="E80:K80" si="11">E63/E24</f>
        <v>61.556919642857146</v>
      </c>
      <c r="F80" s="14">
        <f t="shared" si="11"/>
        <v>103.55151204510507</v>
      </c>
      <c r="G80" s="14">
        <f t="shared" si="11"/>
        <v>229.84039087947883</v>
      </c>
      <c r="H80" s="14">
        <f t="shared" si="11"/>
        <v>610.28672142810944</v>
      </c>
      <c r="I80" s="14">
        <f t="shared" si="11"/>
        <v>536.3091519883784</v>
      </c>
      <c r="J80" s="14">
        <f t="shared" si="11"/>
        <v>565.32429951579957</v>
      </c>
      <c r="K80" s="146">
        <f t="shared" si="11"/>
        <v>659.08615250734249</v>
      </c>
    </row>
    <row r="84" spans="2:11" ht="18">
      <c r="B84" s="959" t="s">
        <v>255</v>
      </c>
      <c r="C84" s="959"/>
      <c r="D84" s="959"/>
      <c r="E84" s="959"/>
      <c r="F84" s="959"/>
      <c r="G84" s="959"/>
      <c r="H84" s="959"/>
      <c r="I84" s="959"/>
      <c r="J84" s="959"/>
      <c r="K84" s="959"/>
    </row>
    <row r="85" spans="2:11" ht="18.5" thickBot="1">
      <c r="B85" s="83"/>
      <c r="C85" s="83"/>
      <c r="D85" s="83"/>
      <c r="E85" s="83"/>
      <c r="F85" s="84" t="s">
        <v>167</v>
      </c>
      <c r="G85" s="83"/>
      <c r="H85" s="83"/>
      <c r="I85" s="83"/>
      <c r="J85" s="83"/>
      <c r="K85" s="83"/>
    </row>
    <row r="86" spans="2:11" ht="12.75" customHeight="1">
      <c r="B86" s="960" t="s">
        <v>168</v>
      </c>
      <c r="C86" s="963" t="s">
        <v>18</v>
      </c>
      <c r="D86" s="963" t="s">
        <v>169</v>
      </c>
      <c r="E86" s="938" t="s">
        <v>170</v>
      </c>
      <c r="F86" s="939"/>
      <c r="G86" s="964"/>
      <c r="H86" s="979" t="s">
        <v>171</v>
      </c>
      <c r="I86" s="938" t="s">
        <v>172</v>
      </c>
      <c r="J86" s="939"/>
      <c r="K86" s="940"/>
    </row>
    <row r="87" spans="2:11" ht="11.25" customHeight="1">
      <c r="B87" s="961"/>
      <c r="C87" s="949"/>
      <c r="D87" s="949"/>
      <c r="E87" s="941" t="s">
        <v>191</v>
      </c>
      <c r="F87" s="943" t="s">
        <v>192</v>
      </c>
      <c r="G87" s="943" t="s">
        <v>193</v>
      </c>
      <c r="H87" s="954"/>
      <c r="I87" s="941" t="s">
        <v>173</v>
      </c>
      <c r="J87" s="941" t="s">
        <v>20</v>
      </c>
      <c r="K87" s="945" t="s">
        <v>224</v>
      </c>
    </row>
    <row r="88" spans="2:11" ht="11.25" customHeight="1">
      <c r="B88" s="961"/>
      <c r="C88" s="949"/>
      <c r="D88" s="949"/>
      <c r="E88" s="958"/>
      <c r="F88" s="949"/>
      <c r="G88" s="949"/>
      <c r="H88" s="954"/>
      <c r="I88" s="958"/>
      <c r="J88" s="958"/>
      <c r="K88" s="970"/>
    </row>
    <row r="89" spans="2:11" ht="12.5">
      <c r="B89" s="147">
        <v>0</v>
      </c>
      <c r="C89" s="65">
        <v>1</v>
      </c>
      <c r="D89" s="65">
        <v>2</v>
      </c>
      <c r="E89" s="66">
        <v>3</v>
      </c>
      <c r="F89" s="66">
        <v>4</v>
      </c>
      <c r="G89" s="65">
        <v>5</v>
      </c>
      <c r="H89" s="65">
        <v>6</v>
      </c>
      <c r="I89" s="65">
        <v>7</v>
      </c>
      <c r="J89" s="65">
        <v>8</v>
      </c>
      <c r="K89" s="148">
        <v>9</v>
      </c>
    </row>
    <row r="90" spans="2:11" ht="12.5">
      <c r="B90" s="149"/>
      <c r="C90" s="67"/>
      <c r="D90" s="67"/>
      <c r="E90" s="67"/>
      <c r="F90" s="67"/>
      <c r="G90" s="67"/>
      <c r="H90" s="67"/>
      <c r="I90" s="67"/>
      <c r="J90" s="67"/>
      <c r="K90" s="150"/>
    </row>
    <row r="91" spans="2:11" ht="14">
      <c r="B91" s="151"/>
      <c r="C91" s="947" t="s">
        <v>175</v>
      </c>
      <c r="D91" s="947"/>
      <c r="E91" s="947"/>
      <c r="F91" s="947"/>
      <c r="G91" s="947"/>
      <c r="H91" s="947"/>
      <c r="I91" s="947"/>
      <c r="J91" s="947"/>
      <c r="K91" s="948"/>
    </row>
    <row r="92" spans="2:11" ht="12.5">
      <c r="B92" s="149"/>
      <c r="C92" s="67"/>
      <c r="D92" s="67"/>
      <c r="E92" s="67"/>
      <c r="F92" s="67"/>
      <c r="G92" s="67"/>
      <c r="H92" s="67"/>
      <c r="I92" s="67"/>
      <c r="J92" s="67"/>
      <c r="K92" s="150"/>
    </row>
    <row r="93" spans="2:11" ht="12.5">
      <c r="B93" s="169" t="s">
        <v>176</v>
      </c>
      <c r="C93" s="163">
        <f>SUM(D93+H93)</f>
        <v>163247</v>
      </c>
      <c r="D93" s="163">
        <v>4183</v>
      </c>
      <c r="E93" s="163">
        <v>1936</v>
      </c>
      <c r="F93" s="163">
        <v>1878</v>
      </c>
      <c r="G93" s="163">
        <v>369</v>
      </c>
      <c r="H93" s="163">
        <v>159064</v>
      </c>
      <c r="I93" s="163">
        <v>25823</v>
      </c>
      <c r="J93" s="163">
        <v>47119</v>
      </c>
      <c r="K93" s="170">
        <v>86122</v>
      </c>
    </row>
    <row r="94" spans="2:11" ht="12.5">
      <c r="B94" s="169" t="s">
        <v>177</v>
      </c>
      <c r="C94" s="163">
        <f t="shared" ref="C94:C104" si="12">SUM(D94+H94)</f>
        <v>154797</v>
      </c>
      <c r="D94" s="163">
        <v>3855</v>
      </c>
      <c r="E94" s="163">
        <v>1652</v>
      </c>
      <c r="F94" s="163">
        <v>1884</v>
      </c>
      <c r="G94" s="163">
        <v>319</v>
      </c>
      <c r="H94" s="163">
        <v>150942</v>
      </c>
      <c r="I94" s="163">
        <v>24820</v>
      </c>
      <c r="J94" s="163">
        <v>41251</v>
      </c>
      <c r="K94" s="170">
        <v>84871</v>
      </c>
    </row>
    <row r="95" spans="2:11" ht="12.5">
      <c r="B95" s="169" t="s">
        <v>178</v>
      </c>
      <c r="C95" s="163">
        <f t="shared" si="12"/>
        <v>151453</v>
      </c>
      <c r="D95" s="165">
        <v>3672</v>
      </c>
      <c r="E95" s="165">
        <v>1511</v>
      </c>
      <c r="F95" s="165">
        <v>1781</v>
      </c>
      <c r="G95" s="164">
        <v>380</v>
      </c>
      <c r="H95" s="163">
        <v>147781</v>
      </c>
      <c r="I95" s="165">
        <v>22185</v>
      </c>
      <c r="J95" s="165">
        <v>39306</v>
      </c>
      <c r="K95" s="171">
        <v>86290</v>
      </c>
    </row>
    <row r="96" spans="2:11" ht="12.5">
      <c r="B96" s="169" t="s">
        <v>179</v>
      </c>
      <c r="C96" s="163">
        <f>SUM(D96+H96)</f>
        <v>123387</v>
      </c>
      <c r="D96" s="163">
        <v>2579</v>
      </c>
      <c r="E96" s="164">
        <v>1048</v>
      </c>
      <c r="F96" s="164">
        <v>1175</v>
      </c>
      <c r="G96" s="163">
        <v>356</v>
      </c>
      <c r="H96" s="163">
        <v>120808</v>
      </c>
      <c r="I96" s="163">
        <v>18805</v>
      </c>
      <c r="J96" s="163">
        <v>35098</v>
      </c>
      <c r="K96" s="170">
        <v>66905</v>
      </c>
    </row>
    <row r="97" spans="2:11" ht="12.5">
      <c r="B97" s="169" t="s">
        <v>180</v>
      </c>
      <c r="C97" s="163">
        <f>SUM(D97+H97)</f>
        <v>141955</v>
      </c>
      <c r="D97" s="69">
        <v>3254</v>
      </c>
      <c r="E97" s="167">
        <v>1374</v>
      </c>
      <c r="F97" s="158">
        <v>1580</v>
      </c>
      <c r="G97" s="158">
        <v>300</v>
      </c>
      <c r="H97" s="69">
        <v>138701</v>
      </c>
      <c r="I97" s="167">
        <v>23058</v>
      </c>
      <c r="J97" s="167">
        <v>36148</v>
      </c>
      <c r="K97" s="172">
        <v>79495</v>
      </c>
    </row>
    <row r="98" spans="2:11" ht="12.5">
      <c r="B98" s="169" t="s">
        <v>181</v>
      </c>
      <c r="C98" s="163">
        <f t="shared" si="12"/>
        <v>166759</v>
      </c>
      <c r="D98" s="163">
        <v>3740</v>
      </c>
      <c r="E98" s="164">
        <v>1503</v>
      </c>
      <c r="F98" s="164">
        <v>2000</v>
      </c>
      <c r="G98" s="163">
        <v>237</v>
      </c>
      <c r="H98" s="163">
        <v>163019</v>
      </c>
      <c r="I98" s="163">
        <v>27394</v>
      </c>
      <c r="J98" s="163">
        <v>41041</v>
      </c>
      <c r="K98" s="170">
        <v>94584</v>
      </c>
    </row>
    <row r="99" spans="2:11" ht="12.5">
      <c r="B99" s="169" t="s">
        <v>182</v>
      </c>
      <c r="C99" s="163">
        <f>SUM(D99+H99)</f>
        <v>176233</v>
      </c>
      <c r="D99" s="70">
        <v>4202</v>
      </c>
      <c r="E99" s="165">
        <v>1869</v>
      </c>
      <c r="F99" s="164">
        <v>2029</v>
      </c>
      <c r="G99" s="164">
        <v>304</v>
      </c>
      <c r="H99" s="163">
        <v>172031</v>
      </c>
      <c r="I99" s="165">
        <v>31264</v>
      </c>
      <c r="J99" s="165">
        <v>50784</v>
      </c>
      <c r="K99" s="171">
        <v>89983</v>
      </c>
    </row>
    <row r="100" spans="2:11" ht="12.5">
      <c r="B100" s="169" t="s">
        <v>183</v>
      </c>
      <c r="C100" s="163">
        <f t="shared" si="12"/>
        <v>151920</v>
      </c>
      <c r="D100" s="70">
        <v>4257</v>
      </c>
      <c r="E100" s="165">
        <v>1568</v>
      </c>
      <c r="F100" s="165">
        <v>2117</v>
      </c>
      <c r="G100" s="164">
        <v>572</v>
      </c>
      <c r="H100" s="163">
        <v>147663</v>
      </c>
      <c r="I100" s="165">
        <v>24922</v>
      </c>
      <c r="J100" s="165">
        <v>43850</v>
      </c>
      <c r="K100" s="171">
        <v>78891</v>
      </c>
    </row>
    <row r="101" spans="2:11" ht="12.5">
      <c r="B101" s="169" t="s">
        <v>184</v>
      </c>
      <c r="C101" s="163">
        <f t="shared" si="12"/>
        <v>168873</v>
      </c>
      <c r="D101" s="163">
        <v>4787</v>
      </c>
      <c r="E101" s="164">
        <v>2244</v>
      </c>
      <c r="F101" s="164">
        <v>2284</v>
      </c>
      <c r="G101" s="163">
        <v>259</v>
      </c>
      <c r="H101" s="163">
        <v>164086</v>
      </c>
      <c r="I101" s="163">
        <v>25977</v>
      </c>
      <c r="J101" s="163">
        <v>49066</v>
      </c>
      <c r="K101" s="170">
        <v>89043</v>
      </c>
    </row>
    <row r="102" spans="2:11" ht="12.5">
      <c r="B102" s="173" t="s">
        <v>185</v>
      </c>
      <c r="C102" s="163">
        <f>SUM(D102+H102)</f>
        <v>167227</v>
      </c>
      <c r="D102" s="70">
        <v>4810</v>
      </c>
      <c r="E102" s="165">
        <v>2454</v>
      </c>
      <c r="F102" s="165">
        <v>1999</v>
      </c>
      <c r="G102" s="165">
        <v>357</v>
      </c>
      <c r="H102" s="164">
        <v>162417</v>
      </c>
      <c r="I102" s="165">
        <v>27314</v>
      </c>
      <c r="J102" s="165">
        <v>55182</v>
      </c>
      <c r="K102" s="171">
        <v>79921</v>
      </c>
    </row>
    <row r="103" spans="2:11" ht="12.5">
      <c r="B103" s="174" t="s">
        <v>186</v>
      </c>
      <c r="C103" s="163">
        <f>SUM(D103+H103)</f>
        <v>137617</v>
      </c>
      <c r="D103" s="165">
        <v>3779</v>
      </c>
      <c r="E103" s="165">
        <v>1461</v>
      </c>
      <c r="F103" s="165">
        <v>1884</v>
      </c>
      <c r="G103" s="165">
        <v>434</v>
      </c>
      <c r="H103" s="165">
        <v>133838</v>
      </c>
      <c r="I103" s="165">
        <v>22269</v>
      </c>
      <c r="J103" s="165">
        <v>45841</v>
      </c>
      <c r="K103" s="171">
        <v>65728</v>
      </c>
    </row>
    <row r="104" spans="2:11" ht="12.5">
      <c r="B104" s="174" t="s">
        <v>187</v>
      </c>
      <c r="C104" s="163">
        <f t="shared" si="12"/>
        <v>149450</v>
      </c>
      <c r="D104" s="165">
        <v>4271</v>
      </c>
      <c r="E104" s="165">
        <v>1935</v>
      </c>
      <c r="F104" s="165">
        <v>1913</v>
      </c>
      <c r="G104" s="165">
        <v>423</v>
      </c>
      <c r="H104" s="165">
        <v>145179</v>
      </c>
      <c r="I104" s="165">
        <v>23304</v>
      </c>
      <c r="J104" s="165">
        <v>47671</v>
      </c>
      <c r="K104" s="171">
        <v>74204</v>
      </c>
    </row>
    <row r="105" spans="2:11" ht="14">
      <c r="B105" s="175"/>
      <c r="C105" s="164"/>
      <c r="D105" s="164"/>
      <c r="E105" s="164"/>
      <c r="F105" s="164"/>
      <c r="G105" s="164"/>
      <c r="H105" s="164"/>
      <c r="I105" s="164"/>
      <c r="J105" s="164"/>
      <c r="K105" s="171"/>
    </row>
    <row r="106" spans="2:11" ht="13">
      <c r="B106" s="176">
        <v>2020</v>
      </c>
      <c r="C106" s="157">
        <f t="shared" ref="C106:K106" si="13">SUM(C93:C104)</f>
        <v>1852918</v>
      </c>
      <c r="D106" s="157">
        <f>SUM(D93:D104)</f>
        <v>47389</v>
      </c>
      <c r="E106" s="157">
        <f t="shared" si="13"/>
        <v>20555</v>
      </c>
      <c r="F106" s="157">
        <f t="shared" si="13"/>
        <v>22524</v>
      </c>
      <c r="G106" s="157">
        <f>SUM(G93:G104)</f>
        <v>4310</v>
      </c>
      <c r="H106" s="157">
        <f t="shared" si="13"/>
        <v>1805529</v>
      </c>
      <c r="I106" s="157">
        <f t="shared" si="13"/>
        <v>297135</v>
      </c>
      <c r="J106" s="157">
        <f t="shared" si="13"/>
        <v>532357</v>
      </c>
      <c r="K106" s="177">
        <f t="shared" si="13"/>
        <v>976037</v>
      </c>
    </row>
    <row r="107" spans="2:11" ht="12.5">
      <c r="B107" s="151"/>
      <c r="C107" s="152"/>
      <c r="D107" s="152"/>
      <c r="E107" s="152"/>
      <c r="F107" s="152"/>
      <c r="G107" s="152"/>
      <c r="H107" s="152"/>
      <c r="I107" s="152"/>
      <c r="J107" s="152"/>
      <c r="K107" s="178"/>
    </row>
    <row r="108" spans="2:11" ht="13">
      <c r="B108" s="151"/>
      <c r="C108" s="971" t="s">
        <v>188</v>
      </c>
      <c r="D108" s="971"/>
      <c r="E108" s="971"/>
      <c r="F108" s="971"/>
      <c r="G108" s="971"/>
      <c r="H108" s="971"/>
      <c r="I108" s="971"/>
      <c r="J108" s="971"/>
      <c r="K108" s="972"/>
    </row>
    <row r="109" spans="2:11" ht="12.5">
      <c r="B109" s="149"/>
      <c r="C109" s="152"/>
      <c r="D109" s="152"/>
      <c r="E109" s="152"/>
      <c r="F109" s="152"/>
      <c r="G109" s="152"/>
      <c r="H109" s="152"/>
      <c r="I109" s="152"/>
      <c r="J109" s="152"/>
      <c r="K109" s="178"/>
    </row>
    <row r="110" spans="2:11" ht="12.5">
      <c r="B110" s="179" t="s">
        <v>176</v>
      </c>
      <c r="C110" s="163">
        <f t="shared" ref="C110:C121" si="14">SUM(D110+H110)</f>
        <v>49960551</v>
      </c>
      <c r="D110" s="163">
        <v>235967</v>
      </c>
      <c r="E110" s="163">
        <v>69271</v>
      </c>
      <c r="F110" s="163">
        <v>111895</v>
      </c>
      <c r="G110" s="163">
        <v>54801</v>
      </c>
      <c r="H110" s="163">
        <v>49724584</v>
      </c>
      <c r="I110" s="163">
        <v>7150936</v>
      </c>
      <c r="J110" s="163">
        <v>13108259</v>
      </c>
      <c r="K110" s="170">
        <v>29465389</v>
      </c>
    </row>
    <row r="111" spans="2:11" ht="12.5">
      <c r="B111" s="179" t="s">
        <v>177</v>
      </c>
      <c r="C111" s="163">
        <f t="shared" si="14"/>
        <v>47617324</v>
      </c>
      <c r="D111" s="163">
        <v>208840</v>
      </c>
      <c r="E111" s="163">
        <v>57340</v>
      </c>
      <c r="F111" s="163">
        <v>107364</v>
      </c>
      <c r="G111" s="163">
        <v>44136</v>
      </c>
      <c r="H111" s="163">
        <v>47408484</v>
      </c>
      <c r="I111" s="163">
        <v>6893452</v>
      </c>
      <c r="J111" s="163">
        <v>11453223</v>
      </c>
      <c r="K111" s="170">
        <v>29061809</v>
      </c>
    </row>
    <row r="112" spans="2:11" ht="12.5">
      <c r="B112" s="179" t="s">
        <v>178</v>
      </c>
      <c r="C112" s="163">
        <f t="shared" si="14"/>
        <v>45810921</v>
      </c>
      <c r="D112" s="165">
        <v>212047</v>
      </c>
      <c r="E112" s="165">
        <v>52722</v>
      </c>
      <c r="F112" s="165">
        <v>104528</v>
      </c>
      <c r="G112" s="164">
        <v>54797</v>
      </c>
      <c r="H112" s="163">
        <v>45598874</v>
      </c>
      <c r="I112" s="165">
        <v>6206047</v>
      </c>
      <c r="J112" s="165">
        <v>10978459</v>
      </c>
      <c r="K112" s="171">
        <v>28414368</v>
      </c>
    </row>
    <row r="113" spans="2:14" ht="12.5">
      <c r="B113" s="179" t="s">
        <v>179</v>
      </c>
      <c r="C113" s="163">
        <f t="shared" si="14"/>
        <v>37947488</v>
      </c>
      <c r="D113" s="163">
        <v>152361</v>
      </c>
      <c r="E113" s="164">
        <v>38008</v>
      </c>
      <c r="F113" s="164">
        <v>67675</v>
      </c>
      <c r="G113" s="163">
        <v>46678</v>
      </c>
      <c r="H113" s="163">
        <v>37795127</v>
      </c>
      <c r="I113" s="163">
        <v>5250323</v>
      </c>
      <c r="J113" s="163">
        <v>9742524</v>
      </c>
      <c r="K113" s="170">
        <v>22802280</v>
      </c>
    </row>
    <row r="114" spans="2:14" ht="12.5">
      <c r="B114" s="179" t="s">
        <v>180</v>
      </c>
      <c r="C114" s="163">
        <f t="shared" si="14"/>
        <v>43850100</v>
      </c>
      <c r="D114" s="167">
        <v>182406</v>
      </c>
      <c r="E114" s="167">
        <v>49999</v>
      </c>
      <c r="F114" s="167">
        <v>89839</v>
      </c>
      <c r="G114" s="167">
        <v>42568</v>
      </c>
      <c r="H114" s="167">
        <v>43667694</v>
      </c>
      <c r="I114" s="167">
        <v>6427358</v>
      </c>
      <c r="J114" s="167">
        <v>9965046</v>
      </c>
      <c r="K114" s="172">
        <v>27275290</v>
      </c>
    </row>
    <row r="115" spans="2:14" ht="12.5">
      <c r="B115" s="179" t="s">
        <v>181</v>
      </c>
      <c r="C115" s="163">
        <f t="shared" si="14"/>
        <v>52025091</v>
      </c>
      <c r="D115" s="163">
        <v>205453</v>
      </c>
      <c r="E115" s="164">
        <v>52679</v>
      </c>
      <c r="F115" s="164">
        <v>121156</v>
      </c>
      <c r="G115" s="163">
        <v>31618</v>
      </c>
      <c r="H115" s="163">
        <v>51819638</v>
      </c>
      <c r="I115" s="163">
        <v>7514997</v>
      </c>
      <c r="J115" s="163">
        <v>11510571</v>
      </c>
      <c r="K115" s="170">
        <v>32794070</v>
      </c>
    </row>
    <row r="116" spans="2:14" ht="12.5">
      <c r="B116" s="179" t="s">
        <v>182</v>
      </c>
      <c r="C116" s="163">
        <f t="shared" si="14"/>
        <v>54051147</v>
      </c>
      <c r="D116" s="165">
        <v>228220</v>
      </c>
      <c r="E116" s="165">
        <v>67664</v>
      </c>
      <c r="F116" s="165">
        <v>124553</v>
      </c>
      <c r="G116" s="164">
        <v>36003</v>
      </c>
      <c r="H116" s="163">
        <v>53822927</v>
      </c>
      <c r="I116" s="165">
        <v>8725344</v>
      </c>
      <c r="J116" s="165">
        <v>14051630</v>
      </c>
      <c r="K116" s="171">
        <v>31045953</v>
      </c>
    </row>
    <row r="117" spans="2:14" ht="12.5">
      <c r="B117" s="179" t="s">
        <v>183</v>
      </c>
      <c r="C117" s="163">
        <f t="shared" si="14"/>
        <v>45879866</v>
      </c>
      <c r="D117" s="165">
        <v>235692</v>
      </c>
      <c r="E117" s="165">
        <v>57242</v>
      </c>
      <c r="F117" s="165">
        <v>115636</v>
      </c>
      <c r="G117" s="164">
        <v>62814</v>
      </c>
      <c r="H117" s="163">
        <v>45644174</v>
      </c>
      <c r="I117" s="165">
        <v>6814064</v>
      </c>
      <c r="J117" s="165">
        <v>12095543</v>
      </c>
      <c r="K117" s="171">
        <v>26734567</v>
      </c>
    </row>
    <row r="118" spans="2:14" ht="12.5">
      <c r="B118" s="179" t="s">
        <v>184</v>
      </c>
      <c r="C118" s="163">
        <f t="shared" si="14"/>
        <v>50006709</v>
      </c>
      <c r="D118" s="165">
        <v>255535</v>
      </c>
      <c r="E118" s="165">
        <v>81414</v>
      </c>
      <c r="F118" s="165">
        <v>142799</v>
      </c>
      <c r="G118" s="164">
        <v>31322</v>
      </c>
      <c r="H118" s="163">
        <v>49751174</v>
      </c>
      <c r="I118" s="165">
        <v>7098072</v>
      </c>
      <c r="J118" s="165">
        <v>13203179</v>
      </c>
      <c r="K118" s="171">
        <v>29449923</v>
      </c>
    </row>
    <row r="119" spans="2:14" ht="12.5">
      <c r="B119" s="179" t="s">
        <v>185</v>
      </c>
      <c r="C119" s="163">
        <f>SUM(D119+H119)</f>
        <v>49388258</v>
      </c>
      <c r="D119" s="165">
        <v>269010</v>
      </c>
      <c r="E119" s="165">
        <v>93543</v>
      </c>
      <c r="F119" s="165">
        <v>130959</v>
      </c>
      <c r="G119" s="165">
        <v>44508</v>
      </c>
      <c r="H119" s="164">
        <v>49119248</v>
      </c>
      <c r="I119" s="165">
        <v>7503226</v>
      </c>
      <c r="J119" s="165">
        <v>14927985</v>
      </c>
      <c r="K119" s="171">
        <v>26688037</v>
      </c>
    </row>
    <row r="120" spans="2:14" ht="12.5">
      <c r="B120" s="179" t="s">
        <v>186</v>
      </c>
      <c r="C120" s="163">
        <f>SUM(D120+H120)</f>
        <v>38901473</v>
      </c>
      <c r="D120" s="165">
        <v>222167</v>
      </c>
      <c r="E120" s="165">
        <v>52668</v>
      </c>
      <c r="F120" s="165">
        <v>117595</v>
      </c>
      <c r="G120" s="165">
        <v>51904</v>
      </c>
      <c r="H120" s="164">
        <v>38679306</v>
      </c>
      <c r="I120" s="165">
        <v>6116907</v>
      </c>
      <c r="J120" s="165">
        <v>12771724</v>
      </c>
      <c r="K120" s="171">
        <v>19790675</v>
      </c>
    </row>
    <row r="121" spans="2:14" ht="12.5">
      <c r="B121" s="179" t="s">
        <v>187</v>
      </c>
      <c r="C121" s="163">
        <f t="shared" si="14"/>
        <v>44379143</v>
      </c>
      <c r="D121" s="165">
        <v>235538</v>
      </c>
      <c r="E121" s="165">
        <v>68088</v>
      </c>
      <c r="F121" s="165">
        <v>114816</v>
      </c>
      <c r="G121" s="165">
        <v>52634</v>
      </c>
      <c r="H121" s="165">
        <v>44143605</v>
      </c>
      <c r="I121" s="165">
        <v>6396462</v>
      </c>
      <c r="J121" s="165">
        <v>13181865</v>
      </c>
      <c r="K121" s="171">
        <v>24565278</v>
      </c>
    </row>
    <row r="122" spans="2:14" ht="12.5">
      <c r="B122" s="151"/>
      <c r="C122" s="164"/>
      <c r="D122" s="164"/>
      <c r="E122" s="164"/>
      <c r="F122" s="164"/>
      <c r="G122" s="164"/>
      <c r="H122" s="164"/>
      <c r="I122" s="164"/>
      <c r="J122" s="164"/>
      <c r="K122" s="171"/>
    </row>
    <row r="123" spans="2:14" ht="13">
      <c r="B123" s="176">
        <v>2020</v>
      </c>
      <c r="C123" s="157">
        <f t="shared" ref="C123:K123" si="15">SUM(C110:C121)</f>
        <v>559818071</v>
      </c>
      <c r="D123" s="157">
        <f t="shared" si="15"/>
        <v>2643236</v>
      </c>
      <c r="E123" s="157">
        <f t="shared" si="15"/>
        <v>740638</v>
      </c>
      <c r="F123" s="157">
        <f t="shared" si="15"/>
        <v>1348815</v>
      </c>
      <c r="G123" s="157">
        <f t="shared" si="15"/>
        <v>553783</v>
      </c>
      <c r="H123" s="157">
        <f t="shared" si="15"/>
        <v>557174835</v>
      </c>
      <c r="I123" s="157">
        <f t="shared" si="15"/>
        <v>82097188</v>
      </c>
      <c r="J123" s="157">
        <f t="shared" si="15"/>
        <v>146990008</v>
      </c>
      <c r="K123" s="177">
        <f t="shared" si="15"/>
        <v>328087639</v>
      </c>
      <c r="N123" s="4" t="s">
        <v>273</v>
      </c>
    </row>
    <row r="124" spans="2:14" ht="13">
      <c r="B124" s="180"/>
      <c r="C124" s="153"/>
      <c r="D124" s="153"/>
      <c r="E124" s="153"/>
      <c r="F124" s="153"/>
      <c r="G124" s="153"/>
      <c r="H124" s="153"/>
      <c r="I124" s="153"/>
      <c r="J124" s="153"/>
      <c r="K124" s="181"/>
    </row>
    <row r="125" spans="2:14" ht="12.75" customHeight="1">
      <c r="B125" s="973" t="s">
        <v>168</v>
      </c>
      <c r="C125" s="943" t="s">
        <v>18</v>
      </c>
      <c r="D125" s="943" t="s">
        <v>169</v>
      </c>
      <c r="E125" s="950" t="s">
        <v>170</v>
      </c>
      <c r="F125" s="951"/>
      <c r="G125" s="952"/>
      <c r="H125" s="953" t="s">
        <v>171</v>
      </c>
      <c r="I125" s="955" t="s">
        <v>172</v>
      </c>
      <c r="J125" s="956"/>
      <c r="K125" s="957"/>
    </row>
    <row r="126" spans="2:14" ht="11.25" customHeight="1">
      <c r="B126" s="974"/>
      <c r="C126" s="949"/>
      <c r="D126" s="949"/>
      <c r="E126" s="941" t="s">
        <v>191</v>
      </c>
      <c r="F126" s="943" t="s">
        <v>192</v>
      </c>
      <c r="G126" s="943" t="s">
        <v>193</v>
      </c>
      <c r="H126" s="954"/>
      <c r="I126" s="941" t="s">
        <v>173</v>
      </c>
      <c r="J126" s="941" t="s">
        <v>20</v>
      </c>
      <c r="K126" s="945" t="s">
        <v>174</v>
      </c>
    </row>
    <row r="127" spans="2:14" ht="11.25" customHeight="1">
      <c r="B127" s="974"/>
      <c r="C127" s="949"/>
      <c r="D127" s="949"/>
      <c r="E127" s="958"/>
      <c r="F127" s="949"/>
      <c r="G127" s="949"/>
      <c r="H127" s="954"/>
      <c r="I127" s="942"/>
      <c r="J127" s="942"/>
      <c r="K127" s="946"/>
    </row>
    <row r="128" spans="2:14" ht="12.5">
      <c r="B128" s="147">
        <v>0</v>
      </c>
      <c r="C128" s="154">
        <v>1</v>
      </c>
      <c r="D128" s="154">
        <v>2</v>
      </c>
      <c r="E128" s="155">
        <v>3</v>
      </c>
      <c r="F128" s="155">
        <v>4</v>
      </c>
      <c r="G128" s="154">
        <v>5</v>
      </c>
      <c r="H128" s="154">
        <v>6</v>
      </c>
      <c r="I128" s="154">
        <v>7</v>
      </c>
      <c r="J128" s="154">
        <v>8</v>
      </c>
      <c r="K128" s="182">
        <v>9</v>
      </c>
    </row>
    <row r="129" spans="2:11" ht="12.5">
      <c r="B129" s="149"/>
      <c r="C129" s="152"/>
      <c r="D129" s="152"/>
      <c r="E129" s="152"/>
      <c r="F129" s="152"/>
      <c r="G129" s="152"/>
      <c r="H129" s="152"/>
      <c r="I129" s="152"/>
      <c r="J129" s="152"/>
      <c r="K129" s="178"/>
    </row>
    <row r="130" spans="2:11" ht="13">
      <c r="B130" s="151"/>
      <c r="C130" s="971" t="s">
        <v>189</v>
      </c>
      <c r="D130" s="971"/>
      <c r="E130" s="971"/>
      <c r="F130" s="971"/>
      <c r="G130" s="971"/>
      <c r="H130" s="971"/>
      <c r="I130" s="971"/>
      <c r="J130" s="971"/>
      <c r="K130" s="972"/>
    </row>
    <row r="131" spans="2:11" ht="13">
      <c r="B131" s="151"/>
      <c r="C131" s="156"/>
      <c r="D131" s="156"/>
      <c r="E131" s="156"/>
      <c r="F131" s="156"/>
      <c r="G131" s="156"/>
      <c r="H131" s="156"/>
      <c r="I131" s="156"/>
      <c r="J131" s="156"/>
      <c r="K131" s="183"/>
    </row>
    <row r="132" spans="2:11" ht="12.5">
      <c r="B132" s="179" t="s">
        <v>176</v>
      </c>
      <c r="C132" s="163">
        <f>SUM(D132+H132)</f>
        <v>98406751</v>
      </c>
      <c r="D132" s="163">
        <v>415255</v>
      </c>
      <c r="E132" s="163">
        <v>121753</v>
      </c>
      <c r="F132" s="163">
        <v>197678</v>
      </c>
      <c r="G132" s="163">
        <v>95824</v>
      </c>
      <c r="H132" s="163">
        <v>97991496</v>
      </c>
      <c r="I132" s="163">
        <v>14011279</v>
      </c>
      <c r="J132" s="163">
        <v>27307209</v>
      </c>
      <c r="K132" s="170">
        <v>56673008</v>
      </c>
    </row>
    <row r="133" spans="2:11" ht="12.5">
      <c r="B133" s="179" t="s">
        <v>177</v>
      </c>
      <c r="C133" s="163">
        <f t="shared" ref="C133:C143" si="16">SUM(D133+H133)</f>
        <v>94273400</v>
      </c>
      <c r="D133" s="163">
        <v>371528</v>
      </c>
      <c r="E133" s="163">
        <v>101380</v>
      </c>
      <c r="F133" s="163">
        <v>190031</v>
      </c>
      <c r="G133" s="163">
        <v>80117</v>
      </c>
      <c r="H133" s="163">
        <v>93901872</v>
      </c>
      <c r="I133" s="163">
        <v>13706847</v>
      </c>
      <c r="J133" s="163">
        <v>24084327</v>
      </c>
      <c r="K133" s="170">
        <v>56110698</v>
      </c>
    </row>
    <row r="134" spans="2:11" ht="12.5">
      <c r="B134" s="179" t="s">
        <v>178</v>
      </c>
      <c r="C134" s="163">
        <f t="shared" si="16"/>
        <v>89717346</v>
      </c>
      <c r="D134" s="165">
        <v>372120</v>
      </c>
      <c r="E134" s="165">
        <v>93526</v>
      </c>
      <c r="F134" s="165">
        <v>183035</v>
      </c>
      <c r="G134" s="164">
        <v>95559</v>
      </c>
      <c r="H134" s="163">
        <v>89345226</v>
      </c>
      <c r="I134" s="165">
        <v>12115715</v>
      </c>
      <c r="J134" s="165">
        <v>22514649</v>
      </c>
      <c r="K134" s="171">
        <v>54714862</v>
      </c>
    </row>
    <row r="135" spans="2:11" ht="12.5">
      <c r="B135" s="179" t="s">
        <v>179</v>
      </c>
      <c r="C135" s="163">
        <f t="shared" si="16"/>
        <v>74393739</v>
      </c>
      <c r="D135" s="163">
        <v>265878</v>
      </c>
      <c r="E135" s="164">
        <v>66178</v>
      </c>
      <c r="F135" s="164">
        <v>117616</v>
      </c>
      <c r="G135" s="164">
        <v>82084</v>
      </c>
      <c r="H135" s="163">
        <v>74127861</v>
      </c>
      <c r="I135" s="164">
        <v>10308616</v>
      </c>
      <c r="J135" s="164">
        <v>20143556</v>
      </c>
      <c r="K135" s="171">
        <v>43675689</v>
      </c>
    </row>
    <row r="136" spans="2:11" ht="12.5">
      <c r="B136" s="179" t="s">
        <v>180</v>
      </c>
      <c r="C136" s="163">
        <f t="shared" si="16"/>
        <v>86208498</v>
      </c>
      <c r="D136" s="167">
        <v>319898</v>
      </c>
      <c r="E136" s="167">
        <v>87279</v>
      </c>
      <c r="F136" s="167">
        <v>156470</v>
      </c>
      <c r="G136" s="167">
        <v>76149</v>
      </c>
      <c r="H136" s="167">
        <v>85888600</v>
      </c>
      <c r="I136" s="167">
        <v>12659354</v>
      </c>
      <c r="J136" s="167">
        <v>20656790</v>
      </c>
      <c r="K136" s="172">
        <v>52572456</v>
      </c>
    </row>
    <row r="137" spans="2:11" ht="12.5">
      <c r="B137" s="179" t="s">
        <v>181</v>
      </c>
      <c r="C137" s="163">
        <f t="shared" si="16"/>
        <v>101889130</v>
      </c>
      <c r="D137" s="163">
        <v>360681</v>
      </c>
      <c r="E137" s="164">
        <v>93221</v>
      </c>
      <c r="F137" s="164">
        <v>211996</v>
      </c>
      <c r="G137" s="164">
        <v>55464</v>
      </c>
      <c r="H137" s="163">
        <v>101528449</v>
      </c>
      <c r="I137" s="164">
        <v>15174672</v>
      </c>
      <c r="J137" s="164">
        <v>23731496</v>
      </c>
      <c r="K137" s="171">
        <v>62622281</v>
      </c>
    </row>
    <row r="138" spans="2:11" ht="12.5">
      <c r="B138" s="179" t="s">
        <v>182</v>
      </c>
      <c r="C138" s="163">
        <f>SUM(D138+H138)</f>
        <v>105672362</v>
      </c>
      <c r="D138" s="165">
        <v>403511</v>
      </c>
      <c r="E138" s="165">
        <v>119182</v>
      </c>
      <c r="F138" s="165">
        <v>221232</v>
      </c>
      <c r="G138" s="164">
        <v>63097</v>
      </c>
      <c r="H138" s="163">
        <v>105268851</v>
      </c>
      <c r="I138" s="165">
        <v>17023118</v>
      </c>
      <c r="J138" s="165">
        <v>28928872</v>
      </c>
      <c r="K138" s="171">
        <v>59316861</v>
      </c>
    </row>
    <row r="139" spans="2:11" ht="12.5">
      <c r="B139" s="179" t="s">
        <v>183</v>
      </c>
      <c r="C139" s="163">
        <f>SUM(D139+H139)</f>
        <v>89888573</v>
      </c>
      <c r="D139" s="165">
        <v>413288</v>
      </c>
      <c r="E139" s="165">
        <v>100914</v>
      </c>
      <c r="F139" s="165">
        <v>202818</v>
      </c>
      <c r="G139" s="164">
        <v>109556</v>
      </c>
      <c r="H139" s="163">
        <v>89475285</v>
      </c>
      <c r="I139" s="165">
        <v>13419764</v>
      </c>
      <c r="J139" s="165">
        <v>24879574</v>
      </c>
      <c r="K139" s="171">
        <v>51175947</v>
      </c>
    </row>
    <row r="140" spans="2:11" ht="12.5">
      <c r="B140" s="179" t="s">
        <v>184</v>
      </c>
      <c r="C140" s="163">
        <f t="shared" si="16"/>
        <v>98776814</v>
      </c>
      <c r="D140" s="163">
        <v>449742</v>
      </c>
      <c r="E140" s="164">
        <v>142399</v>
      </c>
      <c r="F140" s="164">
        <v>252641</v>
      </c>
      <c r="G140" s="164">
        <v>54702</v>
      </c>
      <c r="H140" s="163">
        <v>98327072</v>
      </c>
      <c r="I140" s="164">
        <v>13985215</v>
      </c>
      <c r="J140" s="164">
        <v>27586425</v>
      </c>
      <c r="K140" s="171">
        <v>56755432</v>
      </c>
    </row>
    <row r="141" spans="2:11" ht="12.5">
      <c r="B141" s="179" t="s">
        <v>185</v>
      </c>
      <c r="C141" s="163">
        <f t="shared" si="16"/>
        <v>97774164</v>
      </c>
      <c r="D141" s="165">
        <v>478145</v>
      </c>
      <c r="E141" s="165">
        <v>164762</v>
      </c>
      <c r="F141" s="165">
        <v>235023</v>
      </c>
      <c r="G141" s="165">
        <v>78360</v>
      </c>
      <c r="H141" s="164">
        <v>97296019</v>
      </c>
      <c r="I141" s="165">
        <v>14828737</v>
      </c>
      <c r="J141" s="165">
        <v>31240799</v>
      </c>
      <c r="K141" s="171">
        <v>51226483</v>
      </c>
    </row>
    <row r="142" spans="2:11" ht="12.5">
      <c r="B142" s="179" t="s">
        <v>186</v>
      </c>
      <c r="C142" s="163">
        <f t="shared" si="16"/>
        <v>81593253</v>
      </c>
      <c r="D142" s="165">
        <v>392463</v>
      </c>
      <c r="E142" s="165">
        <v>92244</v>
      </c>
      <c r="F142" s="165">
        <v>209689</v>
      </c>
      <c r="G142" s="165">
        <v>90530</v>
      </c>
      <c r="H142" s="164">
        <v>81200790</v>
      </c>
      <c r="I142" s="165">
        <v>12068851</v>
      </c>
      <c r="J142" s="165">
        <v>26605968</v>
      </c>
      <c r="K142" s="171">
        <v>42525971</v>
      </c>
    </row>
    <row r="143" spans="2:11" ht="12.5">
      <c r="B143" s="179" t="s">
        <v>187</v>
      </c>
      <c r="C143" s="163">
        <f t="shared" si="16"/>
        <v>87937614</v>
      </c>
      <c r="D143" s="165">
        <v>416595</v>
      </c>
      <c r="E143" s="165">
        <v>118762</v>
      </c>
      <c r="F143" s="165">
        <v>204236</v>
      </c>
      <c r="G143" s="164">
        <v>93597</v>
      </c>
      <c r="H143" s="166">
        <v>87521019</v>
      </c>
      <c r="I143" s="165">
        <v>12604337</v>
      </c>
      <c r="J143" s="165">
        <v>27520655</v>
      </c>
      <c r="K143" s="171">
        <v>47396027</v>
      </c>
    </row>
    <row r="144" spans="2:11" ht="12.5">
      <c r="B144" s="179"/>
      <c r="C144" s="162"/>
      <c r="D144" s="159"/>
      <c r="E144" s="160"/>
      <c r="F144" s="160"/>
      <c r="G144" s="160"/>
      <c r="H144" s="159"/>
      <c r="I144" s="160"/>
      <c r="J144" s="160"/>
      <c r="K144" s="184"/>
    </row>
    <row r="145" spans="2:12" ht="13">
      <c r="B145" s="176">
        <v>2020</v>
      </c>
      <c r="C145" s="161">
        <f t="shared" ref="C145:K145" si="17">SUM(C132:C143)</f>
        <v>1106531644</v>
      </c>
      <c r="D145" s="161">
        <f t="shared" si="17"/>
        <v>4659104</v>
      </c>
      <c r="E145" s="161">
        <f t="shared" si="17"/>
        <v>1301600</v>
      </c>
      <c r="F145" s="161">
        <f t="shared" si="17"/>
        <v>2382465</v>
      </c>
      <c r="G145" s="161">
        <f t="shared" si="17"/>
        <v>975039</v>
      </c>
      <c r="H145" s="161">
        <f t="shared" si="17"/>
        <v>1101872540</v>
      </c>
      <c r="I145" s="161">
        <f t="shared" si="17"/>
        <v>161906505</v>
      </c>
      <c r="J145" s="161">
        <f t="shared" si="17"/>
        <v>305200320</v>
      </c>
      <c r="K145" s="185">
        <f t="shared" si="17"/>
        <v>634765715</v>
      </c>
    </row>
    <row r="146" spans="2:12">
      <c r="B146" s="7"/>
      <c r="K146" s="8"/>
    </row>
    <row r="147" spans="2:12">
      <c r="B147" s="7"/>
      <c r="K147" s="8"/>
    </row>
    <row r="148" spans="2:12" ht="18.5" thickBot="1">
      <c r="B148" s="151"/>
      <c r="C148"/>
      <c r="D148"/>
      <c r="E148" s="186"/>
      <c r="F148" s="187" t="s">
        <v>190</v>
      </c>
      <c r="G148" s="187"/>
      <c r="H148" s="187"/>
      <c r="I148" s="187"/>
      <c r="J148" s="188"/>
      <c r="K148" s="189"/>
    </row>
    <row r="149" spans="2:12" ht="15.5">
      <c r="B149" s="10" t="s">
        <v>176</v>
      </c>
      <c r="C149" s="12">
        <f>C132/C93</f>
        <v>602.80893982737814</v>
      </c>
      <c r="D149" s="12">
        <f t="shared" ref="D149:K149" si="18">D132/D93</f>
        <v>99.272053550083669</v>
      </c>
      <c r="E149" s="12">
        <f t="shared" si="18"/>
        <v>62.888946280991739</v>
      </c>
      <c r="F149" s="12">
        <f t="shared" si="18"/>
        <v>105.25985090521831</v>
      </c>
      <c r="G149" s="12">
        <f t="shared" si="18"/>
        <v>259.68563685636855</v>
      </c>
      <c r="H149" s="12">
        <f t="shared" si="18"/>
        <v>616.05074686918476</v>
      </c>
      <c r="I149" s="12">
        <f t="shared" si="18"/>
        <v>542.58912597296978</v>
      </c>
      <c r="J149" s="12">
        <f t="shared" si="18"/>
        <v>579.53710817292392</v>
      </c>
      <c r="K149" s="143">
        <f t="shared" si="18"/>
        <v>658.05494531014142</v>
      </c>
    </row>
    <row r="150" spans="2:12" ht="15.5">
      <c r="B150" s="9" t="s">
        <v>177</v>
      </c>
      <c r="C150" s="13">
        <f t="shared" ref="C150:G153" si="19">C133/C94</f>
        <v>609.01309456901618</v>
      </c>
      <c r="D150" s="13">
        <f t="shared" si="19"/>
        <v>96.375616083009078</v>
      </c>
      <c r="E150" s="13">
        <f t="shared" si="19"/>
        <v>61.368038740920099</v>
      </c>
      <c r="F150" s="13">
        <f t="shared" si="19"/>
        <v>100.86571125265392</v>
      </c>
      <c r="G150" s="13">
        <f t="shared" si="19"/>
        <v>251.15047021943573</v>
      </c>
      <c r="H150" s="13">
        <f>H133/H94</f>
        <v>622.10565647732244</v>
      </c>
      <c r="I150" s="13">
        <f t="shared" ref="I150:K153" si="20">I133/I94</f>
        <v>552.25008058017727</v>
      </c>
      <c r="J150" s="13">
        <f t="shared" si="20"/>
        <v>583.84831882863443</v>
      </c>
      <c r="K150" s="144">
        <f t="shared" si="20"/>
        <v>661.12921963921713</v>
      </c>
    </row>
    <row r="151" spans="2:12" ht="15.5">
      <c r="B151" s="9" t="s">
        <v>178</v>
      </c>
      <c r="C151" s="13">
        <f t="shared" si="19"/>
        <v>592.3774768410002</v>
      </c>
      <c r="D151" s="13">
        <f t="shared" si="19"/>
        <v>101.33986928104575</v>
      </c>
      <c r="E151" s="13">
        <f t="shared" si="19"/>
        <v>61.89675711449371</v>
      </c>
      <c r="F151" s="13">
        <f t="shared" si="19"/>
        <v>102.77091521617069</v>
      </c>
      <c r="G151" s="13">
        <f t="shared" si="19"/>
        <v>251.47105263157894</v>
      </c>
      <c r="H151" s="13">
        <f>H134/H95</f>
        <v>604.5785723469188</v>
      </c>
      <c r="I151" s="13">
        <f t="shared" si="20"/>
        <v>546.12192923146267</v>
      </c>
      <c r="J151" s="13">
        <f t="shared" si="20"/>
        <v>572.80438101053278</v>
      </c>
      <c r="K151" s="144">
        <f t="shared" si="20"/>
        <v>634.08114497624285</v>
      </c>
      <c r="L151"/>
    </row>
    <row r="152" spans="2:12" ht="15.5">
      <c r="B152" s="9" t="s">
        <v>179</v>
      </c>
      <c r="C152" s="13">
        <f>C135/C96</f>
        <v>602.93012229813519</v>
      </c>
      <c r="D152" s="13">
        <f t="shared" si="19"/>
        <v>103.09344707250872</v>
      </c>
      <c r="E152" s="13">
        <f t="shared" si="19"/>
        <v>63.146946564885496</v>
      </c>
      <c r="F152" s="13">
        <f t="shared" si="19"/>
        <v>100.09872340425532</v>
      </c>
      <c r="G152" s="13">
        <f t="shared" si="19"/>
        <v>230.57303370786516</v>
      </c>
      <c r="H152" s="13">
        <f>H135/H96</f>
        <v>613.60059764254027</v>
      </c>
      <c r="I152" s="13">
        <f>I135/I96</f>
        <v>548.18484445626166</v>
      </c>
      <c r="J152" s="13">
        <f t="shared" si="20"/>
        <v>573.92318650635366</v>
      </c>
      <c r="K152" s="144">
        <f t="shared" si="20"/>
        <v>652.80156938943276</v>
      </c>
      <c r="L152"/>
    </row>
    <row r="153" spans="2:12" ht="15.5">
      <c r="B153" s="9" t="s">
        <v>180</v>
      </c>
      <c r="C153" s="13">
        <f>C136/C97</f>
        <v>607.29455109013418</v>
      </c>
      <c r="D153" s="13">
        <f t="shared" si="19"/>
        <v>98.309157959434543</v>
      </c>
      <c r="E153" s="13">
        <f t="shared" si="19"/>
        <v>63.521834061135372</v>
      </c>
      <c r="F153" s="13">
        <f t="shared" si="19"/>
        <v>99.031645569620252</v>
      </c>
      <c r="G153" s="13">
        <f t="shared" si="19"/>
        <v>253.83</v>
      </c>
      <c r="H153" s="13">
        <f>H136/H97</f>
        <v>619.23562194937313</v>
      </c>
      <c r="I153" s="13">
        <f>I136/I97</f>
        <v>549.02220487466388</v>
      </c>
      <c r="J153" s="13">
        <f t="shared" si="20"/>
        <v>571.45042602633612</v>
      </c>
      <c r="K153" s="144">
        <f t="shared" si="20"/>
        <v>661.3303478206177</v>
      </c>
      <c r="L153"/>
    </row>
    <row r="154" spans="2:12" ht="15.5">
      <c r="B154" s="9" t="s">
        <v>181</v>
      </c>
      <c r="C154" s="13">
        <f t="shared" ref="C154:K154" si="21">C137/C98</f>
        <v>610.9962880564168</v>
      </c>
      <c r="D154" s="13">
        <f t="shared" si="21"/>
        <v>96.438770053475935</v>
      </c>
      <c r="E154" s="13">
        <f t="shared" si="21"/>
        <v>62.023286759813708</v>
      </c>
      <c r="F154" s="13">
        <f t="shared" si="21"/>
        <v>105.998</v>
      </c>
      <c r="G154" s="13">
        <f t="shared" si="21"/>
        <v>234.02531645569621</v>
      </c>
      <c r="H154" s="13">
        <f t="shared" si="21"/>
        <v>622.80132377207565</v>
      </c>
      <c r="I154" s="13">
        <f t="shared" si="21"/>
        <v>553.94144703219683</v>
      </c>
      <c r="J154" s="13">
        <f t="shared" si="21"/>
        <v>578.23873687288324</v>
      </c>
      <c r="K154" s="144">
        <f t="shared" si="21"/>
        <v>662.08112365727823</v>
      </c>
      <c r="L154"/>
    </row>
    <row r="155" spans="2:12" ht="15.5">
      <c r="B155" s="9" t="s">
        <v>182</v>
      </c>
      <c r="C155" s="13">
        <f t="shared" ref="C155:K155" si="22">C138/C99</f>
        <v>599.61733614022341</v>
      </c>
      <c r="D155" s="13">
        <f t="shared" si="22"/>
        <v>96.028319847691577</v>
      </c>
      <c r="E155" s="13">
        <f t="shared" si="22"/>
        <v>63.767790262172284</v>
      </c>
      <c r="F155" s="13">
        <f t="shared" si="22"/>
        <v>109.03499260719566</v>
      </c>
      <c r="G155" s="13">
        <f t="shared" si="22"/>
        <v>207.55592105263159</v>
      </c>
      <c r="H155" s="13">
        <f t="shared" si="22"/>
        <v>611.91791595700772</v>
      </c>
      <c r="I155" s="13">
        <f t="shared" si="22"/>
        <v>544.4958418628454</v>
      </c>
      <c r="J155" s="13">
        <f t="shared" si="22"/>
        <v>569.6454001260239</v>
      </c>
      <c r="K155" s="144">
        <f t="shared" si="22"/>
        <v>659.20074903037244</v>
      </c>
      <c r="L155"/>
    </row>
    <row r="156" spans="2:12" ht="15.5">
      <c r="B156" s="9" t="s">
        <v>183</v>
      </c>
      <c r="C156" s="13">
        <f t="shared" ref="C156:K156" si="23">C139/C100</f>
        <v>591.68360321221701</v>
      </c>
      <c r="D156" s="13">
        <f t="shared" si="23"/>
        <v>97.084331688982857</v>
      </c>
      <c r="E156" s="13">
        <f t="shared" si="23"/>
        <v>64.358418367346943</v>
      </c>
      <c r="F156" s="13">
        <f t="shared" si="23"/>
        <v>95.804440245630616</v>
      </c>
      <c r="G156" s="13">
        <f t="shared" si="23"/>
        <v>191.53146853146853</v>
      </c>
      <c r="H156" s="13">
        <f t="shared" si="23"/>
        <v>605.94248389914878</v>
      </c>
      <c r="I156" s="13">
        <f t="shared" si="23"/>
        <v>538.47058823529414</v>
      </c>
      <c r="J156" s="13">
        <f t="shared" si="23"/>
        <v>567.37911060433294</v>
      </c>
      <c r="K156" s="144">
        <f t="shared" si="23"/>
        <v>648.69182796516714</v>
      </c>
      <c r="L156"/>
    </row>
    <row r="157" spans="2:12" ht="15.5">
      <c r="B157" s="9" t="s">
        <v>184</v>
      </c>
      <c r="C157" s="13">
        <f t="shared" ref="C157:K157" si="24">C140/C101</f>
        <v>584.91774291923514</v>
      </c>
      <c r="D157" s="13">
        <f t="shared" si="24"/>
        <v>93.950699811990802</v>
      </c>
      <c r="E157" s="13">
        <f t="shared" si="24"/>
        <v>63.457664884135475</v>
      </c>
      <c r="F157" s="13">
        <f t="shared" si="24"/>
        <v>110.61339754816112</v>
      </c>
      <c r="G157" s="13">
        <f t="shared" si="24"/>
        <v>211.20463320463321</v>
      </c>
      <c r="H157" s="13">
        <f t="shared" si="24"/>
        <v>599.24108089660297</v>
      </c>
      <c r="I157" s="13">
        <f t="shared" si="24"/>
        <v>538.36913423413023</v>
      </c>
      <c r="J157" s="13">
        <f t="shared" si="24"/>
        <v>562.23097460563326</v>
      </c>
      <c r="K157" s="144">
        <f t="shared" si="24"/>
        <v>637.39352896914977</v>
      </c>
      <c r="L157"/>
    </row>
    <row r="158" spans="2:12" ht="15.5">
      <c r="B158" s="9" t="s">
        <v>185</v>
      </c>
      <c r="C158" s="13">
        <f t="shared" ref="C158:K158" si="25">C141/C102</f>
        <v>584.67929221955785</v>
      </c>
      <c r="D158" s="13">
        <f t="shared" si="25"/>
        <v>99.406444906444904</v>
      </c>
      <c r="E158" s="13">
        <f t="shared" si="25"/>
        <v>67.140179299103508</v>
      </c>
      <c r="F158" s="13">
        <f t="shared" si="25"/>
        <v>117.57028514257128</v>
      </c>
      <c r="G158" s="13">
        <f t="shared" si="25"/>
        <v>219.49579831932772</v>
      </c>
      <c r="H158" s="13">
        <f t="shared" si="25"/>
        <v>599.05070897750852</v>
      </c>
      <c r="I158" s="13">
        <f t="shared" si="25"/>
        <v>542.89876986160948</v>
      </c>
      <c r="J158" s="13">
        <f t="shared" si="25"/>
        <v>566.14111485629371</v>
      </c>
      <c r="K158" s="144">
        <f t="shared" si="25"/>
        <v>640.96398943957161</v>
      </c>
      <c r="L158"/>
    </row>
    <row r="159" spans="2:12" ht="15.5">
      <c r="B159" s="9" t="s">
        <v>186</v>
      </c>
      <c r="C159" s="13">
        <f t="shared" ref="C159:K159" si="26">C142/C103</f>
        <v>592.90097153694671</v>
      </c>
      <c r="D159" s="13">
        <f t="shared" si="26"/>
        <v>103.8536649907383</v>
      </c>
      <c r="E159" s="13">
        <f t="shared" si="26"/>
        <v>63.137577002053391</v>
      </c>
      <c r="F159" s="13">
        <f t="shared" si="26"/>
        <v>111.29989384288747</v>
      </c>
      <c r="G159" s="13">
        <f t="shared" si="26"/>
        <v>208.59447004608296</v>
      </c>
      <c r="H159" s="13">
        <f t="shared" si="26"/>
        <v>606.70952943110331</v>
      </c>
      <c r="I159" s="13">
        <f t="shared" si="26"/>
        <v>541.95747451614352</v>
      </c>
      <c r="J159" s="13">
        <f t="shared" si="26"/>
        <v>580.39676272332633</v>
      </c>
      <c r="K159" s="144">
        <f t="shared" si="26"/>
        <v>646.99931536027259</v>
      </c>
      <c r="L159"/>
    </row>
    <row r="160" spans="2:12" ht="16" thickBot="1">
      <c r="B160" s="11" t="s">
        <v>187</v>
      </c>
      <c r="C160" s="14">
        <f>C143/C104</f>
        <v>588.40825694212106</v>
      </c>
      <c r="D160" s="14">
        <f>D143/D104</f>
        <v>97.540388667759302</v>
      </c>
      <c r="E160" s="14">
        <f t="shared" ref="E160:K160" si="27">E143/E104</f>
        <v>61.375710594315244</v>
      </c>
      <c r="F160" s="14">
        <f t="shared" si="27"/>
        <v>106.76215368531103</v>
      </c>
      <c r="G160" s="14">
        <f t="shared" si="27"/>
        <v>221.26950354609929</v>
      </c>
      <c r="H160" s="14">
        <f t="shared" si="27"/>
        <v>602.84902775194757</v>
      </c>
      <c r="I160" s="14">
        <f t="shared" si="27"/>
        <v>540.86581702711976</v>
      </c>
      <c r="J160" s="14">
        <f t="shared" si="27"/>
        <v>577.30391642717791</v>
      </c>
      <c r="K160" s="146">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959" t="s">
        <v>274</v>
      </c>
      <c r="C163" s="959"/>
      <c r="D163" s="959"/>
      <c r="E163" s="959"/>
      <c r="F163" s="959"/>
      <c r="G163" s="959"/>
      <c r="H163" s="959"/>
      <c r="I163" s="959"/>
      <c r="J163" s="959"/>
      <c r="K163" s="959"/>
      <c r="L163"/>
    </row>
    <row r="164" spans="2:12" ht="18.5" thickBot="1">
      <c r="B164" s="83"/>
      <c r="C164" s="83"/>
      <c r="D164" s="83"/>
      <c r="E164" s="83"/>
      <c r="F164" s="84" t="s">
        <v>167</v>
      </c>
      <c r="G164" s="83"/>
      <c r="H164" s="83"/>
      <c r="I164" s="83"/>
      <c r="J164" s="83"/>
      <c r="K164" s="83"/>
    </row>
    <row r="165" spans="2:12" ht="12.75" customHeight="1">
      <c r="B165" s="960" t="s">
        <v>168</v>
      </c>
      <c r="C165" s="963" t="s">
        <v>18</v>
      </c>
      <c r="D165" s="963" t="s">
        <v>169</v>
      </c>
      <c r="E165" s="975" t="s">
        <v>170</v>
      </c>
      <c r="F165" s="976"/>
      <c r="G165" s="977"/>
      <c r="H165" s="963" t="s">
        <v>171</v>
      </c>
      <c r="I165" s="975" t="s">
        <v>172</v>
      </c>
      <c r="J165" s="976"/>
      <c r="K165" s="978"/>
    </row>
    <row r="166" spans="2:12" ht="11.25" customHeight="1">
      <c r="B166" s="961"/>
      <c r="C166" s="949"/>
      <c r="D166" s="949"/>
      <c r="E166" s="958" t="s">
        <v>191</v>
      </c>
      <c r="F166" s="949" t="s">
        <v>192</v>
      </c>
      <c r="G166" s="949" t="s">
        <v>193</v>
      </c>
      <c r="H166" s="949"/>
      <c r="I166" s="958" t="s">
        <v>173</v>
      </c>
      <c r="J166" s="958" t="s">
        <v>20</v>
      </c>
      <c r="K166" s="970" t="s">
        <v>224</v>
      </c>
    </row>
    <row r="167" spans="2:12" ht="17.25" customHeight="1">
      <c r="B167" s="961"/>
      <c r="C167" s="949"/>
      <c r="D167" s="949"/>
      <c r="E167" s="958"/>
      <c r="F167" s="949"/>
      <c r="G167" s="949"/>
      <c r="H167" s="949"/>
      <c r="I167" s="958"/>
      <c r="J167" s="958"/>
      <c r="K167" s="970"/>
    </row>
    <row r="168" spans="2:12" ht="11.25" customHeight="1">
      <c r="B168" s="199">
        <v>0</v>
      </c>
      <c r="C168" s="68">
        <v>1</v>
      </c>
      <c r="D168" s="68">
        <v>2</v>
      </c>
      <c r="E168" s="200">
        <v>3</v>
      </c>
      <c r="F168" s="200">
        <v>4</v>
      </c>
      <c r="G168" s="68">
        <v>5</v>
      </c>
      <c r="H168" s="68">
        <v>6</v>
      </c>
      <c r="I168" s="68">
        <v>7</v>
      </c>
      <c r="J168" s="68">
        <v>8</v>
      </c>
      <c r="K168" s="201">
        <v>9</v>
      </c>
    </row>
    <row r="169" spans="2:12" ht="12.5">
      <c r="B169" s="149"/>
      <c r="C169" s="67"/>
      <c r="D169" s="67"/>
      <c r="E169" s="67"/>
      <c r="F169" s="67"/>
      <c r="G169" s="67"/>
      <c r="H169" s="67"/>
      <c r="I169" s="67"/>
      <c r="J169" s="67"/>
      <c r="K169" s="150"/>
    </row>
    <row r="170" spans="2:12" ht="14">
      <c r="B170" s="151"/>
      <c r="C170" s="947" t="s">
        <v>175</v>
      </c>
      <c r="D170" s="947"/>
      <c r="E170" s="947"/>
      <c r="F170" s="947"/>
      <c r="G170" s="947"/>
      <c r="H170" s="947"/>
      <c r="I170" s="947"/>
      <c r="J170" s="947"/>
      <c r="K170" s="948"/>
    </row>
    <row r="171" spans="2:12" ht="12.5">
      <c r="B171" s="149"/>
      <c r="C171" s="67"/>
      <c r="D171" s="67"/>
      <c r="E171" s="67"/>
      <c r="F171" s="67"/>
      <c r="G171" s="67"/>
      <c r="H171" s="67"/>
      <c r="I171" s="67"/>
      <c r="J171" s="67"/>
      <c r="K171" s="150"/>
    </row>
    <row r="172" spans="2:12" ht="12.5">
      <c r="B172" s="169" t="s">
        <v>176</v>
      </c>
      <c r="C172" s="163">
        <f>SUM(D172+H172)</f>
        <v>131487</v>
      </c>
      <c r="D172" s="163">
        <v>4212</v>
      </c>
      <c r="E172" s="163">
        <v>1884</v>
      </c>
      <c r="F172" s="163">
        <v>1881</v>
      </c>
      <c r="G172" s="163">
        <v>447</v>
      </c>
      <c r="H172" s="163">
        <v>127275</v>
      </c>
      <c r="I172" s="163">
        <v>20665</v>
      </c>
      <c r="J172" s="163">
        <v>40603</v>
      </c>
      <c r="K172" s="170">
        <v>66007</v>
      </c>
    </row>
    <row r="173" spans="2:12" ht="12.5">
      <c r="B173" s="169" t="s">
        <v>177</v>
      </c>
      <c r="C173" s="163">
        <f t="shared" ref="C173:C183" si="28">SUM(D173+H173)</f>
        <v>139761</v>
      </c>
      <c r="D173" s="163">
        <v>4061</v>
      </c>
      <c r="E173" s="163">
        <v>2090</v>
      </c>
      <c r="F173" s="163">
        <v>1541</v>
      </c>
      <c r="G173" s="163">
        <v>430</v>
      </c>
      <c r="H173" s="163">
        <v>135700</v>
      </c>
      <c r="I173" s="163">
        <v>22172</v>
      </c>
      <c r="J173" s="163">
        <v>39787</v>
      </c>
      <c r="K173" s="170">
        <v>73741</v>
      </c>
    </row>
    <row r="174" spans="2:12" ht="12.5">
      <c r="B174" s="169" t="s">
        <v>178</v>
      </c>
      <c r="C174" s="163">
        <f t="shared" si="28"/>
        <v>169682</v>
      </c>
      <c r="D174" s="165">
        <v>5140</v>
      </c>
      <c r="E174" s="165">
        <v>2472</v>
      </c>
      <c r="F174" s="165">
        <v>2072</v>
      </c>
      <c r="G174" s="164">
        <v>596</v>
      </c>
      <c r="H174" s="163">
        <v>164542</v>
      </c>
      <c r="I174" s="165">
        <v>28740</v>
      </c>
      <c r="J174" s="165">
        <v>46840</v>
      </c>
      <c r="K174" s="171">
        <v>88962</v>
      </c>
    </row>
    <row r="175" spans="2:12" ht="12.5">
      <c r="B175" s="169" t="s">
        <v>179</v>
      </c>
      <c r="C175" s="163">
        <f>SUM(D175+H175)</f>
        <v>147812</v>
      </c>
      <c r="D175" s="163">
        <v>3534</v>
      </c>
      <c r="E175" s="164">
        <v>1611</v>
      </c>
      <c r="F175" s="164">
        <v>1644</v>
      </c>
      <c r="G175" s="163">
        <v>279</v>
      </c>
      <c r="H175" s="163">
        <v>144278</v>
      </c>
      <c r="I175" s="163">
        <v>24602</v>
      </c>
      <c r="J175" s="163">
        <v>37994</v>
      </c>
      <c r="K175" s="170">
        <v>81682</v>
      </c>
    </row>
    <row r="176" spans="2:12" ht="12.5">
      <c r="B176" s="169" t="s">
        <v>180</v>
      </c>
      <c r="C176" s="163">
        <f>SUM(D176+H176)</f>
        <v>152123</v>
      </c>
      <c r="D176" s="69">
        <v>3693</v>
      </c>
      <c r="E176" s="167">
        <v>1713</v>
      </c>
      <c r="F176" s="158">
        <v>1740</v>
      </c>
      <c r="G176" s="158">
        <v>240</v>
      </c>
      <c r="H176" s="69">
        <v>148430</v>
      </c>
      <c r="I176" s="167">
        <v>26209</v>
      </c>
      <c r="J176" s="167">
        <v>40210</v>
      </c>
      <c r="K176" s="172">
        <v>82011</v>
      </c>
    </row>
    <row r="177" spans="2:11" ht="12.5">
      <c r="B177" s="169" t="s">
        <v>181</v>
      </c>
      <c r="C177" s="163">
        <f t="shared" si="28"/>
        <v>166014</v>
      </c>
      <c r="D177" s="163">
        <v>4176</v>
      </c>
      <c r="E177" s="164">
        <v>1863</v>
      </c>
      <c r="F177" s="164">
        <v>1929</v>
      </c>
      <c r="G177" s="163">
        <v>384</v>
      </c>
      <c r="H177" s="163">
        <v>161838</v>
      </c>
      <c r="I177" s="163">
        <v>29003</v>
      </c>
      <c r="J177" s="163">
        <v>42927</v>
      </c>
      <c r="K177" s="170">
        <v>89908</v>
      </c>
    </row>
    <row r="178" spans="2:11" ht="12.5">
      <c r="B178" s="169" t="s">
        <v>182</v>
      </c>
      <c r="C178" s="163">
        <f>SUM(D178+H178)</f>
        <v>185533</v>
      </c>
      <c r="D178" s="70">
        <v>4807</v>
      </c>
      <c r="E178" s="165">
        <v>2536</v>
      </c>
      <c r="F178" s="164">
        <v>1934</v>
      </c>
      <c r="G178" s="164">
        <v>337</v>
      </c>
      <c r="H178" s="163">
        <v>180726</v>
      </c>
      <c r="I178" s="165">
        <v>29597</v>
      </c>
      <c r="J178" s="165">
        <v>50983</v>
      </c>
      <c r="K178" s="171">
        <v>100146</v>
      </c>
    </row>
    <row r="179" spans="2:11" ht="12.5">
      <c r="B179" s="169" t="s">
        <v>183</v>
      </c>
      <c r="C179" s="163">
        <f t="shared" si="28"/>
        <v>154946</v>
      </c>
      <c r="D179" s="70">
        <v>5163</v>
      </c>
      <c r="E179" s="165">
        <v>2773</v>
      </c>
      <c r="F179" s="165">
        <v>1809</v>
      </c>
      <c r="G179" s="164">
        <v>581</v>
      </c>
      <c r="H179" s="163">
        <v>149783</v>
      </c>
      <c r="I179" s="165">
        <v>24934</v>
      </c>
      <c r="J179" s="165">
        <v>46560</v>
      </c>
      <c r="K179" s="171">
        <v>78289</v>
      </c>
    </row>
    <row r="180" spans="2:11" ht="12.5">
      <c r="B180" s="169" t="s">
        <v>184</v>
      </c>
      <c r="C180" s="163">
        <f t="shared" si="28"/>
        <v>159994</v>
      </c>
      <c r="D180" s="163">
        <v>5157</v>
      </c>
      <c r="E180" s="164">
        <v>2557</v>
      </c>
      <c r="F180" s="164">
        <v>2220</v>
      </c>
      <c r="G180" s="163">
        <v>380</v>
      </c>
      <c r="H180" s="163">
        <v>154837</v>
      </c>
      <c r="I180" s="163">
        <v>27153</v>
      </c>
      <c r="J180" s="163">
        <v>50573</v>
      </c>
      <c r="K180" s="170">
        <v>77111</v>
      </c>
    </row>
    <row r="181" spans="2:11" ht="12.5">
      <c r="B181" s="173" t="s">
        <v>185</v>
      </c>
      <c r="C181" s="163">
        <f>SUM(D181+H181)</f>
        <v>157624</v>
      </c>
      <c r="D181" s="70">
        <v>4946</v>
      </c>
      <c r="E181" s="165">
        <v>2081</v>
      </c>
      <c r="F181" s="165">
        <v>2172</v>
      </c>
      <c r="G181" s="165">
        <v>693</v>
      </c>
      <c r="H181" s="164">
        <v>152678</v>
      </c>
      <c r="I181" s="165">
        <v>27404</v>
      </c>
      <c r="J181" s="165">
        <v>53995</v>
      </c>
      <c r="K181" s="171">
        <v>71279</v>
      </c>
    </row>
    <row r="182" spans="2:11" ht="12.5">
      <c r="B182" s="174" t="s">
        <v>186</v>
      </c>
      <c r="C182" s="163">
        <f>SUM(D182+H182)</f>
        <v>153027</v>
      </c>
      <c r="D182" s="165">
        <v>3583</v>
      </c>
      <c r="E182" s="165">
        <v>1512</v>
      </c>
      <c r="F182" s="165">
        <v>1540</v>
      </c>
      <c r="G182" s="165">
        <v>531</v>
      </c>
      <c r="H182" s="165">
        <v>149444</v>
      </c>
      <c r="I182" s="165">
        <v>26016</v>
      </c>
      <c r="J182" s="165">
        <v>53618</v>
      </c>
      <c r="K182" s="171">
        <v>69810</v>
      </c>
    </row>
    <row r="183" spans="2:11" ht="12.5">
      <c r="B183" s="174" t="s">
        <v>187</v>
      </c>
      <c r="C183" s="163">
        <f t="shared" si="28"/>
        <v>148481</v>
      </c>
      <c r="D183" s="165">
        <v>3581</v>
      </c>
      <c r="E183" s="165">
        <v>1769</v>
      </c>
      <c r="F183" s="165">
        <v>1378</v>
      </c>
      <c r="G183" s="165">
        <v>434</v>
      </c>
      <c r="H183" s="165">
        <v>144900</v>
      </c>
      <c r="I183" s="165">
        <v>24386</v>
      </c>
      <c r="J183" s="165">
        <v>51130</v>
      </c>
      <c r="K183" s="171">
        <v>69384</v>
      </c>
    </row>
    <row r="184" spans="2:11" ht="14">
      <c r="B184" s="175"/>
      <c r="C184" s="164"/>
      <c r="D184" s="164"/>
      <c r="E184" s="164"/>
      <c r="F184" s="164"/>
      <c r="G184" s="164"/>
      <c r="H184" s="164"/>
      <c r="I184" s="164"/>
      <c r="J184" s="164"/>
      <c r="K184" s="171"/>
    </row>
    <row r="185" spans="2:11" ht="13">
      <c r="B185" s="176">
        <v>2021</v>
      </c>
      <c r="C185" s="157">
        <f t="shared" ref="C185:K185" si="29">SUM(C172:C183)</f>
        <v>1866484</v>
      </c>
      <c r="D185" s="157">
        <f>SUM(D172:D183)</f>
        <v>52053</v>
      </c>
      <c r="E185" s="157">
        <f t="shared" si="29"/>
        <v>24861</v>
      </c>
      <c r="F185" s="157">
        <f t="shared" si="29"/>
        <v>21860</v>
      </c>
      <c r="G185" s="157">
        <f>SUM(G172:G183)</f>
        <v>5332</v>
      </c>
      <c r="H185" s="157">
        <f t="shared" si="29"/>
        <v>1814431</v>
      </c>
      <c r="I185" s="157">
        <f t="shared" si="29"/>
        <v>310881</v>
      </c>
      <c r="J185" s="157">
        <f t="shared" si="29"/>
        <v>555220</v>
      </c>
      <c r="K185" s="177">
        <f t="shared" si="29"/>
        <v>948330</v>
      </c>
    </row>
    <row r="186" spans="2:11" ht="12.5">
      <c r="B186" s="151"/>
      <c r="C186" s="152"/>
      <c r="D186" s="152"/>
      <c r="E186" s="152"/>
      <c r="F186" s="152"/>
      <c r="G186" s="152"/>
      <c r="H186" s="152"/>
      <c r="I186" s="152"/>
      <c r="J186" s="152"/>
      <c r="K186" s="178"/>
    </row>
    <row r="187" spans="2:11" ht="13">
      <c r="B187" s="151"/>
      <c r="C187" s="971" t="s">
        <v>188</v>
      </c>
      <c r="D187" s="971"/>
      <c r="E187" s="971"/>
      <c r="F187" s="971"/>
      <c r="G187" s="971"/>
      <c r="H187" s="971"/>
      <c r="I187" s="971"/>
      <c r="J187" s="971"/>
      <c r="K187" s="972"/>
    </row>
    <row r="188" spans="2:11" ht="12.5">
      <c r="B188" s="149"/>
      <c r="C188" s="152"/>
      <c r="D188" s="152"/>
      <c r="E188" s="152"/>
      <c r="F188" s="152"/>
      <c r="G188" s="152"/>
      <c r="H188" s="152"/>
      <c r="I188" s="152"/>
      <c r="J188" s="152"/>
      <c r="K188" s="178"/>
    </row>
    <row r="189" spans="2:11" ht="12.5">
      <c r="B189" s="179" t="s">
        <v>176</v>
      </c>
      <c r="C189" s="163">
        <f t="shared" ref="C189:C200" si="30">SUM(D189+H189)</f>
        <v>39741341</v>
      </c>
      <c r="D189" s="163">
        <v>237362</v>
      </c>
      <c r="E189" s="163">
        <v>66223</v>
      </c>
      <c r="F189" s="163">
        <v>109472</v>
      </c>
      <c r="G189" s="163">
        <v>61667</v>
      </c>
      <c r="H189" s="163">
        <v>39503979</v>
      </c>
      <c r="I189" s="163">
        <v>5747629</v>
      </c>
      <c r="J189" s="163">
        <v>11340717</v>
      </c>
      <c r="K189" s="170">
        <v>22415633</v>
      </c>
    </row>
    <row r="190" spans="2:11" ht="12.5">
      <c r="B190" s="179" t="s">
        <v>177</v>
      </c>
      <c r="C190" s="163">
        <f t="shared" si="30"/>
        <v>42585604</v>
      </c>
      <c r="D190" s="163">
        <v>225646</v>
      </c>
      <c r="E190" s="163">
        <v>74893</v>
      </c>
      <c r="F190" s="163">
        <v>91386</v>
      </c>
      <c r="G190" s="163">
        <v>59367</v>
      </c>
      <c r="H190" s="163">
        <v>42359958</v>
      </c>
      <c r="I190" s="163">
        <v>6173809</v>
      </c>
      <c r="J190" s="163">
        <v>11233624</v>
      </c>
      <c r="K190" s="170">
        <v>24952525</v>
      </c>
    </row>
    <row r="191" spans="2:11" ht="12.5">
      <c r="B191" s="179" t="s">
        <v>178</v>
      </c>
      <c r="C191" s="163">
        <f t="shared" si="30"/>
        <v>51669516</v>
      </c>
      <c r="D191" s="165">
        <v>269170</v>
      </c>
      <c r="E191" s="165">
        <v>75705</v>
      </c>
      <c r="F191" s="165">
        <v>120949</v>
      </c>
      <c r="G191" s="164">
        <v>72516</v>
      </c>
      <c r="H191" s="163">
        <v>51400346</v>
      </c>
      <c r="I191" s="165">
        <v>8040952</v>
      </c>
      <c r="J191" s="165">
        <v>13263981</v>
      </c>
      <c r="K191" s="171">
        <v>30095413</v>
      </c>
    </row>
    <row r="192" spans="2:11" ht="12.5">
      <c r="B192" s="179" t="s">
        <v>179</v>
      </c>
      <c r="C192" s="163">
        <f t="shared" si="30"/>
        <v>46021458</v>
      </c>
      <c r="D192" s="163">
        <v>203453</v>
      </c>
      <c r="E192" s="164">
        <v>56947</v>
      </c>
      <c r="F192" s="164">
        <v>106856</v>
      </c>
      <c r="G192" s="163">
        <v>39650</v>
      </c>
      <c r="H192" s="163">
        <v>45818005</v>
      </c>
      <c r="I192" s="163">
        <v>6937605</v>
      </c>
      <c r="J192" s="163">
        <v>10743705</v>
      </c>
      <c r="K192" s="170">
        <v>28136695</v>
      </c>
    </row>
    <row r="193" spans="2:11" ht="12.5">
      <c r="B193" s="179" t="s">
        <v>180</v>
      </c>
      <c r="C193" s="163">
        <f t="shared" si="30"/>
        <v>46571427</v>
      </c>
      <c r="D193" s="167">
        <v>212169</v>
      </c>
      <c r="E193" s="167">
        <v>64706</v>
      </c>
      <c r="F193" s="167">
        <v>114698</v>
      </c>
      <c r="G193" s="167">
        <v>32765</v>
      </c>
      <c r="H193" s="167">
        <v>46359258</v>
      </c>
      <c r="I193" s="167">
        <v>7426484</v>
      </c>
      <c r="J193" s="167">
        <v>11153429</v>
      </c>
      <c r="K193" s="172">
        <v>27779345</v>
      </c>
    </row>
    <row r="194" spans="2:11" ht="12.5">
      <c r="B194" s="179" t="s">
        <v>181</v>
      </c>
      <c r="C194" s="163">
        <f t="shared" si="30"/>
        <v>50546758</v>
      </c>
      <c r="D194" s="163">
        <v>230190</v>
      </c>
      <c r="E194" s="164">
        <v>64238</v>
      </c>
      <c r="F194" s="164">
        <v>119347</v>
      </c>
      <c r="G194" s="163">
        <v>46605</v>
      </c>
      <c r="H194" s="163">
        <v>50316568</v>
      </c>
      <c r="I194" s="163">
        <v>8234522</v>
      </c>
      <c r="J194" s="163">
        <v>11657127</v>
      </c>
      <c r="K194" s="170">
        <v>30424919</v>
      </c>
    </row>
    <row r="195" spans="2:11" ht="12.5">
      <c r="B195" s="179" t="s">
        <v>182</v>
      </c>
      <c r="C195" s="163">
        <f t="shared" si="30"/>
        <v>49773277</v>
      </c>
      <c r="D195" s="165">
        <v>259662</v>
      </c>
      <c r="E195" s="165">
        <v>89587</v>
      </c>
      <c r="F195" s="165">
        <v>122756</v>
      </c>
      <c r="G195" s="164">
        <v>47319</v>
      </c>
      <c r="H195" s="163">
        <v>49513615</v>
      </c>
      <c r="I195" s="165">
        <v>8220789</v>
      </c>
      <c r="J195" s="165">
        <v>13988860</v>
      </c>
      <c r="K195" s="171">
        <v>27303966</v>
      </c>
    </row>
    <row r="196" spans="2:11" ht="12.5">
      <c r="B196" s="179" t="s">
        <v>183</v>
      </c>
      <c r="C196" s="163">
        <f t="shared" si="30"/>
        <v>46010365</v>
      </c>
      <c r="D196" s="165">
        <v>287087</v>
      </c>
      <c r="E196" s="165">
        <v>98165</v>
      </c>
      <c r="F196" s="165">
        <v>115259</v>
      </c>
      <c r="G196" s="164">
        <v>73663</v>
      </c>
      <c r="H196" s="163">
        <v>45723278</v>
      </c>
      <c r="I196" s="165">
        <v>6832506</v>
      </c>
      <c r="J196" s="165">
        <v>12656962</v>
      </c>
      <c r="K196" s="171">
        <v>26233810</v>
      </c>
    </row>
    <row r="197" spans="2:11" ht="12.5">
      <c r="B197" s="179" t="s">
        <v>184</v>
      </c>
      <c r="C197" s="163">
        <f t="shared" si="30"/>
        <v>47074285</v>
      </c>
      <c r="D197" s="165">
        <v>280407</v>
      </c>
      <c r="E197" s="165">
        <v>87972</v>
      </c>
      <c r="F197" s="165">
        <v>143839</v>
      </c>
      <c r="G197" s="164">
        <v>48596</v>
      </c>
      <c r="H197" s="163">
        <v>46793878</v>
      </c>
      <c r="I197" s="165">
        <v>7338139</v>
      </c>
      <c r="J197" s="165">
        <v>14008821</v>
      </c>
      <c r="K197" s="171">
        <v>25446918</v>
      </c>
    </row>
    <row r="198" spans="2:11" ht="12.5">
      <c r="B198" s="179" t="s">
        <v>185</v>
      </c>
      <c r="C198" s="163">
        <f>SUM(D198+H198)</f>
        <v>46072566</v>
      </c>
      <c r="D198" s="165">
        <v>285761</v>
      </c>
      <c r="E198" s="165">
        <v>72051</v>
      </c>
      <c r="F198" s="165">
        <v>119761</v>
      </c>
      <c r="G198" s="165">
        <v>93949</v>
      </c>
      <c r="H198" s="164">
        <v>45786805</v>
      </c>
      <c r="I198" s="165">
        <v>7425733</v>
      </c>
      <c r="J198" s="165">
        <v>15007067</v>
      </c>
      <c r="K198" s="171">
        <v>23354005</v>
      </c>
    </row>
    <row r="199" spans="2:11" ht="12.5">
      <c r="B199" s="179" t="s">
        <v>186</v>
      </c>
      <c r="C199" s="163">
        <f>SUM(D199+H199)</f>
        <v>45343150</v>
      </c>
      <c r="D199" s="165">
        <v>221738</v>
      </c>
      <c r="E199" s="165">
        <v>51591</v>
      </c>
      <c r="F199" s="165">
        <v>93040</v>
      </c>
      <c r="G199" s="165">
        <v>77107</v>
      </c>
      <c r="H199" s="164">
        <v>45121412</v>
      </c>
      <c r="I199" s="165">
        <v>7075285</v>
      </c>
      <c r="J199" s="165">
        <v>15101194</v>
      </c>
      <c r="K199" s="171">
        <v>22944933</v>
      </c>
    </row>
    <row r="200" spans="2:11" ht="12.5">
      <c r="B200" s="179" t="s">
        <v>187</v>
      </c>
      <c r="C200" s="163">
        <f t="shared" si="30"/>
        <v>44112072</v>
      </c>
      <c r="D200" s="165">
        <v>209996</v>
      </c>
      <c r="E200" s="165">
        <v>59984</v>
      </c>
      <c r="F200" s="165">
        <v>84647</v>
      </c>
      <c r="G200" s="165">
        <v>65365</v>
      </c>
      <c r="H200" s="165">
        <v>43902076</v>
      </c>
      <c r="I200" s="165">
        <v>6509276</v>
      </c>
      <c r="J200" s="165">
        <v>14526488</v>
      </c>
      <c r="K200" s="171">
        <v>22866312</v>
      </c>
    </row>
    <row r="201" spans="2:11" ht="12.5">
      <c r="B201" s="151"/>
      <c r="C201" s="164"/>
      <c r="D201" s="164"/>
      <c r="E201" s="164"/>
      <c r="F201" s="164"/>
      <c r="G201" s="164"/>
      <c r="H201" s="164"/>
      <c r="I201" s="164"/>
      <c r="J201" s="164"/>
      <c r="K201" s="171"/>
    </row>
    <row r="202" spans="2:11" ht="13">
      <c r="B202" s="176">
        <v>2021</v>
      </c>
      <c r="C202" s="157">
        <f t="shared" ref="C202:K202" si="31">SUM(C189:C200)</f>
        <v>555521819</v>
      </c>
      <c r="D202" s="157">
        <f t="shared" si="31"/>
        <v>2922641</v>
      </c>
      <c r="E202" s="157">
        <f t="shared" si="31"/>
        <v>862062</v>
      </c>
      <c r="F202" s="157">
        <f t="shared" si="31"/>
        <v>1342010</v>
      </c>
      <c r="G202" s="157">
        <f t="shared" si="31"/>
        <v>718569</v>
      </c>
      <c r="H202" s="157">
        <f t="shared" si="31"/>
        <v>552599178</v>
      </c>
      <c r="I202" s="157">
        <f t="shared" si="31"/>
        <v>85962729</v>
      </c>
      <c r="J202" s="157">
        <f t="shared" si="31"/>
        <v>154681975</v>
      </c>
      <c r="K202" s="177">
        <f t="shared" si="31"/>
        <v>311954474</v>
      </c>
    </row>
    <row r="203" spans="2:11" ht="13">
      <c r="B203" s="180"/>
      <c r="C203" s="153"/>
      <c r="D203" s="153"/>
      <c r="E203" s="153"/>
      <c r="F203" s="153"/>
      <c r="G203" s="153"/>
      <c r="H203" s="153"/>
      <c r="I203" s="153"/>
      <c r="J203" s="153"/>
      <c r="K203" s="181"/>
    </row>
    <row r="204" spans="2:11" ht="12.75" customHeight="1">
      <c r="B204" s="973" t="s">
        <v>168</v>
      </c>
      <c r="C204" s="943" t="s">
        <v>18</v>
      </c>
      <c r="D204" s="943" t="s">
        <v>169</v>
      </c>
      <c r="E204" s="950" t="s">
        <v>170</v>
      </c>
      <c r="F204" s="951"/>
      <c r="G204" s="952"/>
      <c r="H204" s="953" t="s">
        <v>171</v>
      </c>
      <c r="I204" s="955" t="s">
        <v>172</v>
      </c>
      <c r="J204" s="956"/>
      <c r="K204" s="957"/>
    </row>
    <row r="205" spans="2:11" ht="11.25" customHeight="1">
      <c r="B205" s="974"/>
      <c r="C205" s="949"/>
      <c r="D205" s="949"/>
      <c r="E205" s="941" t="s">
        <v>191</v>
      </c>
      <c r="F205" s="943" t="s">
        <v>192</v>
      </c>
      <c r="G205" s="943" t="s">
        <v>193</v>
      </c>
      <c r="H205" s="954"/>
      <c r="I205" s="941" t="s">
        <v>173</v>
      </c>
      <c r="J205" s="941" t="s">
        <v>20</v>
      </c>
      <c r="K205" s="945" t="s">
        <v>174</v>
      </c>
    </row>
    <row r="206" spans="2:11" ht="11.25" customHeight="1">
      <c r="B206" s="974"/>
      <c r="C206" s="949"/>
      <c r="D206" s="949"/>
      <c r="E206" s="958"/>
      <c r="F206" s="949"/>
      <c r="G206" s="949"/>
      <c r="H206" s="954"/>
      <c r="I206" s="942"/>
      <c r="J206" s="942"/>
      <c r="K206" s="946"/>
    </row>
    <row r="207" spans="2:11" ht="12.5">
      <c r="B207" s="147">
        <v>0</v>
      </c>
      <c r="C207" s="154">
        <v>1</v>
      </c>
      <c r="D207" s="154">
        <v>2</v>
      </c>
      <c r="E207" s="155">
        <v>3</v>
      </c>
      <c r="F207" s="155">
        <v>4</v>
      </c>
      <c r="G207" s="154">
        <v>5</v>
      </c>
      <c r="H207" s="154">
        <v>6</v>
      </c>
      <c r="I207" s="154">
        <v>7</v>
      </c>
      <c r="J207" s="154">
        <v>8</v>
      </c>
      <c r="K207" s="182">
        <v>9</v>
      </c>
    </row>
    <row r="208" spans="2:11" ht="12.5">
      <c r="B208" s="149"/>
      <c r="C208" s="152"/>
      <c r="D208" s="152"/>
      <c r="E208" s="152"/>
      <c r="F208" s="152"/>
      <c r="G208" s="152"/>
      <c r="H208" s="152"/>
      <c r="I208" s="152"/>
      <c r="J208" s="152"/>
      <c r="K208" s="178"/>
    </row>
    <row r="209" spans="2:11" ht="13">
      <c r="B209" s="151"/>
      <c r="C209" s="971" t="s">
        <v>189</v>
      </c>
      <c r="D209" s="971"/>
      <c r="E209" s="971"/>
      <c r="F209" s="971"/>
      <c r="G209" s="971"/>
      <c r="H209" s="971"/>
      <c r="I209" s="971"/>
      <c r="J209" s="971"/>
      <c r="K209" s="972"/>
    </row>
    <row r="210" spans="2:11" ht="13">
      <c r="B210" s="151"/>
      <c r="C210" s="156"/>
      <c r="D210" s="156"/>
      <c r="E210" s="156"/>
      <c r="F210" s="156"/>
      <c r="G210" s="156"/>
      <c r="H210" s="156"/>
      <c r="I210" s="156"/>
      <c r="J210" s="156"/>
      <c r="K210" s="183"/>
    </row>
    <row r="211" spans="2:11" ht="12.5">
      <c r="B211" s="179" t="s">
        <v>176</v>
      </c>
      <c r="C211" s="163">
        <f>SUM(D211+H211)</f>
        <v>78109600</v>
      </c>
      <c r="D211" s="163">
        <v>415757</v>
      </c>
      <c r="E211" s="163">
        <v>115249</v>
      </c>
      <c r="F211" s="163">
        <v>192404</v>
      </c>
      <c r="G211" s="163">
        <v>108104</v>
      </c>
      <c r="H211" s="163">
        <v>77693843</v>
      </c>
      <c r="I211" s="163">
        <v>11243403</v>
      </c>
      <c r="J211" s="163">
        <v>23582450</v>
      </c>
      <c r="K211" s="170">
        <v>42867990</v>
      </c>
    </row>
    <row r="212" spans="2:11" ht="12.5">
      <c r="B212" s="179" t="s">
        <v>177</v>
      </c>
      <c r="C212" s="163">
        <f t="shared" ref="C212:C222" si="32">SUM(D212+H212)</f>
        <v>84091107</v>
      </c>
      <c r="D212" s="163">
        <v>393972</v>
      </c>
      <c r="E212" s="163">
        <v>130879</v>
      </c>
      <c r="F212" s="163">
        <v>159588</v>
      </c>
      <c r="G212" s="163">
        <v>103505</v>
      </c>
      <c r="H212" s="163">
        <v>83697135</v>
      </c>
      <c r="I212" s="163">
        <v>12177076</v>
      </c>
      <c r="J212" s="163">
        <v>23317616</v>
      </c>
      <c r="K212" s="170">
        <v>48202443</v>
      </c>
    </row>
    <row r="213" spans="2:11" ht="12.5">
      <c r="B213" s="179" t="s">
        <v>178</v>
      </c>
      <c r="C213" s="163">
        <f t="shared" si="32"/>
        <v>102461148</v>
      </c>
      <c r="D213" s="165">
        <v>472364</v>
      </c>
      <c r="E213" s="165">
        <v>133618</v>
      </c>
      <c r="F213" s="165">
        <v>212699</v>
      </c>
      <c r="G213" s="164">
        <v>126047</v>
      </c>
      <c r="H213" s="163">
        <v>101988784</v>
      </c>
      <c r="I213" s="165">
        <v>15849028</v>
      </c>
      <c r="J213" s="165">
        <v>27673719</v>
      </c>
      <c r="K213" s="171">
        <v>58466037</v>
      </c>
    </row>
    <row r="214" spans="2:11" ht="12.5">
      <c r="B214" s="179" t="s">
        <v>179</v>
      </c>
      <c r="C214" s="163">
        <f t="shared" si="32"/>
        <v>89783783</v>
      </c>
      <c r="D214" s="163">
        <v>360230</v>
      </c>
      <c r="E214" s="164">
        <v>100047</v>
      </c>
      <c r="F214" s="164">
        <v>192268</v>
      </c>
      <c r="G214" s="164">
        <v>67915</v>
      </c>
      <c r="H214" s="163">
        <v>89423553</v>
      </c>
      <c r="I214" s="164">
        <v>13563784</v>
      </c>
      <c r="J214" s="164">
        <v>22215821</v>
      </c>
      <c r="K214" s="171">
        <v>53643948</v>
      </c>
    </row>
    <row r="215" spans="2:11" ht="12.5">
      <c r="B215" s="179" t="s">
        <v>180</v>
      </c>
      <c r="C215" s="163">
        <f t="shared" si="32"/>
        <v>91368131</v>
      </c>
      <c r="D215" s="167">
        <v>376395</v>
      </c>
      <c r="E215" s="167">
        <v>114763</v>
      </c>
      <c r="F215" s="167">
        <v>205460</v>
      </c>
      <c r="G215" s="167">
        <v>56172</v>
      </c>
      <c r="H215" s="167">
        <v>90991736</v>
      </c>
      <c r="I215" s="167">
        <v>14560960</v>
      </c>
      <c r="J215" s="167">
        <v>23348822</v>
      </c>
      <c r="K215" s="172">
        <v>53081954</v>
      </c>
    </row>
    <row r="216" spans="2:11" ht="12.5">
      <c r="B216" s="179" t="s">
        <v>181</v>
      </c>
      <c r="C216" s="163">
        <f t="shared" si="32"/>
        <v>99584261</v>
      </c>
      <c r="D216" s="163">
        <v>409711</v>
      </c>
      <c r="E216" s="164">
        <v>113176</v>
      </c>
      <c r="F216" s="164">
        <v>212213</v>
      </c>
      <c r="G216" s="164">
        <v>84322</v>
      </c>
      <c r="H216" s="163">
        <v>99174550</v>
      </c>
      <c r="I216" s="164">
        <v>16143401</v>
      </c>
      <c r="J216" s="164">
        <v>24372903</v>
      </c>
      <c r="K216" s="171">
        <v>58658246</v>
      </c>
    </row>
    <row r="217" spans="2:11" ht="12.5">
      <c r="B217" s="179" t="s">
        <v>182</v>
      </c>
      <c r="C217" s="163">
        <f>SUM(D217+H217)</f>
        <v>97936639</v>
      </c>
      <c r="D217" s="165">
        <v>463172</v>
      </c>
      <c r="E217" s="165">
        <v>157219</v>
      </c>
      <c r="F217" s="165">
        <v>221210</v>
      </c>
      <c r="G217" s="164">
        <v>84743</v>
      </c>
      <c r="H217" s="163">
        <v>97473467</v>
      </c>
      <c r="I217" s="165">
        <v>16134948</v>
      </c>
      <c r="J217" s="165">
        <v>29010696</v>
      </c>
      <c r="K217" s="171">
        <v>52327823</v>
      </c>
    </row>
    <row r="218" spans="2:11" ht="12.5">
      <c r="B218" s="179" t="s">
        <v>183</v>
      </c>
      <c r="C218" s="163">
        <f>SUM(D218+H218)</f>
        <v>90347661</v>
      </c>
      <c r="D218" s="165">
        <v>506165</v>
      </c>
      <c r="E218" s="165">
        <v>172138</v>
      </c>
      <c r="F218" s="165">
        <v>205839</v>
      </c>
      <c r="G218" s="164">
        <v>128188</v>
      </c>
      <c r="H218" s="163">
        <v>89841496</v>
      </c>
      <c r="I218" s="165">
        <v>13379420</v>
      </c>
      <c r="J218" s="165">
        <v>26379670</v>
      </c>
      <c r="K218" s="171">
        <v>50082406</v>
      </c>
    </row>
    <row r="219" spans="2:11" ht="12.5">
      <c r="B219" s="179" t="s">
        <v>184</v>
      </c>
      <c r="C219" s="163">
        <f t="shared" si="32"/>
        <v>92736838</v>
      </c>
      <c r="D219" s="163">
        <v>498464</v>
      </c>
      <c r="E219" s="164">
        <v>155328</v>
      </c>
      <c r="F219" s="164">
        <v>258397</v>
      </c>
      <c r="G219" s="164">
        <v>84739</v>
      </c>
      <c r="H219" s="163">
        <v>92238374</v>
      </c>
      <c r="I219" s="164">
        <v>14500535</v>
      </c>
      <c r="J219" s="164">
        <v>28611254</v>
      </c>
      <c r="K219" s="171">
        <v>49126585</v>
      </c>
    </row>
    <row r="220" spans="2:11" ht="12.5">
      <c r="B220" s="179" t="s">
        <v>185</v>
      </c>
      <c r="C220" s="163">
        <f t="shared" si="32"/>
        <v>91063370</v>
      </c>
      <c r="D220" s="165">
        <v>499340</v>
      </c>
      <c r="E220" s="165">
        <v>126691</v>
      </c>
      <c r="F220" s="165">
        <v>209408</v>
      </c>
      <c r="G220" s="165">
        <v>163241</v>
      </c>
      <c r="H220" s="164">
        <v>90564030</v>
      </c>
      <c r="I220" s="165">
        <v>14582999</v>
      </c>
      <c r="J220" s="165">
        <v>30907506</v>
      </c>
      <c r="K220" s="171">
        <v>45073525</v>
      </c>
    </row>
    <row r="221" spans="2:11" ht="12.5">
      <c r="B221" s="179" t="s">
        <v>186</v>
      </c>
      <c r="C221" s="163">
        <f t="shared" si="32"/>
        <v>90002890</v>
      </c>
      <c r="D221" s="165">
        <v>388410</v>
      </c>
      <c r="E221" s="165">
        <v>91354</v>
      </c>
      <c r="F221" s="165">
        <v>162741</v>
      </c>
      <c r="G221" s="165">
        <v>134315</v>
      </c>
      <c r="H221" s="164">
        <v>89614480</v>
      </c>
      <c r="I221" s="165">
        <v>13880364</v>
      </c>
      <c r="J221" s="165">
        <v>31315926</v>
      </c>
      <c r="K221" s="171">
        <v>44418190</v>
      </c>
    </row>
    <row r="222" spans="2:11" ht="12.5">
      <c r="B222" s="179" t="s">
        <v>187</v>
      </c>
      <c r="C222" s="163">
        <f t="shared" si="32"/>
        <v>87779993</v>
      </c>
      <c r="D222" s="165">
        <v>372490</v>
      </c>
      <c r="E222" s="165">
        <v>106517</v>
      </c>
      <c r="F222" s="165">
        <v>149483</v>
      </c>
      <c r="G222" s="164">
        <v>116490</v>
      </c>
      <c r="H222" s="166">
        <v>87407503</v>
      </c>
      <c r="I222" s="165">
        <v>13264826</v>
      </c>
      <c r="J222" s="165">
        <v>29875108</v>
      </c>
      <c r="K222" s="171">
        <v>44267569</v>
      </c>
    </row>
    <row r="223" spans="2:11" ht="12.5">
      <c r="B223" s="179"/>
      <c r="C223" s="162"/>
      <c r="D223" s="159"/>
      <c r="E223" s="160"/>
      <c r="F223" s="160"/>
      <c r="G223" s="160"/>
      <c r="H223" s="159"/>
      <c r="I223" s="160"/>
      <c r="J223" s="160"/>
      <c r="K223" s="184"/>
    </row>
    <row r="224" spans="2:11" ht="13">
      <c r="B224" s="176">
        <v>2021</v>
      </c>
      <c r="C224" s="161">
        <f t="shared" ref="C224:K224" si="33">SUM(C211:C222)</f>
        <v>1095265421</v>
      </c>
      <c r="D224" s="161">
        <f t="shared" si="33"/>
        <v>5156470</v>
      </c>
      <c r="E224" s="161">
        <f t="shared" si="33"/>
        <v>1516979</v>
      </c>
      <c r="F224" s="161">
        <f t="shared" si="33"/>
        <v>2381710</v>
      </c>
      <c r="G224" s="161">
        <f t="shared" si="33"/>
        <v>1257781</v>
      </c>
      <c r="H224" s="161">
        <f t="shared" si="33"/>
        <v>1090108951</v>
      </c>
      <c r="I224" s="161">
        <f t="shared" si="33"/>
        <v>169280744</v>
      </c>
      <c r="J224" s="161">
        <f t="shared" si="33"/>
        <v>320611491</v>
      </c>
      <c r="K224" s="185">
        <f t="shared" si="33"/>
        <v>600216716</v>
      </c>
    </row>
    <row r="225" spans="2:11">
      <c r="B225" s="7"/>
      <c r="K225" s="8"/>
    </row>
    <row r="226" spans="2:11">
      <c r="B226" s="7"/>
      <c r="K226" s="8"/>
    </row>
    <row r="227" spans="2:11" ht="18">
      <c r="B227" s="151"/>
      <c r="C227"/>
      <c r="D227"/>
      <c r="E227" s="186"/>
      <c r="F227" s="187" t="s">
        <v>190</v>
      </c>
      <c r="G227" s="187"/>
      <c r="H227" s="187"/>
      <c r="I227" s="187"/>
      <c r="J227" s="188"/>
      <c r="K227" s="189"/>
    </row>
    <row r="228" spans="2:11" ht="15.5">
      <c r="B228" s="9" t="s">
        <v>176</v>
      </c>
      <c r="C228" s="13">
        <f>C211/C172</f>
        <v>594.0480807988622</v>
      </c>
      <c r="D228" s="13">
        <f t="shared" ref="D228:K228" si="34">D211/D172</f>
        <v>98.707739791073124</v>
      </c>
      <c r="E228" s="13">
        <f t="shared" si="34"/>
        <v>61.172505307855623</v>
      </c>
      <c r="F228" s="13">
        <f t="shared" si="34"/>
        <v>102.28814460393407</v>
      </c>
      <c r="G228" s="13">
        <f t="shared" si="34"/>
        <v>241.84340044742729</v>
      </c>
      <c r="H228" s="13">
        <f t="shared" si="34"/>
        <v>610.44072284423487</v>
      </c>
      <c r="I228" s="13">
        <f t="shared" si="34"/>
        <v>544.07950641180742</v>
      </c>
      <c r="J228" s="13">
        <f t="shared" si="34"/>
        <v>580.80560549713073</v>
      </c>
      <c r="K228" s="144">
        <f t="shared" si="34"/>
        <v>649.44611935097794</v>
      </c>
    </row>
    <row r="229" spans="2:11" ht="15.5">
      <c r="B229" s="9" t="s">
        <v>177</v>
      </c>
      <c r="C229" s="13">
        <f>C212/C173</f>
        <v>601.67791443965052</v>
      </c>
      <c r="D229" s="13">
        <f t="shared" ref="D229:K232" si="35">D212/D173</f>
        <v>97.013543462201426</v>
      </c>
      <c r="E229" s="13">
        <f t="shared" si="35"/>
        <v>62.621531100478471</v>
      </c>
      <c r="F229" s="13">
        <f t="shared" si="35"/>
        <v>103.56132381570409</v>
      </c>
      <c r="G229" s="13">
        <f t="shared" si="35"/>
        <v>240.7093023255814</v>
      </c>
      <c r="H229" s="13">
        <f t="shared" si="35"/>
        <v>616.78065585851141</v>
      </c>
      <c r="I229" s="13">
        <f t="shared" si="35"/>
        <v>549.20963377232545</v>
      </c>
      <c r="J229" s="13">
        <f t="shared" si="35"/>
        <v>586.06117576092697</v>
      </c>
      <c r="K229" s="144">
        <f t="shared" si="35"/>
        <v>653.67221762655777</v>
      </c>
    </row>
    <row r="230" spans="2:11" ht="15.5">
      <c r="B230" s="9" t="s">
        <v>178</v>
      </c>
      <c r="C230" s="13">
        <f>C213/C174</f>
        <v>603.84217536332665</v>
      </c>
      <c r="D230" s="13">
        <f t="shared" si="35"/>
        <v>91.899610894941631</v>
      </c>
      <c r="E230" s="13">
        <f t="shared" si="35"/>
        <v>54.052588996763753</v>
      </c>
      <c r="F230" s="13">
        <f t="shared" si="35"/>
        <v>102.65395752895753</v>
      </c>
      <c r="G230" s="13">
        <f t="shared" si="35"/>
        <v>211.48825503355704</v>
      </c>
      <c r="H230" s="13">
        <f t="shared" si="35"/>
        <v>619.8343523234189</v>
      </c>
      <c r="I230" s="13">
        <f t="shared" si="35"/>
        <v>551.46235212247734</v>
      </c>
      <c r="J230" s="13">
        <f t="shared" si="35"/>
        <v>590.81381298035865</v>
      </c>
      <c r="K230" s="144">
        <f t="shared" si="35"/>
        <v>657.20236730289332</v>
      </c>
    </row>
    <row r="231" spans="2:11" ht="15.5">
      <c r="B231" s="9" t="s">
        <v>179</v>
      </c>
      <c r="C231" s="13">
        <f>C214/C175</f>
        <v>607.41876843558032</v>
      </c>
      <c r="D231" s="13">
        <f t="shared" si="35"/>
        <v>101.93265421618563</v>
      </c>
      <c r="E231" s="13">
        <f t="shared" si="35"/>
        <v>62.102420856610799</v>
      </c>
      <c r="F231" s="13">
        <f t="shared" si="35"/>
        <v>116.95133819951339</v>
      </c>
      <c r="G231" s="13">
        <f t="shared" si="35"/>
        <v>243.42293906810036</v>
      </c>
      <c r="H231" s="13">
        <f t="shared" si="35"/>
        <v>619.80033684969294</v>
      </c>
      <c r="I231" s="13">
        <f t="shared" si="35"/>
        <v>551.32850987724578</v>
      </c>
      <c r="J231" s="13">
        <f t="shared" si="35"/>
        <v>584.71919250407961</v>
      </c>
      <c r="K231" s="144">
        <f t="shared" si="35"/>
        <v>656.74136284615952</v>
      </c>
    </row>
    <row r="232" spans="2:11" ht="15.5">
      <c r="B232" s="9" t="s">
        <v>180</v>
      </c>
      <c r="C232" s="13">
        <f>C215/C176</f>
        <v>600.62009689527554</v>
      </c>
      <c r="D232" s="13">
        <f t="shared" si="35"/>
        <v>101.92120227457352</v>
      </c>
      <c r="E232" s="13">
        <f t="shared" si="35"/>
        <v>66.995329830706368</v>
      </c>
      <c r="F232" s="13">
        <f t="shared" si="35"/>
        <v>118.08045977011494</v>
      </c>
      <c r="G232" s="13">
        <f t="shared" si="35"/>
        <v>234.05</v>
      </c>
      <c r="H232" s="13">
        <f t="shared" si="35"/>
        <v>613.02793235868762</v>
      </c>
      <c r="I232" s="13">
        <f t="shared" si="35"/>
        <v>555.57098706551187</v>
      </c>
      <c r="J232" s="13">
        <f t="shared" si="35"/>
        <v>580.67202188510316</v>
      </c>
      <c r="K232" s="144">
        <f t="shared" si="35"/>
        <v>647.25407567277557</v>
      </c>
    </row>
    <row r="233" spans="2:11" ht="15.5">
      <c r="B233" s="9" t="s">
        <v>181</v>
      </c>
      <c r="C233" s="13">
        <f t="shared" ref="C233:K233" si="36">C216/C177</f>
        <v>599.85459660028675</v>
      </c>
      <c r="D233" s="13">
        <f t="shared" si="36"/>
        <v>98.110871647509583</v>
      </c>
      <c r="E233" s="13">
        <f t="shared" si="36"/>
        <v>60.749329039184111</v>
      </c>
      <c r="F233" s="13">
        <f t="shared" si="36"/>
        <v>110.01192327630896</v>
      </c>
      <c r="G233" s="13">
        <f t="shared" si="36"/>
        <v>219.58854166666666</v>
      </c>
      <c r="H233" s="13">
        <f t="shared" si="36"/>
        <v>612.80138162854212</v>
      </c>
      <c r="I233" s="13">
        <f t="shared" si="36"/>
        <v>556.61141950832678</v>
      </c>
      <c r="J233" s="13">
        <f t="shared" si="36"/>
        <v>567.77559577888042</v>
      </c>
      <c r="K233" s="144">
        <f t="shared" si="36"/>
        <v>652.42521243938245</v>
      </c>
    </row>
    <row r="234" spans="2:11" ht="15.5">
      <c r="B234" s="9" t="s">
        <v>182</v>
      </c>
      <c r="C234" s="13">
        <f t="shared" ref="C234:K234" si="37">C217/C178</f>
        <v>527.86641190515968</v>
      </c>
      <c r="D234" s="13">
        <f t="shared" si="37"/>
        <v>96.353650925733305</v>
      </c>
      <c r="E234" s="13">
        <f t="shared" si="37"/>
        <v>61.994873817034701</v>
      </c>
      <c r="F234" s="13">
        <f t="shared" si="37"/>
        <v>114.37952430196484</v>
      </c>
      <c r="G234" s="13">
        <f t="shared" si="37"/>
        <v>251.46290801186944</v>
      </c>
      <c r="H234" s="13">
        <f t="shared" si="37"/>
        <v>539.34390735146019</v>
      </c>
      <c r="I234" s="13">
        <f t="shared" si="37"/>
        <v>545.15484677501104</v>
      </c>
      <c r="J234" s="13">
        <f t="shared" si="37"/>
        <v>569.02685208795094</v>
      </c>
      <c r="K234" s="144">
        <f t="shared" si="37"/>
        <v>522.51535757793624</v>
      </c>
    </row>
    <row r="235" spans="2:11" ht="15.5">
      <c r="B235" s="9" t="s">
        <v>183</v>
      </c>
      <c r="C235" s="13">
        <f t="shared" ref="C235:K235" si="38">C218/C179</f>
        <v>583.09127696100575</v>
      </c>
      <c r="D235" s="13">
        <f t="shared" si="38"/>
        <v>98.036993995738911</v>
      </c>
      <c r="E235" s="13">
        <f t="shared" si="38"/>
        <v>62.076451496574109</v>
      </c>
      <c r="F235" s="13">
        <f t="shared" si="38"/>
        <v>113.7860696517413</v>
      </c>
      <c r="G235" s="13">
        <f t="shared" si="38"/>
        <v>220.63339070567986</v>
      </c>
      <c r="H235" s="13">
        <f t="shared" si="38"/>
        <v>599.81103329483324</v>
      </c>
      <c r="I235" s="13">
        <f t="shared" si="38"/>
        <v>536.5934065934066</v>
      </c>
      <c r="J235" s="13">
        <f t="shared" si="38"/>
        <v>566.57366838487974</v>
      </c>
      <c r="K235" s="144">
        <f t="shared" si="38"/>
        <v>639.71191355107362</v>
      </c>
    </row>
    <row r="236" spans="2:11" ht="15.5">
      <c r="B236" s="9" t="s">
        <v>184</v>
      </c>
      <c r="C236" s="13">
        <f t="shared" ref="C236:K236" si="39">C219/C180</f>
        <v>579.62697351150666</v>
      </c>
      <c r="D236" s="13">
        <f t="shared" si="39"/>
        <v>96.657746751987588</v>
      </c>
      <c r="E236" s="13">
        <f t="shared" si="39"/>
        <v>60.746186937817754</v>
      </c>
      <c r="F236" s="13">
        <f t="shared" si="39"/>
        <v>116.39504504504505</v>
      </c>
      <c r="G236" s="13">
        <f t="shared" si="39"/>
        <v>222.99736842105264</v>
      </c>
      <c r="H236" s="13">
        <f t="shared" si="39"/>
        <v>595.71274307820477</v>
      </c>
      <c r="I236" s="13">
        <f t="shared" si="39"/>
        <v>534.03067800979636</v>
      </c>
      <c r="J236" s="13">
        <f t="shared" si="39"/>
        <v>565.74168034326613</v>
      </c>
      <c r="K236" s="144">
        <f t="shared" si="39"/>
        <v>637.08919609394252</v>
      </c>
    </row>
    <row r="237" spans="2:11" ht="15.5">
      <c r="B237" s="9" t="s">
        <v>185</v>
      </c>
      <c r="C237" s="13">
        <f t="shared" ref="C237:K237" si="40">C220/C181</f>
        <v>577.72528295183474</v>
      </c>
      <c r="D237" s="13">
        <f t="shared" si="40"/>
        <v>100.95835018196523</v>
      </c>
      <c r="E237" s="13">
        <f t="shared" si="40"/>
        <v>60.879865449303217</v>
      </c>
      <c r="F237" s="13">
        <f t="shared" si="40"/>
        <v>96.412523020257822</v>
      </c>
      <c r="G237" s="13">
        <f t="shared" si="40"/>
        <v>235.55699855699856</v>
      </c>
      <c r="H237" s="13">
        <f t="shared" si="40"/>
        <v>593.17013584144411</v>
      </c>
      <c r="I237" s="13">
        <f t="shared" si="40"/>
        <v>532.1485549554809</v>
      </c>
      <c r="J237" s="13">
        <f t="shared" si="40"/>
        <v>572.41422353921655</v>
      </c>
      <c r="K237" s="144">
        <f t="shared" si="40"/>
        <v>632.35349822528372</v>
      </c>
    </row>
    <row r="238" spans="2:11" ht="15.5">
      <c r="B238" s="9" t="s">
        <v>186</v>
      </c>
      <c r="C238" s="13">
        <f t="shared" ref="C238:K239" si="41">C221/C182</f>
        <v>588.15039176093103</v>
      </c>
      <c r="D238" s="13">
        <f t="shared" si="41"/>
        <v>108.40357242534189</v>
      </c>
      <c r="E238" s="13">
        <f t="shared" si="41"/>
        <v>60.419312169312171</v>
      </c>
      <c r="F238" s="13">
        <f t="shared" si="41"/>
        <v>105.67597402597403</v>
      </c>
      <c r="G238" s="13">
        <f t="shared" si="41"/>
        <v>252.94726930320149</v>
      </c>
      <c r="H238" s="13">
        <f t="shared" si="41"/>
        <v>599.65257889242798</v>
      </c>
      <c r="I238" s="13">
        <f t="shared" si="41"/>
        <v>533.53182656826573</v>
      </c>
      <c r="J238" s="13">
        <f t="shared" si="41"/>
        <v>584.05621246596297</v>
      </c>
      <c r="K238" s="144">
        <f t="shared" si="41"/>
        <v>636.27259704913331</v>
      </c>
    </row>
    <row r="239" spans="2:11" ht="16" thickBot="1">
      <c r="B239" s="11" t="s">
        <v>187</v>
      </c>
      <c r="C239" s="14">
        <f t="shared" si="41"/>
        <v>591.18670402273688</v>
      </c>
      <c r="D239" s="14">
        <f>D222/D183</f>
        <v>104.01843060597598</v>
      </c>
      <c r="E239" s="14">
        <f t="shared" ref="E239:K239" si="42">E222/E183</f>
        <v>60.213114754098363</v>
      </c>
      <c r="F239" s="14">
        <f t="shared" si="42"/>
        <v>108.47822931785196</v>
      </c>
      <c r="G239" s="14">
        <f t="shared" si="42"/>
        <v>268.41013824884794</v>
      </c>
      <c r="H239" s="14">
        <f t="shared" si="42"/>
        <v>603.22638371290543</v>
      </c>
      <c r="I239" s="14">
        <f t="shared" si="42"/>
        <v>543.95251373739029</v>
      </c>
      <c r="J239" s="14">
        <f t="shared" si="42"/>
        <v>584.29704674359471</v>
      </c>
      <c r="K239" s="146">
        <f t="shared" si="42"/>
        <v>638.00831603827976</v>
      </c>
    </row>
    <row r="243" spans="2:11" ht="18">
      <c r="B243" s="959" t="s">
        <v>313</v>
      </c>
      <c r="C243" s="959"/>
      <c r="D243" s="959"/>
      <c r="E243" s="959"/>
      <c r="F243" s="959"/>
      <c r="G243" s="959"/>
      <c r="H243" s="959"/>
      <c r="I243" s="959"/>
      <c r="J243" s="959"/>
      <c r="K243" s="959"/>
    </row>
    <row r="244" spans="2:11" ht="18.5" thickBot="1">
      <c r="B244" s="83"/>
      <c r="C244" s="83"/>
      <c r="D244" s="83"/>
      <c r="E244" s="83"/>
      <c r="F244" s="84" t="s">
        <v>167</v>
      </c>
      <c r="G244" s="83"/>
      <c r="H244" s="83"/>
      <c r="I244" s="83"/>
      <c r="J244" s="83"/>
      <c r="K244" s="83"/>
    </row>
    <row r="245" spans="2:11" ht="12.5">
      <c r="B245" s="960" t="s">
        <v>168</v>
      </c>
      <c r="C245" s="963" t="s">
        <v>18</v>
      </c>
      <c r="D245" s="963" t="s">
        <v>169</v>
      </c>
      <c r="E245" s="975" t="s">
        <v>170</v>
      </c>
      <c r="F245" s="976"/>
      <c r="G245" s="977"/>
      <c r="H245" s="963" t="s">
        <v>171</v>
      </c>
      <c r="I245" s="975" t="s">
        <v>172</v>
      </c>
      <c r="J245" s="976"/>
      <c r="K245" s="978"/>
    </row>
    <row r="246" spans="2:11">
      <c r="B246" s="961"/>
      <c r="C246" s="949"/>
      <c r="D246" s="949"/>
      <c r="E246" s="958" t="s">
        <v>191</v>
      </c>
      <c r="F246" s="949" t="s">
        <v>192</v>
      </c>
      <c r="G246" s="949" t="s">
        <v>193</v>
      </c>
      <c r="H246" s="949"/>
      <c r="I246" s="958" t="s">
        <v>173</v>
      </c>
      <c r="J246" s="958" t="s">
        <v>20</v>
      </c>
      <c r="K246" s="970" t="s">
        <v>224</v>
      </c>
    </row>
    <row r="247" spans="2:11" ht="11" thickBot="1">
      <c r="B247" s="981"/>
      <c r="C247" s="982"/>
      <c r="D247" s="982"/>
      <c r="E247" s="983"/>
      <c r="F247" s="982"/>
      <c r="G247" s="982"/>
      <c r="H247" s="982"/>
      <c r="I247" s="983"/>
      <c r="J247" s="983"/>
      <c r="K247" s="984"/>
    </row>
    <row r="248" spans="2:11" ht="13" thickBot="1">
      <c r="B248" s="205">
        <v>0</v>
      </c>
      <c r="C248" s="206">
        <v>1</v>
      </c>
      <c r="D248" s="206">
        <v>2</v>
      </c>
      <c r="E248" s="207">
        <v>3</v>
      </c>
      <c r="F248" s="207">
        <v>4</v>
      </c>
      <c r="G248" s="206">
        <v>5</v>
      </c>
      <c r="H248" s="206">
        <v>6</v>
      </c>
      <c r="I248" s="206">
        <v>7</v>
      </c>
      <c r="J248" s="206">
        <v>8</v>
      </c>
      <c r="K248" s="208">
        <v>9</v>
      </c>
    </row>
    <row r="249" spans="2:11" ht="12.5">
      <c r="B249" s="149"/>
      <c r="C249" s="67"/>
      <c r="D249" s="67"/>
      <c r="E249" s="67"/>
      <c r="F249" s="67"/>
      <c r="G249" s="67"/>
      <c r="H249" s="67"/>
      <c r="I249" s="67"/>
      <c r="J249" s="67"/>
      <c r="K249" s="150"/>
    </row>
    <row r="250" spans="2:11" ht="14">
      <c r="B250" s="151"/>
      <c r="C250" s="947" t="s">
        <v>175</v>
      </c>
      <c r="D250" s="947"/>
      <c r="E250" s="947"/>
      <c r="F250" s="947"/>
      <c r="G250" s="947"/>
      <c r="H250" s="947"/>
      <c r="I250" s="947"/>
      <c r="J250" s="947"/>
      <c r="K250" s="948"/>
    </row>
    <row r="251" spans="2:11" ht="12.5">
      <c r="B251" s="149"/>
      <c r="C251" s="67"/>
      <c r="D251" s="67"/>
      <c r="E251" s="67"/>
      <c r="F251" s="67"/>
      <c r="G251" s="67"/>
      <c r="H251" s="67"/>
      <c r="I251" s="67"/>
      <c r="J251" s="67"/>
      <c r="K251" s="150"/>
    </row>
    <row r="252" spans="2:11" ht="12.5">
      <c r="B252" s="169" t="s">
        <v>176</v>
      </c>
      <c r="C252" s="163">
        <f>SUM(D252+H252)</f>
        <v>136548</v>
      </c>
      <c r="D252" s="163">
        <v>3929</v>
      </c>
      <c r="E252" s="163">
        <v>1797</v>
      </c>
      <c r="F252" s="163">
        <v>1634</v>
      </c>
      <c r="G252" s="163">
        <v>498</v>
      </c>
      <c r="H252" s="163">
        <v>132619</v>
      </c>
      <c r="I252" s="163">
        <v>22626</v>
      </c>
      <c r="J252" s="163">
        <v>43264</v>
      </c>
      <c r="K252" s="170">
        <v>66729</v>
      </c>
    </row>
    <row r="253" spans="2:11" ht="12.5">
      <c r="B253" s="169" t="s">
        <v>177</v>
      </c>
      <c r="C253" s="163">
        <f t="shared" ref="C253:C263" si="43">SUM(D253+H253)</f>
        <v>145755</v>
      </c>
      <c r="D253" s="163">
        <v>3630</v>
      </c>
      <c r="E253" s="163">
        <v>1663</v>
      </c>
      <c r="F253" s="163">
        <v>1564</v>
      </c>
      <c r="G253" s="163">
        <v>403</v>
      </c>
      <c r="H253" s="163">
        <v>142125</v>
      </c>
      <c r="I253" s="163">
        <v>25418</v>
      </c>
      <c r="J253" s="163">
        <v>42207</v>
      </c>
      <c r="K253" s="170">
        <v>74500</v>
      </c>
    </row>
    <row r="254" spans="2:11" ht="12.5">
      <c r="B254" s="169" t="s">
        <v>178</v>
      </c>
      <c r="C254" s="163">
        <f t="shared" si="43"/>
        <v>171713</v>
      </c>
      <c r="D254" s="165">
        <v>3501</v>
      </c>
      <c r="E254" s="165">
        <v>1634</v>
      </c>
      <c r="F254" s="165">
        <v>1235</v>
      </c>
      <c r="G254" s="164">
        <v>632</v>
      </c>
      <c r="H254" s="163">
        <v>168212</v>
      </c>
      <c r="I254" s="165">
        <v>29512</v>
      </c>
      <c r="J254" s="165">
        <v>49145</v>
      </c>
      <c r="K254" s="171">
        <v>89555</v>
      </c>
    </row>
    <row r="255" spans="2:11" ht="12.5">
      <c r="B255" s="169" t="s">
        <v>179</v>
      </c>
      <c r="C255" s="163">
        <f>SUM(D255+H255)</f>
        <v>145602</v>
      </c>
      <c r="D255" s="163">
        <v>3291</v>
      </c>
      <c r="E255" s="164">
        <v>1621</v>
      </c>
      <c r="F255" s="164">
        <v>1390</v>
      </c>
      <c r="G255" s="163">
        <v>280</v>
      </c>
      <c r="H255" s="163">
        <v>142311</v>
      </c>
      <c r="I255" s="163">
        <v>25191</v>
      </c>
      <c r="J255" s="163">
        <v>41794</v>
      </c>
      <c r="K255" s="170">
        <v>75326</v>
      </c>
    </row>
    <row r="256" spans="2:11" ht="12.5">
      <c r="B256" s="169" t="s">
        <v>180</v>
      </c>
      <c r="C256" s="163">
        <f>SUM(D256+H256)</f>
        <v>150373</v>
      </c>
      <c r="D256" s="69">
        <v>2826</v>
      </c>
      <c r="E256" s="167">
        <v>1233</v>
      </c>
      <c r="F256" s="158">
        <v>1118</v>
      </c>
      <c r="G256" s="158">
        <v>475</v>
      </c>
      <c r="H256" s="69">
        <v>147547</v>
      </c>
      <c r="I256" s="167">
        <v>28306</v>
      </c>
      <c r="J256" s="167">
        <v>40535</v>
      </c>
      <c r="K256" s="172">
        <v>78706</v>
      </c>
    </row>
    <row r="257" spans="2:11" ht="12.5">
      <c r="B257" s="169" t="s">
        <v>181</v>
      </c>
      <c r="C257" s="163">
        <f t="shared" si="43"/>
        <v>157880</v>
      </c>
      <c r="D257" s="163">
        <v>3242</v>
      </c>
      <c r="E257" s="164">
        <v>1632</v>
      </c>
      <c r="F257" s="164">
        <v>1361</v>
      </c>
      <c r="G257" s="163">
        <v>249</v>
      </c>
      <c r="H257" s="163">
        <v>154638</v>
      </c>
      <c r="I257" s="163">
        <v>30478</v>
      </c>
      <c r="J257" s="163">
        <v>43813</v>
      </c>
      <c r="K257" s="170">
        <v>80347</v>
      </c>
    </row>
    <row r="258" spans="2:11" ht="12.5">
      <c r="B258" s="169" t="s">
        <v>182</v>
      </c>
      <c r="C258" s="163">
        <f>SUM(D258+H258)</f>
        <v>143062</v>
      </c>
      <c r="D258" s="70">
        <v>3380</v>
      </c>
      <c r="E258" s="165">
        <v>1705</v>
      </c>
      <c r="F258" s="164">
        <v>1237</v>
      </c>
      <c r="G258" s="164">
        <v>438</v>
      </c>
      <c r="H258" s="163">
        <v>139682</v>
      </c>
      <c r="I258" s="165">
        <v>26891</v>
      </c>
      <c r="J258" s="165">
        <v>45026</v>
      </c>
      <c r="K258" s="171">
        <v>67765</v>
      </c>
    </row>
    <row r="259" spans="2:11" ht="12.5">
      <c r="B259" s="169" t="s">
        <v>183</v>
      </c>
      <c r="C259" s="163">
        <f t="shared" si="43"/>
        <v>150735</v>
      </c>
      <c r="D259" s="70">
        <v>3542</v>
      </c>
      <c r="E259" s="165">
        <v>1475</v>
      </c>
      <c r="F259" s="165">
        <v>1669</v>
      </c>
      <c r="G259" s="164">
        <v>398</v>
      </c>
      <c r="H259" s="163">
        <v>147193</v>
      </c>
      <c r="I259" s="165">
        <v>24660</v>
      </c>
      <c r="J259" s="165">
        <v>45770</v>
      </c>
      <c r="K259" s="171">
        <v>76763</v>
      </c>
    </row>
    <row r="260" spans="2:11" ht="12.5">
      <c r="B260" s="169" t="s">
        <v>184</v>
      </c>
      <c r="C260" s="163">
        <f t="shared" si="43"/>
        <v>153716</v>
      </c>
      <c r="D260" s="163">
        <v>3971</v>
      </c>
      <c r="E260" s="164">
        <v>1882</v>
      </c>
      <c r="F260" s="164">
        <v>1766</v>
      </c>
      <c r="G260" s="163">
        <v>323</v>
      </c>
      <c r="H260" s="163">
        <v>149745</v>
      </c>
      <c r="I260" s="163">
        <v>26122</v>
      </c>
      <c r="J260" s="163">
        <v>51264</v>
      </c>
      <c r="K260" s="170">
        <v>72359</v>
      </c>
    </row>
    <row r="261" spans="2:11" ht="12.5">
      <c r="B261" s="173" t="s">
        <v>185</v>
      </c>
      <c r="C261" s="163">
        <f>SUM(D261+H261)</f>
        <v>141811</v>
      </c>
      <c r="D261" s="70">
        <v>3613</v>
      </c>
      <c r="E261" s="165">
        <v>1762</v>
      </c>
      <c r="F261" s="165">
        <v>1478</v>
      </c>
      <c r="G261" s="165">
        <v>373</v>
      </c>
      <c r="H261" s="164">
        <v>138198</v>
      </c>
      <c r="I261" s="165">
        <v>24782</v>
      </c>
      <c r="J261" s="165">
        <v>47887</v>
      </c>
      <c r="K261" s="171">
        <v>65529</v>
      </c>
    </row>
    <row r="262" spans="2:11" ht="12.5">
      <c r="B262" s="174" t="s">
        <v>186</v>
      </c>
      <c r="C262" s="163">
        <f>SUM(D262+H262)</f>
        <v>160182</v>
      </c>
      <c r="D262" s="165">
        <v>3525</v>
      </c>
      <c r="E262" s="165">
        <v>1413</v>
      </c>
      <c r="F262" s="165">
        <v>1694</v>
      </c>
      <c r="G262" s="165">
        <v>418</v>
      </c>
      <c r="H262" s="165">
        <v>156657</v>
      </c>
      <c r="I262" s="165">
        <v>26273</v>
      </c>
      <c r="J262" s="165">
        <v>53250</v>
      </c>
      <c r="K262" s="171">
        <v>77134</v>
      </c>
    </row>
    <row r="263" spans="2:11" ht="12.5">
      <c r="B263" s="174" t="s">
        <v>187</v>
      </c>
      <c r="C263" s="163">
        <f t="shared" si="43"/>
        <v>132948</v>
      </c>
      <c r="D263" s="165">
        <v>4099</v>
      </c>
      <c r="E263" s="165">
        <v>2454</v>
      </c>
      <c r="F263" s="165">
        <v>1331</v>
      </c>
      <c r="G263" s="165">
        <v>314</v>
      </c>
      <c r="H263" s="165">
        <v>128849</v>
      </c>
      <c r="I263" s="165">
        <v>23103</v>
      </c>
      <c r="J263" s="165">
        <v>43279</v>
      </c>
      <c r="K263" s="171">
        <v>62467</v>
      </c>
    </row>
    <row r="264" spans="2:11" ht="14">
      <c r="B264" s="175"/>
      <c r="C264" s="164"/>
      <c r="D264" s="164"/>
      <c r="E264" s="164"/>
      <c r="F264" s="164"/>
      <c r="G264" s="164"/>
      <c r="H264" s="164"/>
      <c r="I264" s="164"/>
      <c r="J264" s="164"/>
      <c r="K264" s="171"/>
    </row>
    <row r="265" spans="2:11" ht="13">
      <c r="B265" s="176">
        <v>2022</v>
      </c>
      <c r="C265" s="157">
        <f t="shared" ref="C265:K265" si="44">SUM(C252:C263)</f>
        <v>1790325</v>
      </c>
      <c r="D265" s="157">
        <f>SUM(D252:D263)</f>
        <v>42549</v>
      </c>
      <c r="E265" s="157">
        <f t="shared" si="44"/>
        <v>20271</v>
      </c>
      <c r="F265" s="157">
        <f t="shared" si="44"/>
        <v>17477</v>
      </c>
      <c r="G265" s="157">
        <f>SUM(G252:G263)</f>
        <v>4801</v>
      </c>
      <c r="H265" s="157">
        <f t="shared" si="44"/>
        <v>1747776</v>
      </c>
      <c r="I265" s="157">
        <f t="shared" si="44"/>
        <v>313362</v>
      </c>
      <c r="J265" s="157">
        <f t="shared" si="44"/>
        <v>547234</v>
      </c>
      <c r="K265" s="177">
        <f t="shared" si="44"/>
        <v>887180</v>
      </c>
    </row>
    <row r="266" spans="2:11" ht="12.5">
      <c r="B266" s="151"/>
      <c r="C266" s="152"/>
      <c r="D266" s="152"/>
      <c r="E266" s="152"/>
      <c r="F266" s="152"/>
      <c r="G266" s="152"/>
      <c r="H266" s="152"/>
      <c r="I266" s="152"/>
      <c r="J266" s="152"/>
      <c r="K266" s="178"/>
    </row>
    <row r="267" spans="2:11" ht="13">
      <c r="B267" s="151"/>
      <c r="C267" s="971" t="s">
        <v>188</v>
      </c>
      <c r="D267" s="971"/>
      <c r="E267" s="971"/>
      <c r="F267" s="971"/>
      <c r="G267" s="971"/>
      <c r="H267" s="971"/>
      <c r="I267" s="971"/>
      <c r="J267" s="971"/>
      <c r="K267" s="972"/>
    </row>
    <row r="268" spans="2:11" ht="12.5">
      <c r="B268" s="149"/>
      <c r="C268" s="152"/>
      <c r="D268" s="152"/>
      <c r="E268" s="152"/>
      <c r="F268" s="152"/>
      <c r="G268" s="152"/>
      <c r="H268" s="152"/>
      <c r="I268" s="152"/>
      <c r="J268" s="152"/>
      <c r="K268" s="178"/>
    </row>
    <row r="269" spans="2:11" ht="12.5">
      <c r="B269" s="179" t="s">
        <v>176</v>
      </c>
      <c r="C269" s="163">
        <f t="shared" ref="C269:C280" si="45">SUM(D269+H269)</f>
        <v>41417613</v>
      </c>
      <c r="D269" s="163">
        <v>218194</v>
      </c>
      <c r="E269" s="163">
        <v>60008</v>
      </c>
      <c r="F269" s="163">
        <v>88025</v>
      </c>
      <c r="G269" s="163">
        <v>70161</v>
      </c>
      <c r="H269" s="163">
        <v>41199419</v>
      </c>
      <c r="I269" s="163">
        <v>6311434</v>
      </c>
      <c r="J269" s="163">
        <v>12395663</v>
      </c>
      <c r="K269" s="170">
        <v>22492322</v>
      </c>
    </row>
    <row r="270" spans="2:11" ht="12.5">
      <c r="B270" s="179" t="s">
        <v>177</v>
      </c>
      <c r="C270" s="163">
        <f t="shared" si="45"/>
        <v>44315521</v>
      </c>
      <c r="D270" s="163">
        <v>207947</v>
      </c>
      <c r="E270" s="163">
        <v>57220</v>
      </c>
      <c r="F270" s="163">
        <v>93239</v>
      </c>
      <c r="G270" s="163">
        <v>57488</v>
      </c>
      <c r="H270" s="163">
        <v>44107574</v>
      </c>
      <c r="I270" s="163">
        <v>6984362</v>
      </c>
      <c r="J270" s="163">
        <v>12039817</v>
      </c>
      <c r="K270" s="170">
        <v>25083395</v>
      </c>
    </row>
    <row r="271" spans="2:11" ht="12.5">
      <c r="B271" s="179" t="s">
        <v>178</v>
      </c>
      <c r="C271" s="163">
        <f t="shared" si="45"/>
        <v>52715184</v>
      </c>
      <c r="D271" s="165">
        <v>217652</v>
      </c>
      <c r="E271" s="165">
        <v>55251</v>
      </c>
      <c r="F271" s="165">
        <v>71208</v>
      </c>
      <c r="G271" s="164">
        <v>91193</v>
      </c>
      <c r="H271" s="163">
        <v>52497532</v>
      </c>
      <c r="I271" s="165">
        <v>8127831</v>
      </c>
      <c r="J271" s="165">
        <v>14165091</v>
      </c>
      <c r="K271" s="171">
        <v>30204610</v>
      </c>
    </row>
    <row r="272" spans="2:11" ht="12.5">
      <c r="B272" s="179" t="s">
        <v>179</v>
      </c>
      <c r="C272" s="163">
        <f t="shared" si="45"/>
        <v>44374800</v>
      </c>
      <c r="D272" s="163">
        <v>186238</v>
      </c>
      <c r="E272" s="164">
        <v>54803</v>
      </c>
      <c r="F272" s="164">
        <v>88023</v>
      </c>
      <c r="G272" s="163">
        <v>43412</v>
      </c>
      <c r="H272" s="163">
        <v>44188562</v>
      </c>
      <c r="I272" s="163">
        <v>7004264</v>
      </c>
      <c r="J272" s="163">
        <v>12007379</v>
      </c>
      <c r="K272" s="170">
        <v>25176919</v>
      </c>
    </row>
    <row r="273" spans="2:11" ht="12.5">
      <c r="B273" s="179" t="s">
        <v>180</v>
      </c>
      <c r="C273" s="163">
        <f t="shared" si="45"/>
        <v>45801623</v>
      </c>
      <c r="D273" s="167">
        <v>173560</v>
      </c>
      <c r="E273" s="167">
        <v>41398</v>
      </c>
      <c r="F273" s="167">
        <v>64805</v>
      </c>
      <c r="G273" s="167">
        <v>67357</v>
      </c>
      <c r="H273" s="167">
        <v>45628063</v>
      </c>
      <c r="I273" s="167">
        <v>7902441</v>
      </c>
      <c r="J273" s="167">
        <v>11652113</v>
      </c>
      <c r="K273" s="172">
        <v>26073509</v>
      </c>
    </row>
    <row r="274" spans="2:11" ht="12.5">
      <c r="B274" s="179" t="s">
        <v>181</v>
      </c>
      <c r="C274" s="163">
        <f t="shared" si="45"/>
        <v>47759774</v>
      </c>
      <c r="D274" s="163">
        <v>179412</v>
      </c>
      <c r="E274" s="164">
        <v>55060</v>
      </c>
      <c r="F274" s="164">
        <v>84608</v>
      </c>
      <c r="G274" s="163">
        <v>39744</v>
      </c>
      <c r="H274" s="163">
        <v>47580362</v>
      </c>
      <c r="I274" s="163">
        <v>8498078</v>
      </c>
      <c r="J274" s="163">
        <v>12333698</v>
      </c>
      <c r="K274" s="170">
        <v>26748586</v>
      </c>
    </row>
    <row r="275" spans="2:11" ht="12.5">
      <c r="B275" s="179" t="s">
        <v>182</v>
      </c>
      <c r="C275" s="163">
        <f t="shared" si="45"/>
        <v>43234539</v>
      </c>
      <c r="D275" s="165">
        <v>195648</v>
      </c>
      <c r="E275" s="165">
        <v>59628</v>
      </c>
      <c r="F275" s="165">
        <v>73706</v>
      </c>
      <c r="G275" s="164">
        <v>62314</v>
      </c>
      <c r="H275" s="163">
        <v>43038891</v>
      </c>
      <c r="I275" s="165">
        <v>7333368</v>
      </c>
      <c r="J275" s="165">
        <v>12653809</v>
      </c>
      <c r="K275" s="171">
        <v>23051714</v>
      </c>
    </row>
    <row r="276" spans="2:11" ht="12.5">
      <c r="B276" s="179" t="s">
        <v>183</v>
      </c>
      <c r="C276" s="163">
        <f t="shared" si="45"/>
        <v>45662512</v>
      </c>
      <c r="D276" s="165">
        <v>200897</v>
      </c>
      <c r="E276" s="165">
        <v>49821</v>
      </c>
      <c r="F276" s="165">
        <v>95483</v>
      </c>
      <c r="G276" s="164">
        <v>55593</v>
      </c>
      <c r="H276" s="163">
        <v>45461615</v>
      </c>
      <c r="I276" s="165">
        <v>6651598</v>
      </c>
      <c r="J276" s="165">
        <v>12888844</v>
      </c>
      <c r="K276" s="171">
        <v>25921173</v>
      </c>
    </row>
    <row r="277" spans="2:11" ht="12.5">
      <c r="B277" s="179" t="s">
        <v>184</v>
      </c>
      <c r="C277" s="163">
        <f t="shared" si="45"/>
        <v>45320520</v>
      </c>
      <c r="D277" s="165">
        <v>216155</v>
      </c>
      <c r="E277" s="165">
        <v>63461</v>
      </c>
      <c r="F277" s="165">
        <v>105215</v>
      </c>
      <c r="G277" s="164">
        <v>47479</v>
      </c>
      <c r="H277" s="163">
        <v>45104365</v>
      </c>
      <c r="I277" s="165">
        <v>7009204</v>
      </c>
      <c r="J277" s="165">
        <v>13890386</v>
      </c>
      <c r="K277" s="171">
        <v>24204775</v>
      </c>
    </row>
    <row r="278" spans="2:11" ht="12.5">
      <c r="B278" s="179" t="s">
        <v>185</v>
      </c>
      <c r="C278" s="163">
        <f>SUM(D278+H278)</f>
        <v>42133413</v>
      </c>
      <c r="D278" s="165">
        <v>195121</v>
      </c>
      <c r="E278" s="165">
        <v>60390</v>
      </c>
      <c r="F278" s="165">
        <v>91985</v>
      </c>
      <c r="G278" s="165">
        <v>42746</v>
      </c>
      <c r="H278" s="164">
        <v>41938292</v>
      </c>
      <c r="I278" s="165">
        <v>6745125</v>
      </c>
      <c r="J278" s="165">
        <v>13325675</v>
      </c>
      <c r="K278" s="171">
        <v>21867492</v>
      </c>
    </row>
    <row r="279" spans="2:11" ht="12.5">
      <c r="B279" s="179" t="s">
        <v>186</v>
      </c>
      <c r="C279" s="163">
        <f>SUM(D279+H279)</f>
        <v>48529107</v>
      </c>
      <c r="D279" s="165">
        <v>215596</v>
      </c>
      <c r="E279" s="165">
        <v>48730</v>
      </c>
      <c r="F279" s="165">
        <v>104899</v>
      </c>
      <c r="G279" s="165">
        <v>61967</v>
      </c>
      <c r="H279" s="164">
        <v>48313511</v>
      </c>
      <c r="I279" s="165">
        <v>7047896</v>
      </c>
      <c r="J279" s="165">
        <v>15011518</v>
      </c>
      <c r="K279" s="171">
        <v>26254097</v>
      </c>
    </row>
    <row r="280" spans="2:11" ht="12.5">
      <c r="B280" s="179" t="s">
        <v>187</v>
      </c>
      <c r="C280" s="163">
        <f t="shared" si="45"/>
        <v>39712145</v>
      </c>
      <c r="D280" s="165">
        <v>218354</v>
      </c>
      <c r="E280" s="165">
        <v>83464</v>
      </c>
      <c r="F280" s="165">
        <v>85972</v>
      </c>
      <c r="G280" s="165">
        <v>48918</v>
      </c>
      <c r="H280" s="165">
        <v>39493791</v>
      </c>
      <c r="I280" s="165">
        <v>6317303</v>
      </c>
      <c r="J280" s="165">
        <v>12322075</v>
      </c>
      <c r="K280" s="171">
        <v>20854413</v>
      </c>
    </row>
    <row r="281" spans="2:11" ht="12.5">
      <c r="B281" s="151"/>
      <c r="C281" s="164"/>
      <c r="D281" s="164"/>
      <c r="E281" s="164"/>
      <c r="F281" s="164"/>
      <c r="G281" s="164"/>
      <c r="H281" s="164"/>
      <c r="I281" s="164"/>
      <c r="J281" s="164"/>
      <c r="K281" s="171"/>
    </row>
    <row r="282" spans="2:11" ht="13">
      <c r="B282" s="176">
        <v>2022</v>
      </c>
      <c r="C282" s="157">
        <f t="shared" ref="C282:K282" si="46">SUM(C269:C280)</f>
        <v>540976751</v>
      </c>
      <c r="D282" s="157">
        <f t="shared" si="46"/>
        <v>2424774</v>
      </c>
      <c r="E282" s="157">
        <f t="shared" si="46"/>
        <v>689234</v>
      </c>
      <c r="F282" s="157">
        <f t="shared" si="46"/>
        <v>1047168</v>
      </c>
      <c r="G282" s="157">
        <f t="shared" si="46"/>
        <v>688372</v>
      </c>
      <c r="H282" s="157">
        <f t="shared" si="46"/>
        <v>538551977</v>
      </c>
      <c r="I282" s="157">
        <f t="shared" si="46"/>
        <v>85932904</v>
      </c>
      <c r="J282" s="157">
        <f t="shared" si="46"/>
        <v>154686068</v>
      </c>
      <c r="K282" s="177">
        <f t="shared" si="46"/>
        <v>297933005</v>
      </c>
    </row>
    <row r="283" spans="2:11" ht="13">
      <c r="B283" s="180"/>
      <c r="C283" s="153"/>
      <c r="D283" s="153"/>
      <c r="E283" s="153"/>
      <c r="F283" s="153"/>
      <c r="G283" s="153"/>
      <c r="H283" s="153"/>
      <c r="I283" s="153"/>
      <c r="J283" s="153"/>
      <c r="K283" s="181"/>
    </row>
    <row r="284" spans="2:11" ht="12.75" customHeight="1">
      <c r="B284" s="973" t="s">
        <v>168</v>
      </c>
      <c r="C284" s="943" t="s">
        <v>18</v>
      </c>
      <c r="D284" s="943" t="s">
        <v>169</v>
      </c>
      <c r="E284" s="950" t="s">
        <v>170</v>
      </c>
      <c r="F284" s="951"/>
      <c r="G284" s="952"/>
      <c r="H284" s="953" t="s">
        <v>171</v>
      </c>
      <c r="I284" s="955" t="s">
        <v>172</v>
      </c>
      <c r="J284" s="956"/>
      <c r="K284" s="957"/>
    </row>
    <row r="285" spans="2:11" ht="11.25" customHeight="1">
      <c r="B285" s="974"/>
      <c r="C285" s="949"/>
      <c r="D285" s="949"/>
      <c r="E285" s="941" t="s">
        <v>191</v>
      </c>
      <c r="F285" s="943" t="s">
        <v>192</v>
      </c>
      <c r="G285" s="943" t="s">
        <v>193</v>
      </c>
      <c r="H285" s="954"/>
      <c r="I285" s="941" t="s">
        <v>173</v>
      </c>
      <c r="J285" s="941" t="s">
        <v>20</v>
      </c>
      <c r="K285" s="945" t="s">
        <v>174</v>
      </c>
    </row>
    <row r="286" spans="2:11" ht="11.25" customHeight="1">
      <c r="B286" s="974"/>
      <c r="C286" s="949"/>
      <c r="D286" s="949"/>
      <c r="E286" s="958"/>
      <c r="F286" s="949"/>
      <c r="G286" s="949"/>
      <c r="H286" s="954"/>
      <c r="I286" s="942"/>
      <c r="J286" s="942"/>
      <c r="K286" s="946"/>
    </row>
    <row r="287" spans="2:11" ht="12.5">
      <c r="B287" s="147">
        <v>0</v>
      </c>
      <c r="C287" s="154">
        <v>1</v>
      </c>
      <c r="D287" s="154">
        <v>2</v>
      </c>
      <c r="E287" s="155">
        <v>3</v>
      </c>
      <c r="F287" s="155">
        <v>4</v>
      </c>
      <c r="G287" s="154">
        <v>5</v>
      </c>
      <c r="H287" s="154">
        <v>6</v>
      </c>
      <c r="I287" s="154">
        <v>7</v>
      </c>
      <c r="J287" s="154">
        <v>8</v>
      </c>
      <c r="K287" s="182">
        <v>9</v>
      </c>
    </row>
    <row r="288" spans="2:11" ht="12.5">
      <c r="B288" s="149"/>
      <c r="C288" s="152"/>
      <c r="D288" s="152"/>
      <c r="E288" s="152"/>
      <c r="F288" s="152"/>
      <c r="G288" s="152"/>
      <c r="H288" s="152"/>
      <c r="I288" s="152"/>
      <c r="J288" s="152"/>
      <c r="K288" s="178"/>
    </row>
    <row r="289" spans="2:11" ht="13">
      <c r="B289" s="151"/>
      <c r="C289" s="971" t="s">
        <v>189</v>
      </c>
      <c r="D289" s="971"/>
      <c r="E289" s="971"/>
      <c r="F289" s="971"/>
      <c r="G289" s="971"/>
      <c r="H289" s="971"/>
      <c r="I289" s="971"/>
      <c r="J289" s="971"/>
      <c r="K289" s="972"/>
    </row>
    <row r="290" spans="2:11" ht="13">
      <c r="B290" s="151"/>
      <c r="C290" s="156"/>
      <c r="D290" s="156"/>
      <c r="E290" s="156"/>
      <c r="F290" s="156"/>
      <c r="G290" s="156"/>
      <c r="H290" s="156"/>
      <c r="I290" s="156"/>
      <c r="J290" s="156"/>
      <c r="K290" s="183"/>
    </row>
    <row r="291" spans="2:11" ht="12.5">
      <c r="B291" s="179" t="s">
        <v>176</v>
      </c>
      <c r="C291" s="163">
        <f>SUM(D291+H291)</f>
        <v>81540312</v>
      </c>
      <c r="D291" s="163">
        <v>383441</v>
      </c>
      <c r="E291" s="163">
        <v>105618</v>
      </c>
      <c r="F291" s="163">
        <v>154926</v>
      </c>
      <c r="G291" s="163">
        <v>122897</v>
      </c>
      <c r="H291" s="163">
        <v>81156871</v>
      </c>
      <c r="I291" s="163">
        <v>12406999</v>
      </c>
      <c r="J291" s="163">
        <v>25423507</v>
      </c>
      <c r="K291" s="170">
        <v>43326365</v>
      </c>
    </row>
    <row r="292" spans="2:11" ht="12.5">
      <c r="B292" s="179" t="s">
        <v>177</v>
      </c>
      <c r="C292" s="163">
        <f t="shared" ref="C292:C302" si="47">SUM(D292+H292)</f>
        <v>86937401</v>
      </c>
      <c r="D292" s="163">
        <v>363670</v>
      </c>
      <c r="E292" s="163">
        <v>101110</v>
      </c>
      <c r="F292" s="163">
        <v>162776</v>
      </c>
      <c r="G292" s="163">
        <v>99784</v>
      </c>
      <c r="H292" s="163">
        <v>86573731</v>
      </c>
      <c r="I292" s="163">
        <v>13786907</v>
      </c>
      <c r="J292" s="163">
        <v>24464422</v>
      </c>
      <c r="K292" s="170">
        <v>48322402</v>
      </c>
    </row>
    <row r="293" spans="2:11" ht="12.5">
      <c r="B293" s="179" t="s">
        <v>178</v>
      </c>
      <c r="C293" s="163">
        <f t="shared" si="47"/>
        <v>103051210</v>
      </c>
      <c r="D293" s="165">
        <v>382119</v>
      </c>
      <c r="E293" s="165">
        <v>98278</v>
      </c>
      <c r="F293" s="165">
        <v>124804</v>
      </c>
      <c r="G293" s="164">
        <v>159037</v>
      </c>
      <c r="H293" s="163">
        <v>102669091</v>
      </c>
      <c r="I293" s="165">
        <v>15805014</v>
      </c>
      <c r="J293" s="165">
        <v>28954294</v>
      </c>
      <c r="K293" s="171">
        <v>57909783</v>
      </c>
    </row>
    <row r="294" spans="2:11" ht="12.5">
      <c r="B294" s="179" t="s">
        <v>179</v>
      </c>
      <c r="C294" s="163">
        <f t="shared" si="47"/>
        <v>87053121</v>
      </c>
      <c r="D294" s="163">
        <v>329773</v>
      </c>
      <c r="E294" s="164">
        <v>97499</v>
      </c>
      <c r="F294" s="164">
        <v>155766</v>
      </c>
      <c r="G294" s="164">
        <v>76508</v>
      </c>
      <c r="H294" s="163">
        <v>86723348</v>
      </c>
      <c r="I294" s="164">
        <v>13774817</v>
      </c>
      <c r="J294" s="164">
        <v>24579121</v>
      </c>
      <c r="K294" s="171">
        <v>48369410</v>
      </c>
    </row>
    <row r="295" spans="2:11" ht="12.5">
      <c r="B295" s="179" t="s">
        <v>180</v>
      </c>
      <c r="C295" s="163">
        <f t="shared" si="47"/>
        <v>89056072</v>
      </c>
      <c r="D295" s="167">
        <v>304934</v>
      </c>
      <c r="E295" s="167">
        <v>73562</v>
      </c>
      <c r="F295" s="167">
        <v>115029</v>
      </c>
      <c r="G295" s="167">
        <v>116343</v>
      </c>
      <c r="H295" s="167">
        <v>88751138</v>
      </c>
      <c r="I295" s="167">
        <v>15396025</v>
      </c>
      <c r="J295" s="167">
        <v>23625439</v>
      </c>
      <c r="K295" s="172">
        <v>49729674</v>
      </c>
    </row>
    <row r="296" spans="2:11" ht="12.5">
      <c r="B296" s="179" t="s">
        <v>181</v>
      </c>
      <c r="C296" s="163">
        <f t="shared" si="47"/>
        <v>93687430</v>
      </c>
      <c r="D296" s="163">
        <v>317337</v>
      </c>
      <c r="E296" s="164">
        <v>97932</v>
      </c>
      <c r="F296" s="164">
        <v>148082</v>
      </c>
      <c r="G296" s="164">
        <v>71323</v>
      </c>
      <c r="H296" s="163">
        <v>93370093</v>
      </c>
      <c r="I296" s="164">
        <v>16766104</v>
      </c>
      <c r="J296" s="164">
        <v>25076984</v>
      </c>
      <c r="K296" s="171">
        <v>51527005</v>
      </c>
    </row>
    <row r="297" spans="2:11" ht="12.5">
      <c r="B297" s="179" t="s">
        <v>182</v>
      </c>
      <c r="C297" s="163">
        <f>SUM(D297+H297)</f>
        <v>85038985</v>
      </c>
      <c r="D297" s="165">
        <v>342222</v>
      </c>
      <c r="E297" s="165">
        <v>103425</v>
      </c>
      <c r="F297" s="165">
        <v>128169</v>
      </c>
      <c r="G297" s="164">
        <v>110628</v>
      </c>
      <c r="H297" s="163">
        <v>84696763</v>
      </c>
      <c r="I297" s="165">
        <v>14565486</v>
      </c>
      <c r="J297" s="165">
        <v>25746411</v>
      </c>
      <c r="K297" s="171">
        <v>44384866</v>
      </c>
    </row>
    <row r="298" spans="2:11" ht="12.5">
      <c r="B298" s="179" t="s">
        <v>183</v>
      </c>
      <c r="C298" s="163">
        <f>SUM(D298+H298)</f>
        <v>89548694</v>
      </c>
      <c r="D298" s="165">
        <v>353745</v>
      </c>
      <c r="E298" s="165">
        <v>87553</v>
      </c>
      <c r="F298" s="165">
        <v>166829</v>
      </c>
      <c r="G298" s="164">
        <v>99363</v>
      </c>
      <c r="H298" s="163">
        <v>89194949</v>
      </c>
      <c r="I298" s="165">
        <v>13197437</v>
      </c>
      <c r="J298" s="165">
        <v>26156739</v>
      </c>
      <c r="K298" s="171">
        <v>49840773</v>
      </c>
    </row>
    <row r="299" spans="2:11" ht="12.5">
      <c r="B299" s="179" t="s">
        <v>184</v>
      </c>
      <c r="C299" s="163">
        <f t="shared" si="47"/>
        <v>89482874</v>
      </c>
      <c r="D299" s="163">
        <v>380405</v>
      </c>
      <c r="E299" s="164">
        <v>112486</v>
      </c>
      <c r="F299" s="164">
        <v>183824</v>
      </c>
      <c r="G299" s="164">
        <v>84095</v>
      </c>
      <c r="H299" s="163">
        <v>89102469</v>
      </c>
      <c r="I299" s="164">
        <v>13855411</v>
      </c>
      <c r="J299" s="164">
        <v>28815167</v>
      </c>
      <c r="K299" s="171">
        <v>46431891</v>
      </c>
    </row>
    <row r="300" spans="2:11" ht="12.5">
      <c r="B300" s="179" t="s">
        <v>185</v>
      </c>
      <c r="C300" s="163">
        <f t="shared" si="47"/>
        <v>82599771</v>
      </c>
      <c r="D300" s="165">
        <v>347817</v>
      </c>
      <c r="E300" s="165">
        <v>107294</v>
      </c>
      <c r="F300" s="165">
        <v>165045</v>
      </c>
      <c r="G300" s="165">
        <v>75478</v>
      </c>
      <c r="H300" s="164">
        <v>82251954</v>
      </c>
      <c r="I300" s="165">
        <v>13173978</v>
      </c>
      <c r="J300" s="165">
        <v>27140711</v>
      </c>
      <c r="K300" s="171">
        <v>41937265</v>
      </c>
    </row>
    <row r="301" spans="2:11" ht="12.5">
      <c r="B301" s="179" t="s">
        <v>186</v>
      </c>
      <c r="C301" s="163">
        <f t="shared" si="47"/>
        <v>95899993</v>
      </c>
      <c r="D301" s="165">
        <v>378723</v>
      </c>
      <c r="E301" s="165">
        <v>85883</v>
      </c>
      <c r="F301" s="165">
        <v>183907</v>
      </c>
      <c r="G301" s="165">
        <v>108933</v>
      </c>
      <c r="H301" s="164">
        <v>95521270</v>
      </c>
      <c r="I301" s="165">
        <v>14100167</v>
      </c>
      <c r="J301" s="165">
        <v>30680146</v>
      </c>
      <c r="K301" s="171">
        <v>50740957</v>
      </c>
    </row>
    <row r="302" spans="2:11" ht="12.5">
      <c r="B302" s="179" t="s">
        <v>187</v>
      </c>
      <c r="C302" s="163">
        <f t="shared" si="47"/>
        <v>78613452</v>
      </c>
      <c r="D302" s="165">
        <v>378787</v>
      </c>
      <c r="E302" s="165">
        <v>145111</v>
      </c>
      <c r="F302" s="165">
        <v>148850</v>
      </c>
      <c r="G302" s="164">
        <v>84826</v>
      </c>
      <c r="H302" s="166">
        <v>78234665</v>
      </c>
      <c r="I302" s="165">
        <v>12419798</v>
      </c>
      <c r="J302" s="165">
        <v>25385359</v>
      </c>
      <c r="K302" s="171">
        <v>40429508</v>
      </c>
    </row>
    <row r="303" spans="2:11" ht="12.5">
      <c r="B303" s="179"/>
      <c r="C303" s="162"/>
      <c r="D303" s="159"/>
      <c r="E303" s="160"/>
      <c r="F303" s="160"/>
      <c r="G303" s="160"/>
      <c r="H303" s="159"/>
      <c r="I303" s="160"/>
      <c r="J303" s="160"/>
      <c r="K303" s="184"/>
    </row>
    <row r="304" spans="2:11" ht="13">
      <c r="B304" s="176">
        <v>2022</v>
      </c>
      <c r="C304" s="161">
        <f t="shared" ref="C304:K304" si="48">SUM(C291:C302)</f>
        <v>1062509315</v>
      </c>
      <c r="D304" s="161">
        <f t="shared" si="48"/>
        <v>4262973</v>
      </c>
      <c r="E304" s="161">
        <f t="shared" si="48"/>
        <v>1215751</v>
      </c>
      <c r="F304" s="161">
        <f t="shared" si="48"/>
        <v>1838007</v>
      </c>
      <c r="G304" s="161">
        <f t="shared" si="48"/>
        <v>1209215</v>
      </c>
      <c r="H304" s="161">
        <f t="shared" si="48"/>
        <v>1058246342</v>
      </c>
      <c r="I304" s="161">
        <f t="shared" si="48"/>
        <v>169248143</v>
      </c>
      <c r="J304" s="161">
        <f t="shared" si="48"/>
        <v>316048300</v>
      </c>
      <c r="K304" s="185">
        <f t="shared" si="48"/>
        <v>572949899</v>
      </c>
    </row>
    <row r="305" spans="2:11">
      <c r="B305" s="7"/>
      <c r="K305" s="8"/>
    </row>
    <row r="306" spans="2:11">
      <c r="B306" s="7"/>
      <c r="K306" s="8"/>
    </row>
    <row r="307" spans="2:11" ht="18">
      <c r="B307" s="151"/>
      <c r="C307"/>
      <c r="D307"/>
      <c r="E307" s="186"/>
      <c r="F307" s="187" t="s">
        <v>190</v>
      </c>
      <c r="G307" s="187"/>
      <c r="H307" s="187"/>
      <c r="I307" s="187"/>
      <c r="J307" s="188"/>
      <c r="K307" s="189"/>
    </row>
    <row r="308" spans="2:11" ht="15.5">
      <c r="B308" s="9" t="s">
        <v>176</v>
      </c>
      <c r="C308" s="13">
        <f>C291/C252</f>
        <v>597.1549345285174</v>
      </c>
      <c r="D308" s="13">
        <f t="shared" ref="D308:K308" si="49">D291/D252</f>
        <v>97.592517179944011</v>
      </c>
      <c r="E308" s="13">
        <f t="shared" si="49"/>
        <v>58.774624373956591</v>
      </c>
      <c r="F308" s="13">
        <f t="shared" si="49"/>
        <v>94.813953488372093</v>
      </c>
      <c r="G308" s="13">
        <f t="shared" si="49"/>
        <v>246.78112449799198</v>
      </c>
      <c r="H308" s="13">
        <f t="shared" si="49"/>
        <v>611.95508185101687</v>
      </c>
      <c r="I308" s="13">
        <f t="shared" si="49"/>
        <v>548.35140988243609</v>
      </c>
      <c r="J308" s="13">
        <f t="shared" si="49"/>
        <v>587.63653383875737</v>
      </c>
      <c r="K308" s="144">
        <f t="shared" si="49"/>
        <v>649.28839035501801</v>
      </c>
    </row>
    <row r="309" spans="2:11" ht="15.5">
      <c r="B309" s="9" t="s">
        <v>177</v>
      </c>
      <c r="C309" s="13">
        <f>C292/C253</f>
        <v>596.46256389146174</v>
      </c>
      <c r="D309" s="13">
        <f t="shared" ref="D309:K309" si="50">D292/D253</f>
        <v>100.18457300275482</v>
      </c>
      <c r="E309" s="13">
        <f t="shared" si="50"/>
        <v>60.799759470835838</v>
      </c>
      <c r="F309" s="13">
        <f t="shared" si="50"/>
        <v>104.076726342711</v>
      </c>
      <c r="G309" s="13">
        <f t="shared" si="50"/>
        <v>247.6029776674938</v>
      </c>
      <c r="H309" s="13">
        <f t="shared" si="50"/>
        <v>609.13794898856645</v>
      </c>
      <c r="I309" s="13">
        <f t="shared" si="50"/>
        <v>542.4072310960737</v>
      </c>
      <c r="J309" s="13">
        <f t="shared" si="50"/>
        <v>579.62949273817139</v>
      </c>
      <c r="K309" s="144">
        <f t="shared" si="50"/>
        <v>648.62284563758385</v>
      </c>
    </row>
    <row r="310" spans="2:11" ht="15.5">
      <c r="B310" s="9" t="s">
        <v>178</v>
      </c>
      <c r="C310" s="13">
        <f>C293/C254</f>
        <v>600.13633213559831</v>
      </c>
      <c r="D310" s="13">
        <f t="shared" ref="D310:K310" si="51">D293/D254</f>
        <v>109.14567266495287</v>
      </c>
      <c r="E310" s="13">
        <f t="shared" si="51"/>
        <v>60.145654834761324</v>
      </c>
      <c r="F310" s="13">
        <f t="shared" si="51"/>
        <v>101.05587044534413</v>
      </c>
      <c r="G310" s="13">
        <f t="shared" si="51"/>
        <v>251.64082278481013</v>
      </c>
      <c r="H310" s="13">
        <f t="shared" si="51"/>
        <v>610.35533136755998</v>
      </c>
      <c r="I310" s="13">
        <f t="shared" si="51"/>
        <v>535.54533748983465</v>
      </c>
      <c r="J310" s="13">
        <f t="shared" si="51"/>
        <v>589.16052497710859</v>
      </c>
      <c r="K310" s="144">
        <f t="shared" si="51"/>
        <v>646.63930545474852</v>
      </c>
    </row>
    <row r="311" spans="2:11" ht="15.5">
      <c r="B311" s="9" t="s">
        <v>179</v>
      </c>
      <c r="C311" s="13">
        <f>C294/C255</f>
        <v>597.88410186673264</v>
      </c>
      <c r="D311" s="13">
        <f t="shared" ref="D311:K311" si="52">D294/D255</f>
        <v>100.20449711333941</v>
      </c>
      <c r="E311" s="13">
        <f t="shared" si="52"/>
        <v>60.147439851943247</v>
      </c>
      <c r="F311" s="13">
        <f t="shared" si="52"/>
        <v>112.06187050359712</v>
      </c>
      <c r="G311" s="13">
        <f t="shared" si="52"/>
        <v>273.24285714285713</v>
      </c>
      <c r="H311" s="13">
        <f t="shared" si="52"/>
        <v>609.39314599714714</v>
      </c>
      <c r="I311" s="13">
        <f t="shared" si="52"/>
        <v>546.81501329840023</v>
      </c>
      <c r="J311" s="13">
        <f t="shared" si="52"/>
        <v>588.10166531081018</v>
      </c>
      <c r="K311" s="144">
        <f t="shared" si="52"/>
        <v>642.13432281018504</v>
      </c>
    </row>
    <row r="312" spans="2:11" ht="15.5">
      <c r="B312" s="9" t="s">
        <v>180</v>
      </c>
      <c r="C312" s="13">
        <f>C295/C256</f>
        <v>592.234456983634</v>
      </c>
      <c r="D312" s="13">
        <f t="shared" ref="D312:K312" si="53">D295/D256</f>
        <v>107.90304317055909</v>
      </c>
      <c r="E312" s="13">
        <f t="shared" si="53"/>
        <v>59.660989456609897</v>
      </c>
      <c r="F312" s="13">
        <f t="shared" si="53"/>
        <v>102.8881932021467</v>
      </c>
      <c r="G312" s="13">
        <f t="shared" si="53"/>
        <v>244.93263157894737</v>
      </c>
      <c r="H312" s="13">
        <f t="shared" si="53"/>
        <v>601.51096260852478</v>
      </c>
      <c r="I312" s="13">
        <f t="shared" si="53"/>
        <v>543.913834522716</v>
      </c>
      <c r="J312" s="13">
        <f t="shared" si="53"/>
        <v>582.84048353274943</v>
      </c>
      <c r="K312" s="144">
        <f t="shared" si="53"/>
        <v>631.8409524051533</v>
      </c>
    </row>
    <row r="313" spans="2:11" ht="15.5">
      <c r="B313" s="9" t="s">
        <v>181</v>
      </c>
      <c r="C313" s="13">
        <f t="shared" ref="C313:K313" si="54">C296/C257</f>
        <v>593.40910818343048</v>
      </c>
      <c r="D313" s="13">
        <f t="shared" si="54"/>
        <v>97.883096853793958</v>
      </c>
      <c r="E313" s="13">
        <f t="shared" si="54"/>
        <v>60.007352941176471</v>
      </c>
      <c r="F313" s="13">
        <f t="shared" si="54"/>
        <v>108.80382072005878</v>
      </c>
      <c r="G313" s="13">
        <f t="shared" si="54"/>
        <v>286.43775100401604</v>
      </c>
      <c r="H313" s="13">
        <f t="shared" si="54"/>
        <v>603.79785693037934</v>
      </c>
      <c r="I313" s="13">
        <f t="shared" si="54"/>
        <v>550.10512500820266</v>
      </c>
      <c r="J313" s="13">
        <f t="shared" si="54"/>
        <v>572.36400155205081</v>
      </c>
      <c r="K313" s="144">
        <f t="shared" si="54"/>
        <v>641.30589816670192</v>
      </c>
    </row>
    <row r="314" spans="2:11" ht="15.5">
      <c r="B314" s="9" t="s">
        <v>182</v>
      </c>
      <c r="C314" s="13">
        <f t="shared" ref="C314:K314" si="55">C297/C258</f>
        <v>594.42049600872349</v>
      </c>
      <c r="D314" s="13">
        <f t="shared" si="55"/>
        <v>101.24911242603551</v>
      </c>
      <c r="E314" s="13">
        <f t="shared" si="55"/>
        <v>60.659824046920818</v>
      </c>
      <c r="F314" s="13">
        <f t="shared" si="55"/>
        <v>103.61277283751011</v>
      </c>
      <c r="G314" s="13">
        <f t="shared" si="55"/>
        <v>252.57534246575344</v>
      </c>
      <c r="H314" s="13">
        <f t="shared" si="55"/>
        <v>606.35416875474289</v>
      </c>
      <c r="I314" s="13">
        <f t="shared" si="55"/>
        <v>541.64910193001379</v>
      </c>
      <c r="J314" s="13">
        <f t="shared" si="55"/>
        <v>571.81208635010887</v>
      </c>
      <c r="K314" s="144">
        <f t="shared" si="55"/>
        <v>654.98215893160182</v>
      </c>
    </row>
    <row r="315" spans="2:11" ht="15.5">
      <c r="B315" s="9" t="s">
        <v>183</v>
      </c>
      <c r="C315" s="13">
        <f t="shared" ref="C315:K315" si="56">C298/C259</f>
        <v>594.0802998639997</v>
      </c>
      <c r="D315" s="13">
        <f t="shared" si="56"/>
        <v>99.871541501976282</v>
      </c>
      <c r="E315" s="13">
        <f t="shared" si="56"/>
        <v>59.357966101694913</v>
      </c>
      <c r="F315" s="13">
        <f t="shared" si="56"/>
        <v>99.957459556620734</v>
      </c>
      <c r="G315" s="13">
        <f t="shared" si="56"/>
        <v>249.65577889447235</v>
      </c>
      <c r="H315" s="13">
        <f t="shared" si="56"/>
        <v>605.97276365044536</v>
      </c>
      <c r="I315" s="13">
        <f t="shared" si="56"/>
        <v>535.1758718572587</v>
      </c>
      <c r="J315" s="13">
        <f t="shared" si="56"/>
        <v>571.48217172820625</v>
      </c>
      <c r="K315" s="144">
        <f t="shared" si="56"/>
        <v>649.2812031838256</v>
      </c>
    </row>
    <row r="316" spans="2:11" ht="15.5">
      <c r="B316" s="9" t="s">
        <v>184</v>
      </c>
      <c r="C316" s="13">
        <f t="shared" ref="C316:K316" si="57">C299/C260</f>
        <v>582.13116396471412</v>
      </c>
      <c r="D316" s="13">
        <f t="shared" si="57"/>
        <v>95.79576932762528</v>
      </c>
      <c r="E316" s="13">
        <f t="shared" si="57"/>
        <v>59.769394261424019</v>
      </c>
      <c r="F316" s="13">
        <f t="shared" si="57"/>
        <v>104.09060022650057</v>
      </c>
      <c r="G316" s="13">
        <f t="shared" si="57"/>
        <v>260.35603715170276</v>
      </c>
      <c r="H316" s="13">
        <f t="shared" si="57"/>
        <v>595.02800761294202</v>
      </c>
      <c r="I316" s="13">
        <f t="shared" si="57"/>
        <v>530.41156879258858</v>
      </c>
      <c r="J316" s="13">
        <f t="shared" si="57"/>
        <v>562.09361345193508</v>
      </c>
      <c r="K316" s="144">
        <f t="shared" si="57"/>
        <v>641.68784809076965</v>
      </c>
    </row>
    <row r="317" spans="2:11" ht="15.5">
      <c r="B317" s="9" t="s">
        <v>185</v>
      </c>
      <c r="C317" s="13">
        <f t="shared" ref="C317:K317" si="58">C300/C261</f>
        <v>582.46377925548791</v>
      </c>
      <c r="D317" s="13">
        <f t="shared" si="58"/>
        <v>96.268198173263215</v>
      </c>
      <c r="E317" s="13">
        <f t="shared" si="58"/>
        <v>60.893303064699204</v>
      </c>
      <c r="F317" s="13">
        <f t="shared" si="58"/>
        <v>111.66779431664412</v>
      </c>
      <c r="G317" s="13">
        <f t="shared" si="58"/>
        <v>202.35388739946382</v>
      </c>
      <c r="H317" s="13">
        <f t="shared" si="58"/>
        <v>595.17470585681417</v>
      </c>
      <c r="I317" s="13">
        <f t="shared" si="58"/>
        <v>531.59462513114352</v>
      </c>
      <c r="J317" s="13">
        <f t="shared" si="58"/>
        <v>566.76574018000713</v>
      </c>
      <c r="K317" s="144">
        <f t="shared" si="58"/>
        <v>639.98023775732884</v>
      </c>
    </row>
    <row r="318" spans="2:11" ht="15.5">
      <c r="B318" s="9" t="s">
        <v>186</v>
      </c>
      <c r="C318" s="13">
        <f t="shared" ref="C318:K318" si="59">C301/C262</f>
        <v>598.69394189109892</v>
      </c>
      <c r="D318" s="13">
        <f t="shared" si="59"/>
        <v>107.43914893617021</v>
      </c>
      <c r="E318" s="13">
        <f t="shared" si="59"/>
        <v>60.780608634111822</v>
      </c>
      <c r="F318" s="13">
        <f t="shared" si="59"/>
        <v>108.56375442739079</v>
      </c>
      <c r="G318" s="13">
        <f t="shared" si="59"/>
        <v>260.60526315789474</v>
      </c>
      <c r="H318" s="13">
        <f t="shared" si="59"/>
        <v>609.74785678265255</v>
      </c>
      <c r="I318" s="13">
        <f t="shared" si="59"/>
        <v>536.67898603128685</v>
      </c>
      <c r="J318" s="13">
        <f t="shared" si="59"/>
        <v>576.1529765258216</v>
      </c>
      <c r="K318" s="144">
        <f t="shared" si="59"/>
        <v>657.82867477377033</v>
      </c>
    </row>
    <row r="319" spans="2:11" ht="16" thickBot="1">
      <c r="B319" s="11" t="s">
        <v>187</v>
      </c>
      <c r="C319" s="14">
        <f>C302/C263</f>
        <v>591.30977525047388</v>
      </c>
      <c r="D319" s="14">
        <f>D302/D263</f>
        <v>92.409612100512319</v>
      </c>
      <c r="E319" s="14">
        <f t="shared" ref="E319:K319" si="60">E302/E263</f>
        <v>59.13243683781581</v>
      </c>
      <c r="F319" s="14">
        <f t="shared" si="60"/>
        <v>111.83320811419985</v>
      </c>
      <c r="G319" s="14">
        <f t="shared" si="60"/>
        <v>270.14649681528664</v>
      </c>
      <c r="H319" s="14">
        <f t="shared" si="60"/>
        <v>607.18100256889852</v>
      </c>
      <c r="I319" s="14">
        <f t="shared" si="60"/>
        <v>537.58377699865821</v>
      </c>
      <c r="J319" s="14">
        <f t="shared" si="60"/>
        <v>586.55142216779495</v>
      </c>
      <c r="K319" s="146">
        <f t="shared" si="60"/>
        <v>647.21385691645185</v>
      </c>
    </row>
    <row r="322" spans="2:11" ht="11" thickBot="1"/>
    <row r="323" spans="2:11" ht="18.5" thickBot="1">
      <c r="B323" s="965" t="s">
        <v>341</v>
      </c>
      <c r="C323" s="966"/>
      <c r="D323" s="966"/>
      <c r="E323" s="966"/>
      <c r="F323" s="966"/>
      <c r="G323" s="966"/>
      <c r="H323" s="966"/>
      <c r="I323" s="966"/>
      <c r="J323" s="966"/>
      <c r="K323" s="967"/>
    </row>
    <row r="324" spans="2:11" ht="18">
      <c r="B324" s="541"/>
      <c r="C324" s="542"/>
      <c r="D324" s="542"/>
      <c r="E324" s="542"/>
      <c r="F324" s="409" t="s">
        <v>167</v>
      </c>
      <c r="G324" s="542"/>
      <c r="H324" s="542"/>
      <c r="I324" s="542"/>
      <c r="J324" s="542"/>
      <c r="K324" s="543"/>
    </row>
    <row r="325" spans="2:11" ht="12.5">
      <c r="B325" s="968" t="s">
        <v>168</v>
      </c>
      <c r="C325" s="943" t="s">
        <v>18</v>
      </c>
      <c r="D325" s="943" t="s">
        <v>169</v>
      </c>
      <c r="E325" s="950" t="s">
        <v>170</v>
      </c>
      <c r="F325" s="951"/>
      <c r="G325" s="952"/>
      <c r="H325" s="953" t="s">
        <v>171</v>
      </c>
      <c r="I325" s="950" t="s">
        <v>172</v>
      </c>
      <c r="J325" s="951"/>
      <c r="K325" s="969"/>
    </row>
    <row r="326" spans="2:11">
      <c r="B326" s="961"/>
      <c r="C326" s="949"/>
      <c r="D326" s="949"/>
      <c r="E326" s="941" t="s">
        <v>191</v>
      </c>
      <c r="F326" s="943" t="s">
        <v>192</v>
      </c>
      <c r="G326" s="943" t="s">
        <v>193</v>
      </c>
      <c r="H326" s="954"/>
      <c r="I326" s="941" t="s">
        <v>173</v>
      </c>
      <c r="J326" s="941" t="s">
        <v>20</v>
      </c>
      <c r="K326" s="945" t="s">
        <v>224</v>
      </c>
    </row>
    <row r="327" spans="2:11">
      <c r="B327" s="961"/>
      <c r="C327" s="949"/>
      <c r="D327" s="949"/>
      <c r="E327" s="958"/>
      <c r="F327" s="949"/>
      <c r="G327" s="949"/>
      <c r="H327" s="954"/>
      <c r="I327" s="958"/>
      <c r="J327" s="958"/>
      <c r="K327" s="970"/>
    </row>
    <row r="328" spans="2:11" ht="12.5">
      <c r="B328" s="147">
        <v>0</v>
      </c>
      <c r="C328" s="65">
        <v>1</v>
      </c>
      <c r="D328" s="65">
        <v>2</v>
      </c>
      <c r="E328" s="66">
        <v>3</v>
      </c>
      <c r="F328" s="66">
        <v>4</v>
      </c>
      <c r="G328" s="65">
        <v>5</v>
      </c>
      <c r="H328" s="65">
        <v>6</v>
      </c>
      <c r="I328" s="65">
        <v>7</v>
      </c>
      <c r="J328" s="65">
        <v>8</v>
      </c>
      <c r="K328" s="148">
        <v>9</v>
      </c>
    </row>
    <row r="329" spans="2:11" ht="12.5">
      <c r="B329" s="149"/>
      <c r="C329" s="67"/>
      <c r="D329" s="67"/>
      <c r="E329" s="67"/>
      <c r="F329" s="67"/>
      <c r="G329" s="67"/>
      <c r="H329" s="67"/>
      <c r="I329" s="67"/>
      <c r="J329" s="67"/>
      <c r="K329" s="150"/>
    </row>
    <row r="330" spans="2:11" ht="14">
      <c r="B330" s="151"/>
      <c r="C330" s="947" t="s">
        <v>175</v>
      </c>
      <c r="D330" s="947"/>
      <c r="E330" s="947"/>
      <c r="F330" s="947"/>
      <c r="G330" s="947"/>
      <c r="H330" s="947"/>
      <c r="I330" s="947"/>
      <c r="J330" s="947"/>
      <c r="K330" s="948"/>
    </row>
    <row r="331" spans="2:11" ht="12.5">
      <c r="B331" s="149"/>
      <c r="C331" s="67"/>
      <c r="D331" s="67"/>
      <c r="E331" s="67"/>
      <c r="F331" s="67"/>
      <c r="G331" s="67"/>
      <c r="H331" s="67"/>
      <c r="I331" s="67"/>
      <c r="J331" s="67"/>
      <c r="K331" s="150"/>
    </row>
    <row r="332" spans="2:11" ht="12.5">
      <c r="B332" s="169" t="s">
        <v>176</v>
      </c>
      <c r="C332" s="163">
        <f>SUM(D332+H332)</f>
        <v>136406</v>
      </c>
      <c r="D332" s="163">
        <v>2862</v>
      </c>
      <c r="E332" s="163">
        <v>1106</v>
      </c>
      <c r="F332" s="163">
        <v>1311</v>
      </c>
      <c r="G332" s="163">
        <v>445</v>
      </c>
      <c r="H332" s="163">
        <v>133544</v>
      </c>
      <c r="I332" s="163">
        <v>24250</v>
      </c>
      <c r="J332" s="163">
        <v>40380</v>
      </c>
      <c r="K332" s="171">
        <v>68914</v>
      </c>
    </row>
    <row r="333" spans="2:11" ht="12.5">
      <c r="B333" s="169" t="s">
        <v>177</v>
      </c>
      <c r="C333" s="163">
        <f t="shared" ref="C333:C343" si="61">SUM(D333+H333)</f>
        <v>142255</v>
      </c>
      <c r="D333" s="163">
        <v>3597</v>
      </c>
      <c r="E333" s="163">
        <v>2031</v>
      </c>
      <c r="F333" s="163">
        <v>1290</v>
      </c>
      <c r="G333" s="163">
        <v>276</v>
      </c>
      <c r="H333" s="163">
        <v>138658</v>
      </c>
      <c r="I333" s="163">
        <v>24835</v>
      </c>
      <c r="J333" s="163">
        <v>39907</v>
      </c>
      <c r="K333" s="171">
        <v>73916</v>
      </c>
    </row>
    <row r="334" spans="2:11" ht="12.5">
      <c r="B334" s="169" t="s">
        <v>178</v>
      </c>
      <c r="C334" s="163">
        <f t="shared" si="61"/>
        <v>170008</v>
      </c>
      <c r="D334" s="165">
        <v>3972</v>
      </c>
      <c r="E334" s="165">
        <v>2161</v>
      </c>
      <c r="F334" s="165">
        <v>1402</v>
      </c>
      <c r="G334" s="164">
        <v>409</v>
      </c>
      <c r="H334" s="163">
        <v>166036</v>
      </c>
      <c r="I334" s="165">
        <v>28907</v>
      </c>
      <c r="J334" s="165">
        <v>44929</v>
      </c>
      <c r="K334" s="171">
        <v>92200</v>
      </c>
    </row>
    <row r="335" spans="2:11" ht="12.5">
      <c r="B335" s="169" t="s">
        <v>179</v>
      </c>
      <c r="C335" s="163">
        <f>SUM(D335+H335)</f>
        <v>124444</v>
      </c>
      <c r="D335" s="163">
        <v>2810</v>
      </c>
      <c r="E335" s="164">
        <v>1441</v>
      </c>
      <c r="F335" s="164">
        <v>987</v>
      </c>
      <c r="G335" s="163">
        <v>382</v>
      </c>
      <c r="H335" s="163">
        <v>121634</v>
      </c>
      <c r="I335" s="163">
        <v>20977</v>
      </c>
      <c r="J335" s="163">
        <v>36045</v>
      </c>
      <c r="K335" s="171">
        <v>64612</v>
      </c>
    </row>
    <row r="336" spans="2:11" ht="12.5">
      <c r="B336" s="169" t="s">
        <v>180</v>
      </c>
      <c r="C336" s="163">
        <f>SUM(D336+H336)</f>
        <v>151047</v>
      </c>
      <c r="D336" s="533">
        <v>2945</v>
      </c>
      <c r="E336" s="425">
        <v>1490</v>
      </c>
      <c r="F336" s="426">
        <v>1101</v>
      </c>
      <c r="G336" s="426">
        <v>354</v>
      </c>
      <c r="H336" s="533">
        <v>148102</v>
      </c>
      <c r="I336" s="425">
        <v>27100</v>
      </c>
      <c r="J336" s="425">
        <v>38353</v>
      </c>
      <c r="K336" s="534">
        <v>82649</v>
      </c>
    </row>
    <row r="337" spans="2:11" ht="12.5">
      <c r="B337" s="169" t="s">
        <v>181</v>
      </c>
      <c r="C337" s="163">
        <f t="shared" si="61"/>
        <v>147309</v>
      </c>
      <c r="D337" s="163">
        <v>3287</v>
      </c>
      <c r="E337" s="164">
        <v>1703</v>
      </c>
      <c r="F337" s="164">
        <v>1175</v>
      </c>
      <c r="G337" s="163">
        <v>409</v>
      </c>
      <c r="H337" s="163">
        <v>144022</v>
      </c>
      <c r="I337" s="163">
        <v>27906</v>
      </c>
      <c r="J337" s="163">
        <v>39280</v>
      </c>
      <c r="K337" s="171">
        <v>76836</v>
      </c>
    </row>
    <row r="338" spans="2:11" ht="12.5">
      <c r="B338" s="169" t="s">
        <v>182</v>
      </c>
      <c r="C338" s="163">
        <f>SUM(D338+H338)</f>
        <v>114652</v>
      </c>
      <c r="D338" s="70">
        <v>2668</v>
      </c>
      <c r="E338" s="165">
        <v>1596</v>
      </c>
      <c r="F338" s="164">
        <v>843</v>
      </c>
      <c r="G338" s="164">
        <v>229</v>
      </c>
      <c r="H338" s="163">
        <v>111984</v>
      </c>
      <c r="I338" s="165">
        <v>20935</v>
      </c>
      <c r="J338" s="165">
        <v>33872</v>
      </c>
      <c r="K338" s="171">
        <v>57177</v>
      </c>
    </row>
    <row r="339" spans="2:11" ht="12.5">
      <c r="B339" s="169" t="s">
        <v>183</v>
      </c>
      <c r="C339" s="163">
        <f t="shared" si="61"/>
        <v>153768</v>
      </c>
      <c r="D339" s="70">
        <v>4721</v>
      </c>
      <c r="E339" s="165">
        <v>2979</v>
      </c>
      <c r="F339" s="165">
        <v>1478</v>
      </c>
      <c r="G339" s="164">
        <v>264</v>
      </c>
      <c r="H339" s="163">
        <v>149047</v>
      </c>
      <c r="I339" s="165">
        <v>25537</v>
      </c>
      <c r="J339" s="165">
        <v>47842</v>
      </c>
      <c r="K339" s="171">
        <v>75668</v>
      </c>
    </row>
    <row r="340" spans="2:11" ht="12.5">
      <c r="B340" s="169" t="s">
        <v>184</v>
      </c>
      <c r="C340" s="163">
        <f t="shared" si="61"/>
        <v>147951</v>
      </c>
      <c r="D340" s="163">
        <v>4816</v>
      </c>
      <c r="E340" s="164">
        <v>2506</v>
      </c>
      <c r="F340" s="164">
        <v>2026</v>
      </c>
      <c r="G340" s="163">
        <v>284</v>
      </c>
      <c r="H340" s="163">
        <v>143135</v>
      </c>
      <c r="I340" s="163">
        <v>24522</v>
      </c>
      <c r="J340" s="163">
        <v>47621</v>
      </c>
      <c r="K340" s="171">
        <v>70992</v>
      </c>
    </row>
    <row r="341" spans="2:11" ht="12.5">
      <c r="B341" s="174" t="s">
        <v>185</v>
      </c>
      <c r="C341" s="163">
        <f>SUM(D341+H341)</f>
        <v>158309</v>
      </c>
      <c r="D341" s="70">
        <v>4413</v>
      </c>
      <c r="E341" s="165">
        <v>2190</v>
      </c>
      <c r="F341" s="165">
        <v>1960</v>
      </c>
      <c r="G341" s="165">
        <v>263</v>
      </c>
      <c r="H341" s="164">
        <v>153896</v>
      </c>
      <c r="I341" s="165">
        <v>26643</v>
      </c>
      <c r="J341" s="165">
        <v>52393</v>
      </c>
      <c r="K341" s="171">
        <v>74860</v>
      </c>
    </row>
    <row r="342" spans="2:11" ht="12.5">
      <c r="B342" s="174" t="s">
        <v>186</v>
      </c>
      <c r="C342" s="163">
        <f>SUM(D342+H342)</f>
        <v>150128</v>
      </c>
      <c r="D342" s="165">
        <v>4496</v>
      </c>
      <c r="E342" s="165">
        <v>2577</v>
      </c>
      <c r="F342" s="165">
        <v>1678</v>
      </c>
      <c r="G342" s="165">
        <v>241</v>
      </c>
      <c r="H342" s="165">
        <v>145632</v>
      </c>
      <c r="I342" s="165">
        <v>26044</v>
      </c>
      <c r="J342" s="165">
        <v>50043</v>
      </c>
      <c r="K342" s="171">
        <v>69545</v>
      </c>
    </row>
    <row r="343" spans="2:11" ht="12.5">
      <c r="B343" s="174" t="s">
        <v>187</v>
      </c>
      <c r="C343" s="163">
        <f t="shared" si="61"/>
        <v>127362</v>
      </c>
      <c r="D343" s="165">
        <v>4298</v>
      </c>
      <c r="E343" s="165">
        <v>2552</v>
      </c>
      <c r="F343" s="165">
        <v>1476</v>
      </c>
      <c r="G343" s="165">
        <v>270</v>
      </c>
      <c r="H343" s="165">
        <v>123064</v>
      </c>
      <c r="I343" s="165">
        <v>20572</v>
      </c>
      <c r="J343" s="165">
        <v>40956</v>
      </c>
      <c r="K343" s="171">
        <v>61536</v>
      </c>
    </row>
    <row r="344" spans="2:11" ht="14">
      <c r="B344" s="175"/>
      <c r="C344" s="164"/>
      <c r="D344" s="164"/>
      <c r="E344" s="164"/>
      <c r="F344" s="164"/>
      <c r="G344" s="164"/>
      <c r="H344" s="164"/>
      <c r="I344" s="164"/>
      <c r="J344" s="164"/>
      <c r="K344" s="171"/>
    </row>
    <row r="345" spans="2:11" ht="13">
      <c r="B345" s="176">
        <v>2023</v>
      </c>
      <c r="C345" s="157">
        <f t="shared" ref="C345:K345" si="62">SUM(C332:C343)</f>
        <v>1723639</v>
      </c>
      <c r="D345" s="157">
        <f>SUM(D332:D343)</f>
        <v>44885</v>
      </c>
      <c r="E345" s="157">
        <f t="shared" si="62"/>
        <v>24332</v>
      </c>
      <c r="F345" s="157">
        <f t="shared" si="62"/>
        <v>16727</v>
      </c>
      <c r="G345" s="157">
        <f>SUM(G332:G343)</f>
        <v>3826</v>
      </c>
      <c r="H345" s="157">
        <f t="shared" si="62"/>
        <v>1678754</v>
      </c>
      <c r="I345" s="157">
        <f t="shared" si="62"/>
        <v>298228</v>
      </c>
      <c r="J345" s="157">
        <f t="shared" si="62"/>
        <v>511621</v>
      </c>
      <c r="K345" s="177">
        <f t="shared" si="62"/>
        <v>868905</v>
      </c>
    </row>
    <row r="346" spans="2:11" ht="12.5">
      <c r="B346" s="151"/>
      <c r="C346" s="152"/>
      <c r="D346" s="152"/>
      <c r="E346" s="152"/>
      <c r="F346" s="152"/>
      <c r="G346" s="152"/>
      <c r="H346" s="152"/>
      <c r="I346" s="152"/>
      <c r="J346" s="152"/>
      <c r="K346" s="178"/>
    </row>
    <row r="347" spans="2:11" ht="13">
      <c r="B347" s="151"/>
      <c r="C347" s="971" t="s">
        <v>188</v>
      </c>
      <c r="D347" s="971"/>
      <c r="E347" s="971"/>
      <c r="F347" s="971"/>
      <c r="G347" s="971"/>
      <c r="H347" s="971"/>
      <c r="I347" s="971"/>
      <c r="J347" s="971"/>
      <c r="K347" s="972"/>
    </row>
    <row r="348" spans="2:11" ht="12.5">
      <c r="B348" s="149"/>
      <c r="C348" s="152"/>
      <c r="D348" s="152"/>
      <c r="E348" s="152"/>
      <c r="F348" s="152"/>
      <c r="G348" s="152"/>
      <c r="H348" s="152"/>
      <c r="I348" s="152"/>
      <c r="J348" s="152"/>
      <c r="K348" s="178"/>
    </row>
    <row r="349" spans="2:11" ht="12.5">
      <c r="B349" s="179" t="s">
        <v>176</v>
      </c>
      <c r="C349" s="163">
        <f t="shared" ref="C349:C360" si="63">SUM(D349+H349)</f>
        <v>41875161</v>
      </c>
      <c r="D349" s="163">
        <v>166464</v>
      </c>
      <c r="E349" s="163">
        <v>37540</v>
      </c>
      <c r="F349" s="163">
        <v>69789</v>
      </c>
      <c r="G349" s="163">
        <v>59135</v>
      </c>
      <c r="H349" s="163">
        <v>41708697</v>
      </c>
      <c r="I349" s="163">
        <v>6589712</v>
      </c>
      <c r="J349" s="163">
        <v>11200727</v>
      </c>
      <c r="K349" s="171">
        <v>23918258</v>
      </c>
    </row>
    <row r="350" spans="2:11" ht="12.5">
      <c r="B350" s="179" t="s">
        <v>177</v>
      </c>
      <c r="C350" s="163">
        <f t="shared" si="63"/>
        <v>43603104</v>
      </c>
      <c r="D350" s="163">
        <v>190586</v>
      </c>
      <c r="E350" s="163">
        <v>71187</v>
      </c>
      <c r="F350" s="163">
        <v>81341</v>
      </c>
      <c r="G350" s="163">
        <v>38058</v>
      </c>
      <c r="H350" s="163">
        <v>43412518</v>
      </c>
      <c r="I350" s="163">
        <v>6818261</v>
      </c>
      <c r="J350" s="163">
        <v>11488074</v>
      </c>
      <c r="K350" s="171">
        <v>25106183</v>
      </c>
    </row>
    <row r="351" spans="2:11" ht="12.5">
      <c r="B351" s="179" t="s">
        <v>178</v>
      </c>
      <c r="C351" s="163">
        <f t="shared" si="63"/>
        <v>52008659</v>
      </c>
      <c r="D351" s="165">
        <v>219548</v>
      </c>
      <c r="E351" s="165">
        <v>73576</v>
      </c>
      <c r="F351" s="165">
        <v>84974</v>
      </c>
      <c r="G351" s="164">
        <v>60998</v>
      </c>
      <c r="H351" s="163">
        <v>51789111</v>
      </c>
      <c r="I351" s="165">
        <v>7941153</v>
      </c>
      <c r="J351" s="165">
        <v>12679449</v>
      </c>
      <c r="K351" s="171">
        <v>31168509</v>
      </c>
    </row>
    <row r="352" spans="2:11" ht="12.5">
      <c r="B352" s="179" t="s">
        <v>179</v>
      </c>
      <c r="C352" s="163">
        <f t="shared" si="63"/>
        <v>37386240</v>
      </c>
      <c r="D352" s="163">
        <v>157815</v>
      </c>
      <c r="E352" s="164">
        <v>49559</v>
      </c>
      <c r="F352" s="164">
        <v>55423</v>
      </c>
      <c r="G352" s="163">
        <v>52833</v>
      </c>
      <c r="H352" s="163">
        <v>37228425</v>
      </c>
      <c r="I352" s="163">
        <v>5723266</v>
      </c>
      <c r="J352" s="163">
        <v>10257464</v>
      </c>
      <c r="K352" s="171">
        <v>21247695</v>
      </c>
    </row>
    <row r="353" spans="2:11" ht="12.5">
      <c r="B353" s="179" t="s">
        <v>180</v>
      </c>
      <c r="C353" s="163">
        <f t="shared" si="63"/>
        <v>45856347</v>
      </c>
      <c r="D353" s="425">
        <v>162284</v>
      </c>
      <c r="E353" s="425">
        <v>51355</v>
      </c>
      <c r="F353" s="425">
        <v>63157</v>
      </c>
      <c r="G353" s="425">
        <v>47772</v>
      </c>
      <c r="H353" s="425">
        <v>45694063</v>
      </c>
      <c r="I353" s="425">
        <v>7461819</v>
      </c>
      <c r="J353" s="425">
        <v>10755546</v>
      </c>
      <c r="K353" s="534">
        <v>27476698</v>
      </c>
    </row>
    <row r="354" spans="2:11" ht="12.5">
      <c r="B354" s="179" t="s">
        <v>181</v>
      </c>
      <c r="C354" s="163">
        <f t="shared" si="63"/>
        <v>44416300</v>
      </c>
      <c r="D354" s="163">
        <v>186959</v>
      </c>
      <c r="E354" s="164">
        <v>59830</v>
      </c>
      <c r="F354" s="164">
        <v>66966</v>
      </c>
      <c r="G354" s="163">
        <v>60163</v>
      </c>
      <c r="H354" s="163">
        <v>44229341</v>
      </c>
      <c r="I354" s="163">
        <v>7717640</v>
      </c>
      <c r="J354" s="163">
        <v>10956225</v>
      </c>
      <c r="K354" s="171">
        <v>25555476</v>
      </c>
    </row>
    <row r="355" spans="2:11" ht="12.5">
      <c r="B355" s="179" t="s">
        <v>182</v>
      </c>
      <c r="C355" s="163">
        <f t="shared" si="63"/>
        <v>34088970</v>
      </c>
      <c r="D355" s="165">
        <v>145531</v>
      </c>
      <c r="E355" s="165">
        <v>56488</v>
      </c>
      <c r="F355" s="165">
        <v>54073</v>
      </c>
      <c r="G355" s="164">
        <v>34970</v>
      </c>
      <c r="H355" s="163">
        <v>33943439</v>
      </c>
      <c r="I355" s="165">
        <v>5731809</v>
      </c>
      <c r="J355" s="165">
        <v>9205678</v>
      </c>
      <c r="K355" s="171">
        <v>19005952</v>
      </c>
    </row>
    <row r="356" spans="2:11" ht="12.5">
      <c r="B356" s="179" t="s">
        <v>183</v>
      </c>
      <c r="C356" s="163">
        <f t="shared" si="63"/>
        <v>44345158</v>
      </c>
      <c r="D356" s="165">
        <v>235600</v>
      </c>
      <c r="E356" s="165">
        <v>104752</v>
      </c>
      <c r="F356" s="165">
        <v>89155</v>
      </c>
      <c r="G356" s="164">
        <v>41693</v>
      </c>
      <c r="H356" s="163">
        <v>44109558</v>
      </c>
      <c r="I356" s="165">
        <v>6929909</v>
      </c>
      <c r="J356" s="165">
        <v>13061277</v>
      </c>
      <c r="K356" s="171">
        <v>24118372</v>
      </c>
    </row>
    <row r="357" spans="2:11" ht="12.5">
      <c r="B357" s="179" t="s">
        <v>184</v>
      </c>
      <c r="C357" s="163">
        <f t="shared" si="63"/>
        <v>43014730</v>
      </c>
      <c r="D357" s="165">
        <v>238111</v>
      </c>
      <c r="E357" s="165">
        <v>85028</v>
      </c>
      <c r="F357" s="165">
        <v>112456</v>
      </c>
      <c r="G357" s="164">
        <v>40627</v>
      </c>
      <c r="H357" s="163">
        <v>42776619</v>
      </c>
      <c r="I357" s="165">
        <v>6581453</v>
      </c>
      <c r="J357" s="165">
        <v>13017944</v>
      </c>
      <c r="K357" s="171">
        <v>23177222</v>
      </c>
    </row>
    <row r="358" spans="2:11" ht="12.5">
      <c r="B358" s="179" t="s">
        <v>185</v>
      </c>
      <c r="C358" s="163">
        <f>SUM(D358+H358)</f>
        <v>45960353</v>
      </c>
      <c r="D358" s="165">
        <v>222743</v>
      </c>
      <c r="E358" s="165">
        <v>70275</v>
      </c>
      <c r="F358" s="165">
        <v>109087</v>
      </c>
      <c r="G358" s="165">
        <v>43381</v>
      </c>
      <c r="H358" s="164">
        <v>45737610</v>
      </c>
      <c r="I358" s="165">
        <v>6685809</v>
      </c>
      <c r="J358" s="165">
        <v>14432323</v>
      </c>
      <c r="K358" s="171">
        <v>24619478</v>
      </c>
    </row>
    <row r="359" spans="2:11" ht="12.5">
      <c r="B359" s="179" t="s">
        <v>186</v>
      </c>
      <c r="C359" s="163">
        <f>SUM(D359+H359)</f>
        <v>44707242</v>
      </c>
      <c r="D359" s="165">
        <v>210085</v>
      </c>
      <c r="E359" s="165">
        <v>80335</v>
      </c>
      <c r="F359" s="165">
        <v>97708</v>
      </c>
      <c r="G359" s="165">
        <v>32042</v>
      </c>
      <c r="H359" s="164">
        <v>44497157</v>
      </c>
      <c r="I359" s="165">
        <v>7112649</v>
      </c>
      <c r="J359" s="165">
        <v>14040276</v>
      </c>
      <c r="K359" s="171">
        <v>23344232</v>
      </c>
    </row>
    <row r="360" spans="2:11" ht="12.5">
      <c r="B360" s="179" t="s">
        <v>187</v>
      </c>
      <c r="C360" s="163">
        <f t="shared" si="63"/>
        <v>37780686</v>
      </c>
      <c r="D360" s="165">
        <v>203569</v>
      </c>
      <c r="E360" s="165">
        <v>80407</v>
      </c>
      <c r="F360" s="165">
        <v>86244</v>
      </c>
      <c r="G360" s="165">
        <v>36918</v>
      </c>
      <c r="H360" s="165">
        <v>37577117</v>
      </c>
      <c r="I360" s="165">
        <v>5545278</v>
      </c>
      <c r="J360" s="165">
        <v>11599745</v>
      </c>
      <c r="K360" s="171">
        <v>20432094</v>
      </c>
    </row>
    <row r="361" spans="2:11" ht="12.5">
      <c r="B361" s="151"/>
      <c r="C361" s="164"/>
      <c r="D361" s="164"/>
      <c r="E361" s="164"/>
      <c r="F361" s="164"/>
      <c r="G361" s="164"/>
      <c r="H361" s="164"/>
      <c r="I361" s="164"/>
      <c r="J361" s="164"/>
      <c r="K361" s="171"/>
    </row>
    <row r="362" spans="2:11" ht="13">
      <c r="B362" s="176">
        <v>2023</v>
      </c>
      <c r="C362" s="157">
        <f t="shared" ref="C362:K362" si="64">SUM(C349:C360)</f>
        <v>515042950</v>
      </c>
      <c r="D362" s="157">
        <f t="shared" si="64"/>
        <v>2339295</v>
      </c>
      <c r="E362" s="157">
        <f t="shared" si="64"/>
        <v>820332</v>
      </c>
      <c r="F362" s="157">
        <f t="shared" si="64"/>
        <v>970373</v>
      </c>
      <c r="G362" s="157">
        <f t="shared" si="64"/>
        <v>548590</v>
      </c>
      <c r="H362" s="157">
        <f t="shared" si="64"/>
        <v>512703655</v>
      </c>
      <c r="I362" s="157">
        <f t="shared" si="64"/>
        <v>80838758</v>
      </c>
      <c r="J362" s="157">
        <f t="shared" si="64"/>
        <v>142694728</v>
      </c>
      <c r="K362" s="177">
        <f t="shared" si="64"/>
        <v>289170169</v>
      </c>
    </row>
    <row r="363" spans="2:11" ht="13">
      <c r="B363" s="180"/>
      <c r="C363" s="153"/>
      <c r="D363" s="153"/>
      <c r="E363" s="153"/>
      <c r="F363" s="153"/>
      <c r="G363" s="153"/>
      <c r="H363" s="153"/>
      <c r="I363" s="153"/>
      <c r="J363" s="153"/>
      <c r="K363" s="181"/>
    </row>
    <row r="364" spans="2:11" ht="12.75" customHeight="1">
      <c r="B364" s="973" t="s">
        <v>168</v>
      </c>
      <c r="C364" s="943" t="s">
        <v>18</v>
      </c>
      <c r="D364" s="943" t="s">
        <v>169</v>
      </c>
      <c r="E364" s="950" t="s">
        <v>170</v>
      </c>
      <c r="F364" s="951"/>
      <c r="G364" s="952"/>
      <c r="H364" s="953" t="s">
        <v>171</v>
      </c>
      <c r="I364" s="955" t="s">
        <v>172</v>
      </c>
      <c r="J364" s="956"/>
      <c r="K364" s="957"/>
    </row>
    <row r="365" spans="2:11" ht="11.25" customHeight="1">
      <c r="B365" s="974"/>
      <c r="C365" s="949"/>
      <c r="D365" s="949"/>
      <c r="E365" s="941" t="s">
        <v>191</v>
      </c>
      <c r="F365" s="943" t="s">
        <v>192</v>
      </c>
      <c r="G365" s="943" t="s">
        <v>193</v>
      </c>
      <c r="H365" s="954"/>
      <c r="I365" s="941" t="s">
        <v>173</v>
      </c>
      <c r="J365" s="941" t="s">
        <v>20</v>
      </c>
      <c r="K365" s="945" t="s">
        <v>174</v>
      </c>
    </row>
    <row r="366" spans="2:11" ht="11.25" customHeight="1">
      <c r="B366" s="974"/>
      <c r="C366" s="949"/>
      <c r="D366" s="949"/>
      <c r="E366" s="958"/>
      <c r="F366" s="949"/>
      <c r="G366" s="949"/>
      <c r="H366" s="954"/>
      <c r="I366" s="942"/>
      <c r="J366" s="942"/>
      <c r="K366" s="946"/>
    </row>
    <row r="367" spans="2:11" ht="12.5">
      <c r="B367" s="147">
        <v>0</v>
      </c>
      <c r="C367" s="154">
        <v>1</v>
      </c>
      <c r="D367" s="154">
        <v>2</v>
      </c>
      <c r="E367" s="155">
        <v>3</v>
      </c>
      <c r="F367" s="155">
        <v>4</v>
      </c>
      <c r="G367" s="154">
        <v>5</v>
      </c>
      <c r="H367" s="154">
        <v>6</v>
      </c>
      <c r="I367" s="154">
        <v>7</v>
      </c>
      <c r="J367" s="154">
        <v>8</v>
      </c>
      <c r="K367" s="182">
        <v>9</v>
      </c>
    </row>
    <row r="368" spans="2:11" ht="12.5">
      <c r="B368" s="149"/>
      <c r="C368" s="152"/>
      <c r="D368" s="152"/>
      <c r="E368" s="152"/>
      <c r="F368" s="152"/>
      <c r="G368" s="152"/>
      <c r="H368" s="152"/>
      <c r="I368" s="152"/>
      <c r="J368" s="152"/>
      <c r="K368" s="178"/>
    </row>
    <row r="369" spans="2:11" ht="13">
      <c r="B369" s="151"/>
      <c r="C369" s="971" t="s">
        <v>189</v>
      </c>
      <c r="D369" s="971"/>
      <c r="E369" s="971"/>
      <c r="F369" s="971"/>
      <c r="G369" s="971"/>
      <c r="H369" s="971"/>
      <c r="I369" s="971"/>
      <c r="J369" s="971"/>
      <c r="K369" s="972"/>
    </row>
    <row r="370" spans="2:11" ht="13">
      <c r="B370" s="151"/>
      <c r="C370" s="156"/>
      <c r="D370" s="156"/>
      <c r="E370" s="156"/>
      <c r="F370" s="156"/>
      <c r="G370" s="156"/>
      <c r="H370" s="156"/>
      <c r="I370" s="156"/>
      <c r="J370" s="156"/>
      <c r="K370" s="183"/>
    </row>
    <row r="371" spans="2:11" ht="12.5">
      <c r="B371" s="179" t="s">
        <v>176</v>
      </c>
      <c r="C371" s="163">
        <f>SUM(D371+H371)</f>
        <v>82232796</v>
      </c>
      <c r="D371" s="163">
        <v>292452</v>
      </c>
      <c r="E371" s="163">
        <v>66662</v>
      </c>
      <c r="F371" s="163">
        <v>122698</v>
      </c>
      <c r="G371" s="163">
        <v>103092</v>
      </c>
      <c r="H371" s="163">
        <v>81940344</v>
      </c>
      <c r="I371" s="163">
        <v>12916031</v>
      </c>
      <c r="J371" s="163">
        <v>23130603</v>
      </c>
      <c r="K371" s="171">
        <v>45893710</v>
      </c>
    </row>
    <row r="372" spans="2:11" ht="12.5">
      <c r="B372" s="179" t="s">
        <v>177</v>
      </c>
      <c r="C372" s="163">
        <f t="shared" ref="C372:C382" si="65">SUM(D372+H372)</f>
        <v>85559327</v>
      </c>
      <c r="D372" s="163">
        <v>333298</v>
      </c>
      <c r="E372" s="163">
        <v>123595</v>
      </c>
      <c r="F372" s="163">
        <v>142589</v>
      </c>
      <c r="G372" s="163">
        <v>67114</v>
      </c>
      <c r="H372" s="163">
        <v>85226029</v>
      </c>
      <c r="I372" s="163">
        <v>13445997</v>
      </c>
      <c r="J372" s="163">
        <v>23365433</v>
      </c>
      <c r="K372" s="171">
        <v>48414599</v>
      </c>
    </row>
    <row r="373" spans="2:11" ht="12.5">
      <c r="B373" s="179" t="s">
        <v>178</v>
      </c>
      <c r="C373" s="163">
        <f t="shared" si="65"/>
        <v>102255160</v>
      </c>
      <c r="D373" s="165">
        <v>388716</v>
      </c>
      <c r="E373" s="165">
        <v>131033</v>
      </c>
      <c r="F373" s="165">
        <v>150134</v>
      </c>
      <c r="G373" s="164">
        <v>107549</v>
      </c>
      <c r="H373" s="163">
        <v>101866444</v>
      </c>
      <c r="I373" s="165">
        <v>15571385</v>
      </c>
      <c r="J373" s="165">
        <v>26337677</v>
      </c>
      <c r="K373" s="171">
        <v>59957382</v>
      </c>
    </row>
    <row r="374" spans="2:11" ht="12.5">
      <c r="B374" s="179" t="s">
        <v>179</v>
      </c>
      <c r="C374" s="163">
        <f t="shared" si="65"/>
        <v>73943235</v>
      </c>
      <c r="D374" s="163">
        <v>280459</v>
      </c>
      <c r="E374" s="164">
        <v>88055</v>
      </c>
      <c r="F374" s="164">
        <v>98461</v>
      </c>
      <c r="G374" s="164">
        <v>93943</v>
      </c>
      <c r="H374" s="163">
        <v>73662776</v>
      </c>
      <c r="I374" s="164">
        <v>11314944</v>
      </c>
      <c r="J374" s="164">
        <v>20993447</v>
      </c>
      <c r="K374" s="171">
        <v>41354385</v>
      </c>
    </row>
    <row r="375" spans="2:11" ht="12.5">
      <c r="B375" s="179" t="s">
        <v>180</v>
      </c>
      <c r="C375" s="163">
        <f t="shared" si="65"/>
        <v>90424682</v>
      </c>
      <c r="D375" s="425">
        <v>286702</v>
      </c>
      <c r="E375" s="425">
        <v>91156</v>
      </c>
      <c r="F375" s="425">
        <v>111222</v>
      </c>
      <c r="G375" s="425">
        <v>84324</v>
      </c>
      <c r="H375" s="425">
        <v>90137980</v>
      </c>
      <c r="I375" s="425">
        <v>14710488</v>
      </c>
      <c r="J375" s="425">
        <v>22097348</v>
      </c>
      <c r="K375" s="534">
        <v>53330144</v>
      </c>
    </row>
    <row r="376" spans="2:11" ht="12.5">
      <c r="B376" s="179" t="s">
        <v>181</v>
      </c>
      <c r="C376" s="163">
        <f t="shared" si="65"/>
        <v>87226474</v>
      </c>
      <c r="D376" s="163">
        <v>327409</v>
      </c>
      <c r="E376" s="164">
        <v>105784</v>
      </c>
      <c r="F376" s="164">
        <v>117190</v>
      </c>
      <c r="G376" s="164">
        <v>104435</v>
      </c>
      <c r="H376" s="163">
        <v>86899065</v>
      </c>
      <c r="I376" s="164">
        <v>15181025</v>
      </c>
      <c r="J376" s="164">
        <v>22263181</v>
      </c>
      <c r="K376" s="171">
        <v>49454859</v>
      </c>
    </row>
    <row r="377" spans="2:11" ht="12.5">
      <c r="B377" s="179" t="s">
        <v>182</v>
      </c>
      <c r="C377" s="163">
        <f>SUM(D377+H377)</f>
        <v>67084106</v>
      </c>
      <c r="D377" s="165">
        <v>255222</v>
      </c>
      <c r="E377" s="165">
        <v>99432</v>
      </c>
      <c r="F377" s="165">
        <v>95147</v>
      </c>
      <c r="G377" s="164">
        <v>60643</v>
      </c>
      <c r="H377" s="163">
        <v>66828884</v>
      </c>
      <c r="I377" s="165">
        <v>11329513</v>
      </c>
      <c r="J377" s="165">
        <v>18691865</v>
      </c>
      <c r="K377" s="171">
        <v>36807506</v>
      </c>
    </row>
    <row r="378" spans="2:11" ht="12.5">
      <c r="B378" s="179" t="s">
        <v>183</v>
      </c>
      <c r="C378" s="163">
        <f>SUM(D378+H378)</f>
        <v>87504925</v>
      </c>
      <c r="D378" s="165">
        <v>408448</v>
      </c>
      <c r="E378" s="165">
        <v>181673</v>
      </c>
      <c r="F378" s="165">
        <v>154525</v>
      </c>
      <c r="G378" s="164">
        <v>72250</v>
      </c>
      <c r="H378" s="163">
        <v>87096477</v>
      </c>
      <c r="I378" s="165">
        <v>13609989</v>
      </c>
      <c r="J378" s="165">
        <v>27054053</v>
      </c>
      <c r="K378" s="171">
        <v>46432435</v>
      </c>
    </row>
    <row r="379" spans="2:11" ht="12.5">
      <c r="B379" s="179" t="s">
        <v>184</v>
      </c>
      <c r="C379" s="163">
        <f t="shared" si="65"/>
        <v>85307117</v>
      </c>
      <c r="D379" s="163">
        <v>416958</v>
      </c>
      <c r="E379" s="164">
        <v>148013</v>
      </c>
      <c r="F379" s="164">
        <v>195362</v>
      </c>
      <c r="G379" s="164">
        <v>73583</v>
      </c>
      <c r="H379" s="163">
        <v>84890159</v>
      </c>
      <c r="I379" s="164">
        <v>12993781</v>
      </c>
      <c r="J379" s="164">
        <v>26847702</v>
      </c>
      <c r="K379" s="171">
        <v>45048676</v>
      </c>
    </row>
    <row r="380" spans="2:11" ht="12.5">
      <c r="B380" s="179" t="s">
        <v>185</v>
      </c>
      <c r="C380" s="163">
        <f t="shared" si="65"/>
        <v>91912277</v>
      </c>
      <c r="D380" s="165">
        <v>395451</v>
      </c>
      <c r="E380" s="165">
        <v>124985</v>
      </c>
      <c r="F380" s="165">
        <v>194401</v>
      </c>
      <c r="G380" s="165">
        <v>76065</v>
      </c>
      <c r="H380" s="164">
        <v>91516826</v>
      </c>
      <c r="I380" s="165">
        <v>14059039</v>
      </c>
      <c r="J380" s="165">
        <v>29871706</v>
      </c>
      <c r="K380" s="171">
        <v>47586081</v>
      </c>
    </row>
    <row r="381" spans="2:11" ht="12.5">
      <c r="B381" s="179" t="s">
        <v>186</v>
      </c>
      <c r="C381" s="163">
        <f t="shared" si="65"/>
        <v>88278076</v>
      </c>
      <c r="D381" s="165">
        <v>371252</v>
      </c>
      <c r="E381" s="165">
        <v>142084</v>
      </c>
      <c r="F381" s="165">
        <v>171656</v>
      </c>
      <c r="G381" s="165">
        <v>57512</v>
      </c>
      <c r="H381" s="164">
        <v>87906824</v>
      </c>
      <c r="I381" s="165">
        <v>14008707</v>
      </c>
      <c r="J381" s="165">
        <v>28970586</v>
      </c>
      <c r="K381" s="171">
        <v>44927531</v>
      </c>
    </row>
    <row r="382" spans="2:11" ht="12.5">
      <c r="B382" s="179" t="s">
        <v>187</v>
      </c>
      <c r="C382" s="163">
        <f t="shared" si="65"/>
        <v>74782737</v>
      </c>
      <c r="D382" s="165">
        <v>359831</v>
      </c>
      <c r="E382" s="165">
        <v>141673</v>
      </c>
      <c r="F382" s="165">
        <v>151764</v>
      </c>
      <c r="G382" s="164">
        <v>66394</v>
      </c>
      <c r="H382" s="166">
        <v>74422906</v>
      </c>
      <c r="I382" s="165">
        <v>11017729</v>
      </c>
      <c r="J382" s="165">
        <v>23778326</v>
      </c>
      <c r="K382" s="171">
        <v>39626851</v>
      </c>
    </row>
    <row r="383" spans="2:11" ht="12.5">
      <c r="B383" s="179"/>
      <c r="C383" s="162"/>
      <c r="D383" s="159"/>
      <c r="E383" s="160"/>
      <c r="F383" s="160"/>
      <c r="G383" s="160"/>
      <c r="H383" s="159"/>
      <c r="I383" s="160"/>
      <c r="J383" s="160"/>
      <c r="K383" s="184"/>
    </row>
    <row r="384" spans="2:11" ht="13.5" thickBot="1">
      <c r="B384" s="176">
        <v>2023</v>
      </c>
      <c r="C384" s="161">
        <f>SUM(C371:C382)</f>
        <v>1016510912</v>
      </c>
      <c r="D384" s="161">
        <f t="shared" ref="D384:K384" si="66">SUM(D371:D382)</f>
        <v>4116198</v>
      </c>
      <c r="E384" s="161">
        <f t="shared" si="66"/>
        <v>1444145</v>
      </c>
      <c r="F384" s="161">
        <f t="shared" si="66"/>
        <v>1705149</v>
      </c>
      <c r="G384" s="161">
        <f t="shared" si="66"/>
        <v>966904</v>
      </c>
      <c r="H384" s="161">
        <f t="shared" si="66"/>
        <v>1012394714</v>
      </c>
      <c r="I384" s="161">
        <f t="shared" si="66"/>
        <v>160158628</v>
      </c>
      <c r="J384" s="161">
        <f t="shared" si="66"/>
        <v>293401927</v>
      </c>
      <c r="K384" s="185">
        <f t="shared" si="66"/>
        <v>558834159</v>
      </c>
    </row>
    <row r="385" spans="2:11">
      <c r="B385" s="410"/>
      <c r="C385" s="6"/>
      <c r="D385" s="6"/>
      <c r="E385" s="6"/>
      <c r="F385" s="6"/>
      <c r="G385" s="6"/>
      <c r="H385" s="6"/>
      <c r="I385" s="6"/>
      <c r="J385" s="6"/>
      <c r="K385" s="411"/>
    </row>
    <row r="386" spans="2:11" ht="18">
      <c r="B386" s="151"/>
      <c r="C386"/>
      <c r="D386"/>
      <c r="E386" s="186"/>
      <c r="F386" s="187" t="s">
        <v>190</v>
      </c>
      <c r="G386" s="187"/>
      <c r="H386" s="187"/>
      <c r="I386" s="187"/>
      <c r="J386" s="188"/>
      <c r="K386" s="189"/>
    </row>
    <row r="387" spans="2:11" ht="15.5">
      <c r="B387" s="9" t="s">
        <v>176</v>
      </c>
      <c r="C387" s="13">
        <f>C371/C332</f>
        <v>602.85321760039881</v>
      </c>
      <c r="D387" s="13">
        <f t="shared" ref="D387:K387" si="67">D371/D332</f>
        <v>102.18448637316561</v>
      </c>
      <c r="E387" s="13">
        <f t="shared" si="67"/>
        <v>60.273056057866185</v>
      </c>
      <c r="F387" s="13">
        <f t="shared" si="67"/>
        <v>93.591151792524784</v>
      </c>
      <c r="G387" s="13">
        <f t="shared" si="67"/>
        <v>231.66741573033707</v>
      </c>
      <c r="H387" s="13">
        <f t="shared" si="67"/>
        <v>613.58311867249745</v>
      </c>
      <c r="I387" s="13">
        <f t="shared" si="67"/>
        <v>532.61983505154637</v>
      </c>
      <c r="J387" s="13">
        <f t="shared" si="67"/>
        <v>572.82325408618124</v>
      </c>
      <c r="K387" s="144">
        <f t="shared" si="67"/>
        <v>665.95626432945414</v>
      </c>
    </row>
    <row r="388" spans="2:11" ht="15.5">
      <c r="B388" s="9" t="s">
        <v>177</v>
      </c>
      <c r="C388" s="13">
        <f>C372/C333</f>
        <v>601.45040244631116</v>
      </c>
      <c r="D388" s="13">
        <f t="shared" ref="D388:K388" si="68">D372/D333</f>
        <v>92.659994439810959</v>
      </c>
      <c r="E388" s="13">
        <f t="shared" si="68"/>
        <v>60.854258985721323</v>
      </c>
      <c r="F388" s="13">
        <f t="shared" si="68"/>
        <v>110.53410852713178</v>
      </c>
      <c r="G388" s="13">
        <f t="shared" si="68"/>
        <v>243.16666666666666</v>
      </c>
      <c r="H388" s="13">
        <f t="shared" si="68"/>
        <v>614.6492016327943</v>
      </c>
      <c r="I388" s="13">
        <f t="shared" si="68"/>
        <v>541.41320716730422</v>
      </c>
      <c r="J388" s="13">
        <f t="shared" si="68"/>
        <v>585.49710577091741</v>
      </c>
      <c r="K388" s="144">
        <f t="shared" si="68"/>
        <v>654.99484550029763</v>
      </c>
    </row>
    <row r="389" spans="2:11" ht="15.5">
      <c r="B389" s="9" t="s">
        <v>178</v>
      </c>
      <c r="C389" s="13">
        <f t="shared" ref="C389:K398" si="69">C373/C334</f>
        <v>601.47263658180793</v>
      </c>
      <c r="D389" s="13">
        <f t="shared" si="69"/>
        <v>97.864048338368576</v>
      </c>
      <c r="E389" s="13">
        <f t="shared" si="69"/>
        <v>60.635354002776495</v>
      </c>
      <c r="F389" s="13">
        <f t="shared" si="69"/>
        <v>107.08559201141227</v>
      </c>
      <c r="G389" s="13">
        <f t="shared" si="69"/>
        <v>262.95599022004888</v>
      </c>
      <c r="H389" s="13">
        <f t="shared" si="69"/>
        <v>613.52022452962012</v>
      </c>
      <c r="I389" s="13">
        <f t="shared" si="69"/>
        <v>538.67177500259447</v>
      </c>
      <c r="J389" s="13">
        <f t="shared" si="69"/>
        <v>586.20661488125711</v>
      </c>
      <c r="K389" s="144">
        <f t="shared" si="69"/>
        <v>650.2969848156182</v>
      </c>
    </row>
    <row r="390" spans="2:11" ht="15.5">
      <c r="B390" s="9" t="s">
        <v>179</v>
      </c>
      <c r="C390" s="13">
        <f t="shared" si="69"/>
        <v>594.18883192439978</v>
      </c>
      <c r="D390" s="13">
        <f t="shared" si="69"/>
        <v>99.80747330960854</v>
      </c>
      <c r="E390" s="13">
        <f t="shared" si="69"/>
        <v>61.106870229007633</v>
      </c>
      <c r="F390" s="13">
        <f t="shared" si="69"/>
        <v>99.757852077001019</v>
      </c>
      <c r="G390" s="13">
        <f t="shared" si="69"/>
        <v>245.92408376963351</v>
      </c>
      <c r="H390" s="13">
        <f t="shared" si="69"/>
        <v>605.61007613002948</v>
      </c>
      <c r="I390" s="13">
        <f t="shared" si="69"/>
        <v>539.39762597130186</v>
      </c>
      <c r="J390" s="13">
        <f t="shared" si="69"/>
        <v>582.42327645998057</v>
      </c>
      <c r="K390" s="144">
        <f t="shared" si="69"/>
        <v>640.04186528818173</v>
      </c>
    </row>
    <row r="391" spans="2:11" ht="15.5">
      <c r="B391" s="9" t="s">
        <v>180</v>
      </c>
      <c r="C391" s="13">
        <f t="shared" si="69"/>
        <v>598.65261805927958</v>
      </c>
      <c r="D391" s="13">
        <f t="shared" si="69"/>
        <v>97.35212224108659</v>
      </c>
      <c r="E391" s="13">
        <f t="shared" si="69"/>
        <v>61.178523489932886</v>
      </c>
      <c r="F391" s="13">
        <f t="shared" si="69"/>
        <v>101.01907356948229</v>
      </c>
      <c r="G391" s="13">
        <f t="shared" si="69"/>
        <v>238.20338983050848</v>
      </c>
      <c r="H391" s="13">
        <f t="shared" si="69"/>
        <v>608.62095042605768</v>
      </c>
      <c r="I391" s="13">
        <f t="shared" si="69"/>
        <v>542.82243542435424</v>
      </c>
      <c r="J391" s="13">
        <f t="shared" si="69"/>
        <v>576.15696294944337</v>
      </c>
      <c r="K391" s="144">
        <f t="shared" si="69"/>
        <v>645.26060811383081</v>
      </c>
    </row>
    <row r="392" spans="2:11" ht="15.5">
      <c r="B392" s="9" t="s">
        <v>181</v>
      </c>
      <c r="C392" s="13">
        <f t="shared" si="69"/>
        <v>592.13268707275188</v>
      </c>
      <c r="D392" s="13">
        <f t="shared" si="69"/>
        <v>99.607240644965017</v>
      </c>
      <c r="E392" s="13">
        <f t="shared" si="69"/>
        <v>62.116265413975334</v>
      </c>
      <c r="F392" s="13">
        <f t="shared" si="69"/>
        <v>99.736170212765956</v>
      </c>
      <c r="G392" s="13">
        <f t="shared" si="69"/>
        <v>255.34229828850854</v>
      </c>
      <c r="H392" s="13">
        <f t="shared" si="69"/>
        <v>603.37354709697127</v>
      </c>
      <c r="I392" s="13">
        <f t="shared" si="69"/>
        <v>544.00576936859454</v>
      </c>
      <c r="J392" s="13">
        <f t="shared" si="69"/>
        <v>566.78159368635443</v>
      </c>
      <c r="K392" s="144">
        <f t="shared" si="69"/>
        <v>643.64176948305487</v>
      </c>
    </row>
    <row r="393" spans="2:11" ht="15.5">
      <c r="B393" s="9" t="s">
        <v>182</v>
      </c>
      <c r="C393" s="13">
        <f t="shared" si="69"/>
        <v>585.1106478735652</v>
      </c>
      <c r="D393" s="13">
        <f t="shared" si="69"/>
        <v>95.660419790104953</v>
      </c>
      <c r="E393" s="13">
        <f t="shared" si="69"/>
        <v>62.300751879699249</v>
      </c>
      <c r="F393" s="13">
        <f t="shared" si="69"/>
        <v>112.86714116251483</v>
      </c>
      <c r="G393" s="13">
        <f t="shared" si="69"/>
        <v>264.8165938864629</v>
      </c>
      <c r="H393" s="13">
        <f t="shared" si="69"/>
        <v>596.77171738819834</v>
      </c>
      <c r="I393" s="13">
        <f t="shared" si="69"/>
        <v>541.17568664915211</v>
      </c>
      <c r="J393" s="13">
        <f t="shared" si="69"/>
        <v>551.83824397732644</v>
      </c>
      <c r="K393" s="144">
        <f t="shared" si="69"/>
        <v>643.7467163369887</v>
      </c>
    </row>
    <row r="394" spans="2:11" ht="15.5">
      <c r="B394" s="9" t="s">
        <v>183</v>
      </c>
      <c r="C394" s="13">
        <f t="shared" si="69"/>
        <v>569.07110061911453</v>
      </c>
      <c r="D394" s="13">
        <f t="shared" si="69"/>
        <v>86.517263291675491</v>
      </c>
      <c r="E394" s="13">
        <f t="shared" si="69"/>
        <v>60.984558576703591</v>
      </c>
      <c r="F394" s="13">
        <f t="shared" si="69"/>
        <v>104.55006765899864</v>
      </c>
      <c r="G394" s="13">
        <f t="shared" si="69"/>
        <v>273.67424242424244</v>
      </c>
      <c r="H394" s="13">
        <f t="shared" si="69"/>
        <v>584.3557871007132</v>
      </c>
      <c r="I394" s="13">
        <f t="shared" si="69"/>
        <v>532.95175627520848</v>
      </c>
      <c r="J394" s="13">
        <f t="shared" si="69"/>
        <v>565.48750052255343</v>
      </c>
      <c r="K394" s="144">
        <f t="shared" si="69"/>
        <v>613.63370248982392</v>
      </c>
    </row>
    <row r="395" spans="2:11" ht="15.5">
      <c r="B395" s="9" t="s">
        <v>184</v>
      </c>
      <c r="C395" s="13">
        <f t="shared" si="69"/>
        <v>576.59033734141713</v>
      </c>
      <c r="D395" s="13">
        <f t="shared" si="69"/>
        <v>86.577657807308967</v>
      </c>
      <c r="E395" s="13">
        <f t="shared" si="69"/>
        <v>59.0634477254589</v>
      </c>
      <c r="F395" s="13">
        <f t="shared" si="69"/>
        <v>96.427443237907212</v>
      </c>
      <c r="G395" s="13">
        <f t="shared" si="69"/>
        <v>259.09507042253523</v>
      </c>
      <c r="H395" s="13">
        <f t="shared" si="69"/>
        <v>593.07757711251611</v>
      </c>
      <c r="I395" s="13">
        <f t="shared" si="69"/>
        <v>529.88259522061821</v>
      </c>
      <c r="J395" s="13">
        <f t="shared" si="69"/>
        <v>563.77862707628992</v>
      </c>
      <c r="K395" s="144">
        <f t="shared" si="69"/>
        <v>634.55989407257152</v>
      </c>
    </row>
    <row r="396" spans="2:11" ht="15.5">
      <c r="B396" s="9" t="s">
        <v>185</v>
      </c>
      <c r="C396" s="13">
        <f t="shared" si="69"/>
        <v>580.58781875951468</v>
      </c>
      <c r="D396" s="13">
        <f t="shared" si="69"/>
        <v>89.610469068660777</v>
      </c>
      <c r="E396" s="13">
        <f t="shared" si="69"/>
        <v>57.070776255707763</v>
      </c>
      <c r="F396" s="13">
        <f t="shared" si="69"/>
        <v>99.184183673469391</v>
      </c>
      <c r="G396" s="13">
        <f t="shared" si="69"/>
        <v>289.22053231939162</v>
      </c>
      <c r="H396" s="13">
        <f t="shared" si="69"/>
        <v>594.66669699017518</v>
      </c>
      <c r="I396" s="13">
        <f t="shared" si="69"/>
        <v>527.68228052396501</v>
      </c>
      <c r="J396" s="13">
        <f t="shared" si="69"/>
        <v>570.14688985169778</v>
      </c>
      <c r="K396" s="144">
        <f t="shared" si="69"/>
        <v>635.66765963131184</v>
      </c>
    </row>
    <row r="397" spans="2:11" ht="15.5">
      <c r="B397" s="9" t="s">
        <v>186</v>
      </c>
      <c r="C397" s="13">
        <f t="shared" si="69"/>
        <v>588.01873068315035</v>
      </c>
      <c r="D397" s="13">
        <f t="shared" si="69"/>
        <v>82.57384341637011</v>
      </c>
      <c r="E397" s="13">
        <f t="shared" si="69"/>
        <v>55.135428793170355</v>
      </c>
      <c r="F397" s="13">
        <f t="shared" si="69"/>
        <v>102.29797377830751</v>
      </c>
      <c r="G397" s="13">
        <f t="shared" si="69"/>
        <v>238.6390041493776</v>
      </c>
      <c r="H397" s="13">
        <f t="shared" si="69"/>
        <v>603.6229949461657</v>
      </c>
      <c r="I397" s="13">
        <f t="shared" si="69"/>
        <v>537.88615420058363</v>
      </c>
      <c r="J397" s="13">
        <f t="shared" si="69"/>
        <v>578.91385408548649</v>
      </c>
      <c r="K397" s="144">
        <f t="shared" si="69"/>
        <v>646.02100798044432</v>
      </c>
    </row>
    <row r="398" spans="2:11" ht="16" thickBot="1">
      <c r="B398" s="11" t="s">
        <v>187</v>
      </c>
      <c r="C398" s="14">
        <f t="shared" si="69"/>
        <v>587.16679229283454</v>
      </c>
      <c r="D398" s="14">
        <f t="shared" si="69"/>
        <v>83.72056770590973</v>
      </c>
      <c r="E398" s="14">
        <f t="shared" si="69"/>
        <v>55.514498432601883</v>
      </c>
      <c r="F398" s="14">
        <f t="shared" si="69"/>
        <v>102.82113821138212</v>
      </c>
      <c r="G398" s="14">
        <f t="shared" si="69"/>
        <v>245.90370370370371</v>
      </c>
      <c r="H398" s="14">
        <f t="shared" si="69"/>
        <v>604.74960995904576</v>
      </c>
      <c r="I398" s="14">
        <f t="shared" si="69"/>
        <v>535.56917168967527</v>
      </c>
      <c r="J398" s="14">
        <f t="shared" si="69"/>
        <v>580.58223459322198</v>
      </c>
      <c r="K398" s="146">
        <f t="shared" si="69"/>
        <v>643.96208723348934</v>
      </c>
    </row>
    <row r="402" spans="2:11" ht="18">
      <c r="B402" s="959" t="s">
        <v>386</v>
      </c>
      <c r="C402" s="959"/>
      <c r="D402" s="959"/>
      <c r="E402" s="959"/>
      <c r="F402" s="959"/>
      <c r="G402" s="959"/>
      <c r="H402" s="959"/>
      <c r="I402" s="959"/>
      <c r="J402" s="959"/>
      <c r="K402" s="959"/>
    </row>
    <row r="403" spans="2:11" ht="18.5" thickBot="1">
      <c r="B403" s="83"/>
      <c r="C403" s="83"/>
      <c r="D403" s="83"/>
      <c r="E403" s="83"/>
      <c r="F403" s="84" t="s">
        <v>167</v>
      </c>
      <c r="G403" s="83"/>
      <c r="H403" s="83"/>
      <c r="I403" s="83"/>
      <c r="J403" s="83"/>
      <c r="K403" s="83"/>
    </row>
    <row r="404" spans="2:11" ht="12.65" customHeight="1">
      <c r="B404" s="960" t="s">
        <v>168</v>
      </c>
      <c r="C404" s="963" t="s">
        <v>18</v>
      </c>
      <c r="D404" s="963" t="s">
        <v>169</v>
      </c>
      <c r="E404" s="938" t="s">
        <v>170</v>
      </c>
      <c r="F404" s="939"/>
      <c r="G404" s="964"/>
      <c r="H404" s="963" t="s">
        <v>171</v>
      </c>
      <c r="I404" s="938" t="s">
        <v>172</v>
      </c>
      <c r="J404" s="939"/>
      <c r="K404" s="940"/>
    </row>
    <row r="405" spans="2:11" ht="10.5" customHeight="1">
      <c r="B405" s="961"/>
      <c r="C405" s="949"/>
      <c r="D405" s="949"/>
      <c r="E405" s="941" t="s">
        <v>191</v>
      </c>
      <c r="F405" s="943" t="s">
        <v>192</v>
      </c>
      <c r="G405" s="943" t="s">
        <v>193</v>
      </c>
      <c r="H405" s="949"/>
      <c r="I405" s="941" t="s">
        <v>173</v>
      </c>
      <c r="J405" s="941" t="s">
        <v>20</v>
      </c>
      <c r="K405" s="945" t="s">
        <v>224</v>
      </c>
    </row>
    <row r="406" spans="2:11" ht="10.5" customHeight="1">
      <c r="B406" s="962"/>
      <c r="C406" s="944"/>
      <c r="D406" s="944"/>
      <c r="E406" s="942"/>
      <c r="F406" s="944"/>
      <c r="G406" s="944"/>
      <c r="H406" s="944"/>
      <c r="I406" s="942"/>
      <c r="J406" s="942"/>
      <c r="K406" s="946"/>
    </row>
    <row r="407" spans="2:11" ht="10.5" customHeight="1">
      <c r="B407" s="147">
        <v>0</v>
      </c>
      <c r="C407" s="65">
        <v>1</v>
      </c>
      <c r="D407" s="65">
        <v>2</v>
      </c>
      <c r="E407" s="66">
        <v>3</v>
      </c>
      <c r="F407" s="66">
        <v>4</v>
      </c>
      <c r="G407" s="65">
        <v>5</v>
      </c>
      <c r="H407" s="65">
        <v>6</v>
      </c>
      <c r="I407" s="65">
        <v>7</v>
      </c>
      <c r="J407" s="65">
        <v>8</v>
      </c>
      <c r="K407" s="148">
        <v>9</v>
      </c>
    </row>
    <row r="408" spans="2:11" ht="10.5" customHeight="1">
      <c r="B408" s="149"/>
      <c r="C408" s="67"/>
      <c r="D408" s="67"/>
      <c r="E408" s="67"/>
      <c r="F408" s="67"/>
      <c r="G408" s="67"/>
      <c r="H408" s="67"/>
      <c r="I408" s="67"/>
      <c r="J408" s="67"/>
      <c r="K408" s="150"/>
    </row>
    <row r="409" spans="2:11" ht="14">
      <c r="B409" s="151"/>
      <c r="C409" s="947" t="s">
        <v>175</v>
      </c>
      <c r="D409" s="947"/>
      <c r="E409" s="947"/>
      <c r="F409" s="947"/>
      <c r="G409" s="947"/>
      <c r="H409" s="947"/>
      <c r="I409" s="947"/>
      <c r="J409" s="947"/>
      <c r="K409" s="948"/>
    </row>
    <row r="410" spans="2:11" ht="12.5">
      <c r="B410" s="149"/>
      <c r="C410" s="67"/>
      <c r="D410" s="67"/>
      <c r="E410" s="67"/>
      <c r="F410" s="67"/>
      <c r="G410" s="67"/>
      <c r="H410" s="67"/>
      <c r="I410" s="67"/>
      <c r="J410" s="67"/>
      <c r="K410" s="150"/>
    </row>
    <row r="411" spans="2:11" ht="12.5">
      <c r="B411" s="169" t="s">
        <v>176</v>
      </c>
      <c r="C411" s="163">
        <v>174252</v>
      </c>
      <c r="D411" s="163">
        <v>4925</v>
      </c>
      <c r="E411" s="163">
        <v>3069</v>
      </c>
      <c r="F411" s="163">
        <v>1526</v>
      </c>
      <c r="G411" s="163">
        <v>330</v>
      </c>
      <c r="H411" s="163">
        <v>169327</v>
      </c>
      <c r="I411" s="163">
        <v>29858</v>
      </c>
      <c r="J411" s="163">
        <v>58031</v>
      </c>
      <c r="K411" s="171">
        <v>81438</v>
      </c>
    </row>
    <row r="412" spans="2:11" ht="12.5">
      <c r="B412" s="169" t="s">
        <v>177</v>
      </c>
      <c r="C412" s="163">
        <v>177518</v>
      </c>
      <c r="D412" s="163">
        <v>4260</v>
      </c>
      <c r="E412" s="163">
        <v>2676</v>
      </c>
      <c r="F412" s="163">
        <v>1293</v>
      </c>
      <c r="G412" s="163">
        <v>291</v>
      </c>
      <c r="H412" s="163">
        <v>173258</v>
      </c>
      <c r="I412" s="163">
        <v>32673</v>
      </c>
      <c r="J412" s="163">
        <v>56573</v>
      </c>
      <c r="K412" s="171">
        <v>84012</v>
      </c>
    </row>
    <row r="413" spans="2:11" ht="12.5">
      <c r="B413" s="169" t="s">
        <v>178</v>
      </c>
      <c r="C413" s="163">
        <v>183998</v>
      </c>
      <c r="D413" s="165">
        <v>4569</v>
      </c>
      <c r="E413" s="165">
        <v>2727</v>
      </c>
      <c r="F413" s="165">
        <v>1451</v>
      </c>
      <c r="G413" s="164">
        <v>391</v>
      </c>
      <c r="H413" s="163">
        <v>179429</v>
      </c>
      <c r="I413" s="165">
        <v>32809</v>
      </c>
      <c r="J413" s="165">
        <v>57757</v>
      </c>
      <c r="K413" s="171">
        <v>88863</v>
      </c>
    </row>
    <row r="414" spans="2:11" ht="12.5">
      <c r="B414" s="169" t="s">
        <v>179</v>
      </c>
      <c r="C414" s="163">
        <v>176668</v>
      </c>
      <c r="D414" s="163">
        <v>3806</v>
      </c>
      <c r="E414" s="164">
        <v>2084</v>
      </c>
      <c r="F414" s="164">
        <v>1468</v>
      </c>
      <c r="G414" s="163">
        <v>254</v>
      </c>
      <c r="H414" s="163">
        <v>172862</v>
      </c>
      <c r="I414" s="163">
        <v>32080</v>
      </c>
      <c r="J414" s="163">
        <v>54887</v>
      </c>
      <c r="K414" s="171">
        <v>85895</v>
      </c>
    </row>
    <row r="415" spans="2:11" ht="12.5">
      <c r="B415" s="169" t="s">
        <v>180</v>
      </c>
      <c r="C415" s="163">
        <v>171464</v>
      </c>
      <c r="D415" s="533">
        <v>3619</v>
      </c>
      <c r="E415" s="425">
        <v>2145</v>
      </c>
      <c r="F415" s="426">
        <v>1237</v>
      </c>
      <c r="G415" s="426">
        <v>237</v>
      </c>
      <c r="H415" s="533">
        <v>167845</v>
      </c>
      <c r="I415" s="425">
        <v>30928</v>
      </c>
      <c r="J415" s="425">
        <v>49276</v>
      </c>
      <c r="K415" s="534">
        <v>87641</v>
      </c>
    </row>
    <row r="416" spans="2:11" ht="12.5">
      <c r="B416" s="169" t="s">
        <v>181</v>
      </c>
      <c r="C416" s="163"/>
      <c r="D416" s="163"/>
      <c r="E416" s="164"/>
      <c r="F416" s="164"/>
      <c r="G416" s="163"/>
      <c r="H416" s="163"/>
      <c r="I416" s="163"/>
      <c r="J416" s="163"/>
      <c r="K416" s="171"/>
    </row>
    <row r="417" spans="2:11" ht="12.5">
      <c r="B417" s="169" t="s">
        <v>182</v>
      </c>
      <c r="C417" s="163"/>
      <c r="D417" s="70"/>
      <c r="E417" s="165"/>
      <c r="F417" s="164"/>
      <c r="G417" s="164"/>
      <c r="H417" s="163"/>
      <c r="I417" s="165"/>
      <c r="J417" s="165"/>
      <c r="K417" s="171"/>
    </row>
    <row r="418" spans="2:11" ht="12.5">
      <c r="B418" s="169" t="s">
        <v>183</v>
      </c>
      <c r="C418" s="163"/>
      <c r="D418" s="70"/>
      <c r="E418" s="165"/>
      <c r="F418" s="165"/>
      <c r="G418" s="164"/>
      <c r="H418" s="163"/>
      <c r="I418" s="165"/>
      <c r="J418" s="165"/>
      <c r="K418" s="171"/>
    </row>
    <row r="419" spans="2:11" ht="12.5">
      <c r="B419" s="169" t="s">
        <v>184</v>
      </c>
      <c r="C419" s="163"/>
      <c r="D419" s="163"/>
      <c r="E419" s="164"/>
      <c r="F419" s="164"/>
      <c r="G419" s="163"/>
      <c r="H419" s="163"/>
      <c r="I419" s="163"/>
      <c r="J419" s="163"/>
      <c r="K419" s="171"/>
    </row>
    <row r="420" spans="2:11" ht="12.5">
      <c r="B420" s="174" t="s">
        <v>185</v>
      </c>
      <c r="C420" s="163"/>
      <c r="D420" s="70"/>
      <c r="E420" s="165"/>
      <c r="F420" s="165"/>
      <c r="G420" s="165"/>
      <c r="H420" s="164"/>
      <c r="I420" s="165"/>
      <c r="J420" s="165"/>
      <c r="K420" s="171"/>
    </row>
    <row r="421" spans="2:11" ht="12.5">
      <c r="B421" s="174" t="s">
        <v>186</v>
      </c>
      <c r="C421" s="163"/>
      <c r="D421" s="165"/>
      <c r="E421" s="165"/>
      <c r="F421" s="165"/>
      <c r="G421" s="165"/>
      <c r="H421" s="165"/>
      <c r="I421" s="165"/>
      <c r="J421" s="165"/>
      <c r="K421" s="171"/>
    </row>
    <row r="422" spans="2:11" ht="12.5">
      <c r="B422" s="174" t="s">
        <v>187</v>
      </c>
      <c r="C422" s="163"/>
      <c r="D422" s="165"/>
      <c r="E422" s="165"/>
      <c r="F422" s="165"/>
      <c r="G422" s="165"/>
      <c r="H422" s="165"/>
      <c r="I422" s="165"/>
      <c r="J422" s="165"/>
      <c r="K422" s="171"/>
    </row>
    <row r="423" spans="2:11" ht="14">
      <c r="B423" s="175"/>
      <c r="C423" s="164"/>
      <c r="D423" s="164"/>
      <c r="E423" s="164"/>
      <c r="F423" s="164"/>
      <c r="G423" s="164"/>
      <c r="H423" s="164"/>
      <c r="I423" s="164"/>
      <c r="J423" s="164"/>
      <c r="K423" s="171"/>
    </row>
    <row r="424" spans="2:11" ht="13">
      <c r="B424" s="176">
        <v>2024</v>
      </c>
      <c r="C424" s="157">
        <v>883900</v>
      </c>
      <c r="D424" s="157">
        <v>21179</v>
      </c>
      <c r="E424" s="157">
        <v>12701</v>
      </c>
      <c r="F424" s="157">
        <v>6975</v>
      </c>
      <c r="G424" s="157">
        <v>1503</v>
      </c>
      <c r="H424" s="157">
        <v>862721</v>
      </c>
      <c r="I424" s="157">
        <v>158348</v>
      </c>
      <c r="J424" s="157">
        <v>276524</v>
      </c>
      <c r="K424" s="177">
        <v>427849</v>
      </c>
    </row>
    <row r="425" spans="2:11" ht="12.5">
      <c r="B425" s="151"/>
      <c r="C425" s="152"/>
      <c r="D425" s="152"/>
      <c r="E425" s="152"/>
      <c r="F425" s="152"/>
      <c r="G425" s="152"/>
      <c r="H425" s="152"/>
      <c r="I425" s="152"/>
      <c r="J425" s="152"/>
      <c r="K425" s="178"/>
    </row>
    <row r="426" spans="2:11" ht="13">
      <c r="B426" s="151"/>
      <c r="C426" s="839" t="s">
        <v>188</v>
      </c>
      <c r="D426" s="839"/>
      <c r="E426" s="839"/>
      <c r="F426" s="839"/>
      <c r="G426" s="839"/>
      <c r="H426" s="839"/>
      <c r="I426" s="839"/>
      <c r="J426" s="839"/>
      <c r="K426" s="835"/>
    </row>
    <row r="427" spans="2:11" ht="12.5">
      <c r="B427" s="149"/>
      <c r="C427" s="152"/>
      <c r="D427" s="152"/>
      <c r="E427" s="152"/>
      <c r="F427" s="152"/>
      <c r="G427" s="152"/>
      <c r="H427" s="152"/>
      <c r="I427" s="152"/>
      <c r="J427" s="152"/>
      <c r="K427" s="178"/>
    </row>
    <row r="428" spans="2:11" ht="12.5">
      <c r="B428" s="179" t="s">
        <v>176</v>
      </c>
      <c r="C428" s="163">
        <v>50872946</v>
      </c>
      <c r="D428" s="163">
        <v>233913</v>
      </c>
      <c r="E428" s="163">
        <v>102165</v>
      </c>
      <c r="F428" s="163">
        <v>87957</v>
      </c>
      <c r="G428" s="163">
        <v>43791</v>
      </c>
      <c r="H428" s="163">
        <v>50639033</v>
      </c>
      <c r="I428" s="163">
        <v>8042563</v>
      </c>
      <c r="J428" s="163">
        <v>16247972</v>
      </c>
      <c r="K428" s="171">
        <v>26348498</v>
      </c>
    </row>
    <row r="429" spans="2:11" ht="12.5">
      <c r="B429" s="179" t="s">
        <v>177</v>
      </c>
      <c r="C429" s="163">
        <v>52984301</v>
      </c>
      <c r="D429" s="163">
        <v>216787</v>
      </c>
      <c r="E429" s="163">
        <v>90499</v>
      </c>
      <c r="F429" s="163">
        <v>83162</v>
      </c>
      <c r="G429" s="163">
        <v>43126</v>
      </c>
      <c r="H429" s="163">
        <v>52767514</v>
      </c>
      <c r="I429" s="163">
        <v>8943124</v>
      </c>
      <c r="J429" s="163">
        <v>15497438</v>
      </c>
      <c r="K429" s="171">
        <v>28326952</v>
      </c>
    </row>
    <row r="430" spans="2:11" ht="12.5">
      <c r="B430" s="179" t="s">
        <v>178</v>
      </c>
      <c r="C430" s="163">
        <v>55519500</v>
      </c>
      <c r="D430" s="165">
        <v>231743</v>
      </c>
      <c r="E430" s="165">
        <v>94320</v>
      </c>
      <c r="F430" s="165">
        <v>85025</v>
      </c>
      <c r="G430" s="164">
        <v>52398</v>
      </c>
      <c r="H430" s="163">
        <v>55287757</v>
      </c>
      <c r="I430" s="165">
        <v>8980360</v>
      </c>
      <c r="J430" s="165">
        <v>16377632</v>
      </c>
      <c r="K430" s="171">
        <v>29929765</v>
      </c>
    </row>
    <row r="431" spans="2:11" ht="12.5">
      <c r="B431" s="179" t="s">
        <v>179</v>
      </c>
      <c r="C431" s="163">
        <v>53890313</v>
      </c>
      <c r="D431" s="163">
        <v>195378</v>
      </c>
      <c r="E431" s="164">
        <v>72023</v>
      </c>
      <c r="F431" s="164">
        <v>82864</v>
      </c>
      <c r="G431" s="163">
        <v>40491</v>
      </c>
      <c r="H431" s="163">
        <v>53694935</v>
      </c>
      <c r="I431" s="163">
        <v>8842345</v>
      </c>
      <c r="J431" s="163">
        <v>15372754</v>
      </c>
      <c r="K431" s="171">
        <v>29479836</v>
      </c>
    </row>
    <row r="432" spans="2:11" ht="12.5">
      <c r="B432" s="179" t="s">
        <v>180</v>
      </c>
      <c r="C432" s="163">
        <v>52248200</v>
      </c>
      <c r="D432" s="425">
        <v>178559</v>
      </c>
      <c r="E432" s="425">
        <v>73246</v>
      </c>
      <c r="F432" s="425">
        <v>74351</v>
      </c>
      <c r="G432" s="425">
        <v>30962</v>
      </c>
      <c r="H432" s="425">
        <v>52069641</v>
      </c>
      <c r="I432" s="425">
        <v>8568539</v>
      </c>
      <c r="J432" s="425">
        <v>13978628</v>
      </c>
      <c r="K432" s="534">
        <v>29522474</v>
      </c>
    </row>
    <row r="433" spans="2:11" ht="12.5">
      <c r="B433" s="179" t="s">
        <v>181</v>
      </c>
      <c r="C433" s="163"/>
      <c r="D433" s="163"/>
      <c r="E433" s="164"/>
      <c r="F433" s="164"/>
      <c r="G433" s="163"/>
      <c r="H433" s="163"/>
      <c r="I433" s="163"/>
      <c r="J433" s="163"/>
      <c r="K433" s="171"/>
    </row>
    <row r="434" spans="2:11" ht="12.5">
      <c r="B434" s="179" t="s">
        <v>182</v>
      </c>
      <c r="C434" s="163"/>
      <c r="D434" s="165"/>
      <c r="E434" s="165"/>
      <c r="F434" s="165"/>
      <c r="G434" s="164"/>
      <c r="H434" s="163"/>
      <c r="I434" s="165"/>
      <c r="J434" s="165"/>
      <c r="K434" s="171"/>
    </row>
    <row r="435" spans="2:11" ht="12.5">
      <c r="B435" s="179" t="s">
        <v>183</v>
      </c>
      <c r="C435" s="163"/>
      <c r="D435" s="165"/>
      <c r="E435" s="165"/>
      <c r="F435" s="165"/>
      <c r="G435" s="164"/>
      <c r="H435" s="163"/>
      <c r="I435" s="165"/>
      <c r="J435" s="165"/>
      <c r="K435" s="171"/>
    </row>
    <row r="436" spans="2:11" ht="12.5">
      <c r="B436" s="179" t="s">
        <v>184</v>
      </c>
      <c r="C436" s="163"/>
      <c r="D436" s="165"/>
      <c r="E436" s="165"/>
      <c r="F436" s="165"/>
      <c r="G436" s="164"/>
      <c r="H436" s="163"/>
      <c r="I436" s="165"/>
      <c r="J436" s="165"/>
      <c r="K436" s="171"/>
    </row>
    <row r="437" spans="2:11" ht="12.5">
      <c r="B437" s="179" t="s">
        <v>185</v>
      </c>
      <c r="C437" s="163"/>
      <c r="D437" s="165"/>
      <c r="E437" s="165"/>
      <c r="F437" s="165"/>
      <c r="G437" s="165"/>
      <c r="H437" s="164"/>
      <c r="I437" s="165"/>
      <c r="J437" s="165"/>
      <c r="K437" s="171"/>
    </row>
    <row r="438" spans="2:11" ht="12.5">
      <c r="B438" s="179" t="s">
        <v>186</v>
      </c>
      <c r="C438" s="163"/>
      <c r="D438" s="165"/>
      <c r="E438" s="165"/>
      <c r="F438" s="165"/>
      <c r="G438" s="165"/>
      <c r="H438" s="164"/>
      <c r="I438" s="165"/>
      <c r="J438" s="165"/>
      <c r="K438" s="171"/>
    </row>
    <row r="439" spans="2:11" ht="12.5">
      <c r="B439" s="179" t="s">
        <v>187</v>
      </c>
      <c r="C439" s="163"/>
      <c r="D439" s="165"/>
      <c r="E439" s="165"/>
      <c r="F439" s="165"/>
      <c r="G439" s="165"/>
      <c r="H439" s="165"/>
      <c r="I439" s="165"/>
      <c r="J439" s="165"/>
      <c r="K439" s="171"/>
    </row>
    <row r="440" spans="2:11" ht="12.5">
      <c r="B440" s="151"/>
      <c r="C440" s="164"/>
      <c r="D440" s="164"/>
      <c r="E440" s="164"/>
      <c r="F440" s="164"/>
      <c r="G440" s="164"/>
      <c r="H440" s="164"/>
      <c r="I440" s="164"/>
      <c r="J440" s="164"/>
      <c r="K440" s="171"/>
    </row>
    <row r="441" spans="2:11" ht="13">
      <c r="B441" s="176">
        <v>2024</v>
      </c>
      <c r="C441" s="157">
        <v>265515260</v>
      </c>
      <c r="D441" s="157">
        <v>1056380</v>
      </c>
      <c r="E441" s="157">
        <v>432253</v>
      </c>
      <c r="F441" s="157">
        <v>413359</v>
      </c>
      <c r="G441" s="157">
        <v>210768</v>
      </c>
      <c r="H441" s="157">
        <v>264458880</v>
      </c>
      <c r="I441" s="157">
        <v>43376931</v>
      </c>
      <c r="J441" s="157">
        <v>77474424</v>
      </c>
      <c r="K441" s="177">
        <v>143607525</v>
      </c>
    </row>
    <row r="442" spans="2:11" ht="13">
      <c r="B442" s="180"/>
      <c r="C442" s="153"/>
      <c r="D442" s="153"/>
      <c r="E442" s="153"/>
      <c r="F442" s="153"/>
      <c r="G442" s="153"/>
      <c r="H442" s="153"/>
      <c r="I442" s="153"/>
      <c r="J442" s="153"/>
      <c r="K442" s="181"/>
    </row>
    <row r="443" spans="2:11" ht="12.65" customHeight="1">
      <c r="B443" s="836" t="s">
        <v>168</v>
      </c>
      <c r="C443" s="840" t="s">
        <v>18</v>
      </c>
      <c r="D443" s="840" t="s">
        <v>169</v>
      </c>
      <c r="E443" s="842" t="s">
        <v>170</v>
      </c>
      <c r="F443" s="843"/>
      <c r="G443" s="844"/>
      <c r="H443" s="840" t="s">
        <v>171</v>
      </c>
      <c r="I443" s="842" t="s">
        <v>172</v>
      </c>
      <c r="J443" s="843"/>
      <c r="K443" s="834"/>
    </row>
    <row r="444" spans="2:11" ht="10.5" customHeight="1">
      <c r="B444" s="837"/>
      <c r="C444" s="841"/>
      <c r="D444" s="841"/>
      <c r="E444" s="845" t="s">
        <v>191</v>
      </c>
      <c r="F444" s="840" t="s">
        <v>192</v>
      </c>
      <c r="G444" s="840" t="s">
        <v>193</v>
      </c>
      <c r="H444" s="841"/>
      <c r="I444" s="845" t="s">
        <v>173</v>
      </c>
      <c r="J444" s="845" t="s">
        <v>20</v>
      </c>
      <c r="K444" s="832" t="s">
        <v>174</v>
      </c>
    </row>
    <row r="445" spans="2:11" ht="10.5" customHeight="1">
      <c r="B445" s="838"/>
      <c r="C445" s="847"/>
      <c r="D445" s="847"/>
      <c r="E445" s="846"/>
      <c r="F445" s="847"/>
      <c r="G445" s="847"/>
      <c r="H445" s="847"/>
      <c r="I445" s="846"/>
      <c r="J445" s="846"/>
      <c r="K445" s="833"/>
    </row>
    <row r="446" spans="2:11" ht="10.5" customHeight="1">
      <c r="B446" s="147">
        <v>0</v>
      </c>
      <c r="C446" s="154">
        <v>1</v>
      </c>
      <c r="D446" s="154">
        <v>2</v>
      </c>
      <c r="E446" s="155">
        <v>3</v>
      </c>
      <c r="F446" s="155">
        <v>4</v>
      </c>
      <c r="G446" s="154">
        <v>5</v>
      </c>
      <c r="H446" s="154">
        <v>6</v>
      </c>
      <c r="I446" s="154">
        <v>7</v>
      </c>
      <c r="J446" s="154">
        <v>8</v>
      </c>
      <c r="K446" s="182">
        <v>9</v>
      </c>
    </row>
    <row r="447" spans="2:11" ht="10.5" customHeight="1">
      <c r="B447" s="149"/>
      <c r="C447" s="152"/>
      <c r="D447" s="152"/>
      <c r="E447" s="152"/>
      <c r="F447" s="152"/>
      <c r="G447" s="152"/>
      <c r="H447" s="152"/>
      <c r="I447" s="152"/>
      <c r="J447" s="152"/>
      <c r="K447" s="178"/>
    </row>
    <row r="448" spans="2:11" ht="13">
      <c r="B448" s="151"/>
      <c r="C448" s="839" t="s">
        <v>189</v>
      </c>
      <c r="D448" s="839"/>
      <c r="E448" s="839"/>
      <c r="F448" s="839"/>
      <c r="G448" s="839"/>
      <c r="H448" s="839"/>
      <c r="I448" s="839"/>
      <c r="J448" s="839"/>
      <c r="K448" s="835"/>
    </row>
    <row r="449" spans="2:11" ht="13">
      <c r="B449" s="151"/>
      <c r="C449" s="156"/>
      <c r="D449" s="156"/>
      <c r="E449" s="156"/>
      <c r="F449" s="156"/>
      <c r="G449" s="156"/>
      <c r="H449" s="156"/>
      <c r="I449" s="156"/>
      <c r="J449" s="156"/>
      <c r="K449" s="183"/>
    </row>
    <row r="450" spans="2:11" ht="12.5">
      <c r="B450" s="179" t="s">
        <v>176</v>
      </c>
      <c r="C450" s="163">
        <v>100214844</v>
      </c>
      <c r="D450" s="163">
        <v>412116</v>
      </c>
      <c r="E450" s="163">
        <v>179040</v>
      </c>
      <c r="F450" s="163">
        <v>155244</v>
      </c>
      <c r="G450" s="163">
        <v>77832</v>
      </c>
      <c r="H450" s="163">
        <v>99802728</v>
      </c>
      <c r="I450" s="163">
        <v>15895241</v>
      </c>
      <c r="J450" s="163">
        <v>33215038</v>
      </c>
      <c r="K450" s="171">
        <v>50692449</v>
      </c>
    </row>
    <row r="451" spans="2:11" ht="12.5">
      <c r="B451" s="179" t="s">
        <v>177</v>
      </c>
      <c r="C451" s="163">
        <v>105321244</v>
      </c>
      <c r="D451" s="163">
        <v>379264</v>
      </c>
      <c r="E451" s="163">
        <v>158473</v>
      </c>
      <c r="F451" s="163">
        <v>145542</v>
      </c>
      <c r="G451" s="163">
        <v>75249</v>
      </c>
      <c r="H451" s="163">
        <v>104941980</v>
      </c>
      <c r="I451" s="163">
        <v>17723888</v>
      </c>
      <c r="J451" s="163">
        <v>32336697</v>
      </c>
      <c r="K451" s="171">
        <v>54881395</v>
      </c>
    </row>
    <row r="452" spans="2:11" ht="12.5">
      <c r="B452" s="179" t="s">
        <v>178</v>
      </c>
      <c r="C452" s="163">
        <v>109461933</v>
      </c>
      <c r="D452" s="165">
        <v>410883</v>
      </c>
      <c r="E452" s="165">
        <v>166496</v>
      </c>
      <c r="F452" s="165">
        <v>151070</v>
      </c>
      <c r="G452" s="164">
        <v>93317</v>
      </c>
      <c r="H452" s="163">
        <v>109051050</v>
      </c>
      <c r="I452" s="165">
        <v>17731808</v>
      </c>
      <c r="J452" s="165">
        <v>33444590</v>
      </c>
      <c r="K452" s="171">
        <v>57874652</v>
      </c>
    </row>
    <row r="453" spans="2:11" ht="12.5">
      <c r="B453" s="179" t="s">
        <v>179</v>
      </c>
      <c r="C453" s="163">
        <v>106113753</v>
      </c>
      <c r="D453" s="163">
        <v>346638</v>
      </c>
      <c r="E453" s="164">
        <v>126834</v>
      </c>
      <c r="F453" s="164">
        <v>148077</v>
      </c>
      <c r="G453" s="164">
        <v>71727</v>
      </c>
      <c r="H453" s="163">
        <v>105767115</v>
      </c>
      <c r="I453" s="164">
        <v>17394591</v>
      </c>
      <c r="J453" s="164">
        <v>31657087</v>
      </c>
      <c r="K453" s="171">
        <v>56715437</v>
      </c>
    </row>
    <row r="454" spans="2:11" ht="12.5">
      <c r="B454" s="179" t="s">
        <v>180</v>
      </c>
      <c r="C454" s="163">
        <v>103066539</v>
      </c>
      <c r="D454" s="425">
        <v>315882</v>
      </c>
      <c r="E454" s="425">
        <v>128517</v>
      </c>
      <c r="F454" s="425">
        <v>130959</v>
      </c>
      <c r="G454" s="425">
        <v>56406</v>
      </c>
      <c r="H454" s="425">
        <v>102750657</v>
      </c>
      <c r="I454" s="425">
        <v>16922016</v>
      </c>
      <c r="J454" s="425">
        <v>28384842</v>
      </c>
      <c r="K454" s="534">
        <v>57443799</v>
      </c>
    </row>
    <row r="455" spans="2:11" ht="12.5">
      <c r="B455" s="179" t="s">
        <v>181</v>
      </c>
      <c r="C455" s="163"/>
      <c r="D455" s="163"/>
      <c r="E455" s="164"/>
      <c r="F455" s="164"/>
      <c r="G455" s="164"/>
      <c r="H455" s="163"/>
      <c r="I455" s="164"/>
      <c r="J455" s="164"/>
      <c r="K455" s="171"/>
    </row>
    <row r="456" spans="2:11" ht="12.5">
      <c r="B456" s="179" t="s">
        <v>182</v>
      </c>
      <c r="C456" s="163"/>
      <c r="D456" s="165"/>
      <c r="E456" s="165"/>
      <c r="F456" s="165"/>
      <c r="G456" s="164"/>
      <c r="H456" s="163"/>
      <c r="I456" s="165"/>
      <c r="J456" s="165"/>
      <c r="K456" s="171"/>
    </row>
    <row r="457" spans="2:11" ht="12.5">
      <c r="B457" s="179" t="s">
        <v>183</v>
      </c>
      <c r="C457" s="163"/>
      <c r="D457" s="165"/>
      <c r="E457" s="165"/>
      <c r="F457" s="165"/>
      <c r="G457" s="164"/>
      <c r="H457" s="163"/>
      <c r="I457" s="165"/>
      <c r="J457" s="165"/>
      <c r="K457" s="171"/>
    </row>
    <row r="458" spans="2:11" ht="12.5">
      <c r="B458" s="179" t="s">
        <v>184</v>
      </c>
      <c r="C458" s="163"/>
      <c r="D458" s="163"/>
      <c r="E458" s="164"/>
      <c r="F458" s="164"/>
      <c r="G458" s="164"/>
      <c r="H458" s="163"/>
      <c r="I458" s="164"/>
      <c r="J458" s="164"/>
      <c r="K458" s="171"/>
    </row>
    <row r="459" spans="2:11" ht="12.5">
      <c r="B459" s="179" t="s">
        <v>185</v>
      </c>
      <c r="C459" s="163"/>
      <c r="D459" s="165"/>
      <c r="E459" s="165"/>
      <c r="F459" s="165"/>
      <c r="G459" s="165"/>
      <c r="H459" s="164"/>
      <c r="I459" s="165"/>
      <c r="J459" s="165"/>
      <c r="K459" s="171"/>
    </row>
    <row r="460" spans="2:11" ht="12.5">
      <c r="B460" s="179" t="s">
        <v>186</v>
      </c>
      <c r="C460" s="163"/>
      <c r="D460" s="165"/>
      <c r="E460" s="165"/>
      <c r="F460" s="165"/>
      <c r="G460" s="165"/>
      <c r="H460" s="164"/>
      <c r="I460" s="165"/>
      <c r="J460" s="165"/>
      <c r="K460" s="171"/>
    </row>
    <row r="461" spans="2:11" ht="12.5">
      <c r="B461" s="179" t="s">
        <v>187</v>
      </c>
      <c r="C461" s="163"/>
      <c r="D461" s="165"/>
      <c r="E461" s="165"/>
      <c r="F461" s="165"/>
      <c r="G461" s="164"/>
      <c r="H461" s="166"/>
      <c r="I461" s="165"/>
      <c r="J461" s="165"/>
      <c r="K461" s="171"/>
    </row>
    <row r="462" spans="2:11" ht="12.5">
      <c r="B462" s="179"/>
      <c r="C462" s="162"/>
      <c r="D462" s="159"/>
      <c r="E462" s="160"/>
      <c r="F462" s="160"/>
      <c r="G462" s="160"/>
      <c r="H462" s="159"/>
      <c r="I462" s="160"/>
      <c r="J462" s="160"/>
      <c r="K462" s="184"/>
    </row>
    <row r="463" spans="2:11" ht="13">
      <c r="B463" s="176">
        <v>2024</v>
      </c>
      <c r="C463" s="161">
        <v>524178313</v>
      </c>
      <c r="D463" s="161">
        <v>1864783</v>
      </c>
      <c r="E463" s="161">
        <v>759360</v>
      </c>
      <c r="F463" s="161">
        <v>730892</v>
      </c>
      <c r="G463" s="161">
        <v>374531</v>
      </c>
      <c r="H463" s="161">
        <v>522313530</v>
      </c>
      <c r="I463" s="161">
        <v>85667544</v>
      </c>
      <c r="J463" s="161">
        <v>159038254</v>
      </c>
      <c r="K463" s="185">
        <v>277607732</v>
      </c>
    </row>
    <row r="464" spans="2:11" ht="20">
      <c r="B464" s="7"/>
      <c r="F464" s="849" t="s">
        <v>190</v>
      </c>
      <c r="G464" s="849"/>
      <c r="H464" s="849"/>
      <c r="I464" s="850"/>
      <c r="J464" s="850"/>
      <c r="K464" s="8"/>
    </row>
    <row r="465" spans="2:11">
      <c r="B465" s="7" t="s">
        <v>176</v>
      </c>
      <c r="C465" s="851">
        <f>C450/C411</f>
        <v>575.11445492734663</v>
      </c>
      <c r="D465" s="851">
        <f t="shared" ref="D465:K466" si="70">D450/D411</f>
        <v>83.678375634517764</v>
      </c>
      <c r="E465" s="851">
        <f t="shared" si="70"/>
        <v>58.338220918866078</v>
      </c>
      <c r="F465" s="851">
        <f t="shared" si="70"/>
        <v>101.73263433813892</v>
      </c>
      <c r="G465" s="851">
        <f t="shared" si="70"/>
        <v>235.85454545454544</v>
      </c>
      <c r="H465" s="851">
        <f t="shared" si="70"/>
        <v>589.40823377252298</v>
      </c>
      <c r="I465" s="851">
        <f t="shared" si="70"/>
        <v>532.36120972603658</v>
      </c>
      <c r="J465" s="851">
        <f t="shared" si="70"/>
        <v>572.36714859299343</v>
      </c>
      <c r="K465" s="683">
        <f t="shared" si="70"/>
        <v>622.46677226847419</v>
      </c>
    </row>
    <row r="466" spans="2:11">
      <c r="B466" s="7" t="s">
        <v>177</v>
      </c>
      <c r="C466" s="851">
        <f>C451/C412</f>
        <v>593.29895559886882</v>
      </c>
      <c r="D466" s="851">
        <f t="shared" si="70"/>
        <v>89.029107981220662</v>
      </c>
      <c r="E466" s="851">
        <f t="shared" si="70"/>
        <v>59.220104633781766</v>
      </c>
      <c r="F466" s="851">
        <f t="shared" si="70"/>
        <v>112.5614849187935</v>
      </c>
      <c r="G466" s="851">
        <f t="shared" si="70"/>
        <v>258.58762886597935</v>
      </c>
      <c r="H466" s="851">
        <f t="shared" si="70"/>
        <v>605.6977455586466</v>
      </c>
      <c r="I466" s="851">
        <f t="shared" si="70"/>
        <v>542.4628286352646</v>
      </c>
      <c r="J466" s="851">
        <f t="shared" si="70"/>
        <v>571.59240273628768</v>
      </c>
      <c r="K466" s="683">
        <f t="shared" si="70"/>
        <v>653.25661810217593</v>
      </c>
    </row>
    <row r="467" spans="2:11">
      <c r="B467" s="7" t="s">
        <v>178</v>
      </c>
      <c r="C467" s="851">
        <f t="shared" ref="C467:K467" si="71">C452/C413</f>
        <v>594.90827617691491</v>
      </c>
      <c r="D467" s="851">
        <f t="shared" si="71"/>
        <v>89.928430728824694</v>
      </c>
      <c r="E467" s="851">
        <f t="shared" si="71"/>
        <v>61.054638797213052</v>
      </c>
      <c r="F467" s="851">
        <f t="shared" si="71"/>
        <v>104.1144038594073</v>
      </c>
      <c r="G467" s="851">
        <f t="shared" si="71"/>
        <v>238.66240409207163</v>
      </c>
      <c r="H467" s="851">
        <f t="shared" si="71"/>
        <v>607.76713909122827</v>
      </c>
      <c r="I467" s="851">
        <f t="shared" si="71"/>
        <v>540.4556066932854</v>
      </c>
      <c r="J467" s="851">
        <f t="shared" si="71"/>
        <v>579.05691085063279</v>
      </c>
      <c r="K467" s="683">
        <f t="shared" si="71"/>
        <v>651.27952016024665</v>
      </c>
    </row>
    <row r="468" spans="2:11">
      <c r="B468" s="7" t="s">
        <v>179</v>
      </c>
      <c r="C468" s="851">
        <f t="shared" ref="C468:K468" si="72">C453/C414</f>
        <v>600.63935177847713</v>
      </c>
      <c r="D468" s="851">
        <f t="shared" si="72"/>
        <v>91.076720966894371</v>
      </c>
      <c r="E468" s="851">
        <f t="shared" si="72"/>
        <v>60.86084452975048</v>
      </c>
      <c r="F468" s="851">
        <f t="shared" si="72"/>
        <v>100.86989100817439</v>
      </c>
      <c r="G468" s="851">
        <f t="shared" si="72"/>
        <v>282.38976377952758</v>
      </c>
      <c r="H468" s="851">
        <f t="shared" si="72"/>
        <v>611.85867917760993</v>
      </c>
      <c r="I468" s="851">
        <f t="shared" si="72"/>
        <v>542.2254052369077</v>
      </c>
      <c r="J468" s="851">
        <f t="shared" si="72"/>
        <v>576.76839688815198</v>
      </c>
      <c r="K468" s="683">
        <f t="shared" si="72"/>
        <v>660.28799115198785</v>
      </c>
    </row>
    <row r="469" spans="2:11">
      <c r="B469" s="7" t="s">
        <v>180</v>
      </c>
      <c r="C469" s="851">
        <f t="shared" ref="C469:K469" si="73">C454/C415</f>
        <v>601.0972507348481</v>
      </c>
      <c r="D469" s="851">
        <f t="shared" si="73"/>
        <v>87.284332688588009</v>
      </c>
      <c r="E469" s="851">
        <f t="shared" si="73"/>
        <v>59.914685314685315</v>
      </c>
      <c r="F469" s="851">
        <f t="shared" si="73"/>
        <v>105.86822958771221</v>
      </c>
      <c r="G469" s="851">
        <f t="shared" si="73"/>
        <v>238</v>
      </c>
      <c r="H469" s="851">
        <f t="shared" si="73"/>
        <v>612.17585867913851</v>
      </c>
      <c r="I469" s="851">
        <f t="shared" si="73"/>
        <v>547.1422659079152</v>
      </c>
      <c r="J469" s="851">
        <f t="shared" si="73"/>
        <v>576.03786833346862</v>
      </c>
      <c r="K469" s="683">
        <f t="shared" si="73"/>
        <v>655.44435823415984</v>
      </c>
    </row>
    <row r="470" spans="2:11">
      <c r="B470" s="7" t="s">
        <v>181</v>
      </c>
      <c r="C470" s="851" t="e">
        <f t="shared" ref="C470:K470" si="74">C455/C416</f>
        <v>#DIV/0!</v>
      </c>
      <c r="D470" s="851" t="e">
        <f t="shared" si="74"/>
        <v>#DIV/0!</v>
      </c>
      <c r="E470" s="851" t="e">
        <f t="shared" si="74"/>
        <v>#DIV/0!</v>
      </c>
      <c r="F470" s="851" t="e">
        <f t="shared" si="74"/>
        <v>#DIV/0!</v>
      </c>
      <c r="G470" s="851" t="e">
        <f t="shared" si="74"/>
        <v>#DIV/0!</v>
      </c>
      <c r="H470" s="851" t="e">
        <f t="shared" si="74"/>
        <v>#DIV/0!</v>
      </c>
      <c r="I470" s="851" t="e">
        <f t="shared" si="74"/>
        <v>#DIV/0!</v>
      </c>
      <c r="J470" s="851" t="e">
        <f t="shared" si="74"/>
        <v>#DIV/0!</v>
      </c>
      <c r="K470" s="683" t="e">
        <f t="shared" si="74"/>
        <v>#DIV/0!</v>
      </c>
    </row>
    <row r="471" spans="2:11">
      <c r="B471" s="7" t="s">
        <v>182</v>
      </c>
      <c r="C471" s="851" t="e">
        <f t="shared" ref="C471:K471" si="75">C456/C417</f>
        <v>#DIV/0!</v>
      </c>
      <c r="D471" s="851" t="e">
        <f t="shared" si="75"/>
        <v>#DIV/0!</v>
      </c>
      <c r="E471" s="851" t="e">
        <f t="shared" si="75"/>
        <v>#DIV/0!</v>
      </c>
      <c r="F471" s="851" t="e">
        <f t="shared" si="75"/>
        <v>#DIV/0!</v>
      </c>
      <c r="G471" s="851" t="e">
        <f t="shared" si="75"/>
        <v>#DIV/0!</v>
      </c>
      <c r="H471" s="851" t="e">
        <f t="shared" si="75"/>
        <v>#DIV/0!</v>
      </c>
      <c r="I471" s="851" t="e">
        <f t="shared" si="75"/>
        <v>#DIV/0!</v>
      </c>
      <c r="J471" s="851" t="e">
        <f t="shared" si="75"/>
        <v>#DIV/0!</v>
      </c>
      <c r="K471" s="683" t="e">
        <f t="shared" si="75"/>
        <v>#DIV/0!</v>
      </c>
    </row>
    <row r="472" spans="2:11">
      <c r="B472" s="7" t="s">
        <v>183</v>
      </c>
      <c r="C472" s="851" t="e">
        <f t="shared" ref="C472:K472" si="76">C457/C418</f>
        <v>#DIV/0!</v>
      </c>
      <c r="D472" s="851" t="e">
        <f t="shared" si="76"/>
        <v>#DIV/0!</v>
      </c>
      <c r="E472" s="851" t="e">
        <f t="shared" si="76"/>
        <v>#DIV/0!</v>
      </c>
      <c r="F472" s="851" t="e">
        <f t="shared" si="76"/>
        <v>#DIV/0!</v>
      </c>
      <c r="G472" s="851" t="e">
        <f t="shared" si="76"/>
        <v>#DIV/0!</v>
      </c>
      <c r="H472" s="851" t="e">
        <f t="shared" si="76"/>
        <v>#DIV/0!</v>
      </c>
      <c r="I472" s="851" t="e">
        <f t="shared" si="76"/>
        <v>#DIV/0!</v>
      </c>
      <c r="J472" s="851" t="e">
        <f t="shared" si="76"/>
        <v>#DIV/0!</v>
      </c>
      <c r="K472" s="683" t="e">
        <f t="shared" si="76"/>
        <v>#DIV/0!</v>
      </c>
    </row>
    <row r="473" spans="2:11">
      <c r="B473" s="7" t="s">
        <v>184</v>
      </c>
      <c r="C473" s="851" t="e">
        <f t="shared" ref="C473:K473" si="77">C458/C419</f>
        <v>#DIV/0!</v>
      </c>
      <c r="D473" s="851" t="e">
        <f t="shared" si="77"/>
        <v>#DIV/0!</v>
      </c>
      <c r="E473" s="851" t="e">
        <f t="shared" si="77"/>
        <v>#DIV/0!</v>
      </c>
      <c r="F473" s="851" t="e">
        <f t="shared" si="77"/>
        <v>#DIV/0!</v>
      </c>
      <c r="G473" s="851" t="e">
        <f t="shared" si="77"/>
        <v>#DIV/0!</v>
      </c>
      <c r="H473" s="851" t="e">
        <f t="shared" si="77"/>
        <v>#DIV/0!</v>
      </c>
      <c r="I473" s="851" t="e">
        <f t="shared" si="77"/>
        <v>#DIV/0!</v>
      </c>
      <c r="J473" s="851" t="e">
        <f t="shared" si="77"/>
        <v>#DIV/0!</v>
      </c>
      <c r="K473" s="683" t="e">
        <f t="shared" si="77"/>
        <v>#DIV/0!</v>
      </c>
    </row>
    <row r="474" spans="2:11">
      <c r="B474" s="7" t="s">
        <v>185</v>
      </c>
      <c r="C474" s="851" t="e">
        <f t="shared" ref="C474:K474" si="78">C459/C420</f>
        <v>#DIV/0!</v>
      </c>
      <c r="D474" s="851" t="e">
        <f t="shared" si="78"/>
        <v>#DIV/0!</v>
      </c>
      <c r="E474" s="851" t="e">
        <f t="shared" si="78"/>
        <v>#DIV/0!</v>
      </c>
      <c r="F474" s="851" t="e">
        <f t="shared" si="78"/>
        <v>#DIV/0!</v>
      </c>
      <c r="G474" s="851" t="e">
        <f t="shared" si="78"/>
        <v>#DIV/0!</v>
      </c>
      <c r="H474" s="851" t="e">
        <f t="shared" si="78"/>
        <v>#DIV/0!</v>
      </c>
      <c r="I474" s="851" t="e">
        <f t="shared" si="78"/>
        <v>#DIV/0!</v>
      </c>
      <c r="J474" s="851" t="e">
        <f t="shared" si="78"/>
        <v>#DIV/0!</v>
      </c>
      <c r="K474" s="683" t="e">
        <f t="shared" si="78"/>
        <v>#DIV/0!</v>
      </c>
    </row>
    <row r="475" spans="2:11">
      <c r="B475" s="7" t="s">
        <v>186</v>
      </c>
      <c r="C475" s="851" t="e">
        <f t="shared" ref="C475:K475" si="79">C460/C421</f>
        <v>#DIV/0!</v>
      </c>
      <c r="D475" s="851" t="e">
        <f t="shared" si="79"/>
        <v>#DIV/0!</v>
      </c>
      <c r="E475" s="851" t="e">
        <f t="shared" si="79"/>
        <v>#DIV/0!</v>
      </c>
      <c r="F475" s="851" t="e">
        <f t="shared" si="79"/>
        <v>#DIV/0!</v>
      </c>
      <c r="G475" s="851" t="e">
        <f t="shared" si="79"/>
        <v>#DIV/0!</v>
      </c>
      <c r="H475" s="851" t="e">
        <f t="shared" si="79"/>
        <v>#DIV/0!</v>
      </c>
      <c r="I475" s="851" t="e">
        <f t="shared" si="79"/>
        <v>#DIV/0!</v>
      </c>
      <c r="J475" s="851" t="e">
        <f t="shared" si="79"/>
        <v>#DIV/0!</v>
      </c>
      <c r="K475" s="683" t="e">
        <f t="shared" si="79"/>
        <v>#DIV/0!</v>
      </c>
    </row>
    <row r="476" spans="2:11" ht="11" thickBot="1">
      <c r="B476" s="684" t="s">
        <v>187</v>
      </c>
      <c r="C476" s="750" t="e">
        <f t="shared" ref="C476:K476" si="80">C461/C422</f>
        <v>#DIV/0!</v>
      </c>
      <c r="D476" s="750" t="e">
        <f t="shared" si="80"/>
        <v>#DIV/0!</v>
      </c>
      <c r="E476" s="750" t="e">
        <f t="shared" si="80"/>
        <v>#DIV/0!</v>
      </c>
      <c r="F476" s="750" t="e">
        <f t="shared" si="80"/>
        <v>#DIV/0!</v>
      </c>
      <c r="G476" s="750" t="e">
        <f t="shared" si="80"/>
        <v>#DIV/0!</v>
      </c>
      <c r="H476" s="750" t="e">
        <f t="shared" si="80"/>
        <v>#DIV/0!</v>
      </c>
      <c r="I476" s="750" t="e">
        <f t="shared" si="80"/>
        <v>#DIV/0!</v>
      </c>
      <c r="J476" s="750" t="e">
        <f t="shared" si="80"/>
        <v>#DIV/0!</v>
      </c>
      <c r="K476" s="751" t="e">
        <f t="shared" si="80"/>
        <v>#DIV/0!</v>
      </c>
    </row>
  </sheetData>
  <mergeCells count="153">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5"/>
  <dimension ref="A1:U27"/>
  <sheetViews>
    <sheetView showGridLines="0" workbookViewId="0">
      <selection sqref="A1:XFD1048576"/>
    </sheetView>
  </sheetViews>
  <sheetFormatPr defaultRowHeight="14.5"/>
  <cols>
    <col min="1" max="1" width="13.7265625" style="393" customWidth="1"/>
    <col min="2" max="17" width="8.7265625" style="393"/>
    <col min="18" max="18" width="16" style="393" customWidth="1"/>
    <col min="19" max="256" width="8.7265625" style="393"/>
    <col min="257" max="257" width="13.7265625" style="393" customWidth="1"/>
    <col min="258" max="512" width="8.7265625" style="393"/>
    <col min="513" max="513" width="13.7265625" style="393" customWidth="1"/>
    <col min="514" max="768" width="8.7265625" style="393"/>
    <col min="769" max="769" width="13.7265625" style="393" customWidth="1"/>
    <col min="770" max="1024" width="8.7265625" style="393"/>
    <col min="1025" max="1025" width="13.7265625" style="393" customWidth="1"/>
    <col min="1026" max="1280" width="8.7265625" style="393"/>
    <col min="1281" max="1281" width="13.7265625" style="393" customWidth="1"/>
    <col min="1282" max="1536" width="8.7265625" style="393"/>
    <col min="1537" max="1537" width="13.7265625" style="393" customWidth="1"/>
    <col min="1538" max="1792" width="8.7265625" style="393"/>
    <col min="1793" max="1793" width="13.7265625" style="393" customWidth="1"/>
    <col min="1794" max="2048" width="8.7265625" style="393"/>
    <col min="2049" max="2049" width="13.7265625" style="393" customWidth="1"/>
    <col min="2050" max="2304" width="8.7265625" style="393"/>
    <col min="2305" max="2305" width="13.7265625" style="393" customWidth="1"/>
    <col min="2306" max="2560" width="8.7265625" style="393"/>
    <col min="2561" max="2561" width="13.7265625" style="393" customWidth="1"/>
    <col min="2562" max="2816" width="8.7265625" style="393"/>
    <col min="2817" max="2817" width="13.7265625" style="393" customWidth="1"/>
    <col min="2818" max="3072" width="8.7265625" style="393"/>
    <col min="3073" max="3073" width="13.7265625" style="393" customWidth="1"/>
    <col min="3074" max="3328" width="8.7265625" style="393"/>
    <col min="3329" max="3329" width="13.7265625" style="393" customWidth="1"/>
    <col min="3330" max="3584" width="8.7265625" style="393"/>
    <col min="3585" max="3585" width="13.7265625" style="393" customWidth="1"/>
    <col min="3586" max="3840" width="8.7265625" style="393"/>
    <col min="3841" max="3841" width="13.7265625" style="393" customWidth="1"/>
    <col min="3842" max="4096" width="8.7265625" style="393"/>
    <col min="4097" max="4097" width="13.7265625" style="393" customWidth="1"/>
    <col min="4098" max="4352" width="8.7265625" style="393"/>
    <col min="4353" max="4353" width="13.7265625" style="393" customWidth="1"/>
    <col min="4354" max="4608" width="8.7265625" style="393"/>
    <col min="4609" max="4609" width="13.7265625" style="393" customWidth="1"/>
    <col min="4610" max="4864" width="8.7265625" style="393"/>
    <col min="4865" max="4865" width="13.7265625" style="393" customWidth="1"/>
    <col min="4866" max="5120" width="8.7265625" style="393"/>
    <col min="5121" max="5121" width="13.7265625" style="393" customWidth="1"/>
    <col min="5122" max="5376" width="8.7265625" style="393"/>
    <col min="5377" max="5377" width="13.7265625" style="393" customWidth="1"/>
    <col min="5378" max="5632" width="8.7265625" style="393"/>
    <col min="5633" max="5633" width="13.7265625" style="393" customWidth="1"/>
    <col min="5634" max="5888" width="8.7265625" style="393"/>
    <col min="5889" max="5889" width="13.7265625" style="393" customWidth="1"/>
    <col min="5890" max="6144" width="8.7265625" style="393"/>
    <col min="6145" max="6145" width="13.7265625" style="393" customWidth="1"/>
    <col min="6146" max="6400" width="8.7265625" style="393"/>
    <col min="6401" max="6401" width="13.7265625" style="393" customWidth="1"/>
    <col min="6402" max="6656" width="8.7265625" style="393"/>
    <col min="6657" max="6657" width="13.7265625" style="393" customWidth="1"/>
    <col min="6658" max="6912" width="8.7265625" style="393"/>
    <col min="6913" max="6913" width="13.7265625" style="393" customWidth="1"/>
    <col min="6914" max="7168" width="8.7265625" style="393"/>
    <col min="7169" max="7169" width="13.7265625" style="393" customWidth="1"/>
    <col min="7170" max="7424" width="8.7265625" style="393"/>
    <col min="7425" max="7425" width="13.7265625" style="393" customWidth="1"/>
    <col min="7426" max="7680" width="8.7265625" style="393"/>
    <col min="7681" max="7681" width="13.7265625" style="393" customWidth="1"/>
    <col min="7682" max="7936" width="8.7265625" style="393"/>
    <col min="7937" max="7937" width="13.7265625" style="393" customWidth="1"/>
    <col min="7938" max="8192" width="8.7265625" style="393"/>
    <col min="8193" max="8193" width="13.7265625" style="393" customWidth="1"/>
    <col min="8194" max="8448" width="8.7265625" style="393"/>
    <col min="8449" max="8449" width="13.7265625" style="393" customWidth="1"/>
    <col min="8450" max="8704" width="8.7265625" style="393"/>
    <col min="8705" max="8705" width="13.7265625" style="393" customWidth="1"/>
    <col min="8706" max="8960" width="8.7265625" style="393"/>
    <col min="8961" max="8961" width="13.7265625" style="393" customWidth="1"/>
    <col min="8962" max="9216" width="8.7265625" style="393"/>
    <col min="9217" max="9217" width="13.7265625" style="393" customWidth="1"/>
    <col min="9218" max="9472" width="8.7265625" style="393"/>
    <col min="9473" max="9473" width="13.7265625" style="393" customWidth="1"/>
    <col min="9474" max="9728" width="8.7265625" style="393"/>
    <col min="9729" max="9729" width="13.7265625" style="393" customWidth="1"/>
    <col min="9730" max="9984" width="8.7265625" style="393"/>
    <col min="9985" max="9985" width="13.7265625" style="393" customWidth="1"/>
    <col min="9986" max="10240" width="8.7265625" style="393"/>
    <col min="10241" max="10241" width="13.7265625" style="393" customWidth="1"/>
    <col min="10242" max="10496" width="8.7265625" style="393"/>
    <col min="10497" max="10497" width="13.7265625" style="393" customWidth="1"/>
    <col min="10498" max="10752" width="8.7265625" style="393"/>
    <col min="10753" max="10753" width="13.7265625" style="393" customWidth="1"/>
    <col min="10754" max="11008" width="8.7265625" style="393"/>
    <col min="11009" max="11009" width="13.7265625" style="393" customWidth="1"/>
    <col min="11010" max="11264" width="8.7265625" style="393"/>
    <col min="11265" max="11265" width="13.7265625" style="393" customWidth="1"/>
    <col min="11266" max="11520" width="8.7265625" style="393"/>
    <col min="11521" max="11521" width="13.7265625" style="393" customWidth="1"/>
    <col min="11522" max="11776" width="8.7265625" style="393"/>
    <col min="11777" max="11777" width="13.7265625" style="393" customWidth="1"/>
    <col min="11778" max="12032" width="8.7265625" style="393"/>
    <col min="12033" max="12033" width="13.7265625" style="393" customWidth="1"/>
    <col min="12034" max="12288" width="8.7265625" style="393"/>
    <col min="12289" max="12289" width="13.7265625" style="393" customWidth="1"/>
    <col min="12290" max="12544" width="8.7265625" style="393"/>
    <col min="12545" max="12545" width="13.7265625" style="393" customWidth="1"/>
    <col min="12546" max="12800" width="8.7265625" style="393"/>
    <col min="12801" max="12801" width="13.7265625" style="393" customWidth="1"/>
    <col min="12802" max="13056" width="8.7265625" style="393"/>
    <col min="13057" max="13057" width="13.7265625" style="393" customWidth="1"/>
    <col min="13058" max="13312" width="8.7265625" style="393"/>
    <col min="13313" max="13313" width="13.7265625" style="393" customWidth="1"/>
    <col min="13314" max="13568" width="8.7265625" style="393"/>
    <col min="13569" max="13569" width="13.7265625" style="393" customWidth="1"/>
    <col min="13570" max="13824" width="8.7265625" style="393"/>
    <col min="13825" max="13825" width="13.7265625" style="393" customWidth="1"/>
    <col min="13826" max="14080" width="8.7265625" style="393"/>
    <col min="14081" max="14081" width="13.7265625" style="393" customWidth="1"/>
    <col min="14082" max="14336" width="8.7265625" style="393"/>
    <col min="14337" max="14337" width="13.7265625" style="393" customWidth="1"/>
    <col min="14338" max="14592" width="8.7265625" style="393"/>
    <col min="14593" max="14593" width="13.7265625" style="393" customWidth="1"/>
    <col min="14594" max="14848" width="8.7265625" style="393"/>
    <col min="14849" max="14849" width="13.7265625" style="393" customWidth="1"/>
    <col min="14850" max="15104" width="8.7265625" style="393"/>
    <col min="15105" max="15105" width="13.7265625" style="393" customWidth="1"/>
    <col min="15106" max="15360" width="8.7265625" style="393"/>
    <col min="15361" max="15361" width="13.7265625" style="393" customWidth="1"/>
    <col min="15362" max="15616" width="8.7265625" style="393"/>
    <col min="15617" max="15617" width="13.7265625" style="393" customWidth="1"/>
    <col min="15618" max="15872" width="8.7265625" style="393"/>
    <col min="15873" max="15873" width="13.7265625" style="393" customWidth="1"/>
    <col min="15874" max="16128" width="8.7265625" style="393"/>
    <col min="16129" max="16129" width="13.7265625" style="393" customWidth="1"/>
    <col min="16130" max="16384" width="8.7265625" style="393"/>
  </cols>
  <sheetData>
    <row r="1" spans="1:21">
      <c r="A1" s="985" t="s">
        <v>351</v>
      </c>
      <c r="B1" s="985"/>
      <c r="C1" s="985"/>
      <c r="D1" s="985"/>
      <c r="E1" s="985"/>
      <c r="F1" s="985"/>
      <c r="G1" s="985"/>
      <c r="H1" s="985"/>
      <c r="I1" s="985"/>
      <c r="J1" s="985"/>
      <c r="K1" s="985"/>
      <c r="L1" s="985"/>
      <c r="M1" s="985"/>
      <c r="N1" s="985"/>
    </row>
    <row r="2" spans="1:21" ht="15" thickBot="1">
      <c r="G2" s="505" t="s">
        <v>219</v>
      </c>
    </row>
    <row r="3" spans="1:21">
      <c r="A3" s="506" t="s">
        <v>220</v>
      </c>
      <c r="B3" s="507" t="s">
        <v>143</v>
      </c>
      <c r="C3" s="507" t="s">
        <v>144</v>
      </c>
      <c r="D3" s="507" t="s">
        <v>145</v>
      </c>
      <c r="E3" s="507" t="s">
        <v>146</v>
      </c>
      <c r="F3" s="507" t="s">
        <v>147</v>
      </c>
      <c r="G3" s="507" t="s">
        <v>148</v>
      </c>
      <c r="H3" s="507" t="s">
        <v>149</v>
      </c>
      <c r="I3" s="507" t="s">
        <v>150</v>
      </c>
      <c r="J3" s="507" t="s">
        <v>151</v>
      </c>
      <c r="K3" s="507" t="s">
        <v>152</v>
      </c>
      <c r="L3" s="507" t="s">
        <v>153</v>
      </c>
      <c r="M3" s="507" t="s">
        <v>154</v>
      </c>
      <c r="N3" s="507" t="s">
        <v>155</v>
      </c>
    </row>
    <row r="4" spans="1:21">
      <c r="A4" s="509">
        <v>2019</v>
      </c>
      <c r="B4" s="510">
        <v>354.37491656654714</v>
      </c>
      <c r="C4" s="510">
        <v>356.43838796545651</v>
      </c>
      <c r="D4" s="510">
        <v>357.2969949465724</v>
      </c>
      <c r="E4" s="510">
        <v>357.47446683623537</v>
      </c>
      <c r="F4" s="510">
        <v>361.2054005838466</v>
      </c>
      <c r="G4" s="510">
        <v>357.93540852897377</v>
      </c>
      <c r="H4" s="510">
        <v>354.2490676912646</v>
      </c>
      <c r="I4" s="510">
        <v>353.13528487554794</v>
      </c>
      <c r="J4" s="510">
        <v>352.05841293166753</v>
      </c>
      <c r="K4" s="510">
        <v>345</v>
      </c>
      <c r="L4" s="510">
        <v>349.6</v>
      </c>
      <c r="M4" s="510">
        <v>354.4</v>
      </c>
      <c r="N4" s="511">
        <v>354.2</v>
      </c>
    </row>
    <row r="5" spans="1:21">
      <c r="A5" s="509">
        <v>2020</v>
      </c>
      <c r="B5" s="510">
        <v>354.8</v>
      </c>
      <c r="C5" s="510">
        <v>355</v>
      </c>
      <c r="D5" s="510">
        <v>356.13</v>
      </c>
      <c r="E5" s="510">
        <v>354.02</v>
      </c>
      <c r="F5" s="510">
        <v>356.2</v>
      </c>
      <c r="G5" s="510">
        <v>358.1</v>
      </c>
      <c r="H5" s="510">
        <v>352.8</v>
      </c>
      <c r="I5" s="510">
        <v>350.8</v>
      </c>
      <c r="J5" s="510">
        <v>346.7</v>
      </c>
      <c r="K5" s="510">
        <v>345</v>
      </c>
      <c r="L5" s="510">
        <v>347.8</v>
      </c>
      <c r="M5" s="510">
        <v>347.4</v>
      </c>
      <c r="N5" s="511">
        <v>352.3</v>
      </c>
    </row>
    <row r="6" spans="1:21">
      <c r="A6" s="509">
        <v>2021</v>
      </c>
      <c r="B6" s="510">
        <v>350.5</v>
      </c>
      <c r="C6" s="510">
        <v>354.1</v>
      </c>
      <c r="D6" s="510">
        <v>354.1</v>
      </c>
      <c r="E6" s="510">
        <v>354.4</v>
      </c>
      <c r="F6" s="510">
        <v>353.4</v>
      </c>
      <c r="G6" s="510">
        <v>352.5</v>
      </c>
      <c r="H6" s="510">
        <v>348.2</v>
      </c>
      <c r="I6" s="510">
        <v>348.4</v>
      </c>
      <c r="J6" s="510">
        <v>343.2</v>
      </c>
      <c r="K6" s="510">
        <v>402.6</v>
      </c>
      <c r="L6" s="510">
        <v>345.6</v>
      </c>
      <c r="M6" s="510">
        <v>347</v>
      </c>
      <c r="N6" s="511">
        <v>349.8</v>
      </c>
    </row>
    <row r="7" spans="1:21" ht="18.5">
      <c r="A7" s="509">
        <v>2022</v>
      </c>
      <c r="B7" s="510">
        <v>350.1</v>
      </c>
      <c r="C7" s="510">
        <v>354.4</v>
      </c>
      <c r="D7" s="510">
        <v>351</v>
      </c>
      <c r="E7" s="510">
        <v>354.6</v>
      </c>
      <c r="F7" s="510">
        <v>353.3</v>
      </c>
      <c r="G7" s="510">
        <v>351.4</v>
      </c>
      <c r="H7" s="510">
        <v>352</v>
      </c>
      <c r="I7" s="510">
        <v>350.9</v>
      </c>
      <c r="J7" s="510">
        <v>347.5</v>
      </c>
      <c r="K7" s="510">
        <v>349.1</v>
      </c>
      <c r="L7" s="510">
        <v>348</v>
      </c>
      <c r="M7" s="510">
        <v>348.7</v>
      </c>
      <c r="N7" s="511">
        <v>351</v>
      </c>
      <c r="Q7" s="305"/>
      <c r="R7" s="306"/>
      <c r="S7" s="306"/>
      <c r="T7" s="306"/>
      <c r="U7" s="306"/>
    </row>
    <row r="8" spans="1:21" ht="18.5">
      <c r="A8" s="509">
        <v>2023</v>
      </c>
      <c r="B8" s="510">
        <v>352.3</v>
      </c>
      <c r="C8" s="510">
        <v>353.3</v>
      </c>
      <c r="D8" s="510">
        <v>354.9</v>
      </c>
      <c r="E8" s="510">
        <v>351.4</v>
      </c>
      <c r="F8" s="510">
        <v>285.10000000000002</v>
      </c>
      <c r="G8" s="510">
        <v>350</v>
      </c>
      <c r="H8" s="510">
        <v>343.9</v>
      </c>
      <c r="I8" s="510">
        <v>349.2</v>
      </c>
      <c r="J8" s="510">
        <v>346.2</v>
      </c>
      <c r="K8" s="510">
        <v>347.6</v>
      </c>
      <c r="L8" s="510">
        <v>349.6</v>
      </c>
      <c r="M8" s="510">
        <v>347.9</v>
      </c>
      <c r="N8" s="511">
        <v>350.3</v>
      </c>
      <c r="Q8" s="305"/>
      <c r="R8" s="306"/>
      <c r="S8" s="306"/>
      <c r="T8" s="306"/>
      <c r="U8" s="306"/>
    </row>
    <row r="9" spans="1:21" ht="15" thickBot="1">
      <c r="A9" s="512">
        <v>2024</v>
      </c>
      <c r="B9" s="513">
        <v>352</v>
      </c>
      <c r="C9" s="513">
        <v>352.4</v>
      </c>
      <c r="D9" s="513">
        <v>353.5</v>
      </c>
      <c r="E9" s="513">
        <v>354.7</v>
      </c>
      <c r="F9" s="513"/>
      <c r="G9" s="513"/>
      <c r="H9" s="513"/>
      <c r="I9" s="513"/>
      <c r="J9" s="513"/>
      <c r="K9" s="513"/>
      <c r="L9" s="513"/>
      <c r="M9" s="513"/>
      <c r="N9" s="514"/>
    </row>
    <row r="11" spans="1:21" ht="15" thickBot="1">
      <c r="G11" s="515" t="s">
        <v>221</v>
      </c>
      <c r="N11" s="516"/>
    </row>
    <row r="12" spans="1:21">
      <c r="A12" s="506" t="s">
        <v>220</v>
      </c>
      <c r="B12" s="507" t="s">
        <v>143</v>
      </c>
      <c r="C12" s="507" t="s">
        <v>144</v>
      </c>
      <c r="D12" s="507" t="s">
        <v>145</v>
      </c>
      <c r="E12" s="507" t="s">
        <v>146</v>
      </c>
      <c r="F12" s="507" t="s">
        <v>147</v>
      </c>
      <c r="G12" s="507" t="s">
        <v>148</v>
      </c>
      <c r="H12" s="507" t="s">
        <v>149</v>
      </c>
      <c r="I12" s="507" t="s">
        <v>150</v>
      </c>
      <c r="J12" s="507" t="s">
        <v>151</v>
      </c>
      <c r="K12" s="507" t="s">
        <v>152</v>
      </c>
      <c r="L12" s="507" t="s">
        <v>153</v>
      </c>
      <c r="M12" s="507" t="s">
        <v>154</v>
      </c>
      <c r="N12" s="507" t="s">
        <v>155</v>
      </c>
    </row>
    <row r="13" spans="1:21">
      <c r="A13" s="509">
        <v>2019</v>
      </c>
      <c r="B13" s="510">
        <v>281.27826336739287</v>
      </c>
      <c r="C13" s="510">
        <v>284.30536717690359</v>
      </c>
      <c r="D13" s="510">
        <v>286.22046450702811</v>
      </c>
      <c r="E13" s="510">
        <v>290.8767352564733</v>
      </c>
      <c r="F13" s="510">
        <v>285.31500572737696</v>
      </c>
      <c r="G13" s="510">
        <v>281.29946839929153</v>
      </c>
      <c r="H13" s="510">
        <v>274.8623926185175</v>
      </c>
      <c r="I13" s="510">
        <v>271.9152332887009</v>
      </c>
      <c r="J13" s="510">
        <v>273.41321243523339</v>
      </c>
      <c r="K13" s="510">
        <v>276.3</v>
      </c>
      <c r="L13" s="510">
        <v>279.2</v>
      </c>
      <c r="M13" s="510">
        <v>286.5</v>
      </c>
      <c r="N13" s="511">
        <v>286.2</v>
      </c>
    </row>
    <row r="14" spans="1:21">
      <c r="A14" s="509">
        <v>2020</v>
      </c>
      <c r="B14" s="510">
        <v>286.2</v>
      </c>
      <c r="C14" s="510">
        <v>288.2</v>
      </c>
      <c r="D14" s="510">
        <v>287.13</v>
      </c>
      <c r="E14" s="510">
        <v>286.24</v>
      </c>
      <c r="F14" s="510">
        <v>285.8</v>
      </c>
      <c r="G14" s="510">
        <v>286</v>
      </c>
      <c r="H14" s="510">
        <v>280.5</v>
      </c>
      <c r="I14" s="510">
        <v>277.2</v>
      </c>
      <c r="J14" s="510">
        <v>277.2</v>
      </c>
      <c r="K14" s="510">
        <v>277.7</v>
      </c>
      <c r="L14" s="510">
        <v>281.60000000000002</v>
      </c>
      <c r="M14" s="510">
        <v>284.8</v>
      </c>
      <c r="N14" s="511">
        <v>282.8</v>
      </c>
    </row>
    <row r="15" spans="1:21">
      <c r="A15" s="509">
        <v>2021</v>
      </c>
      <c r="B15" s="510">
        <v>288.3</v>
      </c>
      <c r="C15" s="510">
        <v>294.5</v>
      </c>
      <c r="D15" s="510">
        <v>289.10000000000002</v>
      </c>
      <c r="E15" s="510">
        <v>288.5</v>
      </c>
      <c r="F15" s="510">
        <v>287.5</v>
      </c>
      <c r="G15" s="510">
        <v>281.89999999999998</v>
      </c>
      <c r="H15" s="510">
        <v>275.89999999999998</v>
      </c>
      <c r="I15" s="510">
        <v>274.10000000000002</v>
      </c>
      <c r="J15" s="510">
        <v>275.2</v>
      </c>
      <c r="K15" s="510">
        <v>279.5</v>
      </c>
      <c r="L15" s="510">
        <v>281.5</v>
      </c>
      <c r="M15" s="510">
        <v>283</v>
      </c>
      <c r="N15" s="511">
        <v>283</v>
      </c>
    </row>
    <row r="16" spans="1:21">
      <c r="A16" s="509">
        <v>2022</v>
      </c>
      <c r="B16" s="510">
        <v>285.2</v>
      </c>
      <c r="C16" s="510">
        <v>286.8</v>
      </c>
      <c r="D16" s="510">
        <v>286.5</v>
      </c>
      <c r="E16" s="510">
        <v>288.10000000000002</v>
      </c>
      <c r="F16" s="510">
        <v>285.7</v>
      </c>
      <c r="G16" s="510">
        <v>281.39999999999998</v>
      </c>
      <c r="H16" s="510">
        <v>278</v>
      </c>
      <c r="I16" s="510">
        <v>274.3</v>
      </c>
      <c r="J16" s="510">
        <v>275.60000000000002</v>
      </c>
      <c r="K16" s="510">
        <v>279.60000000000002</v>
      </c>
      <c r="L16" s="510">
        <v>281.3</v>
      </c>
      <c r="M16" s="510">
        <v>283</v>
      </c>
      <c r="N16" s="511">
        <v>281.89999999999998</v>
      </c>
    </row>
    <row r="17" spans="1:14">
      <c r="A17" s="509">
        <v>2023</v>
      </c>
      <c r="B17" s="510">
        <v>287</v>
      </c>
      <c r="C17" s="510">
        <v>289.5</v>
      </c>
      <c r="D17" s="510">
        <v>286.60000000000002</v>
      </c>
      <c r="E17" s="510">
        <v>285.39999999999998</v>
      </c>
      <c r="F17" s="510">
        <v>285.10000000000002</v>
      </c>
      <c r="G17" s="510">
        <v>281.89999999999998</v>
      </c>
      <c r="H17" s="510">
        <v>277.39999999999998</v>
      </c>
      <c r="I17" s="510">
        <v>273.5</v>
      </c>
      <c r="J17" s="510">
        <v>277.10000000000002</v>
      </c>
      <c r="K17" s="510">
        <v>277.5</v>
      </c>
      <c r="L17" s="510">
        <v>280.8</v>
      </c>
      <c r="M17" s="510">
        <v>282.60000000000002</v>
      </c>
      <c r="N17" s="511">
        <v>281.89999999999998</v>
      </c>
    </row>
    <row r="18" spans="1:14" ht="15" thickBot="1">
      <c r="A18" s="512">
        <v>2024</v>
      </c>
      <c r="B18" s="513">
        <v>286.3</v>
      </c>
      <c r="C18" s="513">
        <v>289.3</v>
      </c>
      <c r="D18" s="513">
        <v>287.89999999999998</v>
      </c>
      <c r="E18" s="513">
        <v>286.7</v>
      </c>
      <c r="F18" s="513"/>
      <c r="G18" s="513"/>
      <c r="H18" s="513"/>
      <c r="I18" s="513"/>
      <c r="J18" s="513"/>
      <c r="K18" s="513"/>
      <c r="L18" s="513"/>
      <c r="M18" s="513"/>
      <c r="N18" s="514"/>
    </row>
    <row r="20" spans="1:14" ht="15" thickBot="1">
      <c r="G20" s="515" t="s">
        <v>222</v>
      </c>
      <c r="N20" s="516"/>
    </row>
    <row r="21" spans="1:14">
      <c r="A21" s="506" t="s">
        <v>220</v>
      </c>
      <c r="B21" s="507" t="s">
        <v>143</v>
      </c>
      <c r="C21" s="507" t="s">
        <v>144</v>
      </c>
      <c r="D21" s="507" t="s">
        <v>145</v>
      </c>
      <c r="E21" s="507" t="s">
        <v>146</v>
      </c>
      <c r="F21" s="507" t="s">
        <v>147</v>
      </c>
      <c r="G21" s="507" t="s">
        <v>148</v>
      </c>
      <c r="H21" s="507" t="s">
        <v>149</v>
      </c>
      <c r="I21" s="507" t="s">
        <v>150</v>
      </c>
      <c r="J21" s="507" t="s">
        <v>151</v>
      </c>
      <c r="K21" s="507" t="s">
        <v>152</v>
      </c>
      <c r="L21" s="507" t="s">
        <v>153</v>
      </c>
      <c r="M21" s="507" t="s">
        <v>154</v>
      </c>
      <c r="N21" s="507" t="s">
        <v>155</v>
      </c>
    </row>
    <row r="22" spans="1:14">
      <c r="A22" s="509">
        <v>2019</v>
      </c>
      <c r="B22" s="510">
        <v>287.03444832750858</v>
      </c>
      <c r="C22" s="510">
        <v>289.1459538749898</v>
      </c>
      <c r="D22" s="510">
        <v>288.5072199817875</v>
      </c>
      <c r="E22" s="510">
        <v>290.10412746204969</v>
      </c>
      <c r="F22" s="510">
        <v>292.71949231485786</v>
      </c>
      <c r="G22" s="510">
        <v>289.1722528130237</v>
      </c>
      <c r="H22" s="510">
        <v>284.60732456803191</v>
      </c>
      <c r="I22" s="510">
        <v>281.83476394849748</v>
      </c>
      <c r="J22" s="510">
        <v>281.74347936186393</v>
      </c>
      <c r="K22" s="510">
        <v>280</v>
      </c>
      <c r="L22" s="510">
        <v>283.39999999999998</v>
      </c>
      <c r="M22" s="510">
        <v>281.7</v>
      </c>
      <c r="N22" s="511">
        <v>280.2</v>
      </c>
    </row>
    <row r="23" spans="1:14">
      <c r="A23" s="509">
        <v>2020</v>
      </c>
      <c r="B23" s="510">
        <v>288.10000000000002</v>
      </c>
      <c r="C23" s="510">
        <v>289.7</v>
      </c>
      <c r="D23" s="510">
        <v>291.47000000000003</v>
      </c>
      <c r="E23" s="510">
        <v>290.86</v>
      </c>
      <c r="F23" s="510">
        <v>294.3</v>
      </c>
      <c r="G23" s="510">
        <v>295</v>
      </c>
      <c r="H23" s="510">
        <v>291.7</v>
      </c>
      <c r="I23" s="510">
        <v>288</v>
      </c>
      <c r="J23" s="510">
        <v>285</v>
      </c>
      <c r="K23" s="510">
        <v>289.7</v>
      </c>
      <c r="L23" s="510">
        <v>286</v>
      </c>
      <c r="M23" s="510">
        <v>288.2</v>
      </c>
      <c r="N23" s="511">
        <v>289.89999999999998</v>
      </c>
    </row>
    <row r="24" spans="1:14">
      <c r="A24" s="508">
        <v>2021</v>
      </c>
      <c r="B24" s="517">
        <v>291.3</v>
      </c>
      <c r="C24" s="517">
        <v>293.10000000000002</v>
      </c>
      <c r="D24" s="517">
        <v>291.60000000000002</v>
      </c>
      <c r="E24" s="517">
        <v>294.10000000000002</v>
      </c>
      <c r="F24" s="517">
        <v>295.60000000000002</v>
      </c>
      <c r="G24" s="517">
        <v>294.60000000000002</v>
      </c>
      <c r="H24" s="517">
        <v>290.5</v>
      </c>
      <c r="I24" s="517">
        <v>288.2</v>
      </c>
      <c r="J24" s="517">
        <v>286.10000000000002</v>
      </c>
      <c r="K24" s="517">
        <v>286</v>
      </c>
      <c r="L24" s="517">
        <v>287.7</v>
      </c>
      <c r="M24" s="517">
        <v>289.5</v>
      </c>
      <c r="N24" s="518">
        <v>290.60000000000002</v>
      </c>
    </row>
    <row r="25" spans="1:14">
      <c r="A25" s="509">
        <v>2022</v>
      </c>
      <c r="B25" s="510">
        <v>292.2</v>
      </c>
      <c r="C25" s="510">
        <v>293.10000000000002</v>
      </c>
      <c r="D25" s="510">
        <v>290.8</v>
      </c>
      <c r="E25" s="510">
        <v>293.3</v>
      </c>
      <c r="F25" s="510">
        <v>295.8</v>
      </c>
      <c r="G25" s="510">
        <v>295.2</v>
      </c>
      <c r="H25" s="510">
        <v>290.10000000000002</v>
      </c>
      <c r="I25" s="510">
        <v>287.8</v>
      </c>
      <c r="J25" s="510">
        <v>288.10000000000002</v>
      </c>
      <c r="K25" s="510">
        <v>288.5</v>
      </c>
      <c r="L25" s="510">
        <v>292.5</v>
      </c>
      <c r="M25" s="510">
        <v>291.5</v>
      </c>
      <c r="N25" s="511">
        <v>291.7</v>
      </c>
    </row>
    <row r="26" spans="1:14">
      <c r="A26" s="509">
        <v>2023</v>
      </c>
      <c r="B26" s="510">
        <v>292.2</v>
      </c>
      <c r="C26" s="510">
        <v>296.10000000000002</v>
      </c>
      <c r="D26" s="510">
        <v>294.5</v>
      </c>
      <c r="E26" s="510">
        <v>293.3</v>
      </c>
      <c r="F26" s="510">
        <v>295.7</v>
      </c>
      <c r="G26" s="510">
        <v>292.39999999999998</v>
      </c>
      <c r="H26" s="510">
        <v>289.8</v>
      </c>
      <c r="I26" s="510">
        <v>288.39999999999998</v>
      </c>
      <c r="J26" s="510">
        <v>289.39999999999998</v>
      </c>
      <c r="K26" s="510">
        <v>289.3</v>
      </c>
      <c r="L26" s="510">
        <v>289.39999999999998</v>
      </c>
      <c r="M26" s="510">
        <v>290.5</v>
      </c>
      <c r="N26" s="511">
        <v>292.10000000000002</v>
      </c>
    </row>
    <row r="27" spans="1:14" ht="15" thickBot="1">
      <c r="A27" s="512">
        <v>2024</v>
      </c>
      <c r="B27" s="513">
        <v>292.89999999999998</v>
      </c>
      <c r="C27" s="513">
        <v>293.10000000000002</v>
      </c>
      <c r="D27" s="513">
        <v>293.5</v>
      </c>
      <c r="E27" s="513">
        <v>295.3</v>
      </c>
      <c r="F27" s="513"/>
      <c r="G27" s="513"/>
      <c r="H27" s="513"/>
      <c r="I27" s="513"/>
      <c r="J27" s="513"/>
      <c r="K27" s="513"/>
      <c r="L27" s="513"/>
      <c r="M27" s="513"/>
      <c r="N27" s="514"/>
    </row>
  </sheetData>
  <mergeCells count="1">
    <mergeCell ref="A1:N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4">
    <tabColor theme="7" tint="0.59999389629810485"/>
  </sheetPr>
  <dimension ref="A1:Y245"/>
  <sheetViews>
    <sheetView showGridLines="0" zoomScale="75" workbookViewId="0">
      <selection activeCell="AB207" sqref="AB207"/>
    </sheetView>
  </sheetViews>
  <sheetFormatPr defaultRowHeight="12.5"/>
  <cols>
    <col min="1" max="1" width="18.26953125" style="2" customWidth="1"/>
    <col min="2" max="2" width="10.81640625" style="2" customWidth="1"/>
    <col min="3" max="3" width="9.7265625" style="2" bestFit="1" customWidth="1"/>
    <col min="4" max="4" width="10.1796875" style="2" customWidth="1"/>
    <col min="5" max="5" width="12.1796875" style="2" customWidth="1"/>
    <col min="6" max="6" width="10.7265625" style="2" customWidth="1"/>
    <col min="7" max="7" width="9.7265625" style="2" bestFit="1" customWidth="1"/>
    <col min="8" max="8" width="10.1796875" style="2" customWidth="1"/>
    <col min="9" max="9" width="10.7265625" style="2" customWidth="1"/>
    <col min="10" max="12" width="10.1796875" style="2" customWidth="1"/>
    <col min="13" max="13" width="10.7265625" style="2" customWidth="1"/>
    <col min="14" max="14" width="2.26953125" style="2" customWidth="1"/>
    <col min="15" max="15" width="3.54296875" style="2" customWidth="1"/>
    <col min="16" max="16" width="16.7265625" style="2" customWidth="1"/>
    <col min="17" max="18" width="9.1796875" style="2"/>
    <col min="19" max="19" width="11" style="2" customWidth="1"/>
    <col min="20" max="20" width="14.26953125" style="2" customWidth="1"/>
    <col min="21" max="21" width="9.26953125" style="2" customWidth="1"/>
    <col min="22" max="240" width="9.1796875" style="2"/>
    <col min="241" max="241" width="1.81640625" style="2" customWidth="1"/>
    <col min="242" max="242" width="24.81640625" style="2" customWidth="1"/>
    <col min="243" max="243" width="19.81640625" style="2" customWidth="1"/>
    <col min="244" max="244" width="2.1796875" style="2" customWidth="1"/>
    <col min="245" max="245" width="25.7265625" style="2" customWidth="1"/>
    <col min="246" max="246" width="23.7265625" style="2" customWidth="1"/>
    <col min="247" max="247" width="1.7265625" style="2" customWidth="1"/>
    <col min="248" max="248" width="18.26953125" style="2" customWidth="1"/>
    <col min="249" max="249" width="10.81640625" style="2" customWidth="1"/>
    <col min="250" max="250" width="9.7265625" style="2" bestFit="1" customWidth="1"/>
    <col min="251" max="251" width="10.1796875" style="2" customWidth="1"/>
    <col min="252" max="252" width="12.1796875" style="2" customWidth="1"/>
    <col min="253" max="253" width="10.7265625" style="2" customWidth="1"/>
    <col min="254" max="254" width="9.7265625" style="2" bestFit="1" customWidth="1"/>
    <col min="255" max="255" width="10.1796875" style="2" customWidth="1"/>
    <col min="256" max="256" width="10.7265625" style="2" customWidth="1"/>
    <col min="257" max="259" width="10.1796875" style="2" customWidth="1"/>
    <col min="260" max="260" width="10.7265625" style="2" customWidth="1"/>
    <col min="261" max="261" width="2.26953125" style="2" customWidth="1"/>
    <col min="262" max="262" width="16.453125" style="2" customWidth="1"/>
    <col min="263" max="263" width="13.1796875" style="2" customWidth="1"/>
    <col min="264" max="264" width="9.1796875" style="2"/>
    <col min="265" max="265" width="9.453125" style="2" bestFit="1" customWidth="1"/>
    <col min="266" max="266" width="11.453125" style="2" customWidth="1"/>
    <col min="267" max="267" width="3" style="2" customWidth="1"/>
    <col min="268" max="268" width="15.81640625" style="2" customWidth="1"/>
    <col min="269" max="269" width="9.1796875" style="2"/>
    <col min="270" max="270" width="9.453125" style="2" bestFit="1" customWidth="1"/>
    <col min="271" max="271" width="3.54296875" style="2" customWidth="1"/>
    <col min="272" max="272" width="16.7265625" style="2" customWidth="1"/>
    <col min="273" max="274" width="9.1796875" style="2"/>
    <col min="275" max="275" width="11" style="2" customWidth="1"/>
    <col min="276" max="276" width="14.26953125" style="2" customWidth="1"/>
    <col min="277" max="277" width="9.26953125" style="2" customWidth="1"/>
    <col min="278" max="496" width="9.1796875" style="2"/>
    <col min="497" max="497" width="1.81640625" style="2" customWidth="1"/>
    <col min="498" max="498" width="24.81640625" style="2" customWidth="1"/>
    <col min="499" max="499" width="19.81640625" style="2" customWidth="1"/>
    <col min="500" max="500" width="2.1796875" style="2" customWidth="1"/>
    <col min="501" max="501" width="25.7265625" style="2" customWidth="1"/>
    <col min="502" max="502" width="23.7265625" style="2" customWidth="1"/>
    <col min="503" max="503" width="1.7265625" style="2" customWidth="1"/>
    <col min="504" max="504" width="18.26953125" style="2" customWidth="1"/>
    <col min="505" max="505" width="10.81640625" style="2" customWidth="1"/>
    <col min="506" max="506" width="9.7265625" style="2" bestFit="1" customWidth="1"/>
    <col min="507" max="507" width="10.1796875" style="2" customWidth="1"/>
    <col min="508" max="508" width="12.1796875" style="2" customWidth="1"/>
    <col min="509" max="509" width="10.7265625" style="2" customWidth="1"/>
    <col min="510" max="510" width="9.7265625" style="2" bestFit="1" customWidth="1"/>
    <col min="511" max="511" width="10.1796875" style="2" customWidth="1"/>
    <col min="512" max="512" width="10.7265625" style="2" customWidth="1"/>
    <col min="513" max="515" width="10.1796875" style="2" customWidth="1"/>
    <col min="516" max="516" width="10.7265625" style="2" customWidth="1"/>
    <col min="517" max="517" width="2.26953125" style="2" customWidth="1"/>
    <col min="518" max="518" width="16.453125" style="2" customWidth="1"/>
    <col min="519" max="519" width="13.1796875" style="2" customWidth="1"/>
    <col min="520" max="520" width="9.1796875" style="2"/>
    <col min="521" max="521" width="9.453125" style="2" bestFit="1" customWidth="1"/>
    <col min="522" max="522" width="11.453125" style="2" customWidth="1"/>
    <col min="523" max="523" width="3" style="2" customWidth="1"/>
    <col min="524" max="524" width="15.81640625" style="2" customWidth="1"/>
    <col min="525" max="525" width="9.1796875" style="2"/>
    <col min="526" max="526" width="9.453125" style="2" bestFit="1" customWidth="1"/>
    <col min="527" max="527" width="3.54296875" style="2" customWidth="1"/>
    <col min="528" max="528" width="16.7265625" style="2" customWidth="1"/>
    <col min="529" max="530" width="9.1796875" style="2"/>
    <col min="531" max="531" width="11" style="2" customWidth="1"/>
    <col min="532" max="532" width="14.26953125" style="2" customWidth="1"/>
    <col min="533" max="533" width="9.26953125" style="2" customWidth="1"/>
    <col min="534" max="752" width="9.1796875" style="2"/>
    <col min="753" max="753" width="1.81640625" style="2" customWidth="1"/>
    <col min="754" max="754" width="24.81640625" style="2" customWidth="1"/>
    <col min="755" max="755" width="19.81640625" style="2" customWidth="1"/>
    <col min="756" max="756" width="2.1796875" style="2" customWidth="1"/>
    <col min="757" max="757" width="25.7265625" style="2" customWidth="1"/>
    <col min="758" max="758" width="23.7265625" style="2" customWidth="1"/>
    <col min="759" max="759" width="1.7265625" style="2" customWidth="1"/>
    <col min="760" max="760" width="18.26953125" style="2" customWidth="1"/>
    <col min="761" max="761" width="10.81640625" style="2" customWidth="1"/>
    <col min="762" max="762" width="9.7265625" style="2" bestFit="1" customWidth="1"/>
    <col min="763" max="763" width="10.1796875" style="2" customWidth="1"/>
    <col min="764" max="764" width="12.1796875" style="2" customWidth="1"/>
    <col min="765" max="765" width="10.7265625" style="2" customWidth="1"/>
    <col min="766" max="766" width="9.7265625" style="2" bestFit="1" customWidth="1"/>
    <col min="767" max="767" width="10.1796875" style="2" customWidth="1"/>
    <col min="768" max="768" width="10.7265625" style="2" customWidth="1"/>
    <col min="769" max="771" width="10.1796875" style="2" customWidth="1"/>
    <col min="772" max="772" width="10.7265625" style="2" customWidth="1"/>
    <col min="773" max="773" width="2.26953125" style="2" customWidth="1"/>
    <col min="774" max="774" width="16.453125" style="2" customWidth="1"/>
    <col min="775" max="775" width="13.1796875" style="2" customWidth="1"/>
    <col min="776" max="776" width="9.1796875" style="2"/>
    <col min="777" max="777" width="9.453125" style="2" bestFit="1" customWidth="1"/>
    <col min="778" max="778" width="11.453125" style="2" customWidth="1"/>
    <col min="779" max="779" width="3" style="2" customWidth="1"/>
    <col min="780" max="780" width="15.81640625" style="2" customWidth="1"/>
    <col min="781" max="781" width="9.1796875" style="2"/>
    <col min="782" max="782" width="9.453125" style="2" bestFit="1" customWidth="1"/>
    <col min="783" max="783" width="3.54296875" style="2" customWidth="1"/>
    <col min="784" max="784" width="16.7265625" style="2" customWidth="1"/>
    <col min="785" max="786" width="9.1796875" style="2"/>
    <col min="787" max="787" width="11" style="2" customWidth="1"/>
    <col min="788" max="788" width="14.26953125" style="2" customWidth="1"/>
    <col min="789" max="789" width="9.26953125" style="2" customWidth="1"/>
    <col min="790" max="1008" width="9.1796875" style="2"/>
    <col min="1009" max="1009" width="1.81640625" style="2" customWidth="1"/>
    <col min="1010" max="1010" width="24.81640625" style="2" customWidth="1"/>
    <col min="1011" max="1011" width="19.81640625" style="2" customWidth="1"/>
    <col min="1012" max="1012" width="2.1796875" style="2" customWidth="1"/>
    <col min="1013" max="1013" width="25.7265625" style="2" customWidth="1"/>
    <col min="1014" max="1014" width="23.7265625" style="2" customWidth="1"/>
    <col min="1015" max="1015" width="1.7265625" style="2" customWidth="1"/>
    <col min="1016" max="1016" width="18.26953125" style="2" customWidth="1"/>
    <col min="1017" max="1017" width="10.81640625" style="2" customWidth="1"/>
    <col min="1018" max="1018" width="9.7265625" style="2" bestFit="1" customWidth="1"/>
    <col min="1019" max="1019" width="10.1796875" style="2" customWidth="1"/>
    <col min="1020" max="1020" width="12.1796875" style="2" customWidth="1"/>
    <col min="1021" max="1021" width="10.7265625" style="2" customWidth="1"/>
    <col min="1022" max="1022" width="9.7265625" style="2" bestFit="1" customWidth="1"/>
    <col min="1023" max="1023" width="10.1796875" style="2" customWidth="1"/>
    <col min="1024" max="1024" width="10.7265625" style="2" customWidth="1"/>
    <col min="1025" max="1027" width="10.1796875" style="2" customWidth="1"/>
    <col min="1028" max="1028" width="10.7265625" style="2" customWidth="1"/>
    <col min="1029" max="1029" width="2.26953125" style="2" customWidth="1"/>
    <col min="1030" max="1030" width="16.453125" style="2" customWidth="1"/>
    <col min="1031" max="1031" width="13.1796875" style="2" customWidth="1"/>
    <col min="1032" max="1032" width="9.1796875" style="2"/>
    <col min="1033" max="1033" width="9.453125" style="2" bestFit="1" customWidth="1"/>
    <col min="1034" max="1034" width="11.453125" style="2" customWidth="1"/>
    <col min="1035" max="1035" width="3" style="2" customWidth="1"/>
    <col min="1036" max="1036" width="15.81640625" style="2" customWidth="1"/>
    <col min="1037" max="1037" width="9.1796875" style="2"/>
    <col min="1038" max="1038" width="9.453125" style="2" bestFit="1" customWidth="1"/>
    <col min="1039" max="1039" width="3.54296875" style="2" customWidth="1"/>
    <col min="1040" max="1040" width="16.7265625" style="2" customWidth="1"/>
    <col min="1041" max="1042" width="9.1796875" style="2"/>
    <col min="1043" max="1043" width="11" style="2" customWidth="1"/>
    <col min="1044" max="1044" width="14.26953125" style="2" customWidth="1"/>
    <col min="1045" max="1045" width="9.26953125" style="2" customWidth="1"/>
    <col min="1046" max="1264" width="9.1796875" style="2"/>
    <col min="1265" max="1265" width="1.81640625" style="2" customWidth="1"/>
    <col min="1266" max="1266" width="24.81640625" style="2" customWidth="1"/>
    <col min="1267" max="1267" width="19.81640625" style="2" customWidth="1"/>
    <col min="1268" max="1268" width="2.1796875" style="2" customWidth="1"/>
    <col min="1269" max="1269" width="25.7265625" style="2" customWidth="1"/>
    <col min="1270" max="1270" width="23.7265625" style="2" customWidth="1"/>
    <col min="1271" max="1271" width="1.7265625" style="2" customWidth="1"/>
    <col min="1272" max="1272" width="18.26953125" style="2" customWidth="1"/>
    <col min="1273" max="1273" width="10.81640625" style="2" customWidth="1"/>
    <col min="1274" max="1274" width="9.7265625" style="2" bestFit="1" customWidth="1"/>
    <col min="1275" max="1275" width="10.1796875" style="2" customWidth="1"/>
    <col min="1276" max="1276" width="12.1796875" style="2" customWidth="1"/>
    <col min="1277" max="1277" width="10.7265625" style="2" customWidth="1"/>
    <col min="1278" max="1278" width="9.7265625" style="2" bestFit="1" customWidth="1"/>
    <col min="1279" max="1279" width="10.1796875" style="2" customWidth="1"/>
    <col min="1280" max="1280" width="10.7265625" style="2" customWidth="1"/>
    <col min="1281" max="1283" width="10.1796875" style="2" customWidth="1"/>
    <col min="1284" max="1284" width="10.7265625" style="2" customWidth="1"/>
    <col min="1285" max="1285" width="2.26953125" style="2" customWidth="1"/>
    <col min="1286" max="1286" width="16.453125" style="2" customWidth="1"/>
    <col min="1287" max="1287" width="13.1796875" style="2" customWidth="1"/>
    <col min="1288" max="1288" width="9.1796875" style="2"/>
    <col min="1289" max="1289" width="9.453125" style="2" bestFit="1" customWidth="1"/>
    <col min="1290" max="1290" width="11.453125" style="2" customWidth="1"/>
    <col min="1291" max="1291" width="3" style="2" customWidth="1"/>
    <col min="1292" max="1292" width="15.81640625" style="2" customWidth="1"/>
    <col min="1293" max="1293" width="9.1796875" style="2"/>
    <col min="1294" max="1294" width="9.453125" style="2" bestFit="1" customWidth="1"/>
    <col min="1295" max="1295" width="3.54296875" style="2" customWidth="1"/>
    <col min="1296" max="1296" width="16.7265625" style="2" customWidth="1"/>
    <col min="1297" max="1298" width="9.1796875" style="2"/>
    <col min="1299" max="1299" width="11" style="2" customWidth="1"/>
    <col min="1300" max="1300" width="14.26953125" style="2" customWidth="1"/>
    <col min="1301" max="1301" width="9.26953125" style="2" customWidth="1"/>
    <col min="1302" max="1520" width="9.1796875" style="2"/>
    <col min="1521" max="1521" width="1.81640625" style="2" customWidth="1"/>
    <col min="1522" max="1522" width="24.81640625" style="2" customWidth="1"/>
    <col min="1523" max="1523" width="19.81640625" style="2" customWidth="1"/>
    <col min="1524" max="1524" width="2.1796875" style="2" customWidth="1"/>
    <col min="1525" max="1525" width="25.7265625" style="2" customWidth="1"/>
    <col min="1526" max="1526" width="23.7265625" style="2" customWidth="1"/>
    <col min="1527" max="1527" width="1.7265625" style="2" customWidth="1"/>
    <col min="1528" max="1528" width="18.26953125" style="2" customWidth="1"/>
    <col min="1529" max="1529" width="10.81640625" style="2" customWidth="1"/>
    <col min="1530" max="1530" width="9.7265625" style="2" bestFit="1" customWidth="1"/>
    <col min="1531" max="1531" width="10.1796875" style="2" customWidth="1"/>
    <col min="1532" max="1532" width="12.1796875" style="2" customWidth="1"/>
    <col min="1533" max="1533" width="10.7265625" style="2" customWidth="1"/>
    <col min="1534" max="1534" width="9.7265625" style="2" bestFit="1" customWidth="1"/>
    <col min="1535" max="1535" width="10.1796875" style="2" customWidth="1"/>
    <col min="1536" max="1536" width="10.7265625" style="2" customWidth="1"/>
    <col min="1537" max="1539" width="10.1796875" style="2" customWidth="1"/>
    <col min="1540" max="1540" width="10.7265625" style="2" customWidth="1"/>
    <col min="1541" max="1541" width="2.26953125" style="2" customWidth="1"/>
    <col min="1542" max="1542" width="16.453125" style="2" customWidth="1"/>
    <col min="1543" max="1543" width="13.1796875" style="2" customWidth="1"/>
    <col min="1544" max="1544" width="9.1796875" style="2"/>
    <col min="1545" max="1545" width="9.453125" style="2" bestFit="1" customWidth="1"/>
    <col min="1546" max="1546" width="11.453125" style="2" customWidth="1"/>
    <col min="1547" max="1547" width="3" style="2" customWidth="1"/>
    <col min="1548" max="1548" width="15.81640625" style="2" customWidth="1"/>
    <col min="1549" max="1549" width="9.1796875" style="2"/>
    <col min="1550" max="1550" width="9.453125" style="2" bestFit="1" customWidth="1"/>
    <col min="1551" max="1551" width="3.54296875" style="2" customWidth="1"/>
    <col min="1552" max="1552" width="16.7265625" style="2" customWidth="1"/>
    <col min="1553" max="1554" width="9.1796875" style="2"/>
    <col min="1555" max="1555" width="11" style="2" customWidth="1"/>
    <col min="1556" max="1556" width="14.26953125" style="2" customWidth="1"/>
    <col min="1557" max="1557" width="9.26953125" style="2" customWidth="1"/>
    <col min="1558" max="1776" width="9.1796875" style="2"/>
    <col min="1777" max="1777" width="1.81640625" style="2" customWidth="1"/>
    <col min="1778" max="1778" width="24.81640625" style="2" customWidth="1"/>
    <col min="1779" max="1779" width="19.81640625" style="2" customWidth="1"/>
    <col min="1780" max="1780" width="2.1796875" style="2" customWidth="1"/>
    <col min="1781" max="1781" width="25.7265625" style="2" customWidth="1"/>
    <col min="1782" max="1782" width="23.7265625" style="2" customWidth="1"/>
    <col min="1783" max="1783" width="1.7265625" style="2" customWidth="1"/>
    <col min="1784" max="1784" width="18.26953125" style="2" customWidth="1"/>
    <col min="1785" max="1785" width="10.81640625" style="2" customWidth="1"/>
    <col min="1786" max="1786" width="9.7265625" style="2" bestFit="1" customWidth="1"/>
    <col min="1787" max="1787" width="10.1796875" style="2" customWidth="1"/>
    <col min="1788" max="1788" width="12.1796875" style="2" customWidth="1"/>
    <col min="1789" max="1789" width="10.7265625" style="2" customWidth="1"/>
    <col min="1790" max="1790" width="9.7265625" style="2" bestFit="1" customWidth="1"/>
    <col min="1791" max="1791" width="10.1796875" style="2" customWidth="1"/>
    <col min="1792" max="1792" width="10.7265625" style="2" customWidth="1"/>
    <col min="1793" max="1795" width="10.1796875" style="2" customWidth="1"/>
    <col min="1796" max="1796" width="10.7265625" style="2" customWidth="1"/>
    <col min="1797" max="1797" width="2.26953125" style="2" customWidth="1"/>
    <col min="1798" max="1798" width="16.453125" style="2" customWidth="1"/>
    <col min="1799" max="1799" width="13.1796875" style="2" customWidth="1"/>
    <col min="1800" max="1800" width="9.1796875" style="2"/>
    <col min="1801" max="1801" width="9.453125" style="2" bestFit="1" customWidth="1"/>
    <col min="1802" max="1802" width="11.453125" style="2" customWidth="1"/>
    <col min="1803" max="1803" width="3" style="2" customWidth="1"/>
    <col min="1804" max="1804" width="15.81640625" style="2" customWidth="1"/>
    <col min="1805" max="1805" width="9.1796875" style="2"/>
    <col min="1806" max="1806" width="9.453125" style="2" bestFit="1" customWidth="1"/>
    <col min="1807" max="1807" width="3.54296875" style="2" customWidth="1"/>
    <col min="1808" max="1808" width="16.7265625" style="2" customWidth="1"/>
    <col min="1809" max="1810" width="9.1796875" style="2"/>
    <col min="1811" max="1811" width="11" style="2" customWidth="1"/>
    <col min="1812" max="1812" width="14.26953125" style="2" customWidth="1"/>
    <col min="1813" max="1813" width="9.26953125" style="2" customWidth="1"/>
    <col min="1814" max="2032" width="9.1796875" style="2"/>
    <col min="2033" max="2033" width="1.81640625" style="2" customWidth="1"/>
    <col min="2034" max="2034" width="24.81640625" style="2" customWidth="1"/>
    <col min="2035" max="2035" width="19.81640625" style="2" customWidth="1"/>
    <col min="2036" max="2036" width="2.1796875" style="2" customWidth="1"/>
    <col min="2037" max="2037" width="25.7265625" style="2" customWidth="1"/>
    <col min="2038" max="2038" width="23.7265625" style="2" customWidth="1"/>
    <col min="2039" max="2039" width="1.7265625" style="2" customWidth="1"/>
    <col min="2040" max="2040" width="18.26953125" style="2" customWidth="1"/>
    <col min="2041" max="2041" width="10.81640625" style="2" customWidth="1"/>
    <col min="2042" max="2042" width="9.7265625" style="2" bestFit="1" customWidth="1"/>
    <col min="2043" max="2043" width="10.1796875" style="2" customWidth="1"/>
    <col min="2044" max="2044" width="12.1796875" style="2" customWidth="1"/>
    <col min="2045" max="2045" width="10.7265625" style="2" customWidth="1"/>
    <col min="2046" max="2046" width="9.7265625" style="2" bestFit="1" customWidth="1"/>
    <col min="2047" max="2047" width="10.1796875" style="2" customWidth="1"/>
    <col min="2048" max="2048" width="10.7265625" style="2" customWidth="1"/>
    <col min="2049" max="2051" width="10.1796875" style="2" customWidth="1"/>
    <col min="2052" max="2052" width="10.7265625" style="2" customWidth="1"/>
    <col min="2053" max="2053" width="2.26953125" style="2" customWidth="1"/>
    <col min="2054" max="2054" width="16.453125" style="2" customWidth="1"/>
    <col min="2055" max="2055" width="13.1796875" style="2" customWidth="1"/>
    <col min="2056" max="2056" width="9.1796875" style="2"/>
    <col min="2057" max="2057" width="9.453125" style="2" bestFit="1" customWidth="1"/>
    <col min="2058" max="2058" width="11.453125" style="2" customWidth="1"/>
    <col min="2059" max="2059" width="3" style="2" customWidth="1"/>
    <col min="2060" max="2060" width="15.81640625" style="2" customWidth="1"/>
    <col min="2061" max="2061" width="9.1796875" style="2"/>
    <col min="2062" max="2062" width="9.453125" style="2" bestFit="1" customWidth="1"/>
    <col min="2063" max="2063" width="3.54296875" style="2" customWidth="1"/>
    <col min="2064" max="2064" width="16.7265625" style="2" customWidth="1"/>
    <col min="2065" max="2066" width="9.1796875" style="2"/>
    <col min="2067" max="2067" width="11" style="2" customWidth="1"/>
    <col min="2068" max="2068" width="14.26953125" style="2" customWidth="1"/>
    <col min="2069" max="2069" width="9.26953125" style="2" customWidth="1"/>
    <col min="2070" max="2288" width="9.1796875" style="2"/>
    <col min="2289" max="2289" width="1.81640625" style="2" customWidth="1"/>
    <col min="2290" max="2290" width="24.81640625" style="2" customWidth="1"/>
    <col min="2291" max="2291" width="19.81640625" style="2" customWidth="1"/>
    <col min="2292" max="2292" width="2.1796875" style="2" customWidth="1"/>
    <col min="2293" max="2293" width="25.7265625" style="2" customWidth="1"/>
    <col min="2294" max="2294" width="23.7265625" style="2" customWidth="1"/>
    <col min="2295" max="2295" width="1.7265625" style="2" customWidth="1"/>
    <col min="2296" max="2296" width="18.26953125" style="2" customWidth="1"/>
    <col min="2297" max="2297" width="10.81640625" style="2" customWidth="1"/>
    <col min="2298" max="2298" width="9.7265625" style="2" bestFit="1" customWidth="1"/>
    <col min="2299" max="2299" width="10.1796875" style="2" customWidth="1"/>
    <col min="2300" max="2300" width="12.1796875" style="2" customWidth="1"/>
    <col min="2301" max="2301" width="10.7265625" style="2" customWidth="1"/>
    <col min="2302" max="2302" width="9.7265625" style="2" bestFit="1" customWidth="1"/>
    <col min="2303" max="2303" width="10.1796875" style="2" customWidth="1"/>
    <col min="2304" max="2304" width="10.7265625" style="2" customWidth="1"/>
    <col min="2305" max="2307" width="10.1796875" style="2" customWidth="1"/>
    <col min="2308" max="2308" width="10.7265625" style="2" customWidth="1"/>
    <col min="2309" max="2309" width="2.26953125" style="2" customWidth="1"/>
    <col min="2310" max="2310" width="16.453125" style="2" customWidth="1"/>
    <col min="2311" max="2311" width="13.1796875" style="2" customWidth="1"/>
    <col min="2312" max="2312" width="9.1796875" style="2"/>
    <col min="2313" max="2313" width="9.453125" style="2" bestFit="1" customWidth="1"/>
    <col min="2314" max="2314" width="11.453125" style="2" customWidth="1"/>
    <col min="2315" max="2315" width="3" style="2" customWidth="1"/>
    <col min="2316" max="2316" width="15.81640625" style="2" customWidth="1"/>
    <col min="2317" max="2317" width="9.1796875" style="2"/>
    <col min="2318" max="2318" width="9.453125" style="2" bestFit="1" customWidth="1"/>
    <col min="2319" max="2319" width="3.54296875" style="2" customWidth="1"/>
    <col min="2320" max="2320" width="16.7265625" style="2" customWidth="1"/>
    <col min="2321" max="2322" width="9.1796875" style="2"/>
    <col min="2323" max="2323" width="11" style="2" customWidth="1"/>
    <col min="2324" max="2324" width="14.26953125" style="2" customWidth="1"/>
    <col min="2325" max="2325" width="9.26953125" style="2" customWidth="1"/>
    <col min="2326" max="2544" width="9.1796875" style="2"/>
    <col min="2545" max="2545" width="1.81640625" style="2" customWidth="1"/>
    <col min="2546" max="2546" width="24.81640625" style="2" customWidth="1"/>
    <col min="2547" max="2547" width="19.81640625" style="2" customWidth="1"/>
    <col min="2548" max="2548" width="2.1796875" style="2" customWidth="1"/>
    <col min="2549" max="2549" width="25.7265625" style="2" customWidth="1"/>
    <col min="2550" max="2550" width="23.7265625" style="2" customWidth="1"/>
    <col min="2551" max="2551" width="1.7265625" style="2" customWidth="1"/>
    <col min="2552" max="2552" width="18.26953125" style="2" customWidth="1"/>
    <col min="2553" max="2553" width="10.81640625" style="2" customWidth="1"/>
    <col min="2554" max="2554" width="9.7265625" style="2" bestFit="1" customWidth="1"/>
    <col min="2555" max="2555" width="10.1796875" style="2" customWidth="1"/>
    <col min="2556" max="2556" width="12.1796875" style="2" customWidth="1"/>
    <col min="2557" max="2557" width="10.7265625" style="2" customWidth="1"/>
    <col min="2558" max="2558" width="9.7265625" style="2" bestFit="1" customWidth="1"/>
    <col min="2559" max="2559" width="10.1796875" style="2" customWidth="1"/>
    <col min="2560" max="2560" width="10.7265625" style="2" customWidth="1"/>
    <col min="2561" max="2563" width="10.1796875" style="2" customWidth="1"/>
    <col min="2564" max="2564" width="10.7265625" style="2" customWidth="1"/>
    <col min="2565" max="2565" width="2.26953125" style="2" customWidth="1"/>
    <col min="2566" max="2566" width="16.453125" style="2" customWidth="1"/>
    <col min="2567" max="2567" width="13.1796875" style="2" customWidth="1"/>
    <col min="2568" max="2568" width="9.1796875" style="2"/>
    <col min="2569" max="2569" width="9.453125" style="2" bestFit="1" customWidth="1"/>
    <col min="2570" max="2570" width="11.453125" style="2" customWidth="1"/>
    <col min="2571" max="2571" width="3" style="2" customWidth="1"/>
    <col min="2572" max="2572" width="15.81640625" style="2" customWidth="1"/>
    <col min="2573" max="2573" width="9.1796875" style="2"/>
    <col min="2574" max="2574" width="9.453125" style="2" bestFit="1" customWidth="1"/>
    <col min="2575" max="2575" width="3.54296875" style="2" customWidth="1"/>
    <col min="2576" max="2576" width="16.7265625" style="2" customWidth="1"/>
    <col min="2577" max="2578" width="9.1796875" style="2"/>
    <col min="2579" max="2579" width="11" style="2" customWidth="1"/>
    <col min="2580" max="2580" width="14.26953125" style="2" customWidth="1"/>
    <col min="2581" max="2581" width="9.26953125" style="2" customWidth="1"/>
    <col min="2582" max="2800" width="9.1796875" style="2"/>
    <col min="2801" max="2801" width="1.81640625" style="2" customWidth="1"/>
    <col min="2802" max="2802" width="24.81640625" style="2" customWidth="1"/>
    <col min="2803" max="2803" width="19.81640625" style="2" customWidth="1"/>
    <col min="2804" max="2804" width="2.1796875" style="2" customWidth="1"/>
    <col min="2805" max="2805" width="25.7265625" style="2" customWidth="1"/>
    <col min="2806" max="2806" width="23.7265625" style="2" customWidth="1"/>
    <col min="2807" max="2807" width="1.7265625" style="2" customWidth="1"/>
    <col min="2808" max="2808" width="18.26953125" style="2" customWidth="1"/>
    <col min="2809" max="2809" width="10.81640625" style="2" customWidth="1"/>
    <col min="2810" max="2810" width="9.7265625" style="2" bestFit="1" customWidth="1"/>
    <col min="2811" max="2811" width="10.1796875" style="2" customWidth="1"/>
    <col min="2812" max="2812" width="12.1796875" style="2" customWidth="1"/>
    <col min="2813" max="2813" width="10.7265625" style="2" customWidth="1"/>
    <col min="2814" max="2814" width="9.7265625" style="2" bestFit="1" customWidth="1"/>
    <col min="2815" max="2815" width="10.1796875" style="2" customWidth="1"/>
    <col min="2816" max="2816" width="10.7265625" style="2" customWidth="1"/>
    <col min="2817" max="2819" width="10.1796875" style="2" customWidth="1"/>
    <col min="2820" max="2820" width="10.7265625" style="2" customWidth="1"/>
    <col min="2821" max="2821" width="2.26953125" style="2" customWidth="1"/>
    <col min="2822" max="2822" width="16.453125" style="2" customWidth="1"/>
    <col min="2823" max="2823" width="13.1796875" style="2" customWidth="1"/>
    <col min="2824" max="2824" width="9.1796875" style="2"/>
    <col min="2825" max="2825" width="9.453125" style="2" bestFit="1" customWidth="1"/>
    <col min="2826" max="2826" width="11.453125" style="2" customWidth="1"/>
    <col min="2827" max="2827" width="3" style="2" customWidth="1"/>
    <col min="2828" max="2828" width="15.81640625" style="2" customWidth="1"/>
    <col min="2829" max="2829" width="9.1796875" style="2"/>
    <col min="2830" max="2830" width="9.453125" style="2" bestFit="1" customWidth="1"/>
    <col min="2831" max="2831" width="3.54296875" style="2" customWidth="1"/>
    <col min="2832" max="2832" width="16.7265625" style="2" customWidth="1"/>
    <col min="2833" max="2834" width="9.1796875" style="2"/>
    <col min="2835" max="2835" width="11" style="2" customWidth="1"/>
    <col min="2836" max="2836" width="14.26953125" style="2" customWidth="1"/>
    <col min="2837" max="2837" width="9.26953125" style="2" customWidth="1"/>
    <col min="2838" max="3056" width="9.1796875" style="2"/>
    <col min="3057" max="3057" width="1.81640625" style="2" customWidth="1"/>
    <col min="3058" max="3058" width="24.81640625" style="2" customWidth="1"/>
    <col min="3059" max="3059" width="19.81640625" style="2" customWidth="1"/>
    <col min="3060" max="3060" width="2.1796875" style="2" customWidth="1"/>
    <col min="3061" max="3061" width="25.7265625" style="2" customWidth="1"/>
    <col min="3062" max="3062" width="23.7265625" style="2" customWidth="1"/>
    <col min="3063" max="3063" width="1.7265625" style="2" customWidth="1"/>
    <col min="3064" max="3064" width="18.26953125" style="2" customWidth="1"/>
    <col min="3065" max="3065" width="10.81640625" style="2" customWidth="1"/>
    <col min="3066" max="3066" width="9.7265625" style="2" bestFit="1" customWidth="1"/>
    <col min="3067" max="3067" width="10.1796875" style="2" customWidth="1"/>
    <col min="3068" max="3068" width="12.1796875" style="2" customWidth="1"/>
    <col min="3069" max="3069" width="10.7265625" style="2" customWidth="1"/>
    <col min="3070" max="3070" width="9.7265625" style="2" bestFit="1" customWidth="1"/>
    <col min="3071" max="3071" width="10.1796875" style="2" customWidth="1"/>
    <col min="3072" max="3072" width="10.7265625" style="2" customWidth="1"/>
    <col min="3073" max="3075" width="10.1796875" style="2" customWidth="1"/>
    <col min="3076" max="3076" width="10.7265625" style="2" customWidth="1"/>
    <col min="3077" max="3077" width="2.26953125" style="2" customWidth="1"/>
    <col min="3078" max="3078" width="16.453125" style="2" customWidth="1"/>
    <col min="3079" max="3079" width="13.1796875" style="2" customWidth="1"/>
    <col min="3080" max="3080" width="9.1796875" style="2"/>
    <col min="3081" max="3081" width="9.453125" style="2" bestFit="1" customWidth="1"/>
    <col min="3082" max="3082" width="11.453125" style="2" customWidth="1"/>
    <col min="3083" max="3083" width="3" style="2" customWidth="1"/>
    <col min="3084" max="3084" width="15.81640625" style="2" customWidth="1"/>
    <col min="3085" max="3085" width="9.1796875" style="2"/>
    <col min="3086" max="3086" width="9.453125" style="2" bestFit="1" customWidth="1"/>
    <col min="3087" max="3087" width="3.54296875" style="2" customWidth="1"/>
    <col min="3088" max="3088" width="16.7265625" style="2" customWidth="1"/>
    <col min="3089" max="3090" width="9.1796875" style="2"/>
    <col min="3091" max="3091" width="11" style="2" customWidth="1"/>
    <col min="3092" max="3092" width="14.26953125" style="2" customWidth="1"/>
    <col min="3093" max="3093" width="9.26953125" style="2" customWidth="1"/>
    <col min="3094" max="3312" width="9.1796875" style="2"/>
    <col min="3313" max="3313" width="1.81640625" style="2" customWidth="1"/>
    <col min="3314" max="3314" width="24.81640625" style="2" customWidth="1"/>
    <col min="3315" max="3315" width="19.81640625" style="2" customWidth="1"/>
    <col min="3316" max="3316" width="2.1796875" style="2" customWidth="1"/>
    <col min="3317" max="3317" width="25.7265625" style="2" customWidth="1"/>
    <col min="3318" max="3318" width="23.7265625" style="2" customWidth="1"/>
    <col min="3319" max="3319" width="1.7265625" style="2" customWidth="1"/>
    <col min="3320" max="3320" width="18.26953125" style="2" customWidth="1"/>
    <col min="3321" max="3321" width="10.81640625" style="2" customWidth="1"/>
    <col min="3322" max="3322" width="9.7265625" style="2" bestFit="1" customWidth="1"/>
    <col min="3323" max="3323" width="10.1796875" style="2" customWidth="1"/>
    <col min="3324" max="3324" width="12.1796875" style="2" customWidth="1"/>
    <col min="3325" max="3325" width="10.7265625" style="2" customWidth="1"/>
    <col min="3326" max="3326" width="9.7265625" style="2" bestFit="1" customWidth="1"/>
    <col min="3327" max="3327" width="10.1796875" style="2" customWidth="1"/>
    <col min="3328" max="3328" width="10.7265625" style="2" customWidth="1"/>
    <col min="3329" max="3331" width="10.1796875" style="2" customWidth="1"/>
    <col min="3332" max="3332" width="10.7265625" style="2" customWidth="1"/>
    <col min="3333" max="3333" width="2.26953125" style="2" customWidth="1"/>
    <col min="3334" max="3334" width="16.453125" style="2" customWidth="1"/>
    <col min="3335" max="3335" width="13.1796875" style="2" customWidth="1"/>
    <col min="3336" max="3336" width="9.1796875" style="2"/>
    <col min="3337" max="3337" width="9.453125" style="2" bestFit="1" customWidth="1"/>
    <col min="3338" max="3338" width="11.453125" style="2" customWidth="1"/>
    <col min="3339" max="3339" width="3" style="2" customWidth="1"/>
    <col min="3340" max="3340" width="15.81640625" style="2" customWidth="1"/>
    <col min="3341" max="3341" width="9.1796875" style="2"/>
    <col min="3342" max="3342" width="9.453125" style="2" bestFit="1" customWidth="1"/>
    <col min="3343" max="3343" width="3.54296875" style="2" customWidth="1"/>
    <col min="3344" max="3344" width="16.7265625" style="2" customWidth="1"/>
    <col min="3345" max="3346" width="9.1796875" style="2"/>
    <col min="3347" max="3347" width="11" style="2" customWidth="1"/>
    <col min="3348" max="3348" width="14.26953125" style="2" customWidth="1"/>
    <col min="3349" max="3349" width="9.26953125" style="2" customWidth="1"/>
    <col min="3350" max="3568" width="9.1796875" style="2"/>
    <col min="3569" max="3569" width="1.81640625" style="2" customWidth="1"/>
    <col min="3570" max="3570" width="24.81640625" style="2" customWidth="1"/>
    <col min="3571" max="3571" width="19.81640625" style="2" customWidth="1"/>
    <col min="3572" max="3572" width="2.1796875" style="2" customWidth="1"/>
    <col min="3573" max="3573" width="25.7265625" style="2" customWidth="1"/>
    <col min="3574" max="3574" width="23.7265625" style="2" customWidth="1"/>
    <col min="3575" max="3575" width="1.7265625" style="2" customWidth="1"/>
    <col min="3576" max="3576" width="18.26953125" style="2" customWidth="1"/>
    <col min="3577" max="3577" width="10.81640625" style="2" customWidth="1"/>
    <col min="3578" max="3578" width="9.7265625" style="2" bestFit="1" customWidth="1"/>
    <col min="3579" max="3579" width="10.1796875" style="2" customWidth="1"/>
    <col min="3580" max="3580" width="12.1796875" style="2" customWidth="1"/>
    <col min="3581" max="3581" width="10.7265625" style="2" customWidth="1"/>
    <col min="3582" max="3582" width="9.7265625" style="2" bestFit="1" customWidth="1"/>
    <col min="3583" max="3583" width="10.1796875" style="2" customWidth="1"/>
    <col min="3584" max="3584" width="10.7265625" style="2" customWidth="1"/>
    <col min="3585" max="3587" width="10.1796875" style="2" customWidth="1"/>
    <col min="3588" max="3588" width="10.7265625" style="2" customWidth="1"/>
    <col min="3589" max="3589" width="2.26953125" style="2" customWidth="1"/>
    <col min="3590" max="3590" width="16.453125" style="2" customWidth="1"/>
    <col min="3591" max="3591" width="13.1796875" style="2" customWidth="1"/>
    <col min="3592" max="3592" width="9.1796875" style="2"/>
    <col min="3593" max="3593" width="9.453125" style="2" bestFit="1" customWidth="1"/>
    <col min="3594" max="3594" width="11.453125" style="2" customWidth="1"/>
    <col min="3595" max="3595" width="3" style="2" customWidth="1"/>
    <col min="3596" max="3596" width="15.81640625" style="2" customWidth="1"/>
    <col min="3597" max="3597" width="9.1796875" style="2"/>
    <col min="3598" max="3598" width="9.453125" style="2" bestFit="1" customWidth="1"/>
    <col min="3599" max="3599" width="3.54296875" style="2" customWidth="1"/>
    <col min="3600" max="3600" width="16.7265625" style="2" customWidth="1"/>
    <col min="3601" max="3602" width="9.1796875" style="2"/>
    <col min="3603" max="3603" width="11" style="2" customWidth="1"/>
    <col min="3604" max="3604" width="14.26953125" style="2" customWidth="1"/>
    <col min="3605" max="3605" width="9.26953125" style="2" customWidth="1"/>
    <col min="3606" max="3824" width="9.1796875" style="2"/>
    <col min="3825" max="3825" width="1.81640625" style="2" customWidth="1"/>
    <col min="3826" max="3826" width="24.81640625" style="2" customWidth="1"/>
    <col min="3827" max="3827" width="19.81640625" style="2" customWidth="1"/>
    <col min="3828" max="3828" width="2.1796875" style="2" customWidth="1"/>
    <col min="3829" max="3829" width="25.7265625" style="2" customWidth="1"/>
    <col min="3830" max="3830" width="23.7265625" style="2" customWidth="1"/>
    <col min="3831" max="3831" width="1.7265625" style="2" customWidth="1"/>
    <col min="3832" max="3832" width="18.26953125" style="2" customWidth="1"/>
    <col min="3833" max="3833" width="10.81640625" style="2" customWidth="1"/>
    <col min="3834" max="3834" width="9.7265625" style="2" bestFit="1" customWidth="1"/>
    <col min="3835" max="3835" width="10.1796875" style="2" customWidth="1"/>
    <col min="3836" max="3836" width="12.1796875" style="2" customWidth="1"/>
    <col min="3837" max="3837" width="10.7265625" style="2" customWidth="1"/>
    <col min="3838" max="3838" width="9.7265625" style="2" bestFit="1" customWidth="1"/>
    <col min="3839" max="3839" width="10.1796875" style="2" customWidth="1"/>
    <col min="3840" max="3840" width="10.7265625" style="2" customWidth="1"/>
    <col min="3841" max="3843" width="10.1796875" style="2" customWidth="1"/>
    <col min="3844" max="3844" width="10.7265625" style="2" customWidth="1"/>
    <col min="3845" max="3845" width="2.26953125" style="2" customWidth="1"/>
    <col min="3846" max="3846" width="16.453125" style="2" customWidth="1"/>
    <col min="3847" max="3847" width="13.1796875" style="2" customWidth="1"/>
    <col min="3848" max="3848" width="9.1796875" style="2"/>
    <col min="3849" max="3849" width="9.453125" style="2" bestFit="1" customWidth="1"/>
    <col min="3850" max="3850" width="11.453125" style="2" customWidth="1"/>
    <col min="3851" max="3851" width="3" style="2" customWidth="1"/>
    <col min="3852" max="3852" width="15.81640625" style="2" customWidth="1"/>
    <col min="3853" max="3853" width="9.1796875" style="2"/>
    <col min="3854" max="3854" width="9.453125" style="2" bestFit="1" customWidth="1"/>
    <col min="3855" max="3855" width="3.54296875" style="2" customWidth="1"/>
    <col min="3856" max="3856" width="16.7265625" style="2" customWidth="1"/>
    <col min="3857" max="3858" width="9.1796875" style="2"/>
    <col min="3859" max="3859" width="11" style="2" customWidth="1"/>
    <col min="3860" max="3860" width="14.26953125" style="2" customWidth="1"/>
    <col min="3861" max="3861" width="9.26953125" style="2" customWidth="1"/>
    <col min="3862" max="4080" width="9.1796875" style="2"/>
    <col min="4081" max="4081" width="1.81640625" style="2" customWidth="1"/>
    <col min="4082" max="4082" width="24.81640625" style="2" customWidth="1"/>
    <col min="4083" max="4083" width="19.81640625" style="2" customWidth="1"/>
    <col min="4084" max="4084" width="2.1796875" style="2" customWidth="1"/>
    <col min="4085" max="4085" width="25.7265625" style="2" customWidth="1"/>
    <col min="4086" max="4086" width="23.7265625" style="2" customWidth="1"/>
    <col min="4087" max="4087" width="1.7265625" style="2" customWidth="1"/>
    <col min="4088" max="4088" width="18.26953125" style="2" customWidth="1"/>
    <col min="4089" max="4089" width="10.81640625" style="2" customWidth="1"/>
    <col min="4090" max="4090" width="9.7265625" style="2" bestFit="1" customWidth="1"/>
    <col min="4091" max="4091" width="10.1796875" style="2" customWidth="1"/>
    <col min="4092" max="4092" width="12.1796875" style="2" customWidth="1"/>
    <col min="4093" max="4093" width="10.7265625" style="2" customWidth="1"/>
    <col min="4094" max="4094" width="9.7265625" style="2" bestFit="1" customWidth="1"/>
    <col min="4095" max="4095" width="10.1796875" style="2" customWidth="1"/>
    <col min="4096" max="4096" width="10.7265625" style="2" customWidth="1"/>
    <col min="4097" max="4099" width="10.1796875" style="2" customWidth="1"/>
    <col min="4100" max="4100" width="10.7265625" style="2" customWidth="1"/>
    <col min="4101" max="4101" width="2.26953125" style="2" customWidth="1"/>
    <col min="4102" max="4102" width="16.453125" style="2" customWidth="1"/>
    <col min="4103" max="4103" width="13.1796875" style="2" customWidth="1"/>
    <col min="4104" max="4104" width="9.1796875" style="2"/>
    <col min="4105" max="4105" width="9.453125" style="2" bestFit="1" customWidth="1"/>
    <col min="4106" max="4106" width="11.453125" style="2" customWidth="1"/>
    <col min="4107" max="4107" width="3" style="2" customWidth="1"/>
    <col min="4108" max="4108" width="15.81640625" style="2" customWidth="1"/>
    <col min="4109" max="4109" width="9.1796875" style="2"/>
    <col min="4110" max="4110" width="9.453125" style="2" bestFit="1" customWidth="1"/>
    <col min="4111" max="4111" width="3.54296875" style="2" customWidth="1"/>
    <col min="4112" max="4112" width="16.7265625" style="2" customWidth="1"/>
    <col min="4113" max="4114" width="9.1796875" style="2"/>
    <col min="4115" max="4115" width="11" style="2" customWidth="1"/>
    <col min="4116" max="4116" width="14.26953125" style="2" customWidth="1"/>
    <col min="4117" max="4117" width="9.26953125" style="2" customWidth="1"/>
    <col min="4118" max="4336" width="9.1796875" style="2"/>
    <col min="4337" max="4337" width="1.81640625" style="2" customWidth="1"/>
    <col min="4338" max="4338" width="24.81640625" style="2" customWidth="1"/>
    <col min="4339" max="4339" width="19.81640625" style="2" customWidth="1"/>
    <col min="4340" max="4340" width="2.1796875" style="2" customWidth="1"/>
    <col min="4341" max="4341" width="25.7265625" style="2" customWidth="1"/>
    <col min="4342" max="4342" width="23.7265625" style="2" customWidth="1"/>
    <col min="4343" max="4343" width="1.7265625" style="2" customWidth="1"/>
    <col min="4344" max="4344" width="18.26953125" style="2" customWidth="1"/>
    <col min="4345" max="4345" width="10.81640625" style="2" customWidth="1"/>
    <col min="4346" max="4346" width="9.7265625" style="2" bestFit="1" customWidth="1"/>
    <col min="4347" max="4347" width="10.1796875" style="2" customWidth="1"/>
    <col min="4348" max="4348" width="12.1796875" style="2" customWidth="1"/>
    <col min="4349" max="4349" width="10.7265625" style="2" customWidth="1"/>
    <col min="4350" max="4350" width="9.7265625" style="2" bestFit="1" customWidth="1"/>
    <col min="4351" max="4351" width="10.1796875" style="2" customWidth="1"/>
    <col min="4352" max="4352" width="10.7265625" style="2" customWidth="1"/>
    <col min="4353" max="4355" width="10.1796875" style="2" customWidth="1"/>
    <col min="4356" max="4356" width="10.7265625" style="2" customWidth="1"/>
    <col min="4357" max="4357" width="2.26953125" style="2" customWidth="1"/>
    <col min="4358" max="4358" width="16.453125" style="2" customWidth="1"/>
    <col min="4359" max="4359" width="13.1796875" style="2" customWidth="1"/>
    <col min="4360" max="4360" width="9.1796875" style="2"/>
    <col min="4361" max="4361" width="9.453125" style="2" bestFit="1" customWidth="1"/>
    <col min="4362" max="4362" width="11.453125" style="2" customWidth="1"/>
    <col min="4363" max="4363" width="3" style="2" customWidth="1"/>
    <col min="4364" max="4364" width="15.81640625" style="2" customWidth="1"/>
    <col min="4365" max="4365" width="9.1796875" style="2"/>
    <col min="4366" max="4366" width="9.453125" style="2" bestFit="1" customWidth="1"/>
    <col min="4367" max="4367" width="3.54296875" style="2" customWidth="1"/>
    <col min="4368" max="4368" width="16.7265625" style="2" customWidth="1"/>
    <col min="4369" max="4370" width="9.1796875" style="2"/>
    <col min="4371" max="4371" width="11" style="2" customWidth="1"/>
    <col min="4372" max="4372" width="14.26953125" style="2" customWidth="1"/>
    <col min="4373" max="4373" width="9.26953125" style="2" customWidth="1"/>
    <col min="4374" max="4592" width="9.1796875" style="2"/>
    <col min="4593" max="4593" width="1.81640625" style="2" customWidth="1"/>
    <col min="4594" max="4594" width="24.81640625" style="2" customWidth="1"/>
    <col min="4595" max="4595" width="19.81640625" style="2" customWidth="1"/>
    <col min="4596" max="4596" width="2.1796875" style="2" customWidth="1"/>
    <col min="4597" max="4597" width="25.7265625" style="2" customWidth="1"/>
    <col min="4598" max="4598" width="23.7265625" style="2" customWidth="1"/>
    <col min="4599" max="4599" width="1.7265625" style="2" customWidth="1"/>
    <col min="4600" max="4600" width="18.26953125" style="2" customWidth="1"/>
    <col min="4601" max="4601" width="10.81640625" style="2" customWidth="1"/>
    <col min="4602" max="4602" width="9.7265625" style="2" bestFit="1" customWidth="1"/>
    <col min="4603" max="4603" width="10.1796875" style="2" customWidth="1"/>
    <col min="4604" max="4604" width="12.1796875" style="2" customWidth="1"/>
    <col min="4605" max="4605" width="10.7265625" style="2" customWidth="1"/>
    <col min="4606" max="4606" width="9.7265625" style="2" bestFit="1" customWidth="1"/>
    <col min="4607" max="4607" width="10.1796875" style="2" customWidth="1"/>
    <col min="4608" max="4608" width="10.7265625" style="2" customWidth="1"/>
    <col min="4609" max="4611" width="10.1796875" style="2" customWidth="1"/>
    <col min="4612" max="4612" width="10.7265625" style="2" customWidth="1"/>
    <col min="4613" max="4613" width="2.26953125" style="2" customWidth="1"/>
    <col min="4614" max="4614" width="16.453125" style="2" customWidth="1"/>
    <col min="4615" max="4615" width="13.1796875" style="2" customWidth="1"/>
    <col min="4616" max="4616" width="9.1796875" style="2"/>
    <col min="4617" max="4617" width="9.453125" style="2" bestFit="1" customWidth="1"/>
    <col min="4618" max="4618" width="11.453125" style="2" customWidth="1"/>
    <col min="4619" max="4619" width="3" style="2" customWidth="1"/>
    <col min="4620" max="4620" width="15.81640625" style="2" customWidth="1"/>
    <col min="4621" max="4621" width="9.1796875" style="2"/>
    <col min="4622" max="4622" width="9.453125" style="2" bestFit="1" customWidth="1"/>
    <col min="4623" max="4623" width="3.54296875" style="2" customWidth="1"/>
    <col min="4624" max="4624" width="16.7265625" style="2" customWidth="1"/>
    <col min="4625" max="4626" width="9.1796875" style="2"/>
    <col min="4627" max="4627" width="11" style="2" customWidth="1"/>
    <col min="4628" max="4628" width="14.26953125" style="2" customWidth="1"/>
    <col min="4629" max="4629" width="9.26953125" style="2" customWidth="1"/>
    <col min="4630" max="4848" width="9.1796875" style="2"/>
    <col min="4849" max="4849" width="1.81640625" style="2" customWidth="1"/>
    <col min="4850" max="4850" width="24.81640625" style="2" customWidth="1"/>
    <col min="4851" max="4851" width="19.81640625" style="2" customWidth="1"/>
    <col min="4852" max="4852" width="2.1796875" style="2" customWidth="1"/>
    <col min="4853" max="4853" width="25.7265625" style="2" customWidth="1"/>
    <col min="4854" max="4854" width="23.7265625" style="2" customWidth="1"/>
    <col min="4855" max="4855" width="1.7265625" style="2" customWidth="1"/>
    <col min="4856" max="4856" width="18.26953125" style="2" customWidth="1"/>
    <col min="4857" max="4857" width="10.81640625" style="2" customWidth="1"/>
    <col min="4858" max="4858" width="9.7265625" style="2" bestFit="1" customWidth="1"/>
    <col min="4859" max="4859" width="10.1796875" style="2" customWidth="1"/>
    <col min="4860" max="4860" width="12.1796875" style="2" customWidth="1"/>
    <col min="4861" max="4861" width="10.7265625" style="2" customWidth="1"/>
    <col min="4862" max="4862" width="9.7265625" style="2" bestFit="1" customWidth="1"/>
    <col min="4863" max="4863" width="10.1796875" style="2" customWidth="1"/>
    <col min="4864" max="4864" width="10.7265625" style="2" customWidth="1"/>
    <col min="4865" max="4867" width="10.1796875" style="2" customWidth="1"/>
    <col min="4868" max="4868" width="10.7265625" style="2" customWidth="1"/>
    <col min="4869" max="4869" width="2.26953125" style="2" customWidth="1"/>
    <col min="4870" max="4870" width="16.453125" style="2" customWidth="1"/>
    <col min="4871" max="4871" width="13.1796875" style="2" customWidth="1"/>
    <col min="4872" max="4872" width="9.1796875" style="2"/>
    <col min="4873" max="4873" width="9.453125" style="2" bestFit="1" customWidth="1"/>
    <col min="4874" max="4874" width="11.453125" style="2" customWidth="1"/>
    <col min="4875" max="4875" width="3" style="2" customWidth="1"/>
    <col min="4876" max="4876" width="15.81640625" style="2" customWidth="1"/>
    <col min="4877" max="4877" width="9.1796875" style="2"/>
    <col min="4878" max="4878" width="9.453125" style="2" bestFit="1" customWidth="1"/>
    <col min="4879" max="4879" width="3.54296875" style="2" customWidth="1"/>
    <col min="4880" max="4880" width="16.7265625" style="2" customWidth="1"/>
    <col min="4881" max="4882" width="9.1796875" style="2"/>
    <col min="4883" max="4883" width="11" style="2" customWidth="1"/>
    <col min="4884" max="4884" width="14.26953125" style="2" customWidth="1"/>
    <col min="4885" max="4885" width="9.26953125" style="2" customWidth="1"/>
    <col min="4886" max="5104" width="9.1796875" style="2"/>
    <col min="5105" max="5105" width="1.81640625" style="2" customWidth="1"/>
    <col min="5106" max="5106" width="24.81640625" style="2" customWidth="1"/>
    <col min="5107" max="5107" width="19.81640625" style="2" customWidth="1"/>
    <col min="5108" max="5108" width="2.1796875" style="2" customWidth="1"/>
    <col min="5109" max="5109" width="25.7265625" style="2" customWidth="1"/>
    <col min="5110" max="5110" width="23.7265625" style="2" customWidth="1"/>
    <col min="5111" max="5111" width="1.7265625" style="2" customWidth="1"/>
    <col min="5112" max="5112" width="18.26953125" style="2" customWidth="1"/>
    <col min="5113" max="5113" width="10.81640625" style="2" customWidth="1"/>
    <col min="5114" max="5114" width="9.7265625" style="2" bestFit="1" customWidth="1"/>
    <col min="5115" max="5115" width="10.1796875" style="2" customWidth="1"/>
    <col min="5116" max="5116" width="12.1796875" style="2" customWidth="1"/>
    <col min="5117" max="5117" width="10.7265625" style="2" customWidth="1"/>
    <col min="5118" max="5118" width="9.7265625" style="2" bestFit="1" customWidth="1"/>
    <col min="5119" max="5119" width="10.1796875" style="2" customWidth="1"/>
    <col min="5120" max="5120" width="10.7265625" style="2" customWidth="1"/>
    <col min="5121" max="5123" width="10.1796875" style="2" customWidth="1"/>
    <col min="5124" max="5124" width="10.7265625" style="2" customWidth="1"/>
    <col min="5125" max="5125" width="2.26953125" style="2" customWidth="1"/>
    <col min="5126" max="5126" width="16.453125" style="2" customWidth="1"/>
    <col min="5127" max="5127" width="13.1796875" style="2" customWidth="1"/>
    <col min="5128" max="5128" width="9.1796875" style="2"/>
    <col min="5129" max="5129" width="9.453125" style="2" bestFit="1" customWidth="1"/>
    <col min="5130" max="5130" width="11.453125" style="2" customWidth="1"/>
    <col min="5131" max="5131" width="3" style="2" customWidth="1"/>
    <col min="5132" max="5132" width="15.81640625" style="2" customWidth="1"/>
    <col min="5133" max="5133" width="9.1796875" style="2"/>
    <col min="5134" max="5134" width="9.453125" style="2" bestFit="1" customWidth="1"/>
    <col min="5135" max="5135" width="3.54296875" style="2" customWidth="1"/>
    <col min="5136" max="5136" width="16.7265625" style="2" customWidth="1"/>
    <col min="5137" max="5138" width="9.1796875" style="2"/>
    <col min="5139" max="5139" width="11" style="2" customWidth="1"/>
    <col min="5140" max="5140" width="14.26953125" style="2" customWidth="1"/>
    <col min="5141" max="5141" width="9.26953125" style="2" customWidth="1"/>
    <col min="5142" max="5360" width="9.1796875" style="2"/>
    <col min="5361" max="5361" width="1.81640625" style="2" customWidth="1"/>
    <col min="5362" max="5362" width="24.81640625" style="2" customWidth="1"/>
    <col min="5363" max="5363" width="19.81640625" style="2" customWidth="1"/>
    <col min="5364" max="5364" width="2.1796875" style="2" customWidth="1"/>
    <col min="5365" max="5365" width="25.7265625" style="2" customWidth="1"/>
    <col min="5366" max="5366" width="23.7265625" style="2" customWidth="1"/>
    <col min="5367" max="5367" width="1.7265625" style="2" customWidth="1"/>
    <col min="5368" max="5368" width="18.26953125" style="2" customWidth="1"/>
    <col min="5369" max="5369" width="10.81640625" style="2" customWidth="1"/>
    <col min="5370" max="5370" width="9.7265625" style="2" bestFit="1" customWidth="1"/>
    <col min="5371" max="5371" width="10.1796875" style="2" customWidth="1"/>
    <col min="5372" max="5372" width="12.1796875" style="2" customWidth="1"/>
    <col min="5373" max="5373" width="10.7265625" style="2" customWidth="1"/>
    <col min="5374" max="5374" width="9.7265625" style="2" bestFit="1" customWidth="1"/>
    <col min="5375" max="5375" width="10.1796875" style="2" customWidth="1"/>
    <col min="5376" max="5376" width="10.7265625" style="2" customWidth="1"/>
    <col min="5377" max="5379" width="10.1796875" style="2" customWidth="1"/>
    <col min="5380" max="5380" width="10.7265625" style="2" customWidth="1"/>
    <col min="5381" max="5381" width="2.26953125" style="2" customWidth="1"/>
    <col min="5382" max="5382" width="16.453125" style="2" customWidth="1"/>
    <col min="5383" max="5383" width="13.1796875" style="2" customWidth="1"/>
    <col min="5384" max="5384" width="9.1796875" style="2"/>
    <col min="5385" max="5385" width="9.453125" style="2" bestFit="1" customWidth="1"/>
    <col min="5386" max="5386" width="11.453125" style="2" customWidth="1"/>
    <col min="5387" max="5387" width="3" style="2" customWidth="1"/>
    <col min="5388" max="5388" width="15.81640625" style="2" customWidth="1"/>
    <col min="5389" max="5389" width="9.1796875" style="2"/>
    <col min="5390" max="5390" width="9.453125" style="2" bestFit="1" customWidth="1"/>
    <col min="5391" max="5391" width="3.54296875" style="2" customWidth="1"/>
    <col min="5392" max="5392" width="16.7265625" style="2" customWidth="1"/>
    <col min="5393" max="5394" width="9.1796875" style="2"/>
    <col min="5395" max="5395" width="11" style="2" customWidth="1"/>
    <col min="5396" max="5396" width="14.26953125" style="2" customWidth="1"/>
    <col min="5397" max="5397" width="9.26953125" style="2" customWidth="1"/>
    <col min="5398" max="5616" width="9.1796875" style="2"/>
    <col min="5617" max="5617" width="1.81640625" style="2" customWidth="1"/>
    <col min="5618" max="5618" width="24.81640625" style="2" customWidth="1"/>
    <col min="5619" max="5619" width="19.81640625" style="2" customWidth="1"/>
    <col min="5620" max="5620" width="2.1796875" style="2" customWidth="1"/>
    <col min="5621" max="5621" width="25.7265625" style="2" customWidth="1"/>
    <col min="5622" max="5622" width="23.7265625" style="2" customWidth="1"/>
    <col min="5623" max="5623" width="1.7265625" style="2" customWidth="1"/>
    <col min="5624" max="5624" width="18.26953125" style="2" customWidth="1"/>
    <col min="5625" max="5625" width="10.81640625" style="2" customWidth="1"/>
    <col min="5626" max="5626" width="9.7265625" style="2" bestFit="1" customWidth="1"/>
    <col min="5627" max="5627" width="10.1796875" style="2" customWidth="1"/>
    <col min="5628" max="5628" width="12.1796875" style="2" customWidth="1"/>
    <col min="5629" max="5629" width="10.7265625" style="2" customWidth="1"/>
    <col min="5630" max="5630" width="9.7265625" style="2" bestFit="1" customWidth="1"/>
    <col min="5631" max="5631" width="10.1796875" style="2" customWidth="1"/>
    <col min="5632" max="5632" width="10.7265625" style="2" customWidth="1"/>
    <col min="5633" max="5635" width="10.1796875" style="2" customWidth="1"/>
    <col min="5636" max="5636" width="10.7265625" style="2" customWidth="1"/>
    <col min="5637" max="5637" width="2.26953125" style="2" customWidth="1"/>
    <col min="5638" max="5638" width="16.453125" style="2" customWidth="1"/>
    <col min="5639" max="5639" width="13.1796875" style="2" customWidth="1"/>
    <col min="5640" max="5640" width="9.1796875" style="2"/>
    <col min="5641" max="5641" width="9.453125" style="2" bestFit="1" customWidth="1"/>
    <col min="5642" max="5642" width="11.453125" style="2" customWidth="1"/>
    <col min="5643" max="5643" width="3" style="2" customWidth="1"/>
    <col min="5644" max="5644" width="15.81640625" style="2" customWidth="1"/>
    <col min="5645" max="5645" width="9.1796875" style="2"/>
    <col min="5646" max="5646" width="9.453125" style="2" bestFit="1" customWidth="1"/>
    <col min="5647" max="5647" width="3.54296875" style="2" customWidth="1"/>
    <col min="5648" max="5648" width="16.7265625" style="2" customWidth="1"/>
    <col min="5649" max="5650" width="9.1796875" style="2"/>
    <col min="5651" max="5651" width="11" style="2" customWidth="1"/>
    <col min="5652" max="5652" width="14.26953125" style="2" customWidth="1"/>
    <col min="5653" max="5653" width="9.26953125" style="2" customWidth="1"/>
    <col min="5654" max="5872" width="9.1796875" style="2"/>
    <col min="5873" max="5873" width="1.81640625" style="2" customWidth="1"/>
    <col min="5874" max="5874" width="24.81640625" style="2" customWidth="1"/>
    <col min="5875" max="5875" width="19.81640625" style="2" customWidth="1"/>
    <col min="5876" max="5876" width="2.1796875" style="2" customWidth="1"/>
    <col min="5877" max="5877" width="25.7265625" style="2" customWidth="1"/>
    <col min="5878" max="5878" width="23.7265625" style="2" customWidth="1"/>
    <col min="5879" max="5879" width="1.7265625" style="2" customWidth="1"/>
    <col min="5880" max="5880" width="18.26953125" style="2" customWidth="1"/>
    <col min="5881" max="5881" width="10.81640625" style="2" customWidth="1"/>
    <col min="5882" max="5882" width="9.7265625" style="2" bestFit="1" customWidth="1"/>
    <col min="5883" max="5883" width="10.1796875" style="2" customWidth="1"/>
    <col min="5884" max="5884" width="12.1796875" style="2" customWidth="1"/>
    <col min="5885" max="5885" width="10.7265625" style="2" customWidth="1"/>
    <col min="5886" max="5886" width="9.7265625" style="2" bestFit="1" customWidth="1"/>
    <col min="5887" max="5887" width="10.1796875" style="2" customWidth="1"/>
    <col min="5888" max="5888" width="10.7265625" style="2" customWidth="1"/>
    <col min="5889" max="5891" width="10.1796875" style="2" customWidth="1"/>
    <col min="5892" max="5892" width="10.7265625" style="2" customWidth="1"/>
    <col min="5893" max="5893" width="2.26953125" style="2" customWidth="1"/>
    <col min="5894" max="5894" width="16.453125" style="2" customWidth="1"/>
    <col min="5895" max="5895" width="13.1796875" style="2" customWidth="1"/>
    <col min="5896" max="5896" width="9.1796875" style="2"/>
    <col min="5897" max="5897" width="9.453125" style="2" bestFit="1" customWidth="1"/>
    <col min="5898" max="5898" width="11.453125" style="2" customWidth="1"/>
    <col min="5899" max="5899" width="3" style="2" customWidth="1"/>
    <col min="5900" max="5900" width="15.81640625" style="2" customWidth="1"/>
    <col min="5901" max="5901" width="9.1796875" style="2"/>
    <col min="5902" max="5902" width="9.453125" style="2" bestFit="1" customWidth="1"/>
    <col min="5903" max="5903" width="3.54296875" style="2" customWidth="1"/>
    <col min="5904" max="5904" width="16.7265625" style="2" customWidth="1"/>
    <col min="5905" max="5906" width="9.1796875" style="2"/>
    <col min="5907" max="5907" width="11" style="2" customWidth="1"/>
    <col min="5908" max="5908" width="14.26953125" style="2" customWidth="1"/>
    <col min="5909" max="5909" width="9.26953125" style="2" customWidth="1"/>
    <col min="5910" max="6128" width="9.1796875" style="2"/>
    <col min="6129" max="6129" width="1.81640625" style="2" customWidth="1"/>
    <col min="6130" max="6130" width="24.81640625" style="2" customWidth="1"/>
    <col min="6131" max="6131" width="19.81640625" style="2" customWidth="1"/>
    <col min="6132" max="6132" width="2.1796875" style="2" customWidth="1"/>
    <col min="6133" max="6133" width="25.7265625" style="2" customWidth="1"/>
    <col min="6134" max="6134" width="23.7265625" style="2" customWidth="1"/>
    <col min="6135" max="6135" width="1.7265625" style="2" customWidth="1"/>
    <col min="6136" max="6136" width="18.26953125" style="2" customWidth="1"/>
    <col min="6137" max="6137" width="10.81640625" style="2" customWidth="1"/>
    <col min="6138" max="6138" width="9.7265625" style="2" bestFit="1" customWidth="1"/>
    <col min="6139" max="6139" width="10.1796875" style="2" customWidth="1"/>
    <col min="6140" max="6140" width="12.1796875" style="2" customWidth="1"/>
    <col min="6141" max="6141" width="10.7265625" style="2" customWidth="1"/>
    <col min="6142" max="6142" width="9.7265625" style="2" bestFit="1" customWidth="1"/>
    <col min="6143" max="6143" width="10.1796875" style="2" customWidth="1"/>
    <col min="6144" max="6144" width="10.7265625" style="2" customWidth="1"/>
    <col min="6145" max="6147" width="10.1796875" style="2" customWidth="1"/>
    <col min="6148" max="6148" width="10.7265625" style="2" customWidth="1"/>
    <col min="6149" max="6149" width="2.26953125" style="2" customWidth="1"/>
    <col min="6150" max="6150" width="16.453125" style="2" customWidth="1"/>
    <col min="6151" max="6151" width="13.1796875" style="2" customWidth="1"/>
    <col min="6152" max="6152" width="9.1796875" style="2"/>
    <col min="6153" max="6153" width="9.453125" style="2" bestFit="1" customWidth="1"/>
    <col min="6154" max="6154" width="11.453125" style="2" customWidth="1"/>
    <col min="6155" max="6155" width="3" style="2" customWidth="1"/>
    <col min="6156" max="6156" width="15.81640625" style="2" customWidth="1"/>
    <col min="6157" max="6157" width="9.1796875" style="2"/>
    <col min="6158" max="6158" width="9.453125" style="2" bestFit="1" customWidth="1"/>
    <col min="6159" max="6159" width="3.54296875" style="2" customWidth="1"/>
    <col min="6160" max="6160" width="16.7265625" style="2" customWidth="1"/>
    <col min="6161" max="6162" width="9.1796875" style="2"/>
    <col min="6163" max="6163" width="11" style="2" customWidth="1"/>
    <col min="6164" max="6164" width="14.26953125" style="2" customWidth="1"/>
    <col min="6165" max="6165" width="9.26953125" style="2" customWidth="1"/>
    <col min="6166" max="6384" width="9.1796875" style="2"/>
    <col min="6385" max="6385" width="1.81640625" style="2" customWidth="1"/>
    <col min="6386" max="6386" width="24.81640625" style="2" customWidth="1"/>
    <col min="6387" max="6387" width="19.81640625" style="2" customWidth="1"/>
    <col min="6388" max="6388" width="2.1796875" style="2" customWidth="1"/>
    <col min="6389" max="6389" width="25.7265625" style="2" customWidth="1"/>
    <col min="6390" max="6390" width="23.7265625" style="2" customWidth="1"/>
    <col min="6391" max="6391" width="1.7265625" style="2" customWidth="1"/>
    <col min="6392" max="6392" width="18.26953125" style="2" customWidth="1"/>
    <col min="6393" max="6393" width="10.81640625" style="2" customWidth="1"/>
    <col min="6394" max="6394" width="9.7265625" style="2" bestFit="1" customWidth="1"/>
    <col min="6395" max="6395" width="10.1796875" style="2" customWidth="1"/>
    <col min="6396" max="6396" width="12.1796875" style="2" customWidth="1"/>
    <col min="6397" max="6397" width="10.7265625" style="2" customWidth="1"/>
    <col min="6398" max="6398" width="9.7265625" style="2" bestFit="1" customWidth="1"/>
    <col min="6399" max="6399" width="10.1796875" style="2" customWidth="1"/>
    <col min="6400" max="6400" width="10.7265625" style="2" customWidth="1"/>
    <col min="6401" max="6403" width="10.1796875" style="2" customWidth="1"/>
    <col min="6404" max="6404" width="10.7265625" style="2" customWidth="1"/>
    <col min="6405" max="6405" width="2.26953125" style="2" customWidth="1"/>
    <col min="6406" max="6406" width="16.453125" style="2" customWidth="1"/>
    <col min="6407" max="6407" width="13.1796875" style="2" customWidth="1"/>
    <col min="6408" max="6408" width="9.1796875" style="2"/>
    <col min="6409" max="6409" width="9.453125" style="2" bestFit="1" customWidth="1"/>
    <col min="6410" max="6410" width="11.453125" style="2" customWidth="1"/>
    <col min="6411" max="6411" width="3" style="2" customWidth="1"/>
    <col min="6412" max="6412" width="15.81640625" style="2" customWidth="1"/>
    <col min="6413" max="6413" width="9.1796875" style="2"/>
    <col min="6414" max="6414" width="9.453125" style="2" bestFit="1" customWidth="1"/>
    <col min="6415" max="6415" width="3.54296875" style="2" customWidth="1"/>
    <col min="6416" max="6416" width="16.7265625" style="2" customWidth="1"/>
    <col min="6417" max="6418" width="9.1796875" style="2"/>
    <col min="6419" max="6419" width="11" style="2" customWidth="1"/>
    <col min="6420" max="6420" width="14.26953125" style="2" customWidth="1"/>
    <col min="6421" max="6421" width="9.26953125" style="2" customWidth="1"/>
    <col min="6422" max="6640" width="9.1796875" style="2"/>
    <col min="6641" max="6641" width="1.81640625" style="2" customWidth="1"/>
    <col min="6642" max="6642" width="24.81640625" style="2" customWidth="1"/>
    <col min="6643" max="6643" width="19.81640625" style="2" customWidth="1"/>
    <col min="6644" max="6644" width="2.1796875" style="2" customWidth="1"/>
    <col min="6645" max="6645" width="25.7265625" style="2" customWidth="1"/>
    <col min="6646" max="6646" width="23.7265625" style="2" customWidth="1"/>
    <col min="6647" max="6647" width="1.7265625" style="2" customWidth="1"/>
    <col min="6648" max="6648" width="18.26953125" style="2" customWidth="1"/>
    <col min="6649" max="6649" width="10.81640625" style="2" customWidth="1"/>
    <col min="6650" max="6650" width="9.7265625" style="2" bestFit="1" customWidth="1"/>
    <col min="6651" max="6651" width="10.1796875" style="2" customWidth="1"/>
    <col min="6652" max="6652" width="12.1796875" style="2" customWidth="1"/>
    <col min="6653" max="6653" width="10.7265625" style="2" customWidth="1"/>
    <col min="6654" max="6654" width="9.7265625" style="2" bestFit="1" customWidth="1"/>
    <col min="6655" max="6655" width="10.1796875" style="2" customWidth="1"/>
    <col min="6656" max="6656" width="10.7265625" style="2" customWidth="1"/>
    <col min="6657" max="6659" width="10.1796875" style="2" customWidth="1"/>
    <col min="6660" max="6660" width="10.7265625" style="2" customWidth="1"/>
    <col min="6661" max="6661" width="2.26953125" style="2" customWidth="1"/>
    <col min="6662" max="6662" width="16.453125" style="2" customWidth="1"/>
    <col min="6663" max="6663" width="13.1796875" style="2" customWidth="1"/>
    <col min="6664" max="6664" width="9.1796875" style="2"/>
    <col min="6665" max="6665" width="9.453125" style="2" bestFit="1" customWidth="1"/>
    <col min="6666" max="6666" width="11.453125" style="2" customWidth="1"/>
    <col min="6667" max="6667" width="3" style="2" customWidth="1"/>
    <col min="6668" max="6668" width="15.81640625" style="2" customWidth="1"/>
    <col min="6669" max="6669" width="9.1796875" style="2"/>
    <col min="6670" max="6670" width="9.453125" style="2" bestFit="1" customWidth="1"/>
    <col min="6671" max="6671" width="3.54296875" style="2" customWidth="1"/>
    <col min="6672" max="6672" width="16.7265625" style="2" customWidth="1"/>
    <col min="6673" max="6674" width="9.1796875" style="2"/>
    <col min="6675" max="6675" width="11" style="2" customWidth="1"/>
    <col min="6676" max="6676" width="14.26953125" style="2" customWidth="1"/>
    <col min="6677" max="6677" width="9.26953125" style="2" customWidth="1"/>
    <col min="6678" max="6896" width="9.1796875" style="2"/>
    <col min="6897" max="6897" width="1.81640625" style="2" customWidth="1"/>
    <col min="6898" max="6898" width="24.81640625" style="2" customWidth="1"/>
    <col min="6899" max="6899" width="19.81640625" style="2" customWidth="1"/>
    <col min="6900" max="6900" width="2.1796875" style="2" customWidth="1"/>
    <col min="6901" max="6901" width="25.7265625" style="2" customWidth="1"/>
    <col min="6902" max="6902" width="23.7265625" style="2" customWidth="1"/>
    <col min="6903" max="6903" width="1.7265625" style="2" customWidth="1"/>
    <col min="6904" max="6904" width="18.26953125" style="2" customWidth="1"/>
    <col min="6905" max="6905" width="10.81640625" style="2" customWidth="1"/>
    <col min="6906" max="6906" width="9.7265625" style="2" bestFit="1" customWidth="1"/>
    <col min="6907" max="6907" width="10.1796875" style="2" customWidth="1"/>
    <col min="6908" max="6908" width="12.1796875" style="2" customWidth="1"/>
    <col min="6909" max="6909" width="10.7265625" style="2" customWidth="1"/>
    <col min="6910" max="6910" width="9.7265625" style="2" bestFit="1" customWidth="1"/>
    <col min="6911" max="6911" width="10.1796875" style="2" customWidth="1"/>
    <col min="6912" max="6912" width="10.7265625" style="2" customWidth="1"/>
    <col min="6913" max="6915" width="10.1796875" style="2" customWidth="1"/>
    <col min="6916" max="6916" width="10.7265625" style="2" customWidth="1"/>
    <col min="6917" max="6917" width="2.26953125" style="2" customWidth="1"/>
    <col min="6918" max="6918" width="16.453125" style="2" customWidth="1"/>
    <col min="6919" max="6919" width="13.1796875" style="2" customWidth="1"/>
    <col min="6920" max="6920" width="9.1796875" style="2"/>
    <col min="6921" max="6921" width="9.453125" style="2" bestFit="1" customWidth="1"/>
    <col min="6922" max="6922" width="11.453125" style="2" customWidth="1"/>
    <col min="6923" max="6923" width="3" style="2" customWidth="1"/>
    <col min="6924" max="6924" width="15.81640625" style="2" customWidth="1"/>
    <col min="6925" max="6925" width="9.1796875" style="2"/>
    <col min="6926" max="6926" width="9.453125" style="2" bestFit="1" customWidth="1"/>
    <col min="6927" max="6927" width="3.54296875" style="2" customWidth="1"/>
    <col min="6928" max="6928" width="16.7265625" style="2" customWidth="1"/>
    <col min="6929" max="6930" width="9.1796875" style="2"/>
    <col min="6931" max="6931" width="11" style="2" customWidth="1"/>
    <col min="6932" max="6932" width="14.26953125" style="2" customWidth="1"/>
    <col min="6933" max="6933" width="9.26953125" style="2" customWidth="1"/>
    <col min="6934" max="7152" width="9.1796875" style="2"/>
    <col min="7153" max="7153" width="1.81640625" style="2" customWidth="1"/>
    <col min="7154" max="7154" width="24.81640625" style="2" customWidth="1"/>
    <col min="7155" max="7155" width="19.81640625" style="2" customWidth="1"/>
    <col min="7156" max="7156" width="2.1796875" style="2" customWidth="1"/>
    <col min="7157" max="7157" width="25.7265625" style="2" customWidth="1"/>
    <col min="7158" max="7158" width="23.7265625" style="2" customWidth="1"/>
    <col min="7159" max="7159" width="1.7265625" style="2" customWidth="1"/>
    <col min="7160" max="7160" width="18.26953125" style="2" customWidth="1"/>
    <col min="7161" max="7161" width="10.81640625" style="2" customWidth="1"/>
    <col min="7162" max="7162" width="9.7265625" style="2" bestFit="1" customWidth="1"/>
    <col min="7163" max="7163" width="10.1796875" style="2" customWidth="1"/>
    <col min="7164" max="7164" width="12.1796875" style="2" customWidth="1"/>
    <col min="7165" max="7165" width="10.7265625" style="2" customWidth="1"/>
    <col min="7166" max="7166" width="9.7265625" style="2" bestFit="1" customWidth="1"/>
    <col min="7167" max="7167" width="10.1796875" style="2" customWidth="1"/>
    <col min="7168" max="7168" width="10.7265625" style="2" customWidth="1"/>
    <col min="7169" max="7171" width="10.1796875" style="2" customWidth="1"/>
    <col min="7172" max="7172" width="10.7265625" style="2" customWidth="1"/>
    <col min="7173" max="7173" width="2.26953125" style="2" customWidth="1"/>
    <col min="7174" max="7174" width="16.453125" style="2" customWidth="1"/>
    <col min="7175" max="7175" width="13.1796875" style="2" customWidth="1"/>
    <col min="7176" max="7176" width="9.1796875" style="2"/>
    <col min="7177" max="7177" width="9.453125" style="2" bestFit="1" customWidth="1"/>
    <col min="7178" max="7178" width="11.453125" style="2" customWidth="1"/>
    <col min="7179" max="7179" width="3" style="2" customWidth="1"/>
    <col min="7180" max="7180" width="15.81640625" style="2" customWidth="1"/>
    <col min="7181" max="7181" width="9.1796875" style="2"/>
    <col min="7182" max="7182" width="9.453125" style="2" bestFit="1" customWidth="1"/>
    <col min="7183" max="7183" width="3.54296875" style="2" customWidth="1"/>
    <col min="7184" max="7184" width="16.7265625" style="2" customWidth="1"/>
    <col min="7185" max="7186" width="9.1796875" style="2"/>
    <col min="7187" max="7187" width="11" style="2" customWidth="1"/>
    <col min="7188" max="7188" width="14.26953125" style="2" customWidth="1"/>
    <col min="7189" max="7189" width="9.26953125" style="2" customWidth="1"/>
    <col min="7190" max="7408" width="9.1796875" style="2"/>
    <col min="7409" max="7409" width="1.81640625" style="2" customWidth="1"/>
    <col min="7410" max="7410" width="24.81640625" style="2" customWidth="1"/>
    <col min="7411" max="7411" width="19.81640625" style="2" customWidth="1"/>
    <col min="7412" max="7412" width="2.1796875" style="2" customWidth="1"/>
    <col min="7413" max="7413" width="25.7265625" style="2" customWidth="1"/>
    <col min="7414" max="7414" width="23.7265625" style="2" customWidth="1"/>
    <col min="7415" max="7415" width="1.7265625" style="2" customWidth="1"/>
    <col min="7416" max="7416" width="18.26953125" style="2" customWidth="1"/>
    <col min="7417" max="7417" width="10.81640625" style="2" customWidth="1"/>
    <col min="7418" max="7418" width="9.7265625" style="2" bestFit="1" customWidth="1"/>
    <col min="7419" max="7419" width="10.1796875" style="2" customWidth="1"/>
    <col min="7420" max="7420" width="12.1796875" style="2" customWidth="1"/>
    <col min="7421" max="7421" width="10.7265625" style="2" customWidth="1"/>
    <col min="7422" max="7422" width="9.7265625" style="2" bestFit="1" customWidth="1"/>
    <col min="7423" max="7423" width="10.1796875" style="2" customWidth="1"/>
    <col min="7424" max="7424" width="10.7265625" style="2" customWidth="1"/>
    <col min="7425" max="7427" width="10.1796875" style="2" customWidth="1"/>
    <col min="7428" max="7428" width="10.7265625" style="2" customWidth="1"/>
    <col min="7429" max="7429" width="2.26953125" style="2" customWidth="1"/>
    <col min="7430" max="7430" width="16.453125" style="2" customWidth="1"/>
    <col min="7431" max="7431" width="13.1796875" style="2" customWidth="1"/>
    <col min="7432" max="7432" width="9.1796875" style="2"/>
    <col min="7433" max="7433" width="9.453125" style="2" bestFit="1" customWidth="1"/>
    <col min="7434" max="7434" width="11.453125" style="2" customWidth="1"/>
    <col min="7435" max="7435" width="3" style="2" customWidth="1"/>
    <col min="7436" max="7436" width="15.81640625" style="2" customWidth="1"/>
    <col min="7437" max="7437" width="9.1796875" style="2"/>
    <col min="7438" max="7438" width="9.453125" style="2" bestFit="1" customWidth="1"/>
    <col min="7439" max="7439" width="3.54296875" style="2" customWidth="1"/>
    <col min="7440" max="7440" width="16.7265625" style="2" customWidth="1"/>
    <col min="7441" max="7442" width="9.1796875" style="2"/>
    <col min="7443" max="7443" width="11" style="2" customWidth="1"/>
    <col min="7444" max="7444" width="14.26953125" style="2" customWidth="1"/>
    <col min="7445" max="7445" width="9.26953125" style="2" customWidth="1"/>
    <col min="7446" max="7664" width="9.1796875" style="2"/>
    <col min="7665" max="7665" width="1.81640625" style="2" customWidth="1"/>
    <col min="7666" max="7666" width="24.81640625" style="2" customWidth="1"/>
    <col min="7667" max="7667" width="19.81640625" style="2" customWidth="1"/>
    <col min="7668" max="7668" width="2.1796875" style="2" customWidth="1"/>
    <col min="7669" max="7669" width="25.7265625" style="2" customWidth="1"/>
    <col min="7670" max="7670" width="23.7265625" style="2" customWidth="1"/>
    <col min="7671" max="7671" width="1.7265625" style="2" customWidth="1"/>
    <col min="7672" max="7672" width="18.26953125" style="2" customWidth="1"/>
    <col min="7673" max="7673" width="10.81640625" style="2" customWidth="1"/>
    <col min="7674" max="7674" width="9.7265625" style="2" bestFit="1" customWidth="1"/>
    <col min="7675" max="7675" width="10.1796875" style="2" customWidth="1"/>
    <col min="7676" max="7676" width="12.1796875" style="2" customWidth="1"/>
    <col min="7677" max="7677" width="10.7265625" style="2" customWidth="1"/>
    <col min="7678" max="7678" width="9.7265625" style="2" bestFit="1" customWidth="1"/>
    <col min="7679" max="7679" width="10.1796875" style="2" customWidth="1"/>
    <col min="7680" max="7680" width="10.7265625" style="2" customWidth="1"/>
    <col min="7681" max="7683" width="10.1796875" style="2" customWidth="1"/>
    <col min="7684" max="7684" width="10.7265625" style="2" customWidth="1"/>
    <col min="7685" max="7685" width="2.26953125" style="2" customWidth="1"/>
    <col min="7686" max="7686" width="16.453125" style="2" customWidth="1"/>
    <col min="7687" max="7687" width="13.1796875" style="2" customWidth="1"/>
    <col min="7688" max="7688" width="9.1796875" style="2"/>
    <col min="7689" max="7689" width="9.453125" style="2" bestFit="1" customWidth="1"/>
    <col min="7690" max="7690" width="11.453125" style="2" customWidth="1"/>
    <col min="7691" max="7691" width="3" style="2" customWidth="1"/>
    <col min="7692" max="7692" width="15.81640625" style="2" customWidth="1"/>
    <col min="7693" max="7693" width="9.1796875" style="2"/>
    <col min="7694" max="7694" width="9.453125" style="2" bestFit="1" customWidth="1"/>
    <col min="7695" max="7695" width="3.54296875" style="2" customWidth="1"/>
    <col min="7696" max="7696" width="16.7265625" style="2" customWidth="1"/>
    <col min="7697" max="7698" width="9.1796875" style="2"/>
    <col min="7699" max="7699" width="11" style="2" customWidth="1"/>
    <col min="7700" max="7700" width="14.26953125" style="2" customWidth="1"/>
    <col min="7701" max="7701" width="9.26953125" style="2" customWidth="1"/>
    <col min="7702" max="7920" width="9.1796875" style="2"/>
    <col min="7921" max="7921" width="1.81640625" style="2" customWidth="1"/>
    <col min="7922" max="7922" width="24.81640625" style="2" customWidth="1"/>
    <col min="7923" max="7923" width="19.81640625" style="2" customWidth="1"/>
    <col min="7924" max="7924" width="2.1796875" style="2" customWidth="1"/>
    <col min="7925" max="7925" width="25.7265625" style="2" customWidth="1"/>
    <col min="7926" max="7926" width="23.7265625" style="2" customWidth="1"/>
    <col min="7927" max="7927" width="1.7265625" style="2" customWidth="1"/>
    <col min="7928" max="7928" width="18.26953125" style="2" customWidth="1"/>
    <col min="7929" max="7929" width="10.81640625" style="2" customWidth="1"/>
    <col min="7930" max="7930" width="9.7265625" style="2" bestFit="1" customWidth="1"/>
    <col min="7931" max="7931" width="10.1796875" style="2" customWidth="1"/>
    <col min="7932" max="7932" width="12.1796875" style="2" customWidth="1"/>
    <col min="7933" max="7933" width="10.7265625" style="2" customWidth="1"/>
    <col min="7934" max="7934" width="9.7265625" style="2" bestFit="1" customWidth="1"/>
    <col min="7935" max="7935" width="10.1796875" style="2" customWidth="1"/>
    <col min="7936" max="7936" width="10.7265625" style="2" customWidth="1"/>
    <col min="7937" max="7939" width="10.1796875" style="2" customWidth="1"/>
    <col min="7940" max="7940" width="10.7265625" style="2" customWidth="1"/>
    <col min="7941" max="7941" width="2.26953125" style="2" customWidth="1"/>
    <col min="7942" max="7942" width="16.453125" style="2" customWidth="1"/>
    <col min="7943" max="7943" width="13.1796875" style="2" customWidth="1"/>
    <col min="7944" max="7944" width="9.1796875" style="2"/>
    <col min="7945" max="7945" width="9.453125" style="2" bestFit="1" customWidth="1"/>
    <col min="7946" max="7946" width="11.453125" style="2" customWidth="1"/>
    <col min="7947" max="7947" width="3" style="2" customWidth="1"/>
    <col min="7948" max="7948" width="15.81640625" style="2" customWidth="1"/>
    <col min="7949" max="7949" width="9.1796875" style="2"/>
    <col min="7950" max="7950" width="9.453125" style="2" bestFit="1" customWidth="1"/>
    <col min="7951" max="7951" width="3.54296875" style="2" customWidth="1"/>
    <col min="7952" max="7952" width="16.7265625" style="2" customWidth="1"/>
    <col min="7953" max="7954" width="9.1796875" style="2"/>
    <col min="7955" max="7955" width="11" style="2" customWidth="1"/>
    <col min="7956" max="7956" width="14.26953125" style="2" customWidth="1"/>
    <col min="7957" max="7957" width="9.26953125" style="2" customWidth="1"/>
    <col min="7958" max="8176" width="9.1796875" style="2"/>
    <col min="8177" max="8177" width="1.81640625" style="2" customWidth="1"/>
    <col min="8178" max="8178" width="24.81640625" style="2" customWidth="1"/>
    <col min="8179" max="8179" width="19.81640625" style="2" customWidth="1"/>
    <col min="8180" max="8180" width="2.1796875" style="2" customWidth="1"/>
    <col min="8181" max="8181" width="25.7265625" style="2" customWidth="1"/>
    <col min="8182" max="8182" width="23.7265625" style="2" customWidth="1"/>
    <col min="8183" max="8183" width="1.7265625" style="2" customWidth="1"/>
    <col min="8184" max="8184" width="18.26953125" style="2" customWidth="1"/>
    <col min="8185" max="8185" width="10.81640625" style="2" customWidth="1"/>
    <col min="8186" max="8186" width="9.7265625" style="2" bestFit="1" customWidth="1"/>
    <col min="8187" max="8187" width="10.1796875" style="2" customWidth="1"/>
    <col min="8188" max="8188" width="12.1796875" style="2" customWidth="1"/>
    <col min="8189" max="8189" width="10.7265625" style="2" customWidth="1"/>
    <col min="8190" max="8190" width="9.7265625" style="2" bestFit="1" customWidth="1"/>
    <col min="8191" max="8191" width="10.1796875" style="2" customWidth="1"/>
    <col min="8192" max="8192" width="10.7265625" style="2" customWidth="1"/>
    <col min="8193" max="8195" width="10.1796875" style="2" customWidth="1"/>
    <col min="8196" max="8196" width="10.7265625" style="2" customWidth="1"/>
    <col min="8197" max="8197" width="2.26953125" style="2" customWidth="1"/>
    <col min="8198" max="8198" width="16.453125" style="2" customWidth="1"/>
    <col min="8199" max="8199" width="13.1796875" style="2" customWidth="1"/>
    <col min="8200" max="8200" width="9.1796875" style="2"/>
    <col min="8201" max="8201" width="9.453125" style="2" bestFit="1" customWidth="1"/>
    <col min="8202" max="8202" width="11.453125" style="2" customWidth="1"/>
    <col min="8203" max="8203" width="3" style="2" customWidth="1"/>
    <col min="8204" max="8204" width="15.81640625" style="2" customWidth="1"/>
    <col min="8205" max="8205" width="9.1796875" style="2"/>
    <col min="8206" max="8206" width="9.453125" style="2" bestFit="1" customWidth="1"/>
    <col min="8207" max="8207" width="3.54296875" style="2" customWidth="1"/>
    <col min="8208" max="8208" width="16.7265625" style="2" customWidth="1"/>
    <col min="8209" max="8210" width="9.1796875" style="2"/>
    <col min="8211" max="8211" width="11" style="2" customWidth="1"/>
    <col min="8212" max="8212" width="14.26953125" style="2" customWidth="1"/>
    <col min="8213" max="8213" width="9.26953125" style="2" customWidth="1"/>
    <col min="8214" max="8432" width="9.1796875" style="2"/>
    <col min="8433" max="8433" width="1.81640625" style="2" customWidth="1"/>
    <col min="8434" max="8434" width="24.81640625" style="2" customWidth="1"/>
    <col min="8435" max="8435" width="19.81640625" style="2" customWidth="1"/>
    <col min="8436" max="8436" width="2.1796875" style="2" customWidth="1"/>
    <col min="8437" max="8437" width="25.7265625" style="2" customWidth="1"/>
    <col min="8438" max="8438" width="23.7265625" style="2" customWidth="1"/>
    <col min="8439" max="8439" width="1.7265625" style="2" customWidth="1"/>
    <col min="8440" max="8440" width="18.26953125" style="2" customWidth="1"/>
    <col min="8441" max="8441" width="10.81640625" style="2" customWidth="1"/>
    <col min="8442" max="8442" width="9.7265625" style="2" bestFit="1" customWidth="1"/>
    <col min="8443" max="8443" width="10.1796875" style="2" customWidth="1"/>
    <col min="8444" max="8444" width="12.1796875" style="2" customWidth="1"/>
    <col min="8445" max="8445" width="10.7265625" style="2" customWidth="1"/>
    <col min="8446" max="8446" width="9.7265625" style="2" bestFit="1" customWidth="1"/>
    <col min="8447" max="8447" width="10.1796875" style="2" customWidth="1"/>
    <col min="8448" max="8448" width="10.7265625" style="2" customWidth="1"/>
    <col min="8449" max="8451" width="10.1796875" style="2" customWidth="1"/>
    <col min="8452" max="8452" width="10.7265625" style="2" customWidth="1"/>
    <col min="8453" max="8453" width="2.26953125" style="2" customWidth="1"/>
    <col min="8454" max="8454" width="16.453125" style="2" customWidth="1"/>
    <col min="8455" max="8455" width="13.1796875" style="2" customWidth="1"/>
    <col min="8456" max="8456" width="9.1796875" style="2"/>
    <col min="8457" max="8457" width="9.453125" style="2" bestFit="1" customWidth="1"/>
    <col min="8458" max="8458" width="11.453125" style="2" customWidth="1"/>
    <col min="8459" max="8459" width="3" style="2" customWidth="1"/>
    <col min="8460" max="8460" width="15.81640625" style="2" customWidth="1"/>
    <col min="8461" max="8461" width="9.1796875" style="2"/>
    <col min="8462" max="8462" width="9.453125" style="2" bestFit="1" customWidth="1"/>
    <col min="8463" max="8463" width="3.54296875" style="2" customWidth="1"/>
    <col min="8464" max="8464" width="16.7265625" style="2" customWidth="1"/>
    <col min="8465" max="8466" width="9.1796875" style="2"/>
    <col min="8467" max="8467" width="11" style="2" customWidth="1"/>
    <col min="8468" max="8468" width="14.26953125" style="2" customWidth="1"/>
    <col min="8469" max="8469" width="9.26953125" style="2" customWidth="1"/>
    <col min="8470" max="8688" width="9.1796875" style="2"/>
    <col min="8689" max="8689" width="1.81640625" style="2" customWidth="1"/>
    <col min="8690" max="8690" width="24.81640625" style="2" customWidth="1"/>
    <col min="8691" max="8691" width="19.81640625" style="2" customWidth="1"/>
    <col min="8692" max="8692" width="2.1796875" style="2" customWidth="1"/>
    <col min="8693" max="8693" width="25.7265625" style="2" customWidth="1"/>
    <col min="8694" max="8694" width="23.7265625" style="2" customWidth="1"/>
    <col min="8695" max="8695" width="1.7265625" style="2" customWidth="1"/>
    <col min="8696" max="8696" width="18.26953125" style="2" customWidth="1"/>
    <col min="8697" max="8697" width="10.81640625" style="2" customWidth="1"/>
    <col min="8698" max="8698" width="9.7265625" style="2" bestFit="1" customWidth="1"/>
    <col min="8699" max="8699" width="10.1796875" style="2" customWidth="1"/>
    <col min="8700" max="8700" width="12.1796875" style="2" customWidth="1"/>
    <col min="8701" max="8701" width="10.7265625" style="2" customWidth="1"/>
    <col min="8702" max="8702" width="9.7265625" style="2" bestFit="1" customWidth="1"/>
    <col min="8703" max="8703" width="10.1796875" style="2" customWidth="1"/>
    <col min="8704" max="8704" width="10.7265625" style="2" customWidth="1"/>
    <col min="8705" max="8707" width="10.1796875" style="2" customWidth="1"/>
    <col min="8708" max="8708" width="10.7265625" style="2" customWidth="1"/>
    <col min="8709" max="8709" width="2.26953125" style="2" customWidth="1"/>
    <col min="8710" max="8710" width="16.453125" style="2" customWidth="1"/>
    <col min="8711" max="8711" width="13.1796875" style="2" customWidth="1"/>
    <col min="8712" max="8712" width="9.1796875" style="2"/>
    <col min="8713" max="8713" width="9.453125" style="2" bestFit="1" customWidth="1"/>
    <col min="8714" max="8714" width="11.453125" style="2" customWidth="1"/>
    <col min="8715" max="8715" width="3" style="2" customWidth="1"/>
    <col min="8716" max="8716" width="15.81640625" style="2" customWidth="1"/>
    <col min="8717" max="8717" width="9.1796875" style="2"/>
    <col min="8718" max="8718" width="9.453125" style="2" bestFit="1" customWidth="1"/>
    <col min="8719" max="8719" width="3.54296875" style="2" customWidth="1"/>
    <col min="8720" max="8720" width="16.7265625" style="2" customWidth="1"/>
    <col min="8721" max="8722" width="9.1796875" style="2"/>
    <col min="8723" max="8723" width="11" style="2" customWidth="1"/>
    <col min="8724" max="8724" width="14.26953125" style="2" customWidth="1"/>
    <col min="8725" max="8725" width="9.26953125" style="2" customWidth="1"/>
    <col min="8726" max="8944" width="9.1796875" style="2"/>
    <col min="8945" max="8945" width="1.81640625" style="2" customWidth="1"/>
    <col min="8946" max="8946" width="24.81640625" style="2" customWidth="1"/>
    <col min="8947" max="8947" width="19.81640625" style="2" customWidth="1"/>
    <col min="8948" max="8948" width="2.1796875" style="2" customWidth="1"/>
    <col min="8949" max="8949" width="25.7265625" style="2" customWidth="1"/>
    <col min="8950" max="8950" width="23.7265625" style="2" customWidth="1"/>
    <col min="8951" max="8951" width="1.7265625" style="2" customWidth="1"/>
    <col min="8952" max="8952" width="18.26953125" style="2" customWidth="1"/>
    <col min="8953" max="8953" width="10.81640625" style="2" customWidth="1"/>
    <col min="8954" max="8954" width="9.7265625" style="2" bestFit="1" customWidth="1"/>
    <col min="8955" max="8955" width="10.1796875" style="2" customWidth="1"/>
    <col min="8956" max="8956" width="12.1796875" style="2" customWidth="1"/>
    <col min="8957" max="8957" width="10.7265625" style="2" customWidth="1"/>
    <col min="8958" max="8958" width="9.7265625" style="2" bestFit="1" customWidth="1"/>
    <col min="8959" max="8959" width="10.1796875" style="2" customWidth="1"/>
    <col min="8960" max="8960" width="10.7265625" style="2" customWidth="1"/>
    <col min="8961" max="8963" width="10.1796875" style="2" customWidth="1"/>
    <col min="8964" max="8964" width="10.7265625" style="2" customWidth="1"/>
    <col min="8965" max="8965" width="2.26953125" style="2" customWidth="1"/>
    <col min="8966" max="8966" width="16.453125" style="2" customWidth="1"/>
    <col min="8967" max="8967" width="13.1796875" style="2" customWidth="1"/>
    <col min="8968" max="8968" width="9.1796875" style="2"/>
    <col min="8969" max="8969" width="9.453125" style="2" bestFit="1" customWidth="1"/>
    <col min="8970" max="8970" width="11.453125" style="2" customWidth="1"/>
    <col min="8971" max="8971" width="3" style="2" customWidth="1"/>
    <col min="8972" max="8972" width="15.81640625" style="2" customWidth="1"/>
    <col min="8973" max="8973" width="9.1796875" style="2"/>
    <col min="8974" max="8974" width="9.453125" style="2" bestFit="1" customWidth="1"/>
    <col min="8975" max="8975" width="3.54296875" style="2" customWidth="1"/>
    <col min="8976" max="8976" width="16.7265625" style="2" customWidth="1"/>
    <col min="8977" max="8978" width="9.1796875" style="2"/>
    <col min="8979" max="8979" width="11" style="2" customWidth="1"/>
    <col min="8980" max="8980" width="14.26953125" style="2" customWidth="1"/>
    <col min="8981" max="8981" width="9.26953125" style="2" customWidth="1"/>
    <col min="8982" max="9200" width="9.1796875" style="2"/>
    <col min="9201" max="9201" width="1.81640625" style="2" customWidth="1"/>
    <col min="9202" max="9202" width="24.81640625" style="2" customWidth="1"/>
    <col min="9203" max="9203" width="19.81640625" style="2" customWidth="1"/>
    <col min="9204" max="9204" width="2.1796875" style="2" customWidth="1"/>
    <col min="9205" max="9205" width="25.7265625" style="2" customWidth="1"/>
    <col min="9206" max="9206" width="23.7265625" style="2" customWidth="1"/>
    <col min="9207" max="9207" width="1.7265625" style="2" customWidth="1"/>
    <col min="9208" max="9208" width="18.26953125" style="2" customWidth="1"/>
    <col min="9209" max="9209" width="10.81640625" style="2" customWidth="1"/>
    <col min="9210" max="9210" width="9.7265625" style="2" bestFit="1" customWidth="1"/>
    <col min="9211" max="9211" width="10.1796875" style="2" customWidth="1"/>
    <col min="9212" max="9212" width="12.1796875" style="2" customWidth="1"/>
    <col min="9213" max="9213" width="10.7265625" style="2" customWidth="1"/>
    <col min="9214" max="9214" width="9.7265625" style="2" bestFit="1" customWidth="1"/>
    <col min="9215" max="9215" width="10.1796875" style="2" customWidth="1"/>
    <col min="9216" max="9216" width="10.7265625" style="2" customWidth="1"/>
    <col min="9217" max="9219" width="10.1796875" style="2" customWidth="1"/>
    <col min="9220" max="9220" width="10.7265625" style="2" customWidth="1"/>
    <col min="9221" max="9221" width="2.26953125" style="2" customWidth="1"/>
    <col min="9222" max="9222" width="16.453125" style="2" customWidth="1"/>
    <col min="9223" max="9223" width="13.1796875" style="2" customWidth="1"/>
    <col min="9224" max="9224" width="9.1796875" style="2"/>
    <col min="9225" max="9225" width="9.453125" style="2" bestFit="1" customWidth="1"/>
    <col min="9226" max="9226" width="11.453125" style="2" customWidth="1"/>
    <col min="9227" max="9227" width="3" style="2" customWidth="1"/>
    <col min="9228" max="9228" width="15.81640625" style="2" customWidth="1"/>
    <col min="9229" max="9229" width="9.1796875" style="2"/>
    <col min="9230" max="9230" width="9.453125" style="2" bestFit="1" customWidth="1"/>
    <col min="9231" max="9231" width="3.54296875" style="2" customWidth="1"/>
    <col min="9232" max="9232" width="16.7265625" style="2" customWidth="1"/>
    <col min="9233" max="9234" width="9.1796875" style="2"/>
    <col min="9235" max="9235" width="11" style="2" customWidth="1"/>
    <col min="9236" max="9236" width="14.26953125" style="2" customWidth="1"/>
    <col min="9237" max="9237" width="9.26953125" style="2" customWidth="1"/>
    <col min="9238" max="9456" width="9.1796875" style="2"/>
    <col min="9457" max="9457" width="1.81640625" style="2" customWidth="1"/>
    <col min="9458" max="9458" width="24.81640625" style="2" customWidth="1"/>
    <col min="9459" max="9459" width="19.81640625" style="2" customWidth="1"/>
    <col min="9460" max="9460" width="2.1796875" style="2" customWidth="1"/>
    <col min="9461" max="9461" width="25.7265625" style="2" customWidth="1"/>
    <col min="9462" max="9462" width="23.7265625" style="2" customWidth="1"/>
    <col min="9463" max="9463" width="1.7265625" style="2" customWidth="1"/>
    <col min="9464" max="9464" width="18.26953125" style="2" customWidth="1"/>
    <col min="9465" max="9465" width="10.81640625" style="2" customWidth="1"/>
    <col min="9466" max="9466" width="9.7265625" style="2" bestFit="1" customWidth="1"/>
    <col min="9467" max="9467" width="10.1796875" style="2" customWidth="1"/>
    <col min="9468" max="9468" width="12.1796875" style="2" customWidth="1"/>
    <col min="9469" max="9469" width="10.7265625" style="2" customWidth="1"/>
    <col min="9470" max="9470" width="9.7265625" style="2" bestFit="1" customWidth="1"/>
    <col min="9471" max="9471" width="10.1796875" style="2" customWidth="1"/>
    <col min="9472" max="9472" width="10.7265625" style="2" customWidth="1"/>
    <col min="9473" max="9475" width="10.1796875" style="2" customWidth="1"/>
    <col min="9476" max="9476" width="10.7265625" style="2" customWidth="1"/>
    <col min="9477" max="9477" width="2.26953125" style="2" customWidth="1"/>
    <col min="9478" max="9478" width="16.453125" style="2" customWidth="1"/>
    <col min="9479" max="9479" width="13.1796875" style="2" customWidth="1"/>
    <col min="9480" max="9480" width="9.1796875" style="2"/>
    <col min="9481" max="9481" width="9.453125" style="2" bestFit="1" customWidth="1"/>
    <col min="9482" max="9482" width="11.453125" style="2" customWidth="1"/>
    <col min="9483" max="9483" width="3" style="2" customWidth="1"/>
    <col min="9484" max="9484" width="15.81640625" style="2" customWidth="1"/>
    <col min="9485" max="9485" width="9.1796875" style="2"/>
    <col min="9486" max="9486" width="9.453125" style="2" bestFit="1" customWidth="1"/>
    <col min="9487" max="9487" width="3.54296875" style="2" customWidth="1"/>
    <col min="9488" max="9488" width="16.7265625" style="2" customWidth="1"/>
    <col min="9489" max="9490" width="9.1796875" style="2"/>
    <col min="9491" max="9491" width="11" style="2" customWidth="1"/>
    <col min="9492" max="9492" width="14.26953125" style="2" customWidth="1"/>
    <col min="9493" max="9493" width="9.26953125" style="2" customWidth="1"/>
    <col min="9494" max="9712" width="9.1796875" style="2"/>
    <col min="9713" max="9713" width="1.81640625" style="2" customWidth="1"/>
    <col min="9714" max="9714" width="24.81640625" style="2" customWidth="1"/>
    <col min="9715" max="9715" width="19.81640625" style="2" customWidth="1"/>
    <col min="9716" max="9716" width="2.1796875" style="2" customWidth="1"/>
    <col min="9717" max="9717" width="25.7265625" style="2" customWidth="1"/>
    <col min="9718" max="9718" width="23.7265625" style="2" customWidth="1"/>
    <col min="9719" max="9719" width="1.7265625" style="2" customWidth="1"/>
    <col min="9720" max="9720" width="18.26953125" style="2" customWidth="1"/>
    <col min="9721" max="9721" width="10.81640625" style="2" customWidth="1"/>
    <col min="9722" max="9722" width="9.7265625" style="2" bestFit="1" customWidth="1"/>
    <col min="9723" max="9723" width="10.1796875" style="2" customWidth="1"/>
    <col min="9724" max="9724" width="12.1796875" style="2" customWidth="1"/>
    <col min="9725" max="9725" width="10.7265625" style="2" customWidth="1"/>
    <col min="9726" max="9726" width="9.7265625" style="2" bestFit="1" customWidth="1"/>
    <col min="9727" max="9727" width="10.1796875" style="2" customWidth="1"/>
    <col min="9728" max="9728" width="10.7265625" style="2" customWidth="1"/>
    <col min="9729" max="9731" width="10.1796875" style="2" customWidth="1"/>
    <col min="9732" max="9732" width="10.7265625" style="2" customWidth="1"/>
    <col min="9733" max="9733" width="2.26953125" style="2" customWidth="1"/>
    <col min="9734" max="9734" width="16.453125" style="2" customWidth="1"/>
    <col min="9735" max="9735" width="13.1796875" style="2" customWidth="1"/>
    <col min="9736" max="9736" width="9.1796875" style="2"/>
    <col min="9737" max="9737" width="9.453125" style="2" bestFit="1" customWidth="1"/>
    <col min="9738" max="9738" width="11.453125" style="2" customWidth="1"/>
    <col min="9739" max="9739" width="3" style="2" customWidth="1"/>
    <col min="9740" max="9740" width="15.81640625" style="2" customWidth="1"/>
    <col min="9741" max="9741" width="9.1796875" style="2"/>
    <col min="9742" max="9742" width="9.453125" style="2" bestFit="1" customWidth="1"/>
    <col min="9743" max="9743" width="3.54296875" style="2" customWidth="1"/>
    <col min="9744" max="9744" width="16.7265625" style="2" customWidth="1"/>
    <col min="9745" max="9746" width="9.1796875" style="2"/>
    <col min="9747" max="9747" width="11" style="2" customWidth="1"/>
    <col min="9748" max="9748" width="14.26953125" style="2" customWidth="1"/>
    <col min="9749" max="9749" width="9.26953125" style="2" customWidth="1"/>
    <col min="9750" max="9968" width="9.1796875" style="2"/>
    <col min="9969" max="9969" width="1.81640625" style="2" customWidth="1"/>
    <col min="9970" max="9970" width="24.81640625" style="2" customWidth="1"/>
    <col min="9971" max="9971" width="19.81640625" style="2" customWidth="1"/>
    <col min="9972" max="9972" width="2.1796875" style="2" customWidth="1"/>
    <col min="9973" max="9973" width="25.7265625" style="2" customWidth="1"/>
    <col min="9974" max="9974" width="23.7265625" style="2" customWidth="1"/>
    <col min="9975" max="9975" width="1.7265625" style="2" customWidth="1"/>
    <col min="9976" max="9976" width="18.26953125" style="2" customWidth="1"/>
    <col min="9977" max="9977" width="10.81640625" style="2" customWidth="1"/>
    <col min="9978" max="9978" width="9.7265625" style="2" bestFit="1" customWidth="1"/>
    <col min="9979" max="9979" width="10.1796875" style="2" customWidth="1"/>
    <col min="9980" max="9980" width="12.1796875" style="2" customWidth="1"/>
    <col min="9981" max="9981" width="10.7265625" style="2" customWidth="1"/>
    <col min="9982" max="9982" width="9.7265625" style="2" bestFit="1" customWidth="1"/>
    <col min="9983" max="9983" width="10.1796875" style="2" customWidth="1"/>
    <col min="9984" max="9984" width="10.7265625" style="2" customWidth="1"/>
    <col min="9985" max="9987" width="10.1796875" style="2" customWidth="1"/>
    <col min="9988" max="9988" width="10.7265625" style="2" customWidth="1"/>
    <col min="9989" max="9989" width="2.26953125" style="2" customWidth="1"/>
    <col min="9990" max="9990" width="16.453125" style="2" customWidth="1"/>
    <col min="9991" max="9991" width="13.1796875" style="2" customWidth="1"/>
    <col min="9992" max="9992" width="9.1796875" style="2"/>
    <col min="9993" max="9993" width="9.453125" style="2" bestFit="1" customWidth="1"/>
    <col min="9994" max="9994" width="11.453125" style="2" customWidth="1"/>
    <col min="9995" max="9995" width="3" style="2" customWidth="1"/>
    <col min="9996" max="9996" width="15.81640625" style="2" customWidth="1"/>
    <col min="9997" max="9997" width="9.1796875" style="2"/>
    <col min="9998" max="9998" width="9.453125" style="2" bestFit="1" customWidth="1"/>
    <col min="9999" max="9999" width="3.54296875" style="2" customWidth="1"/>
    <col min="10000" max="10000" width="16.7265625" style="2" customWidth="1"/>
    <col min="10001" max="10002" width="9.1796875" style="2"/>
    <col min="10003" max="10003" width="11" style="2" customWidth="1"/>
    <col min="10004" max="10004" width="14.26953125" style="2" customWidth="1"/>
    <col min="10005" max="10005" width="9.26953125" style="2" customWidth="1"/>
    <col min="10006" max="10224" width="9.1796875" style="2"/>
    <col min="10225" max="10225" width="1.81640625" style="2" customWidth="1"/>
    <col min="10226" max="10226" width="24.81640625" style="2" customWidth="1"/>
    <col min="10227" max="10227" width="19.81640625" style="2" customWidth="1"/>
    <col min="10228" max="10228" width="2.1796875" style="2" customWidth="1"/>
    <col min="10229" max="10229" width="25.7265625" style="2" customWidth="1"/>
    <col min="10230" max="10230" width="23.7265625" style="2" customWidth="1"/>
    <col min="10231" max="10231" width="1.7265625" style="2" customWidth="1"/>
    <col min="10232" max="10232" width="18.26953125" style="2" customWidth="1"/>
    <col min="10233" max="10233" width="10.81640625" style="2" customWidth="1"/>
    <col min="10234" max="10234" width="9.7265625" style="2" bestFit="1" customWidth="1"/>
    <col min="10235" max="10235" width="10.1796875" style="2" customWidth="1"/>
    <col min="10236" max="10236" width="12.1796875" style="2" customWidth="1"/>
    <col min="10237" max="10237" width="10.7265625" style="2" customWidth="1"/>
    <col min="10238" max="10238" width="9.7265625" style="2" bestFit="1" customWidth="1"/>
    <col min="10239" max="10239" width="10.1796875" style="2" customWidth="1"/>
    <col min="10240" max="10240" width="10.7265625" style="2" customWidth="1"/>
    <col min="10241" max="10243" width="10.1796875" style="2" customWidth="1"/>
    <col min="10244" max="10244" width="10.7265625" style="2" customWidth="1"/>
    <col min="10245" max="10245" width="2.26953125" style="2" customWidth="1"/>
    <col min="10246" max="10246" width="16.453125" style="2" customWidth="1"/>
    <col min="10247" max="10247" width="13.1796875" style="2" customWidth="1"/>
    <col min="10248" max="10248" width="9.1796875" style="2"/>
    <col min="10249" max="10249" width="9.453125" style="2" bestFit="1" customWidth="1"/>
    <col min="10250" max="10250" width="11.453125" style="2" customWidth="1"/>
    <col min="10251" max="10251" width="3" style="2" customWidth="1"/>
    <col min="10252" max="10252" width="15.81640625" style="2" customWidth="1"/>
    <col min="10253" max="10253" width="9.1796875" style="2"/>
    <col min="10254" max="10254" width="9.453125" style="2" bestFit="1" customWidth="1"/>
    <col min="10255" max="10255" width="3.54296875" style="2" customWidth="1"/>
    <col min="10256" max="10256" width="16.7265625" style="2" customWidth="1"/>
    <col min="10257" max="10258" width="9.1796875" style="2"/>
    <col min="10259" max="10259" width="11" style="2" customWidth="1"/>
    <col min="10260" max="10260" width="14.26953125" style="2" customWidth="1"/>
    <col min="10261" max="10261" width="9.26953125" style="2" customWidth="1"/>
    <col min="10262" max="10480" width="9.1796875" style="2"/>
    <col min="10481" max="10481" width="1.81640625" style="2" customWidth="1"/>
    <col min="10482" max="10482" width="24.81640625" style="2" customWidth="1"/>
    <col min="10483" max="10483" width="19.81640625" style="2" customWidth="1"/>
    <col min="10484" max="10484" width="2.1796875" style="2" customWidth="1"/>
    <col min="10485" max="10485" width="25.7265625" style="2" customWidth="1"/>
    <col min="10486" max="10486" width="23.7265625" style="2" customWidth="1"/>
    <col min="10487" max="10487" width="1.7265625" style="2" customWidth="1"/>
    <col min="10488" max="10488" width="18.26953125" style="2" customWidth="1"/>
    <col min="10489" max="10489" width="10.81640625" style="2" customWidth="1"/>
    <col min="10490" max="10490" width="9.7265625" style="2" bestFit="1" customWidth="1"/>
    <col min="10491" max="10491" width="10.1796875" style="2" customWidth="1"/>
    <col min="10492" max="10492" width="12.1796875" style="2" customWidth="1"/>
    <col min="10493" max="10493" width="10.7265625" style="2" customWidth="1"/>
    <col min="10494" max="10494" width="9.7265625" style="2" bestFit="1" customWidth="1"/>
    <col min="10495" max="10495" width="10.1796875" style="2" customWidth="1"/>
    <col min="10496" max="10496" width="10.7265625" style="2" customWidth="1"/>
    <col min="10497" max="10499" width="10.1796875" style="2" customWidth="1"/>
    <col min="10500" max="10500" width="10.7265625" style="2" customWidth="1"/>
    <col min="10501" max="10501" width="2.26953125" style="2" customWidth="1"/>
    <col min="10502" max="10502" width="16.453125" style="2" customWidth="1"/>
    <col min="10503" max="10503" width="13.1796875" style="2" customWidth="1"/>
    <col min="10504" max="10504" width="9.1796875" style="2"/>
    <col min="10505" max="10505" width="9.453125" style="2" bestFit="1" customWidth="1"/>
    <col min="10506" max="10506" width="11.453125" style="2" customWidth="1"/>
    <col min="10507" max="10507" width="3" style="2" customWidth="1"/>
    <col min="10508" max="10508" width="15.81640625" style="2" customWidth="1"/>
    <col min="10509" max="10509" width="9.1796875" style="2"/>
    <col min="10510" max="10510" width="9.453125" style="2" bestFit="1" customWidth="1"/>
    <col min="10511" max="10511" width="3.54296875" style="2" customWidth="1"/>
    <col min="10512" max="10512" width="16.7265625" style="2" customWidth="1"/>
    <col min="10513" max="10514" width="9.1796875" style="2"/>
    <col min="10515" max="10515" width="11" style="2" customWidth="1"/>
    <col min="10516" max="10516" width="14.26953125" style="2" customWidth="1"/>
    <col min="10517" max="10517" width="9.26953125" style="2" customWidth="1"/>
    <col min="10518" max="10736" width="9.1796875" style="2"/>
    <col min="10737" max="10737" width="1.81640625" style="2" customWidth="1"/>
    <col min="10738" max="10738" width="24.81640625" style="2" customWidth="1"/>
    <col min="10739" max="10739" width="19.81640625" style="2" customWidth="1"/>
    <col min="10740" max="10740" width="2.1796875" style="2" customWidth="1"/>
    <col min="10741" max="10741" width="25.7265625" style="2" customWidth="1"/>
    <col min="10742" max="10742" width="23.7265625" style="2" customWidth="1"/>
    <col min="10743" max="10743" width="1.7265625" style="2" customWidth="1"/>
    <col min="10744" max="10744" width="18.26953125" style="2" customWidth="1"/>
    <col min="10745" max="10745" width="10.81640625" style="2" customWidth="1"/>
    <col min="10746" max="10746" width="9.7265625" style="2" bestFit="1" customWidth="1"/>
    <col min="10747" max="10747" width="10.1796875" style="2" customWidth="1"/>
    <col min="10748" max="10748" width="12.1796875" style="2" customWidth="1"/>
    <col min="10749" max="10749" width="10.7265625" style="2" customWidth="1"/>
    <col min="10750" max="10750" width="9.7265625" style="2" bestFit="1" customWidth="1"/>
    <col min="10751" max="10751" width="10.1796875" style="2" customWidth="1"/>
    <col min="10752" max="10752" width="10.7265625" style="2" customWidth="1"/>
    <col min="10753" max="10755" width="10.1796875" style="2" customWidth="1"/>
    <col min="10756" max="10756" width="10.7265625" style="2" customWidth="1"/>
    <col min="10757" max="10757" width="2.26953125" style="2" customWidth="1"/>
    <col min="10758" max="10758" width="16.453125" style="2" customWidth="1"/>
    <col min="10759" max="10759" width="13.1796875" style="2" customWidth="1"/>
    <col min="10760" max="10760" width="9.1796875" style="2"/>
    <col min="10761" max="10761" width="9.453125" style="2" bestFit="1" customWidth="1"/>
    <col min="10762" max="10762" width="11.453125" style="2" customWidth="1"/>
    <col min="10763" max="10763" width="3" style="2" customWidth="1"/>
    <col min="10764" max="10764" width="15.81640625" style="2" customWidth="1"/>
    <col min="10765" max="10765" width="9.1796875" style="2"/>
    <col min="10766" max="10766" width="9.453125" style="2" bestFit="1" customWidth="1"/>
    <col min="10767" max="10767" width="3.54296875" style="2" customWidth="1"/>
    <col min="10768" max="10768" width="16.7265625" style="2" customWidth="1"/>
    <col min="10769" max="10770" width="9.1796875" style="2"/>
    <col min="10771" max="10771" width="11" style="2" customWidth="1"/>
    <col min="10772" max="10772" width="14.26953125" style="2" customWidth="1"/>
    <col min="10773" max="10773" width="9.26953125" style="2" customWidth="1"/>
    <col min="10774" max="10992" width="9.1796875" style="2"/>
    <col min="10993" max="10993" width="1.81640625" style="2" customWidth="1"/>
    <col min="10994" max="10994" width="24.81640625" style="2" customWidth="1"/>
    <col min="10995" max="10995" width="19.81640625" style="2" customWidth="1"/>
    <col min="10996" max="10996" width="2.1796875" style="2" customWidth="1"/>
    <col min="10997" max="10997" width="25.7265625" style="2" customWidth="1"/>
    <col min="10998" max="10998" width="23.7265625" style="2" customWidth="1"/>
    <col min="10999" max="10999" width="1.7265625" style="2" customWidth="1"/>
    <col min="11000" max="11000" width="18.26953125" style="2" customWidth="1"/>
    <col min="11001" max="11001" width="10.81640625" style="2" customWidth="1"/>
    <col min="11002" max="11002" width="9.7265625" style="2" bestFit="1" customWidth="1"/>
    <col min="11003" max="11003" width="10.1796875" style="2" customWidth="1"/>
    <col min="11004" max="11004" width="12.1796875" style="2" customWidth="1"/>
    <col min="11005" max="11005" width="10.7265625" style="2" customWidth="1"/>
    <col min="11006" max="11006" width="9.7265625" style="2" bestFit="1" customWidth="1"/>
    <col min="11007" max="11007" width="10.1796875" style="2" customWidth="1"/>
    <col min="11008" max="11008" width="10.7265625" style="2" customWidth="1"/>
    <col min="11009" max="11011" width="10.1796875" style="2" customWidth="1"/>
    <col min="11012" max="11012" width="10.7265625" style="2" customWidth="1"/>
    <col min="11013" max="11013" width="2.26953125" style="2" customWidth="1"/>
    <col min="11014" max="11014" width="16.453125" style="2" customWidth="1"/>
    <col min="11015" max="11015" width="13.1796875" style="2" customWidth="1"/>
    <col min="11016" max="11016" width="9.1796875" style="2"/>
    <col min="11017" max="11017" width="9.453125" style="2" bestFit="1" customWidth="1"/>
    <col min="11018" max="11018" width="11.453125" style="2" customWidth="1"/>
    <col min="11019" max="11019" width="3" style="2" customWidth="1"/>
    <col min="11020" max="11020" width="15.81640625" style="2" customWidth="1"/>
    <col min="11021" max="11021" width="9.1796875" style="2"/>
    <col min="11022" max="11022" width="9.453125" style="2" bestFit="1" customWidth="1"/>
    <col min="11023" max="11023" width="3.54296875" style="2" customWidth="1"/>
    <col min="11024" max="11024" width="16.7265625" style="2" customWidth="1"/>
    <col min="11025" max="11026" width="9.1796875" style="2"/>
    <col min="11027" max="11027" width="11" style="2" customWidth="1"/>
    <col min="11028" max="11028" width="14.26953125" style="2" customWidth="1"/>
    <col min="11029" max="11029" width="9.26953125" style="2" customWidth="1"/>
    <col min="11030" max="11248" width="9.1796875" style="2"/>
    <col min="11249" max="11249" width="1.81640625" style="2" customWidth="1"/>
    <col min="11250" max="11250" width="24.81640625" style="2" customWidth="1"/>
    <col min="11251" max="11251" width="19.81640625" style="2" customWidth="1"/>
    <col min="11252" max="11252" width="2.1796875" style="2" customWidth="1"/>
    <col min="11253" max="11253" width="25.7265625" style="2" customWidth="1"/>
    <col min="11254" max="11254" width="23.7265625" style="2" customWidth="1"/>
    <col min="11255" max="11255" width="1.7265625" style="2" customWidth="1"/>
    <col min="11256" max="11256" width="18.26953125" style="2" customWidth="1"/>
    <col min="11257" max="11257" width="10.81640625" style="2" customWidth="1"/>
    <col min="11258" max="11258" width="9.7265625" style="2" bestFit="1" customWidth="1"/>
    <col min="11259" max="11259" width="10.1796875" style="2" customWidth="1"/>
    <col min="11260" max="11260" width="12.1796875" style="2" customWidth="1"/>
    <col min="11261" max="11261" width="10.7265625" style="2" customWidth="1"/>
    <col min="11262" max="11262" width="9.7265625" style="2" bestFit="1" customWidth="1"/>
    <col min="11263" max="11263" width="10.1796875" style="2" customWidth="1"/>
    <col min="11264" max="11264" width="10.7265625" style="2" customWidth="1"/>
    <col min="11265" max="11267" width="10.1796875" style="2" customWidth="1"/>
    <col min="11268" max="11268" width="10.7265625" style="2" customWidth="1"/>
    <col min="11269" max="11269" width="2.26953125" style="2" customWidth="1"/>
    <col min="11270" max="11270" width="16.453125" style="2" customWidth="1"/>
    <col min="11271" max="11271" width="13.1796875" style="2" customWidth="1"/>
    <col min="11272" max="11272" width="9.1796875" style="2"/>
    <col min="11273" max="11273" width="9.453125" style="2" bestFit="1" customWidth="1"/>
    <col min="11274" max="11274" width="11.453125" style="2" customWidth="1"/>
    <col min="11275" max="11275" width="3" style="2" customWidth="1"/>
    <col min="11276" max="11276" width="15.81640625" style="2" customWidth="1"/>
    <col min="11277" max="11277" width="9.1796875" style="2"/>
    <col min="11278" max="11278" width="9.453125" style="2" bestFit="1" customWidth="1"/>
    <col min="11279" max="11279" width="3.54296875" style="2" customWidth="1"/>
    <col min="11280" max="11280" width="16.7265625" style="2" customWidth="1"/>
    <col min="11281" max="11282" width="9.1796875" style="2"/>
    <col min="11283" max="11283" width="11" style="2" customWidth="1"/>
    <col min="11284" max="11284" width="14.26953125" style="2" customWidth="1"/>
    <col min="11285" max="11285" width="9.26953125" style="2" customWidth="1"/>
    <col min="11286" max="11504" width="9.1796875" style="2"/>
    <col min="11505" max="11505" width="1.81640625" style="2" customWidth="1"/>
    <col min="11506" max="11506" width="24.81640625" style="2" customWidth="1"/>
    <col min="11507" max="11507" width="19.81640625" style="2" customWidth="1"/>
    <col min="11508" max="11508" width="2.1796875" style="2" customWidth="1"/>
    <col min="11509" max="11509" width="25.7265625" style="2" customWidth="1"/>
    <col min="11510" max="11510" width="23.7265625" style="2" customWidth="1"/>
    <col min="11511" max="11511" width="1.7265625" style="2" customWidth="1"/>
    <col min="11512" max="11512" width="18.26953125" style="2" customWidth="1"/>
    <col min="11513" max="11513" width="10.81640625" style="2" customWidth="1"/>
    <col min="11514" max="11514" width="9.7265625" style="2" bestFit="1" customWidth="1"/>
    <col min="11515" max="11515" width="10.1796875" style="2" customWidth="1"/>
    <col min="11516" max="11516" width="12.1796875" style="2" customWidth="1"/>
    <col min="11517" max="11517" width="10.7265625" style="2" customWidth="1"/>
    <col min="11518" max="11518" width="9.7265625" style="2" bestFit="1" customWidth="1"/>
    <col min="11519" max="11519" width="10.1796875" style="2" customWidth="1"/>
    <col min="11520" max="11520" width="10.7265625" style="2" customWidth="1"/>
    <col min="11521" max="11523" width="10.1796875" style="2" customWidth="1"/>
    <col min="11524" max="11524" width="10.7265625" style="2" customWidth="1"/>
    <col min="11525" max="11525" width="2.26953125" style="2" customWidth="1"/>
    <col min="11526" max="11526" width="16.453125" style="2" customWidth="1"/>
    <col min="11527" max="11527" width="13.1796875" style="2" customWidth="1"/>
    <col min="11528" max="11528" width="9.1796875" style="2"/>
    <col min="11529" max="11529" width="9.453125" style="2" bestFit="1" customWidth="1"/>
    <col min="11530" max="11530" width="11.453125" style="2" customWidth="1"/>
    <col min="11531" max="11531" width="3" style="2" customWidth="1"/>
    <col min="11532" max="11532" width="15.81640625" style="2" customWidth="1"/>
    <col min="11533" max="11533" width="9.1796875" style="2"/>
    <col min="11534" max="11534" width="9.453125" style="2" bestFit="1" customWidth="1"/>
    <col min="11535" max="11535" width="3.54296875" style="2" customWidth="1"/>
    <col min="11536" max="11536" width="16.7265625" style="2" customWidth="1"/>
    <col min="11537" max="11538" width="9.1796875" style="2"/>
    <col min="11539" max="11539" width="11" style="2" customWidth="1"/>
    <col min="11540" max="11540" width="14.26953125" style="2" customWidth="1"/>
    <col min="11541" max="11541" width="9.26953125" style="2" customWidth="1"/>
    <col min="11542" max="11760" width="9.1796875" style="2"/>
    <col min="11761" max="11761" width="1.81640625" style="2" customWidth="1"/>
    <col min="11762" max="11762" width="24.81640625" style="2" customWidth="1"/>
    <col min="11763" max="11763" width="19.81640625" style="2" customWidth="1"/>
    <col min="11764" max="11764" width="2.1796875" style="2" customWidth="1"/>
    <col min="11765" max="11765" width="25.7265625" style="2" customWidth="1"/>
    <col min="11766" max="11766" width="23.7265625" style="2" customWidth="1"/>
    <col min="11767" max="11767" width="1.7265625" style="2" customWidth="1"/>
    <col min="11768" max="11768" width="18.26953125" style="2" customWidth="1"/>
    <col min="11769" max="11769" width="10.81640625" style="2" customWidth="1"/>
    <col min="11770" max="11770" width="9.7265625" style="2" bestFit="1" customWidth="1"/>
    <col min="11771" max="11771" width="10.1796875" style="2" customWidth="1"/>
    <col min="11772" max="11772" width="12.1796875" style="2" customWidth="1"/>
    <col min="11773" max="11773" width="10.7265625" style="2" customWidth="1"/>
    <col min="11774" max="11774" width="9.7265625" style="2" bestFit="1" customWidth="1"/>
    <col min="11775" max="11775" width="10.1796875" style="2" customWidth="1"/>
    <col min="11776" max="11776" width="10.7265625" style="2" customWidth="1"/>
    <col min="11777" max="11779" width="10.1796875" style="2" customWidth="1"/>
    <col min="11780" max="11780" width="10.7265625" style="2" customWidth="1"/>
    <col min="11781" max="11781" width="2.26953125" style="2" customWidth="1"/>
    <col min="11782" max="11782" width="16.453125" style="2" customWidth="1"/>
    <col min="11783" max="11783" width="13.1796875" style="2" customWidth="1"/>
    <col min="11784" max="11784" width="9.1796875" style="2"/>
    <col min="11785" max="11785" width="9.453125" style="2" bestFit="1" customWidth="1"/>
    <col min="11786" max="11786" width="11.453125" style="2" customWidth="1"/>
    <col min="11787" max="11787" width="3" style="2" customWidth="1"/>
    <col min="11788" max="11788" width="15.81640625" style="2" customWidth="1"/>
    <col min="11789" max="11789" width="9.1796875" style="2"/>
    <col min="11790" max="11790" width="9.453125" style="2" bestFit="1" customWidth="1"/>
    <col min="11791" max="11791" width="3.54296875" style="2" customWidth="1"/>
    <col min="11792" max="11792" width="16.7265625" style="2" customWidth="1"/>
    <col min="11793" max="11794" width="9.1796875" style="2"/>
    <col min="11795" max="11795" width="11" style="2" customWidth="1"/>
    <col min="11796" max="11796" width="14.26953125" style="2" customWidth="1"/>
    <col min="11797" max="11797" width="9.26953125" style="2" customWidth="1"/>
    <col min="11798" max="12016" width="9.1796875" style="2"/>
    <col min="12017" max="12017" width="1.81640625" style="2" customWidth="1"/>
    <col min="12018" max="12018" width="24.81640625" style="2" customWidth="1"/>
    <col min="12019" max="12019" width="19.81640625" style="2" customWidth="1"/>
    <col min="12020" max="12020" width="2.1796875" style="2" customWidth="1"/>
    <col min="12021" max="12021" width="25.7265625" style="2" customWidth="1"/>
    <col min="12022" max="12022" width="23.7265625" style="2" customWidth="1"/>
    <col min="12023" max="12023" width="1.7265625" style="2" customWidth="1"/>
    <col min="12024" max="12024" width="18.26953125" style="2" customWidth="1"/>
    <col min="12025" max="12025" width="10.81640625" style="2" customWidth="1"/>
    <col min="12026" max="12026" width="9.7265625" style="2" bestFit="1" customWidth="1"/>
    <col min="12027" max="12027" width="10.1796875" style="2" customWidth="1"/>
    <col min="12028" max="12028" width="12.1796875" style="2" customWidth="1"/>
    <col min="12029" max="12029" width="10.7265625" style="2" customWidth="1"/>
    <col min="12030" max="12030" width="9.7265625" style="2" bestFit="1" customWidth="1"/>
    <col min="12031" max="12031" width="10.1796875" style="2" customWidth="1"/>
    <col min="12032" max="12032" width="10.7265625" style="2" customWidth="1"/>
    <col min="12033" max="12035" width="10.1796875" style="2" customWidth="1"/>
    <col min="12036" max="12036" width="10.7265625" style="2" customWidth="1"/>
    <col min="12037" max="12037" width="2.26953125" style="2" customWidth="1"/>
    <col min="12038" max="12038" width="16.453125" style="2" customWidth="1"/>
    <col min="12039" max="12039" width="13.1796875" style="2" customWidth="1"/>
    <col min="12040" max="12040" width="9.1796875" style="2"/>
    <col min="12041" max="12041" width="9.453125" style="2" bestFit="1" customWidth="1"/>
    <col min="12042" max="12042" width="11.453125" style="2" customWidth="1"/>
    <col min="12043" max="12043" width="3" style="2" customWidth="1"/>
    <col min="12044" max="12044" width="15.81640625" style="2" customWidth="1"/>
    <col min="12045" max="12045" width="9.1796875" style="2"/>
    <col min="12046" max="12046" width="9.453125" style="2" bestFit="1" customWidth="1"/>
    <col min="12047" max="12047" width="3.54296875" style="2" customWidth="1"/>
    <col min="12048" max="12048" width="16.7265625" style="2" customWidth="1"/>
    <col min="12049" max="12050" width="9.1796875" style="2"/>
    <col min="12051" max="12051" width="11" style="2" customWidth="1"/>
    <col min="12052" max="12052" width="14.26953125" style="2" customWidth="1"/>
    <col min="12053" max="12053" width="9.26953125" style="2" customWidth="1"/>
    <col min="12054" max="12272" width="9.1796875" style="2"/>
    <col min="12273" max="12273" width="1.81640625" style="2" customWidth="1"/>
    <col min="12274" max="12274" width="24.81640625" style="2" customWidth="1"/>
    <col min="12275" max="12275" width="19.81640625" style="2" customWidth="1"/>
    <col min="12276" max="12276" width="2.1796875" style="2" customWidth="1"/>
    <col min="12277" max="12277" width="25.7265625" style="2" customWidth="1"/>
    <col min="12278" max="12278" width="23.7265625" style="2" customWidth="1"/>
    <col min="12279" max="12279" width="1.7265625" style="2" customWidth="1"/>
    <col min="12280" max="12280" width="18.26953125" style="2" customWidth="1"/>
    <col min="12281" max="12281" width="10.81640625" style="2" customWidth="1"/>
    <col min="12282" max="12282" width="9.7265625" style="2" bestFit="1" customWidth="1"/>
    <col min="12283" max="12283" width="10.1796875" style="2" customWidth="1"/>
    <col min="12284" max="12284" width="12.1796875" style="2" customWidth="1"/>
    <col min="12285" max="12285" width="10.7265625" style="2" customWidth="1"/>
    <col min="12286" max="12286" width="9.7265625" style="2" bestFit="1" customWidth="1"/>
    <col min="12287" max="12287" width="10.1796875" style="2" customWidth="1"/>
    <col min="12288" max="12288" width="10.7265625" style="2" customWidth="1"/>
    <col min="12289" max="12291" width="10.1796875" style="2" customWidth="1"/>
    <col min="12292" max="12292" width="10.7265625" style="2" customWidth="1"/>
    <col min="12293" max="12293" width="2.26953125" style="2" customWidth="1"/>
    <col min="12294" max="12294" width="16.453125" style="2" customWidth="1"/>
    <col min="12295" max="12295" width="13.1796875" style="2" customWidth="1"/>
    <col min="12296" max="12296" width="9.1796875" style="2"/>
    <col min="12297" max="12297" width="9.453125" style="2" bestFit="1" customWidth="1"/>
    <col min="12298" max="12298" width="11.453125" style="2" customWidth="1"/>
    <col min="12299" max="12299" width="3" style="2" customWidth="1"/>
    <col min="12300" max="12300" width="15.81640625" style="2" customWidth="1"/>
    <col min="12301" max="12301" width="9.1796875" style="2"/>
    <col min="12302" max="12302" width="9.453125" style="2" bestFit="1" customWidth="1"/>
    <col min="12303" max="12303" width="3.54296875" style="2" customWidth="1"/>
    <col min="12304" max="12304" width="16.7265625" style="2" customWidth="1"/>
    <col min="12305" max="12306" width="9.1796875" style="2"/>
    <col min="12307" max="12307" width="11" style="2" customWidth="1"/>
    <col min="12308" max="12308" width="14.26953125" style="2" customWidth="1"/>
    <col min="12309" max="12309" width="9.26953125" style="2" customWidth="1"/>
    <col min="12310" max="12528" width="9.1796875" style="2"/>
    <col min="12529" max="12529" width="1.81640625" style="2" customWidth="1"/>
    <col min="12530" max="12530" width="24.81640625" style="2" customWidth="1"/>
    <col min="12531" max="12531" width="19.81640625" style="2" customWidth="1"/>
    <col min="12532" max="12532" width="2.1796875" style="2" customWidth="1"/>
    <col min="12533" max="12533" width="25.7265625" style="2" customWidth="1"/>
    <col min="12534" max="12534" width="23.7265625" style="2" customWidth="1"/>
    <col min="12535" max="12535" width="1.7265625" style="2" customWidth="1"/>
    <col min="12536" max="12536" width="18.26953125" style="2" customWidth="1"/>
    <col min="12537" max="12537" width="10.81640625" style="2" customWidth="1"/>
    <col min="12538" max="12538" width="9.7265625" style="2" bestFit="1" customWidth="1"/>
    <col min="12539" max="12539" width="10.1796875" style="2" customWidth="1"/>
    <col min="12540" max="12540" width="12.1796875" style="2" customWidth="1"/>
    <col min="12541" max="12541" width="10.7265625" style="2" customWidth="1"/>
    <col min="12542" max="12542" width="9.7265625" style="2" bestFit="1" customWidth="1"/>
    <col min="12543" max="12543" width="10.1796875" style="2" customWidth="1"/>
    <col min="12544" max="12544" width="10.7265625" style="2" customWidth="1"/>
    <col min="12545" max="12547" width="10.1796875" style="2" customWidth="1"/>
    <col min="12548" max="12548" width="10.7265625" style="2" customWidth="1"/>
    <col min="12549" max="12549" width="2.26953125" style="2" customWidth="1"/>
    <col min="12550" max="12550" width="16.453125" style="2" customWidth="1"/>
    <col min="12551" max="12551" width="13.1796875" style="2" customWidth="1"/>
    <col min="12552" max="12552" width="9.1796875" style="2"/>
    <col min="12553" max="12553" width="9.453125" style="2" bestFit="1" customWidth="1"/>
    <col min="12554" max="12554" width="11.453125" style="2" customWidth="1"/>
    <col min="12555" max="12555" width="3" style="2" customWidth="1"/>
    <col min="12556" max="12556" width="15.81640625" style="2" customWidth="1"/>
    <col min="12557" max="12557" width="9.1796875" style="2"/>
    <col min="12558" max="12558" width="9.453125" style="2" bestFit="1" customWidth="1"/>
    <col min="12559" max="12559" width="3.54296875" style="2" customWidth="1"/>
    <col min="12560" max="12560" width="16.7265625" style="2" customWidth="1"/>
    <col min="12561" max="12562" width="9.1796875" style="2"/>
    <col min="12563" max="12563" width="11" style="2" customWidth="1"/>
    <col min="12564" max="12564" width="14.26953125" style="2" customWidth="1"/>
    <col min="12565" max="12565" width="9.26953125" style="2" customWidth="1"/>
    <col min="12566" max="12784" width="9.1796875" style="2"/>
    <col min="12785" max="12785" width="1.81640625" style="2" customWidth="1"/>
    <col min="12786" max="12786" width="24.81640625" style="2" customWidth="1"/>
    <col min="12787" max="12787" width="19.81640625" style="2" customWidth="1"/>
    <col min="12788" max="12788" width="2.1796875" style="2" customWidth="1"/>
    <col min="12789" max="12789" width="25.7265625" style="2" customWidth="1"/>
    <col min="12790" max="12790" width="23.7265625" style="2" customWidth="1"/>
    <col min="12791" max="12791" width="1.7265625" style="2" customWidth="1"/>
    <col min="12792" max="12792" width="18.26953125" style="2" customWidth="1"/>
    <col min="12793" max="12793" width="10.81640625" style="2" customWidth="1"/>
    <col min="12794" max="12794" width="9.7265625" style="2" bestFit="1" customWidth="1"/>
    <col min="12795" max="12795" width="10.1796875" style="2" customWidth="1"/>
    <col min="12796" max="12796" width="12.1796875" style="2" customWidth="1"/>
    <col min="12797" max="12797" width="10.7265625" style="2" customWidth="1"/>
    <col min="12798" max="12798" width="9.7265625" style="2" bestFit="1" customWidth="1"/>
    <col min="12799" max="12799" width="10.1796875" style="2" customWidth="1"/>
    <col min="12800" max="12800" width="10.7265625" style="2" customWidth="1"/>
    <col min="12801" max="12803" width="10.1796875" style="2" customWidth="1"/>
    <col min="12804" max="12804" width="10.7265625" style="2" customWidth="1"/>
    <col min="12805" max="12805" width="2.26953125" style="2" customWidth="1"/>
    <col min="12806" max="12806" width="16.453125" style="2" customWidth="1"/>
    <col min="12807" max="12807" width="13.1796875" style="2" customWidth="1"/>
    <col min="12808" max="12808" width="9.1796875" style="2"/>
    <col min="12809" max="12809" width="9.453125" style="2" bestFit="1" customWidth="1"/>
    <col min="12810" max="12810" width="11.453125" style="2" customWidth="1"/>
    <col min="12811" max="12811" width="3" style="2" customWidth="1"/>
    <col min="12812" max="12812" width="15.81640625" style="2" customWidth="1"/>
    <col min="12813" max="12813" width="9.1796875" style="2"/>
    <col min="12814" max="12814" width="9.453125" style="2" bestFit="1" customWidth="1"/>
    <col min="12815" max="12815" width="3.54296875" style="2" customWidth="1"/>
    <col min="12816" max="12816" width="16.7265625" style="2" customWidth="1"/>
    <col min="12817" max="12818" width="9.1796875" style="2"/>
    <col min="12819" max="12819" width="11" style="2" customWidth="1"/>
    <col min="12820" max="12820" width="14.26953125" style="2" customWidth="1"/>
    <col min="12821" max="12821" width="9.26953125" style="2" customWidth="1"/>
    <col min="12822" max="13040" width="9.1796875" style="2"/>
    <col min="13041" max="13041" width="1.81640625" style="2" customWidth="1"/>
    <col min="13042" max="13042" width="24.81640625" style="2" customWidth="1"/>
    <col min="13043" max="13043" width="19.81640625" style="2" customWidth="1"/>
    <col min="13044" max="13044" width="2.1796875" style="2" customWidth="1"/>
    <col min="13045" max="13045" width="25.7265625" style="2" customWidth="1"/>
    <col min="13046" max="13046" width="23.7265625" style="2" customWidth="1"/>
    <col min="13047" max="13047" width="1.7265625" style="2" customWidth="1"/>
    <col min="13048" max="13048" width="18.26953125" style="2" customWidth="1"/>
    <col min="13049" max="13049" width="10.81640625" style="2" customWidth="1"/>
    <col min="13050" max="13050" width="9.7265625" style="2" bestFit="1" customWidth="1"/>
    <col min="13051" max="13051" width="10.1796875" style="2" customWidth="1"/>
    <col min="13052" max="13052" width="12.1796875" style="2" customWidth="1"/>
    <col min="13053" max="13053" width="10.7265625" style="2" customWidth="1"/>
    <col min="13054" max="13054" width="9.7265625" style="2" bestFit="1" customWidth="1"/>
    <col min="13055" max="13055" width="10.1796875" style="2" customWidth="1"/>
    <col min="13056" max="13056" width="10.7265625" style="2" customWidth="1"/>
    <col min="13057" max="13059" width="10.1796875" style="2" customWidth="1"/>
    <col min="13060" max="13060" width="10.7265625" style="2" customWidth="1"/>
    <col min="13061" max="13061" width="2.26953125" style="2" customWidth="1"/>
    <col min="13062" max="13062" width="16.453125" style="2" customWidth="1"/>
    <col min="13063" max="13063" width="13.1796875" style="2" customWidth="1"/>
    <col min="13064" max="13064" width="9.1796875" style="2"/>
    <col min="13065" max="13065" width="9.453125" style="2" bestFit="1" customWidth="1"/>
    <col min="13066" max="13066" width="11.453125" style="2" customWidth="1"/>
    <col min="13067" max="13067" width="3" style="2" customWidth="1"/>
    <col min="13068" max="13068" width="15.81640625" style="2" customWidth="1"/>
    <col min="13069" max="13069" width="9.1796875" style="2"/>
    <col min="13070" max="13070" width="9.453125" style="2" bestFit="1" customWidth="1"/>
    <col min="13071" max="13071" width="3.54296875" style="2" customWidth="1"/>
    <col min="13072" max="13072" width="16.7265625" style="2" customWidth="1"/>
    <col min="13073" max="13074" width="9.1796875" style="2"/>
    <col min="13075" max="13075" width="11" style="2" customWidth="1"/>
    <col min="13076" max="13076" width="14.26953125" style="2" customWidth="1"/>
    <col min="13077" max="13077" width="9.26953125" style="2" customWidth="1"/>
    <col min="13078" max="13296" width="9.1796875" style="2"/>
    <col min="13297" max="13297" width="1.81640625" style="2" customWidth="1"/>
    <col min="13298" max="13298" width="24.81640625" style="2" customWidth="1"/>
    <col min="13299" max="13299" width="19.81640625" style="2" customWidth="1"/>
    <col min="13300" max="13300" width="2.1796875" style="2" customWidth="1"/>
    <col min="13301" max="13301" width="25.7265625" style="2" customWidth="1"/>
    <col min="13302" max="13302" width="23.7265625" style="2" customWidth="1"/>
    <col min="13303" max="13303" width="1.7265625" style="2" customWidth="1"/>
    <col min="13304" max="13304" width="18.26953125" style="2" customWidth="1"/>
    <col min="13305" max="13305" width="10.81640625" style="2" customWidth="1"/>
    <col min="13306" max="13306" width="9.7265625" style="2" bestFit="1" customWidth="1"/>
    <col min="13307" max="13307" width="10.1796875" style="2" customWidth="1"/>
    <col min="13308" max="13308" width="12.1796875" style="2" customWidth="1"/>
    <col min="13309" max="13309" width="10.7265625" style="2" customWidth="1"/>
    <col min="13310" max="13310" width="9.7265625" style="2" bestFit="1" customWidth="1"/>
    <col min="13311" max="13311" width="10.1796875" style="2" customWidth="1"/>
    <col min="13312" max="13312" width="10.7265625" style="2" customWidth="1"/>
    <col min="13313" max="13315" width="10.1796875" style="2" customWidth="1"/>
    <col min="13316" max="13316" width="10.7265625" style="2" customWidth="1"/>
    <col min="13317" max="13317" width="2.26953125" style="2" customWidth="1"/>
    <col min="13318" max="13318" width="16.453125" style="2" customWidth="1"/>
    <col min="13319" max="13319" width="13.1796875" style="2" customWidth="1"/>
    <col min="13320" max="13320" width="9.1796875" style="2"/>
    <col min="13321" max="13321" width="9.453125" style="2" bestFit="1" customWidth="1"/>
    <col min="13322" max="13322" width="11.453125" style="2" customWidth="1"/>
    <col min="13323" max="13323" width="3" style="2" customWidth="1"/>
    <col min="13324" max="13324" width="15.81640625" style="2" customWidth="1"/>
    <col min="13325" max="13325" width="9.1796875" style="2"/>
    <col min="13326" max="13326" width="9.453125" style="2" bestFit="1" customWidth="1"/>
    <col min="13327" max="13327" width="3.54296875" style="2" customWidth="1"/>
    <col min="13328" max="13328" width="16.7265625" style="2" customWidth="1"/>
    <col min="13329" max="13330" width="9.1796875" style="2"/>
    <col min="13331" max="13331" width="11" style="2" customWidth="1"/>
    <col min="13332" max="13332" width="14.26953125" style="2" customWidth="1"/>
    <col min="13333" max="13333" width="9.26953125" style="2" customWidth="1"/>
    <col min="13334" max="13552" width="9.1796875" style="2"/>
    <col min="13553" max="13553" width="1.81640625" style="2" customWidth="1"/>
    <col min="13554" max="13554" width="24.81640625" style="2" customWidth="1"/>
    <col min="13555" max="13555" width="19.81640625" style="2" customWidth="1"/>
    <col min="13556" max="13556" width="2.1796875" style="2" customWidth="1"/>
    <col min="13557" max="13557" width="25.7265625" style="2" customWidth="1"/>
    <col min="13558" max="13558" width="23.7265625" style="2" customWidth="1"/>
    <col min="13559" max="13559" width="1.7265625" style="2" customWidth="1"/>
    <col min="13560" max="13560" width="18.26953125" style="2" customWidth="1"/>
    <col min="13561" max="13561" width="10.81640625" style="2" customWidth="1"/>
    <col min="13562" max="13562" width="9.7265625" style="2" bestFit="1" customWidth="1"/>
    <col min="13563" max="13563" width="10.1796875" style="2" customWidth="1"/>
    <col min="13564" max="13564" width="12.1796875" style="2" customWidth="1"/>
    <col min="13565" max="13565" width="10.7265625" style="2" customWidth="1"/>
    <col min="13566" max="13566" width="9.7265625" style="2" bestFit="1" customWidth="1"/>
    <col min="13567" max="13567" width="10.1796875" style="2" customWidth="1"/>
    <col min="13568" max="13568" width="10.7265625" style="2" customWidth="1"/>
    <col min="13569" max="13571" width="10.1796875" style="2" customWidth="1"/>
    <col min="13572" max="13572" width="10.7265625" style="2" customWidth="1"/>
    <col min="13573" max="13573" width="2.26953125" style="2" customWidth="1"/>
    <col min="13574" max="13574" width="16.453125" style="2" customWidth="1"/>
    <col min="13575" max="13575" width="13.1796875" style="2" customWidth="1"/>
    <col min="13576" max="13576" width="9.1796875" style="2"/>
    <col min="13577" max="13577" width="9.453125" style="2" bestFit="1" customWidth="1"/>
    <col min="13578" max="13578" width="11.453125" style="2" customWidth="1"/>
    <col min="13579" max="13579" width="3" style="2" customWidth="1"/>
    <col min="13580" max="13580" width="15.81640625" style="2" customWidth="1"/>
    <col min="13581" max="13581" width="9.1796875" style="2"/>
    <col min="13582" max="13582" width="9.453125" style="2" bestFit="1" customWidth="1"/>
    <col min="13583" max="13583" width="3.54296875" style="2" customWidth="1"/>
    <col min="13584" max="13584" width="16.7265625" style="2" customWidth="1"/>
    <col min="13585" max="13586" width="9.1796875" style="2"/>
    <col min="13587" max="13587" width="11" style="2" customWidth="1"/>
    <col min="13588" max="13588" width="14.26953125" style="2" customWidth="1"/>
    <col min="13589" max="13589" width="9.26953125" style="2" customWidth="1"/>
    <col min="13590" max="13808" width="9.1796875" style="2"/>
    <col min="13809" max="13809" width="1.81640625" style="2" customWidth="1"/>
    <col min="13810" max="13810" width="24.81640625" style="2" customWidth="1"/>
    <col min="13811" max="13811" width="19.81640625" style="2" customWidth="1"/>
    <col min="13812" max="13812" width="2.1796875" style="2" customWidth="1"/>
    <col min="13813" max="13813" width="25.7265625" style="2" customWidth="1"/>
    <col min="13814" max="13814" width="23.7265625" style="2" customWidth="1"/>
    <col min="13815" max="13815" width="1.7265625" style="2" customWidth="1"/>
    <col min="13816" max="13816" width="18.26953125" style="2" customWidth="1"/>
    <col min="13817" max="13817" width="10.81640625" style="2" customWidth="1"/>
    <col min="13818" max="13818" width="9.7265625" style="2" bestFit="1" customWidth="1"/>
    <col min="13819" max="13819" width="10.1796875" style="2" customWidth="1"/>
    <col min="13820" max="13820" width="12.1796875" style="2" customWidth="1"/>
    <col min="13821" max="13821" width="10.7265625" style="2" customWidth="1"/>
    <col min="13822" max="13822" width="9.7265625" style="2" bestFit="1" customWidth="1"/>
    <col min="13823" max="13823" width="10.1796875" style="2" customWidth="1"/>
    <col min="13824" max="13824" width="10.7265625" style="2" customWidth="1"/>
    <col min="13825" max="13827" width="10.1796875" style="2" customWidth="1"/>
    <col min="13828" max="13828" width="10.7265625" style="2" customWidth="1"/>
    <col min="13829" max="13829" width="2.26953125" style="2" customWidth="1"/>
    <col min="13830" max="13830" width="16.453125" style="2" customWidth="1"/>
    <col min="13831" max="13831" width="13.1796875" style="2" customWidth="1"/>
    <col min="13832" max="13832" width="9.1796875" style="2"/>
    <col min="13833" max="13833" width="9.453125" style="2" bestFit="1" customWidth="1"/>
    <col min="13834" max="13834" width="11.453125" style="2" customWidth="1"/>
    <col min="13835" max="13835" width="3" style="2" customWidth="1"/>
    <col min="13836" max="13836" width="15.81640625" style="2" customWidth="1"/>
    <col min="13837" max="13837" width="9.1796875" style="2"/>
    <col min="13838" max="13838" width="9.453125" style="2" bestFit="1" customWidth="1"/>
    <col min="13839" max="13839" width="3.54296875" style="2" customWidth="1"/>
    <col min="13840" max="13840" width="16.7265625" style="2" customWidth="1"/>
    <col min="13841" max="13842" width="9.1796875" style="2"/>
    <col min="13843" max="13843" width="11" style="2" customWidth="1"/>
    <col min="13844" max="13844" width="14.26953125" style="2" customWidth="1"/>
    <col min="13845" max="13845" width="9.26953125" style="2" customWidth="1"/>
    <col min="13846" max="14064" width="9.1796875" style="2"/>
    <col min="14065" max="14065" width="1.81640625" style="2" customWidth="1"/>
    <col min="14066" max="14066" width="24.81640625" style="2" customWidth="1"/>
    <col min="14067" max="14067" width="19.81640625" style="2" customWidth="1"/>
    <col min="14068" max="14068" width="2.1796875" style="2" customWidth="1"/>
    <col min="14069" max="14069" width="25.7265625" style="2" customWidth="1"/>
    <col min="14070" max="14070" width="23.7265625" style="2" customWidth="1"/>
    <col min="14071" max="14071" width="1.7265625" style="2" customWidth="1"/>
    <col min="14072" max="14072" width="18.26953125" style="2" customWidth="1"/>
    <col min="14073" max="14073" width="10.81640625" style="2" customWidth="1"/>
    <col min="14074" max="14074" width="9.7265625" style="2" bestFit="1" customWidth="1"/>
    <col min="14075" max="14075" width="10.1796875" style="2" customWidth="1"/>
    <col min="14076" max="14076" width="12.1796875" style="2" customWidth="1"/>
    <col min="14077" max="14077" width="10.7265625" style="2" customWidth="1"/>
    <col min="14078" max="14078" width="9.7265625" style="2" bestFit="1" customWidth="1"/>
    <col min="14079" max="14079" width="10.1796875" style="2" customWidth="1"/>
    <col min="14080" max="14080" width="10.7265625" style="2" customWidth="1"/>
    <col min="14081" max="14083" width="10.1796875" style="2" customWidth="1"/>
    <col min="14084" max="14084" width="10.7265625" style="2" customWidth="1"/>
    <col min="14085" max="14085" width="2.26953125" style="2" customWidth="1"/>
    <col min="14086" max="14086" width="16.453125" style="2" customWidth="1"/>
    <col min="14087" max="14087" width="13.1796875" style="2" customWidth="1"/>
    <col min="14088" max="14088" width="9.1796875" style="2"/>
    <col min="14089" max="14089" width="9.453125" style="2" bestFit="1" customWidth="1"/>
    <col min="14090" max="14090" width="11.453125" style="2" customWidth="1"/>
    <col min="14091" max="14091" width="3" style="2" customWidth="1"/>
    <col min="14092" max="14092" width="15.81640625" style="2" customWidth="1"/>
    <col min="14093" max="14093" width="9.1796875" style="2"/>
    <col min="14094" max="14094" width="9.453125" style="2" bestFit="1" customWidth="1"/>
    <col min="14095" max="14095" width="3.54296875" style="2" customWidth="1"/>
    <col min="14096" max="14096" width="16.7265625" style="2" customWidth="1"/>
    <col min="14097" max="14098" width="9.1796875" style="2"/>
    <col min="14099" max="14099" width="11" style="2" customWidth="1"/>
    <col min="14100" max="14100" width="14.26953125" style="2" customWidth="1"/>
    <col min="14101" max="14101" width="9.26953125" style="2" customWidth="1"/>
    <col min="14102" max="14320" width="9.1796875" style="2"/>
    <col min="14321" max="14321" width="1.81640625" style="2" customWidth="1"/>
    <col min="14322" max="14322" width="24.81640625" style="2" customWidth="1"/>
    <col min="14323" max="14323" width="19.81640625" style="2" customWidth="1"/>
    <col min="14324" max="14324" width="2.1796875" style="2" customWidth="1"/>
    <col min="14325" max="14325" width="25.7265625" style="2" customWidth="1"/>
    <col min="14326" max="14326" width="23.7265625" style="2" customWidth="1"/>
    <col min="14327" max="14327" width="1.7265625" style="2" customWidth="1"/>
    <col min="14328" max="14328" width="18.26953125" style="2" customWidth="1"/>
    <col min="14329" max="14329" width="10.81640625" style="2" customWidth="1"/>
    <col min="14330" max="14330" width="9.7265625" style="2" bestFit="1" customWidth="1"/>
    <col min="14331" max="14331" width="10.1796875" style="2" customWidth="1"/>
    <col min="14332" max="14332" width="12.1796875" style="2" customWidth="1"/>
    <col min="14333" max="14333" width="10.7265625" style="2" customWidth="1"/>
    <col min="14334" max="14334" width="9.7265625" style="2" bestFit="1" customWidth="1"/>
    <col min="14335" max="14335" width="10.1796875" style="2" customWidth="1"/>
    <col min="14336" max="14336" width="10.7265625" style="2" customWidth="1"/>
    <col min="14337" max="14339" width="10.1796875" style="2" customWidth="1"/>
    <col min="14340" max="14340" width="10.7265625" style="2" customWidth="1"/>
    <col min="14341" max="14341" width="2.26953125" style="2" customWidth="1"/>
    <col min="14342" max="14342" width="16.453125" style="2" customWidth="1"/>
    <col min="14343" max="14343" width="13.1796875" style="2" customWidth="1"/>
    <col min="14344" max="14344" width="9.1796875" style="2"/>
    <col min="14345" max="14345" width="9.453125" style="2" bestFit="1" customWidth="1"/>
    <col min="14346" max="14346" width="11.453125" style="2" customWidth="1"/>
    <col min="14347" max="14347" width="3" style="2" customWidth="1"/>
    <col min="14348" max="14348" width="15.81640625" style="2" customWidth="1"/>
    <col min="14349" max="14349" width="9.1796875" style="2"/>
    <col min="14350" max="14350" width="9.453125" style="2" bestFit="1" customWidth="1"/>
    <col min="14351" max="14351" width="3.54296875" style="2" customWidth="1"/>
    <col min="14352" max="14352" width="16.7265625" style="2" customWidth="1"/>
    <col min="14353" max="14354" width="9.1796875" style="2"/>
    <col min="14355" max="14355" width="11" style="2" customWidth="1"/>
    <col min="14356" max="14356" width="14.26953125" style="2" customWidth="1"/>
    <col min="14357" max="14357" width="9.26953125" style="2" customWidth="1"/>
    <col min="14358" max="14576" width="9.1796875" style="2"/>
    <col min="14577" max="14577" width="1.81640625" style="2" customWidth="1"/>
    <col min="14578" max="14578" width="24.81640625" style="2" customWidth="1"/>
    <col min="14579" max="14579" width="19.81640625" style="2" customWidth="1"/>
    <col min="14580" max="14580" width="2.1796875" style="2" customWidth="1"/>
    <col min="14581" max="14581" width="25.7265625" style="2" customWidth="1"/>
    <col min="14582" max="14582" width="23.7265625" style="2" customWidth="1"/>
    <col min="14583" max="14583" width="1.7265625" style="2" customWidth="1"/>
    <col min="14584" max="14584" width="18.26953125" style="2" customWidth="1"/>
    <col min="14585" max="14585" width="10.81640625" style="2" customWidth="1"/>
    <col min="14586" max="14586" width="9.7265625" style="2" bestFit="1" customWidth="1"/>
    <col min="14587" max="14587" width="10.1796875" style="2" customWidth="1"/>
    <col min="14588" max="14588" width="12.1796875" style="2" customWidth="1"/>
    <col min="14589" max="14589" width="10.7265625" style="2" customWidth="1"/>
    <col min="14590" max="14590" width="9.7265625" style="2" bestFit="1" customWidth="1"/>
    <col min="14591" max="14591" width="10.1796875" style="2" customWidth="1"/>
    <col min="14592" max="14592" width="10.7265625" style="2" customWidth="1"/>
    <col min="14593" max="14595" width="10.1796875" style="2" customWidth="1"/>
    <col min="14596" max="14596" width="10.7265625" style="2" customWidth="1"/>
    <col min="14597" max="14597" width="2.26953125" style="2" customWidth="1"/>
    <col min="14598" max="14598" width="16.453125" style="2" customWidth="1"/>
    <col min="14599" max="14599" width="13.1796875" style="2" customWidth="1"/>
    <col min="14600" max="14600" width="9.1796875" style="2"/>
    <col min="14601" max="14601" width="9.453125" style="2" bestFit="1" customWidth="1"/>
    <col min="14602" max="14602" width="11.453125" style="2" customWidth="1"/>
    <col min="14603" max="14603" width="3" style="2" customWidth="1"/>
    <col min="14604" max="14604" width="15.81640625" style="2" customWidth="1"/>
    <col min="14605" max="14605" width="9.1796875" style="2"/>
    <col min="14606" max="14606" width="9.453125" style="2" bestFit="1" customWidth="1"/>
    <col min="14607" max="14607" width="3.54296875" style="2" customWidth="1"/>
    <col min="14608" max="14608" width="16.7265625" style="2" customWidth="1"/>
    <col min="14609" max="14610" width="9.1796875" style="2"/>
    <col min="14611" max="14611" width="11" style="2" customWidth="1"/>
    <col min="14612" max="14612" width="14.26953125" style="2" customWidth="1"/>
    <col min="14613" max="14613" width="9.26953125" style="2" customWidth="1"/>
    <col min="14614" max="14832" width="9.1796875" style="2"/>
    <col min="14833" max="14833" width="1.81640625" style="2" customWidth="1"/>
    <col min="14834" max="14834" width="24.81640625" style="2" customWidth="1"/>
    <col min="14835" max="14835" width="19.81640625" style="2" customWidth="1"/>
    <col min="14836" max="14836" width="2.1796875" style="2" customWidth="1"/>
    <col min="14837" max="14837" width="25.7265625" style="2" customWidth="1"/>
    <col min="14838" max="14838" width="23.7265625" style="2" customWidth="1"/>
    <col min="14839" max="14839" width="1.7265625" style="2" customWidth="1"/>
    <col min="14840" max="14840" width="18.26953125" style="2" customWidth="1"/>
    <col min="14841" max="14841" width="10.81640625" style="2" customWidth="1"/>
    <col min="14842" max="14842" width="9.7265625" style="2" bestFit="1" customWidth="1"/>
    <col min="14843" max="14843" width="10.1796875" style="2" customWidth="1"/>
    <col min="14844" max="14844" width="12.1796875" style="2" customWidth="1"/>
    <col min="14845" max="14845" width="10.7265625" style="2" customWidth="1"/>
    <col min="14846" max="14846" width="9.7265625" style="2" bestFit="1" customWidth="1"/>
    <col min="14847" max="14847" width="10.1796875" style="2" customWidth="1"/>
    <col min="14848" max="14848" width="10.7265625" style="2" customWidth="1"/>
    <col min="14849" max="14851" width="10.1796875" style="2" customWidth="1"/>
    <col min="14852" max="14852" width="10.7265625" style="2" customWidth="1"/>
    <col min="14853" max="14853" width="2.26953125" style="2" customWidth="1"/>
    <col min="14854" max="14854" width="16.453125" style="2" customWidth="1"/>
    <col min="14855" max="14855" width="13.1796875" style="2" customWidth="1"/>
    <col min="14856" max="14856" width="9.1796875" style="2"/>
    <col min="14857" max="14857" width="9.453125" style="2" bestFit="1" customWidth="1"/>
    <col min="14858" max="14858" width="11.453125" style="2" customWidth="1"/>
    <col min="14859" max="14859" width="3" style="2" customWidth="1"/>
    <col min="14860" max="14860" width="15.81640625" style="2" customWidth="1"/>
    <col min="14861" max="14861" width="9.1796875" style="2"/>
    <col min="14862" max="14862" width="9.453125" style="2" bestFit="1" customWidth="1"/>
    <col min="14863" max="14863" width="3.54296875" style="2" customWidth="1"/>
    <col min="14864" max="14864" width="16.7265625" style="2" customWidth="1"/>
    <col min="14865" max="14866" width="9.1796875" style="2"/>
    <col min="14867" max="14867" width="11" style="2" customWidth="1"/>
    <col min="14868" max="14868" width="14.26953125" style="2" customWidth="1"/>
    <col min="14869" max="14869" width="9.26953125" style="2" customWidth="1"/>
    <col min="14870" max="15088" width="9.1796875" style="2"/>
    <col min="15089" max="15089" width="1.81640625" style="2" customWidth="1"/>
    <col min="15090" max="15090" width="24.81640625" style="2" customWidth="1"/>
    <col min="15091" max="15091" width="19.81640625" style="2" customWidth="1"/>
    <col min="15092" max="15092" width="2.1796875" style="2" customWidth="1"/>
    <col min="15093" max="15093" width="25.7265625" style="2" customWidth="1"/>
    <col min="15094" max="15094" width="23.7265625" style="2" customWidth="1"/>
    <col min="15095" max="15095" width="1.7265625" style="2" customWidth="1"/>
    <col min="15096" max="15096" width="18.26953125" style="2" customWidth="1"/>
    <col min="15097" max="15097" width="10.81640625" style="2" customWidth="1"/>
    <col min="15098" max="15098" width="9.7265625" style="2" bestFit="1" customWidth="1"/>
    <col min="15099" max="15099" width="10.1796875" style="2" customWidth="1"/>
    <col min="15100" max="15100" width="12.1796875" style="2" customWidth="1"/>
    <col min="15101" max="15101" width="10.7265625" style="2" customWidth="1"/>
    <col min="15102" max="15102" width="9.7265625" style="2" bestFit="1" customWidth="1"/>
    <col min="15103" max="15103" width="10.1796875" style="2" customWidth="1"/>
    <col min="15104" max="15104" width="10.7265625" style="2" customWidth="1"/>
    <col min="15105" max="15107" width="10.1796875" style="2" customWidth="1"/>
    <col min="15108" max="15108" width="10.7265625" style="2" customWidth="1"/>
    <col min="15109" max="15109" width="2.26953125" style="2" customWidth="1"/>
    <col min="15110" max="15110" width="16.453125" style="2" customWidth="1"/>
    <col min="15111" max="15111" width="13.1796875" style="2" customWidth="1"/>
    <col min="15112" max="15112" width="9.1796875" style="2"/>
    <col min="15113" max="15113" width="9.453125" style="2" bestFit="1" customWidth="1"/>
    <col min="15114" max="15114" width="11.453125" style="2" customWidth="1"/>
    <col min="15115" max="15115" width="3" style="2" customWidth="1"/>
    <col min="15116" max="15116" width="15.81640625" style="2" customWidth="1"/>
    <col min="15117" max="15117" width="9.1796875" style="2"/>
    <col min="15118" max="15118" width="9.453125" style="2" bestFit="1" customWidth="1"/>
    <col min="15119" max="15119" width="3.54296875" style="2" customWidth="1"/>
    <col min="15120" max="15120" width="16.7265625" style="2" customWidth="1"/>
    <col min="15121" max="15122" width="9.1796875" style="2"/>
    <col min="15123" max="15123" width="11" style="2" customWidth="1"/>
    <col min="15124" max="15124" width="14.26953125" style="2" customWidth="1"/>
    <col min="15125" max="15125" width="9.26953125" style="2" customWidth="1"/>
    <col min="15126" max="15344" width="9.1796875" style="2"/>
    <col min="15345" max="15345" width="1.81640625" style="2" customWidth="1"/>
    <col min="15346" max="15346" width="24.81640625" style="2" customWidth="1"/>
    <col min="15347" max="15347" width="19.81640625" style="2" customWidth="1"/>
    <col min="15348" max="15348" width="2.1796875" style="2" customWidth="1"/>
    <col min="15349" max="15349" width="25.7265625" style="2" customWidth="1"/>
    <col min="15350" max="15350" width="23.7265625" style="2" customWidth="1"/>
    <col min="15351" max="15351" width="1.7265625" style="2" customWidth="1"/>
    <col min="15352" max="15352" width="18.26953125" style="2" customWidth="1"/>
    <col min="15353" max="15353" width="10.81640625" style="2" customWidth="1"/>
    <col min="15354" max="15354" width="9.7265625" style="2" bestFit="1" customWidth="1"/>
    <col min="15355" max="15355" width="10.1796875" style="2" customWidth="1"/>
    <col min="15356" max="15356" width="12.1796875" style="2" customWidth="1"/>
    <col min="15357" max="15357" width="10.7265625" style="2" customWidth="1"/>
    <col min="15358" max="15358" width="9.7265625" style="2" bestFit="1" customWidth="1"/>
    <col min="15359" max="15359" width="10.1796875" style="2" customWidth="1"/>
    <col min="15360" max="15360" width="10.7265625" style="2" customWidth="1"/>
    <col min="15361" max="15363" width="10.1796875" style="2" customWidth="1"/>
    <col min="15364" max="15364" width="10.7265625" style="2" customWidth="1"/>
    <col min="15365" max="15365" width="2.26953125" style="2" customWidth="1"/>
    <col min="15366" max="15366" width="16.453125" style="2" customWidth="1"/>
    <col min="15367" max="15367" width="13.1796875" style="2" customWidth="1"/>
    <col min="15368" max="15368" width="9.1796875" style="2"/>
    <col min="15369" max="15369" width="9.453125" style="2" bestFit="1" customWidth="1"/>
    <col min="15370" max="15370" width="11.453125" style="2" customWidth="1"/>
    <col min="15371" max="15371" width="3" style="2" customWidth="1"/>
    <col min="15372" max="15372" width="15.81640625" style="2" customWidth="1"/>
    <col min="15373" max="15373" width="9.1796875" style="2"/>
    <col min="15374" max="15374" width="9.453125" style="2" bestFit="1" customWidth="1"/>
    <col min="15375" max="15375" width="3.54296875" style="2" customWidth="1"/>
    <col min="15376" max="15376" width="16.7265625" style="2" customWidth="1"/>
    <col min="15377" max="15378" width="9.1796875" style="2"/>
    <col min="15379" max="15379" width="11" style="2" customWidth="1"/>
    <col min="15380" max="15380" width="14.26953125" style="2" customWidth="1"/>
    <col min="15381" max="15381" width="9.26953125" style="2" customWidth="1"/>
    <col min="15382" max="15600" width="9.1796875" style="2"/>
    <col min="15601" max="15601" width="1.81640625" style="2" customWidth="1"/>
    <col min="15602" max="15602" width="24.81640625" style="2" customWidth="1"/>
    <col min="15603" max="15603" width="19.81640625" style="2" customWidth="1"/>
    <col min="15604" max="15604" width="2.1796875" style="2" customWidth="1"/>
    <col min="15605" max="15605" width="25.7265625" style="2" customWidth="1"/>
    <col min="15606" max="15606" width="23.7265625" style="2" customWidth="1"/>
    <col min="15607" max="15607" width="1.7265625" style="2" customWidth="1"/>
    <col min="15608" max="15608" width="18.26953125" style="2" customWidth="1"/>
    <col min="15609" max="15609" width="10.81640625" style="2" customWidth="1"/>
    <col min="15610" max="15610" width="9.7265625" style="2" bestFit="1" customWidth="1"/>
    <col min="15611" max="15611" width="10.1796875" style="2" customWidth="1"/>
    <col min="15612" max="15612" width="12.1796875" style="2" customWidth="1"/>
    <col min="15613" max="15613" width="10.7265625" style="2" customWidth="1"/>
    <col min="15614" max="15614" width="9.7265625" style="2" bestFit="1" customWidth="1"/>
    <col min="15615" max="15615" width="10.1796875" style="2" customWidth="1"/>
    <col min="15616" max="15616" width="10.7265625" style="2" customWidth="1"/>
    <col min="15617" max="15619" width="10.1796875" style="2" customWidth="1"/>
    <col min="15620" max="15620" width="10.7265625" style="2" customWidth="1"/>
    <col min="15621" max="15621" width="2.26953125" style="2" customWidth="1"/>
    <col min="15622" max="15622" width="16.453125" style="2" customWidth="1"/>
    <col min="15623" max="15623" width="13.1796875" style="2" customWidth="1"/>
    <col min="15624" max="15624" width="9.1796875" style="2"/>
    <col min="15625" max="15625" width="9.453125" style="2" bestFit="1" customWidth="1"/>
    <col min="15626" max="15626" width="11.453125" style="2" customWidth="1"/>
    <col min="15627" max="15627" width="3" style="2" customWidth="1"/>
    <col min="15628" max="15628" width="15.81640625" style="2" customWidth="1"/>
    <col min="15629" max="15629" width="9.1796875" style="2"/>
    <col min="15630" max="15630" width="9.453125" style="2" bestFit="1" customWidth="1"/>
    <col min="15631" max="15631" width="3.54296875" style="2" customWidth="1"/>
    <col min="15632" max="15632" width="16.7265625" style="2" customWidth="1"/>
    <col min="15633" max="15634" width="9.1796875" style="2"/>
    <col min="15635" max="15635" width="11" style="2" customWidth="1"/>
    <col min="15636" max="15636" width="14.26953125" style="2" customWidth="1"/>
    <col min="15637" max="15637" width="9.26953125" style="2" customWidth="1"/>
    <col min="15638" max="15856" width="9.1796875" style="2"/>
    <col min="15857" max="15857" width="1.81640625" style="2" customWidth="1"/>
    <col min="15858" max="15858" width="24.81640625" style="2" customWidth="1"/>
    <col min="15859" max="15859" width="19.81640625" style="2" customWidth="1"/>
    <col min="15860" max="15860" width="2.1796875" style="2" customWidth="1"/>
    <col min="15861" max="15861" width="25.7265625" style="2" customWidth="1"/>
    <col min="15862" max="15862" width="23.7265625" style="2" customWidth="1"/>
    <col min="15863" max="15863" width="1.7265625" style="2" customWidth="1"/>
    <col min="15864" max="15864" width="18.26953125" style="2" customWidth="1"/>
    <col min="15865" max="15865" width="10.81640625" style="2" customWidth="1"/>
    <col min="15866" max="15866" width="9.7265625" style="2" bestFit="1" customWidth="1"/>
    <col min="15867" max="15867" width="10.1796875" style="2" customWidth="1"/>
    <col min="15868" max="15868" width="12.1796875" style="2" customWidth="1"/>
    <col min="15869" max="15869" width="10.7265625" style="2" customWidth="1"/>
    <col min="15870" max="15870" width="9.7265625" style="2" bestFit="1" customWidth="1"/>
    <col min="15871" max="15871" width="10.1796875" style="2" customWidth="1"/>
    <col min="15872" max="15872" width="10.7265625" style="2" customWidth="1"/>
    <col min="15873" max="15875" width="10.1796875" style="2" customWidth="1"/>
    <col min="15876" max="15876" width="10.7265625" style="2" customWidth="1"/>
    <col min="15877" max="15877" width="2.26953125" style="2" customWidth="1"/>
    <col min="15878" max="15878" width="16.453125" style="2" customWidth="1"/>
    <col min="15879" max="15879" width="13.1796875" style="2" customWidth="1"/>
    <col min="15880" max="15880" width="9.1796875" style="2"/>
    <col min="15881" max="15881" width="9.453125" style="2" bestFit="1" customWidth="1"/>
    <col min="15882" max="15882" width="11.453125" style="2" customWidth="1"/>
    <col min="15883" max="15883" width="3" style="2" customWidth="1"/>
    <col min="15884" max="15884" width="15.81640625" style="2" customWidth="1"/>
    <col min="15885" max="15885" width="9.1796875" style="2"/>
    <col min="15886" max="15886" width="9.453125" style="2" bestFit="1" customWidth="1"/>
    <col min="15887" max="15887" width="3.54296875" style="2" customWidth="1"/>
    <col min="15888" max="15888" width="16.7265625" style="2" customWidth="1"/>
    <col min="15889" max="15890" width="9.1796875" style="2"/>
    <col min="15891" max="15891" width="11" style="2" customWidth="1"/>
    <col min="15892" max="15892" width="14.26953125" style="2" customWidth="1"/>
    <col min="15893" max="15893" width="9.26953125" style="2" customWidth="1"/>
    <col min="15894" max="16112" width="9.1796875" style="2"/>
    <col min="16113" max="16113" width="1.81640625" style="2" customWidth="1"/>
    <col min="16114" max="16114" width="24.81640625" style="2" customWidth="1"/>
    <col min="16115" max="16115" width="19.81640625" style="2" customWidth="1"/>
    <col min="16116" max="16116" width="2.1796875" style="2" customWidth="1"/>
    <col min="16117" max="16117" width="25.7265625" style="2" customWidth="1"/>
    <col min="16118" max="16118" width="23.7265625" style="2" customWidth="1"/>
    <col min="16119" max="16119" width="1.7265625" style="2" customWidth="1"/>
    <col min="16120" max="16120" width="18.26953125" style="2" customWidth="1"/>
    <col min="16121" max="16121" width="10.81640625" style="2" customWidth="1"/>
    <col min="16122" max="16122" width="9.7265625" style="2" bestFit="1" customWidth="1"/>
    <col min="16123" max="16123" width="10.1796875" style="2" customWidth="1"/>
    <col min="16124" max="16124" width="12.1796875" style="2" customWidth="1"/>
    <col min="16125" max="16125" width="10.7265625" style="2" customWidth="1"/>
    <col min="16126" max="16126" width="9.7265625" style="2" bestFit="1" customWidth="1"/>
    <col min="16127" max="16127" width="10.1796875" style="2" customWidth="1"/>
    <col min="16128" max="16128" width="10.7265625" style="2" customWidth="1"/>
    <col min="16129" max="16131" width="10.1796875" style="2" customWidth="1"/>
    <col min="16132" max="16132" width="10.7265625" style="2" customWidth="1"/>
    <col min="16133" max="16133" width="2.26953125" style="2" customWidth="1"/>
    <col min="16134" max="16134" width="16.453125" style="2" customWidth="1"/>
    <col min="16135" max="16135" width="13.1796875" style="2" customWidth="1"/>
    <col min="16136" max="16136" width="9.1796875" style="2"/>
    <col min="16137" max="16137" width="9.453125" style="2" bestFit="1" customWidth="1"/>
    <col min="16138" max="16138" width="11.453125" style="2" customWidth="1"/>
    <col min="16139" max="16139" width="3" style="2" customWidth="1"/>
    <col min="16140" max="16140" width="15.81640625" style="2" customWidth="1"/>
    <col min="16141" max="16141" width="9.1796875" style="2"/>
    <col min="16142" max="16142" width="9.453125" style="2" bestFit="1" customWidth="1"/>
    <col min="16143" max="16143" width="3.54296875" style="2" customWidth="1"/>
    <col min="16144" max="16144" width="16.7265625" style="2" customWidth="1"/>
    <col min="16145" max="16146" width="9.1796875" style="2"/>
    <col min="16147" max="16147" width="11" style="2" customWidth="1"/>
    <col min="16148" max="16148" width="14.26953125" style="2" customWidth="1"/>
    <col min="16149" max="16149" width="9.26953125" style="2" customWidth="1"/>
    <col min="16150" max="16384" width="9.1796875" style="2"/>
  </cols>
  <sheetData>
    <row r="1" spans="1:25" ht="36.75" customHeight="1">
      <c r="A1" s="986" t="s">
        <v>350</v>
      </c>
      <c r="B1" s="986"/>
      <c r="C1" s="986"/>
      <c r="D1" s="986"/>
      <c r="E1" s="986"/>
      <c r="F1" s="986"/>
      <c r="G1" s="986"/>
      <c r="H1" s="986"/>
      <c r="I1" s="986"/>
      <c r="J1" s="986"/>
      <c r="K1" s="986"/>
      <c r="L1" s="986"/>
      <c r="M1" s="986"/>
      <c r="N1" s="544"/>
      <c r="O1" s="544"/>
      <c r="P1" s="544"/>
      <c r="Q1" s="544"/>
    </row>
    <row r="2" spans="1:25" ht="12.75" hidden="1" customHeight="1">
      <c r="A2" s="986"/>
      <c r="B2" s="986"/>
      <c r="C2" s="986"/>
      <c r="D2" s="986"/>
      <c r="E2" s="986"/>
      <c r="F2" s="986"/>
      <c r="G2" s="986"/>
      <c r="H2" s="986"/>
      <c r="I2" s="986"/>
      <c r="J2" s="986"/>
      <c r="K2" s="986"/>
      <c r="L2" s="986"/>
      <c r="M2" s="986"/>
      <c r="N2" s="544"/>
      <c r="O2" s="544"/>
      <c r="P2" s="544"/>
      <c r="Q2" s="544"/>
    </row>
    <row r="3" spans="1:25" ht="12.75" hidden="1" customHeight="1">
      <c r="A3" s="986"/>
      <c r="B3" s="986"/>
      <c r="C3" s="986"/>
      <c r="D3" s="986"/>
      <c r="E3" s="986"/>
      <c r="F3" s="986"/>
      <c r="G3" s="986"/>
      <c r="H3" s="986"/>
      <c r="I3" s="986"/>
      <c r="J3" s="986"/>
      <c r="K3" s="986"/>
      <c r="L3" s="986"/>
      <c r="M3" s="986"/>
      <c r="N3" s="544"/>
      <c r="O3" s="544"/>
      <c r="P3" s="544"/>
      <c r="Q3" s="544"/>
    </row>
    <row r="4" spans="1:25" ht="21">
      <c r="A4" s="545" t="s">
        <v>354</v>
      </c>
      <c r="B4" s="546"/>
      <c r="C4" s="546"/>
      <c r="D4" s="546"/>
      <c r="E4" s="544"/>
      <c r="F4" s="544"/>
      <c r="G4" s="544"/>
      <c r="H4" s="544"/>
      <c r="I4" s="544"/>
      <c r="J4" s="544"/>
      <c r="K4" s="544"/>
      <c r="L4" s="544"/>
      <c r="M4" s="544"/>
      <c r="N4" s="544"/>
      <c r="O4" s="544"/>
      <c r="P4" s="544"/>
      <c r="Q4" s="544"/>
    </row>
    <row r="5" spans="1:25" ht="13">
      <c r="A5" s="544"/>
      <c r="B5" s="544"/>
      <c r="C5" s="544"/>
      <c r="D5" s="544"/>
      <c r="E5" s="544"/>
      <c r="F5" s="544"/>
      <c r="G5" s="544"/>
      <c r="H5" s="544"/>
      <c r="I5" s="544"/>
      <c r="J5" s="544"/>
      <c r="K5" s="544"/>
      <c r="L5" s="544"/>
      <c r="M5" s="544"/>
      <c r="N5" s="544"/>
      <c r="O5" s="544"/>
      <c r="P5" s="544"/>
      <c r="Q5" s="544"/>
    </row>
    <row r="6" spans="1:25" ht="13">
      <c r="A6" s="544"/>
      <c r="B6" s="544"/>
      <c r="C6" s="544"/>
      <c r="D6" s="544"/>
      <c r="E6" s="544"/>
      <c r="F6" s="544"/>
      <c r="G6" s="544"/>
      <c r="H6" s="544"/>
      <c r="I6" s="544"/>
      <c r="J6" s="544"/>
      <c r="K6" s="544"/>
      <c r="L6" s="544"/>
      <c r="M6" s="544"/>
      <c r="N6" s="544"/>
      <c r="O6" s="544"/>
      <c r="P6" s="544"/>
      <c r="Q6" s="544"/>
      <c r="R6"/>
      <c r="S6"/>
      <c r="T6"/>
      <c r="U6"/>
      <c r="V6"/>
      <c r="W6"/>
      <c r="X6"/>
      <c r="Y6"/>
    </row>
    <row r="7" spans="1:25" ht="16" thickBot="1">
      <c r="A7" s="547">
        <v>2019</v>
      </c>
      <c r="B7" s="548"/>
      <c r="C7" s="548"/>
      <c r="D7" s="548"/>
      <c r="E7" s="548"/>
      <c r="F7" s="548"/>
      <c r="G7" s="548"/>
      <c r="H7" s="548"/>
      <c r="I7" s="548"/>
      <c r="J7" s="548"/>
      <c r="K7" s="548"/>
      <c r="L7" s="549" t="s">
        <v>142</v>
      </c>
      <c r="M7" s="548"/>
      <c r="N7" s="550"/>
      <c r="O7" s="548"/>
      <c r="P7" s="551">
        <v>2019</v>
      </c>
      <c r="Q7" s="548"/>
      <c r="R7"/>
      <c r="S7"/>
      <c r="T7"/>
      <c r="U7"/>
      <c r="V7"/>
      <c r="W7"/>
      <c r="X7"/>
      <c r="Y7"/>
    </row>
    <row r="8" spans="1:25" ht="13.5" thickBot="1">
      <c r="A8" s="552"/>
      <c r="B8" s="553" t="s">
        <v>143</v>
      </c>
      <c r="C8" s="553" t="s">
        <v>144</v>
      </c>
      <c r="D8" s="553" t="s">
        <v>145</v>
      </c>
      <c r="E8" s="553" t="s">
        <v>146</v>
      </c>
      <c r="F8" s="553" t="s">
        <v>147</v>
      </c>
      <c r="G8" s="553" t="s">
        <v>148</v>
      </c>
      <c r="H8" s="553" t="s">
        <v>149</v>
      </c>
      <c r="I8" s="553" t="s">
        <v>150</v>
      </c>
      <c r="J8" s="553" t="s">
        <v>151</v>
      </c>
      <c r="K8" s="553" t="s">
        <v>152</v>
      </c>
      <c r="L8" s="553" t="s">
        <v>153</v>
      </c>
      <c r="M8" s="554" t="s">
        <v>154</v>
      </c>
      <c r="N8" s="550"/>
      <c r="O8" s="548"/>
      <c r="P8" s="555"/>
      <c r="Q8" s="556" t="s">
        <v>155</v>
      </c>
      <c r="R8"/>
      <c r="S8"/>
      <c r="T8"/>
      <c r="U8"/>
      <c r="V8"/>
      <c r="W8"/>
      <c r="X8"/>
      <c r="Y8"/>
    </row>
    <row r="9" spans="1:25" ht="13.5" thickBot="1">
      <c r="A9" s="557" t="s">
        <v>156</v>
      </c>
      <c r="B9" s="558">
        <v>13097.004154604951</v>
      </c>
      <c r="C9" s="559">
        <v>12684.171057134958</v>
      </c>
      <c r="D9" s="558">
        <v>12703.509633034411</v>
      </c>
      <c r="E9" s="558">
        <v>12436.800440153134</v>
      </c>
      <c r="F9" s="558">
        <v>12345.728489197405</v>
      </c>
      <c r="G9" s="558">
        <v>11989.180954677902</v>
      </c>
      <c r="H9" s="558">
        <v>11291.15714648953</v>
      </c>
      <c r="I9" s="558">
        <v>11799.833529820378</v>
      </c>
      <c r="J9" s="560">
        <v>11695.57156423378</v>
      </c>
      <c r="K9" s="558">
        <v>11797.730210590606</v>
      </c>
      <c r="L9" s="558">
        <v>12118.735934309996</v>
      </c>
      <c r="M9" s="561">
        <v>12222.309074775932</v>
      </c>
      <c r="N9" s="550"/>
      <c r="O9" s="548"/>
      <c r="P9" s="562" t="s">
        <v>156</v>
      </c>
      <c r="Q9" s="563">
        <v>12171.089276441808</v>
      </c>
      <c r="R9"/>
      <c r="S9"/>
      <c r="T9"/>
      <c r="U9"/>
      <c r="V9"/>
      <c r="W9"/>
      <c r="X9"/>
      <c r="Y9"/>
    </row>
    <row r="10" spans="1:25" ht="13">
      <c r="A10" s="564" t="s">
        <v>161</v>
      </c>
      <c r="B10" s="565">
        <v>12988.229233268361</v>
      </c>
      <c r="C10" s="566">
        <v>13031.089618528611</v>
      </c>
      <c r="D10" s="567">
        <v>12400.045892682925</v>
      </c>
      <c r="E10" s="565">
        <v>12497.066246851389</v>
      </c>
      <c r="F10" s="565">
        <v>12312.575788643535</v>
      </c>
      <c r="G10" s="565">
        <v>11785.570106907893</v>
      </c>
      <c r="H10" s="565">
        <v>11145.261363102236</v>
      </c>
      <c r="I10" s="565">
        <v>12014.568933508892</v>
      </c>
      <c r="J10" s="568">
        <v>11566.950929507175</v>
      </c>
      <c r="K10" s="565">
        <v>12060.398568329721</v>
      </c>
      <c r="L10" s="565">
        <v>12325.822063492065</v>
      </c>
      <c r="M10" s="569">
        <v>12211.818032159268</v>
      </c>
      <c r="N10" s="550"/>
      <c r="O10" s="548"/>
      <c r="P10" s="570" t="s">
        <v>161</v>
      </c>
      <c r="Q10" s="571">
        <v>12139.562253413582</v>
      </c>
      <c r="R10"/>
      <c r="S10"/>
      <c r="T10"/>
      <c r="U10"/>
      <c r="V10"/>
      <c r="W10"/>
      <c r="X10"/>
      <c r="Y10"/>
    </row>
    <row r="11" spans="1:25" ht="13">
      <c r="A11" s="572" t="s">
        <v>157</v>
      </c>
      <c r="B11" s="573">
        <v>14030.74154673591</v>
      </c>
      <c r="C11" s="574">
        <v>13423.206102042845</v>
      </c>
      <c r="D11" s="573">
        <v>13350.258566551605</v>
      </c>
      <c r="E11" s="573">
        <v>12952.008674739422</v>
      </c>
      <c r="F11" s="573">
        <v>12714.496786649555</v>
      </c>
      <c r="G11" s="573">
        <v>12228.876814192541</v>
      </c>
      <c r="H11" s="573">
        <v>11570.90485622989</v>
      </c>
      <c r="I11" s="573">
        <v>12338.817183187308</v>
      </c>
      <c r="J11" s="573">
        <v>12128.42545753275</v>
      </c>
      <c r="K11" s="573">
        <v>12399.186362800923</v>
      </c>
      <c r="L11" s="573">
        <v>12795.433149533852</v>
      </c>
      <c r="M11" s="575">
        <v>12921.228396700371</v>
      </c>
      <c r="N11" s="550"/>
      <c r="O11" s="548"/>
      <c r="P11" s="570" t="s">
        <v>157</v>
      </c>
      <c r="Q11" s="576">
        <v>12736.926723981092</v>
      </c>
      <c r="R11"/>
      <c r="S11"/>
      <c r="T11"/>
      <c r="U11"/>
      <c r="V11"/>
      <c r="W11"/>
      <c r="X11"/>
      <c r="Y11"/>
    </row>
    <row r="12" spans="1:25" ht="13">
      <c r="A12" s="572" t="s">
        <v>158</v>
      </c>
      <c r="B12" s="573">
        <v>13875.267566076433</v>
      </c>
      <c r="C12" s="574">
        <v>13191.644451674416</v>
      </c>
      <c r="D12" s="573">
        <v>13160.242283296824</v>
      </c>
      <c r="E12" s="573">
        <v>12736.915408507588</v>
      </c>
      <c r="F12" s="573">
        <v>12414.167473994701</v>
      </c>
      <c r="G12" s="573">
        <v>11811.682069144254</v>
      </c>
      <c r="H12" s="573">
        <v>11216.262367325109</v>
      </c>
      <c r="I12" s="573">
        <v>12121.702664273735</v>
      </c>
      <c r="J12" s="573">
        <v>11851.896939155471</v>
      </c>
      <c r="K12" s="573">
        <v>12310.877136839459</v>
      </c>
      <c r="L12" s="573">
        <v>12715.43545872936</v>
      </c>
      <c r="M12" s="575">
        <v>12877.909602187496</v>
      </c>
      <c r="N12" s="550"/>
      <c r="O12" s="548"/>
      <c r="P12" s="570" t="s">
        <v>158</v>
      </c>
      <c r="Q12" s="576">
        <v>12496.86604352695</v>
      </c>
      <c r="R12"/>
      <c r="S12"/>
      <c r="T12"/>
      <c r="U12" s="115"/>
      <c r="V12"/>
      <c r="W12"/>
      <c r="X12"/>
      <c r="Y12"/>
    </row>
    <row r="13" spans="1:25" ht="13">
      <c r="A13" s="572" t="s">
        <v>159</v>
      </c>
      <c r="B13" s="573"/>
      <c r="C13" s="577"/>
      <c r="D13" s="573"/>
      <c r="E13" s="573"/>
      <c r="F13" s="573"/>
      <c r="G13" s="573">
        <v>11847.259206798866</v>
      </c>
      <c r="H13" s="573">
        <v>10212.64</v>
      </c>
      <c r="I13" s="573">
        <v>11431</v>
      </c>
      <c r="J13" s="573"/>
      <c r="K13" s="573"/>
      <c r="L13" s="573"/>
      <c r="M13" s="575"/>
      <c r="N13" s="550"/>
      <c r="O13" s="548"/>
      <c r="P13" s="570" t="s">
        <v>159</v>
      </c>
      <c r="Q13" s="576">
        <v>12223.033208241355</v>
      </c>
      <c r="R13"/>
      <c r="S13"/>
      <c r="T13"/>
      <c r="U13" s="115"/>
      <c r="V13"/>
      <c r="W13"/>
      <c r="X13"/>
      <c r="Y13"/>
    </row>
    <row r="14" spans="1:25" ht="13">
      <c r="A14" s="572" t="s">
        <v>69</v>
      </c>
      <c r="B14" s="573">
        <v>11016.435273215879</v>
      </c>
      <c r="C14" s="574">
        <v>10666.092979690597</v>
      </c>
      <c r="D14" s="573">
        <v>10906.563736752352</v>
      </c>
      <c r="E14" s="573">
        <v>10813.265482926516</v>
      </c>
      <c r="F14" s="573">
        <v>10882.550511099018</v>
      </c>
      <c r="G14" s="573">
        <v>10702.803775197364</v>
      </c>
      <c r="H14" s="573">
        <v>9978.5009716631357</v>
      </c>
      <c r="I14" s="573">
        <v>10138.454210471504</v>
      </c>
      <c r="J14" s="573">
        <v>10066.518700800318</v>
      </c>
      <c r="K14" s="573">
        <v>10207.22881650506</v>
      </c>
      <c r="L14" s="573">
        <v>10253.974707400655</v>
      </c>
      <c r="M14" s="575">
        <v>10316.67240328594</v>
      </c>
      <c r="N14" s="550"/>
      <c r="O14" s="548"/>
      <c r="P14" s="570" t="s">
        <v>69</v>
      </c>
      <c r="Q14" s="576">
        <v>10479.725608941915</v>
      </c>
      <c r="R14"/>
      <c r="S14"/>
      <c r="T14"/>
      <c r="U14" s="115"/>
      <c r="V14"/>
      <c r="W14"/>
      <c r="X14"/>
      <c r="Y14"/>
    </row>
    <row r="15" spans="1:25" ht="13.5" thickBot="1">
      <c r="A15" s="578" t="s">
        <v>160</v>
      </c>
      <c r="B15" s="573">
        <v>13526.782125454416</v>
      </c>
      <c r="C15" s="579">
        <v>13304.359447452311</v>
      </c>
      <c r="D15" s="580">
        <v>13381.446812429691</v>
      </c>
      <c r="E15" s="580">
        <v>13303.934942938567</v>
      </c>
      <c r="F15" s="580">
        <v>13241.320895609353</v>
      </c>
      <c r="G15" s="580">
        <v>13044.246213486927</v>
      </c>
      <c r="H15" s="580">
        <v>12473.680771982421</v>
      </c>
      <c r="I15" s="580">
        <v>12708.58078202419</v>
      </c>
      <c r="J15" s="573">
        <v>12836.590469304007</v>
      </c>
      <c r="K15" s="573">
        <v>12864.967865200817</v>
      </c>
      <c r="L15" s="580">
        <v>13101.960516060417</v>
      </c>
      <c r="M15" s="581">
        <v>13163.845129929141</v>
      </c>
      <c r="N15" s="550"/>
      <c r="O15" s="548"/>
      <c r="P15" s="582" t="s">
        <v>160</v>
      </c>
      <c r="Q15" s="583">
        <v>13072.210144053273</v>
      </c>
      <c r="R15"/>
      <c r="S15"/>
      <c r="T15"/>
      <c r="U15" s="115"/>
      <c r="V15"/>
      <c r="W15"/>
      <c r="X15"/>
      <c r="Y15"/>
    </row>
    <row r="16" spans="1:25" ht="13">
      <c r="A16" s="544"/>
      <c r="B16" s="544"/>
      <c r="C16" s="544"/>
      <c r="D16" s="544"/>
      <c r="E16" s="544"/>
      <c r="F16" s="544"/>
      <c r="G16" s="544"/>
      <c r="H16" s="544"/>
      <c r="I16" s="544"/>
      <c r="J16" s="544"/>
      <c r="K16" s="544"/>
      <c r="L16" s="544"/>
      <c r="M16" s="544"/>
      <c r="N16" s="544"/>
      <c r="O16" s="544"/>
      <c r="P16" s="544"/>
      <c r="Q16" s="544"/>
      <c r="R16"/>
      <c r="S16"/>
      <c r="T16"/>
      <c r="U16" s="115"/>
      <c r="V16"/>
      <c r="W16"/>
      <c r="X16"/>
      <c r="Y16"/>
    </row>
    <row r="17" spans="1:25" ht="16" thickBot="1">
      <c r="A17" s="547">
        <v>2020</v>
      </c>
      <c r="B17" s="548"/>
      <c r="C17" s="548"/>
      <c r="D17" s="548"/>
      <c r="E17" s="548"/>
      <c r="F17" s="548"/>
      <c r="G17" s="548"/>
      <c r="H17" s="548"/>
      <c r="I17" s="548"/>
      <c r="J17" s="548"/>
      <c r="K17" s="548"/>
      <c r="L17" s="549" t="s">
        <v>142</v>
      </c>
      <c r="M17" s="548"/>
      <c r="N17" s="550"/>
      <c r="O17" s="548"/>
      <c r="P17" s="551">
        <v>2021</v>
      </c>
      <c r="Q17" s="548"/>
      <c r="R17"/>
      <c r="S17"/>
      <c r="T17"/>
      <c r="U17" s="115"/>
      <c r="V17"/>
      <c r="W17"/>
      <c r="X17"/>
      <c r="Y17"/>
    </row>
    <row r="18" spans="1:25" ht="13.5" thickBot="1">
      <c r="A18" s="552"/>
      <c r="B18" s="553" t="s">
        <v>143</v>
      </c>
      <c r="C18" s="553" t="s">
        <v>144</v>
      </c>
      <c r="D18" s="553" t="s">
        <v>145</v>
      </c>
      <c r="E18" s="553" t="s">
        <v>146</v>
      </c>
      <c r="F18" s="553" t="s">
        <v>147</v>
      </c>
      <c r="G18" s="553" t="s">
        <v>148</v>
      </c>
      <c r="H18" s="553" t="s">
        <v>149</v>
      </c>
      <c r="I18" s="553" t="s">
        <v>150</v>
      </c>
      <c r="J18" s="553" t="s">
        <v>151</v>
      </c>
      <c r="K18" s="553" t="s">
        <v>152</v>
      </c>
      <c r="L18" s="553" t="s">
        <v>153</v>
      </c>
      <c r="M18" s="554" t="s">
        <v>154</v>
      </c>
      <c r="N18" s="550"/>
      <c r="O18" s="548"/>
      <c r="P18" s="555"/>
      <c r="Q18" s="556" t="s">
        <v>155</v>
      </c>
      <c r="R18"/>
      <c r="S18"/>
      <c r="T18"/>
      <c r="U18"/>
      <c r="V18"/>
      <c r="W18"/>
      <c r="X18"/>
      <c r="Y18"/>
    </row>
    <row r="19" spans="1:25" ht="13.5" thickBot="1">
      <c r="A19" s="557" t="s">
        <v>156</v>
      </c>
      <c r="B19" s="584">
        <v>12293.668</v>
      </c>
      <c r="C19" s="584">
        <v>12396.350180400879</v>
      </c>
      <c r="D19" s="558">
        <v>12086.149992818097</v>
      </c>
      <c r="E19" s="558">
        <v>11603.106305993873</v>
      </c>
      <c r="F19" s="558">
        <v>11482.267355568953</v>
      </c>
      <c r="G19" s="558">
        <v>11953</v>
      </c>
      <c r="H19" s="558">
        <v>11835.808663529599</v>
      </c>
      <c r="I19" s="558">
        <v>12357.44353681061</v>
      </c>
      <c r="J19" s="560">
        <v>12414.228648418182</v>
      </c>
      <c r="K19" s="558">
        <v>12328.00888657319</v>
      </c>
      <c r="L19" s="558">
        <v>12268.883311067566</v>
      </c>
      <c r="M19" s="561">
        <v>12719.950048353872</v>
      </c>
      <c r="N19" s="550"/>
      <c r="O19" s="548"/>
      <c r="P19" s="562" t="s">
        <v>156</v>
      </c>
      <c r="Q19" s="563">
        <v>12170.057750049617</v>
      </c>
      <c r="R19"/>
      <c r="S19"/>
      <c r="T19"/>
      <c r="U19"/>
      <c r="V19"/>
      <c r="W19"/>
      <c r="X19"/>
      <c r="Y19"/>
    </row>
    <row r="20" spans="1:25" ht="13">
      <c r="A20" s="585" t="s">
        <v>161</v>
      </c>
      <c r="B20" s="586">
        <v>12386.300999999999</v>
      </c>
      <c r="C20" s="586">
        <v>12278.283069066147</v>
      </c>
      <c r="D20" s="586">
        <v>11949.087602008787</v>
      </c>
      <c r="E20" s="587">
        <v>11425.366477832513</v>
      </c>
      <c r="F20" s="587">
        <v>10861.813765366691</v>
      </c>
      <c r="G20" s="587">
        <v>11785</v>
      </c>
      <c r="H20" s="587">
        <v>12082.539061795218</v>
      </c>
      <c r="I20" s="587">
        <v>12657.339090422689</v>
      </c>
      <c r="J20" s="588">
        <v>12557.838567799301</v>
      </c>
      <c r="K20" s="587">
        <v>12510.25230430529</v>
      </c>
      <c r="L20" s="587">
        <v>12599.191885182312</v>
      </c>
      <c r="M20" s="589">
        <v>13189.330848045396</v>
      </c>
      <c r="N20" s="550"/>
      <c r="O20" s="548"/>
      <c r="P20" s="570" t="s">
        <v>161</v>
      </c>
      <c r="Q20" s="571">
        <v>12341.703778245606</v>
      </c>
      <c r="R20"/>
      <c r="S20"/>
      <c r="T20"/>
      <c r="U20"/>
      <c r="V20"/>
      <c r="W20"/>
      <c r="X20"/>
      <c r="Y20"/>
    </row>
    <row r="21" spans="1:25" ht="13">
      <c r="A21" s="572" t="s">
        <v>157</v>
      </c>
      <c r="B21" s="590">
        <v>12953.451999999999</v>
      </c>
      <c r="C21" s="590">
        <v>12955.442846668257</v>
      </c>
      <c r="D21" s="573">
        <v>12559.678894534463</v>
      </c>
      <c r="E21" s="573">
        <v>12200.715185932797</v>
      </c>
      <c r="F21" s="573">
        <v>12043.432584369706</v>
      </c>
      <c r="G21" s="573">
        <v>12461</v>
      </c>
      <c r="H21" s="573">
        <v>12377.61476700648</v>
      </c>
      <c r="I21" s="573">
        <v>13184.53468439781</v>
      </c>
      <c r="J21" s="573">
        <v>13209.827982744415</v>
      </c>
      <c r="K21" s="573">
        <v>13257.606161299784</v>
      </c>
      <c r="L21" s="573">
        <v>13488.06045421349</v>
      </c>
      <c r="M21" s="575">
        <v>13948.219326498986</v>
      </c>
      <c r="N21" s="550"/>
      <c r="O21" s="548"/>
      <c r="P21" s="570" t="s">
        <v>157</v>
      </c>
      <c r="Q21" s="576">
        <v>12893.07500798921</v>
      </c>
      <c r="R21"/>
      <c r="S21"/>
      <c r="T21"/>
      <c r="U21"/>
      <c r="V21"/>
      <c r="W21"/>
      <c r="X21"/>
      <c r="Y21"/>
    </row>
    <row r="22" spans="1:25" ht="13">
      <c r="A22" s="572" t="s">
        <v>158</v>
      </c>
      <c r="B22" s="590">
        <v>12820.403</v>
      </c>
      <c r="C22" s="590">
        <v>12812.960174322563</v>
      </c>
      <c r="D22" s="573">
        <v>12404.011122590871</v>
      </c>
      <c r="E22" s="573">
        <v>12093.68836494103</v>
      </c>
      <c r="F22" s="573">
        <v>11923.112759720469</v>
      </c>
      <c r="G22" s="573">
        <v>12340</v>
      </c>
      <c r="H22" s="573">
        <v>12218.579332235504</v>
      </c>
      <c r="I22" s="573">
        <v>13155.442783450688</v>
      </c>
      <c r="J22" s="573">
        <v>13187.221007065826</v>
      </c>
      <c r="K22" s="573">
        <v>13185.675775486045</v>
      </c>
      <c r="L22" s="573">
        <v>13410.314130675239</v>
      </c>
      <c r="M22" s="575">
        <v>13871.568263480342</v>
      </c>
      <c r="N22" s="550"/>
      <c r="O22" s="548"/>
      <c r="P22" s="570" t="s">
        <v>158</v>
      </c>
      <c r="Q22" s="576">
        <v>12777.362324998021</v>
      </c>
      <c r="R22"/>
      <c r="S22"/>
      <c r="T22"/>
      <c r="U22"/>
      <c r="V22"/>
      <c r="W22"/>
      <c r="X22"/>
      <c r="Y22"/>
    </row>
    <row r="23" spans="1:25" ht="18.5">
      <c r="A23" s="572" t="s">
        <v>159</v>
      </c>
      <c r="B23" s="590"/>
      <c r="C23" s="591"/>
      <c r="D23" s="573"/>
      <c r="E23" s="573"/>
      <c r="F23" s="573">
        <v>12115.686274509804</v>
      </c>
      <c r="G23" s="573">
        <v>13265</v>
      </c>
      <c r="H23" s="573">
        <v>14324.08</v>
      </c>
      <c r="I23" s="573"/>
      <c r="J23" s="573"/>
      <c r="K23" s="573"/>
      <c r="L23" s="573"/>
      <c r="M23" s="575"/>
      <c r="N23" s="550"/>
      <c r="O23" s="548"/>
      <c r="P23" s="570" t="s">
        <v>159</v>
      </c>
      <c r="Q23" s="576">
        <v>13124.888063427803</v>
      </c>
      <c r="R23"/>
      <c r="S23"/>
      <c r="T23" s="305"/>
      <c r="U23" s="306"/>
      <c r="V23" s="306"/>
      <c r="W23" s="306"/>
      <c r="X23" s="306"/>
      <c r="Y23"/>
    </row>
    <row r="24" spans="1:25" ht="13">
      <c r="A24" s="572" t="s">
        <v>69</v>
      </c>
      <c r="B24" s="590">
        <v>10382.365</v>
      </c>
      <c r="C24" s="590">
        <v>10554.510985315916</v>
      </c>
      <c r="D24" s="573">
        <v>10508.256746814872</v>
      </c>
      <c r="E24" s="573">
        <v>9974.3926900629413</v>
      </c>
      <c r="F24" s="573">
        <v>9676.7357563537662</v>
      </c>
      <c r="G24" s="573">
        <v>10168</v>
      </c>
      <c r="H24" s="573">
        <v>10231.011342407664</v>
      </c>
      <c r="I24" s="573">
        <v>10322.937716844957</v>
      </c>
      <c r="J24" s="573">
        <v>10515.692045277079</v>
      </c>
      <c r="K24" s="573">
        <v>10500.779806665369</v>
      </c>
      <c r="L24" s="573">
        <v>10033.162037806949</v>
      </c>
      <c r="M24" s="575">
        <v>10425.373902081596</v>
      </c>
      <c r="N24" s="550"/>
      <c r="O24" s="548"/>
      <c r="P24" s="570" t="s">
        <v>69</v>
      </c>
      <c r="Q24" s="576">
        <v>10300.833122420103</v>
      </c>
      <c r="R24"/>
      <c r="S24"/>
      <c r="T24"/>
      <c r="U24"/>
      <c r="V24"/>
      <c r="W24"/>
      <c r="X24"/>
      <c r="Y24"/>
    </row>
    <row r="25" spans="1:25" ht="13.5" thickBot="1">
      <c r="A25" s="578" t="s">
        <v>160</v>
      </c>
      <c r="B25" s="592">
        <v>13188.183000000001</v>
      </c>
      <c r="C25" s="592">
        <v>13234.41829236263</v>
      </c>
      <c r="D25" s="580">
        <v>12868.44290816252</v>
      </c>
      <c r="E25" s="580">
        <v>12394.03887979182</v>
      </c>
      <c r="F25" s="580">
        <v>12244.396919750789</v>
      </c>
      <c r="G25" s="580">
        <v>12579</v>
      </c>
      <c r="H25" s="580">
        <v>12568.820974865377</v>
      </c>
      <c r="I25" s="573">
        <v>12894.875569157652</v>
      </c>
      <c r="J25" s="573">
        <v>13049.577112784067</v>
      </c>
      <c r="K25" s="580">
        <v>13089.158608739113</v>
      </c>
      <c r="L25" s="580">
        <v>13055.204323581807</v>
      </c>
      <c r="M25" s="581">
        <v>13341.939160902748</v>
      </c>
      <c r="N25" s="550"/>
      <c r="O25" s="548"/>
      <c r="P25" s="582" t="s">
        <v>160</v>
      </c>
      <c r="Q25" s="583">
        <v>12892.589567786512</v>
      </c>
      <c r="R25"/>
      <c r="S25"/>
      <c r="T25"/>
      <c r="U25"/>
      <c r="V25"/>
      <c r="W25"/>
      <c r="X25"/>
      <c r="Y25"/>
    </row>
    <row r="26" spans="1:25" ht="13">
      <c r="A26" s="544"/>
      <c r="B26" s="544"/>
      <c r="C26" s="544"/>
      <c r="D26" s="544"/>
      <c r="E26" s="544"/>
      <c r="F26" s="544"/>
      <c r="G26" s="544"/>
      <c r="H26" s="544"/>
      <c r="I26" s="544"/>
      <c r="J26" s="544"/>
      <c r="K26" s="544"/>
      <c r="L26" s="544"/>
      <c r="M26" s="544"/>
      <c r="N26" s="544"/>
      <c r="O26" s="544"/>
      <c r="P26" s="544"/>
      <c r="Q26" s="544"/>
      <c r="R26"/>
      <c r="S26"/>
      <c r="T26"/>
      <c r="U26"/>
      <c r="V26"/>
      <c r="W26"/>
      <c r="X26"/>
      <c r="Y26"/>
    </row>
    <row r="27" spans="1:25" ht="16" thickBot="1">
      <c r="A27" s="547">
        <v>2021</v>
      </c>
      <c r="B27" s="548"/>
      <c r="C27" s="548"/>
      <c r="D27" s="548"/>
      <c r="E27" s="548"/>
      <c r="F27" s="548"/>
      <c r="G27" s="548"/>
      <c r="H27" s="548"/>
      <c r="I27" s="548"/>
      <c r="J27" s="548"/>
      <c r="K27" s="548"/>
      <c r="L27" s="549" t="s">
        <v>142</v>
      </c>
      <c r="M27" s="548"/>
      <c r="N27" s="550"/>
      <c r="O27" s="548"/>
      <c r="P27" s="551">
        <v>2021</v>
      </c>
      <c r="Q27" s="548"/>
      <c r="R27"/>
      <c r="S27"/>
      <c r="T27"/>
      <c r="U27"/>
      <c r="V27"/>
      <c r="W27"/>
      <c r="X27"/>
      <c r="Y27"/>
    </row>
    <row r="28" spans="1:25" ht="13.5" thickBot="1">
      <c r="A28" s="552"/>
      <c r="B28" s="553" t="s">
        <v>143</v>
      </c>
      <c r="C28" s="553" t="s">
        <v>144</v>
      </c>
      <c r="D28" s="553" t="s">
        <v>145</v>
      </c>
      <c r="E28" s="553" t="s">
        <v>146</v>
      </c>
      <c r="F28" s="553" t="s">
        <v>147</v>
      </c>
      <c r="G28" s="553" t="s">
        <v>148</v>
      </c>
      <c r="H28" s="553" t="s">
        <v>149</v>
      </c>
      <c r="I28" s="553" t="s">
        <v>150</v>
      </c>
      <c r="J28" s="553" t="s">
        <v>151</v>
      </c>
      <c r="K28" s="553" t="s">
        <v>152</v>
      </c>
      <c r="L28" s="553" t="s">
        <v>153</v>
      </c>
      <c r="M28" s="554" t="s">
        <v>154</v>
      </c>
      <c r="N28" s="550"/>
      <c r="O28" s="548"/>
      <c r="P28" s="555"/>
      <c r="Q28" s="556" t="s">
        <v>155</v>
      </c>
      <c r="R28"/>
      <c r="S28"/>
      <c r="T28"/>
      <c r="U28"/>
      <c r="V28"/>
      <c r="W28"/>
      <c r="X28"/>
      <c r="Y28"/>
    </row>
    <row r="29" spans="1:25" ht="13.5" thickBot="1">
      <c r="A29" s="557" t="s">
        <v>156</v>
      </c>
      <c r="B29" s="584">
        <v>13099.017951399237</v>
      </c>
      <c r="C29" s="584">
        <v>13307.78858635882</v>
      </c>
      <c r="D29" s="558">
        <v>13238.317612811576</v>
      </c>
      <c r="E29" s="558">
        <v>13807.347551681361</v>
      </c>
      <c r="F29" s="558">
        <v>13948.773938291319</v>
      </c>
      <c r="G29" s="558">
        <v>14461.00340152424</v>
      </c>
      <c r="H29" s="558">
        <v>14343.144813044266</v>
      </c>
      <c r="I29" s="558">
        <v>15088.936100433839</v>
      </c>
      <c r="J29" s="560">
        <v>15249.008715386459</v>
      </c>
      <c r="K29" s="558">
        <v>17001.030199930741</v>
      </c>
      <c r="L29" s="558">
        <v>18199.614553757132</v>
      </c>
      <c r="M29" s="561">
        <v>18385.488024567923</v>
      </c>
      <c r="N29" s="550"/>
      <c r="O29" s="548"/>
      <c r="P29" s="562" t="s">
        <v>156</v>
      </c>
      <c r="Q29" s="563">
        <v>15034.347753900318</v>
      </c>
      <c r="R29"/>
      <c r="S29"/>
      <c r="T29"/>
      <c r="U29"/>
      <c r="V29"/>
      <c r="W29"/>
      <c r="X29"/>
      <c r="Y29"/>
    </row>
    <row r="30" spans="1:25" ht="13">
      <c r="A30" s="585" t="s">
        <v>161</v>
      </c>
      <c r="B30" s="586">
        <v>12962.478179218298</v>
      </c>
      <c r="C30" s="586">
        <v>12712.047174603171</v>
      </c>
      <c r="D30" s="586">
        <v>12872.168801775142</v>
      </c>
      <c r="E30" s="587">
        <v>13794.42593030492</v>
      </c>
      <c r="F30" s="587">
        <v>13139.682053775745</v>
      </c>
      <c r="G30" s="587">
        <v>13972.332217347279</v>
      </c>
      <c r="H30" s="587">
        <v>13869.347861369399</v>
      </c>
      <c r="I30" s="587">
        <v>14859.192772334292</v>
      </c>
      <c r="J30" s="588">
        <v>15736.035718119369</v>
      </c>
      <c r="K30" s="587">
        <v>17510.500637738332</v>
      </c>
      <c r="L30" s="587">
        <v>19165.098770465484</v>
      </c>
      <c r="M30" s="589">
        <v>17914.420099009905</v>
      </c>
      <c r="N30" s="550"/>
      <c r="O30" s="548"/>
      <c r="P30" s="570" t="s">
        <v>161</v>
      </c>
      <c r="Q30" s="571">
        <v>15938.483131201114</v>
      </c>
      <c r="R30"/>
      <c r="S30"/>
      <c r="T30"/>
      <c r="U30"/>
      <c r="V30"/>
      <c r="W30"/>
      <c r="X30"/>
      <c r="Y30"/>
    </row>
    <row r="31" spans="1:25" ht="13">
      <c r="A31" s="572" t="s">
        <v>157</v>
      </c>
      <c r="B31" s="590">
        <v>14233.837381686944</v>
      </c>
      <c r="C31" s="590">
        <v>14350.900896684501</v>
      </c>
      <c r="D31" s="573">
        <v>14067.897655256656</v>
      </c>
      <c r="E31" s="573">
        <v>14670.253576655356</v>
      </c>
      <c r="F31" s="573">
        <v>14787.481530115097</v>
      </c>
      <c r="G31" s="573">
        <v>15275.210714213275</v>
      </c>
      <c r="H31" s="573">
        <v>15363.861791104631</v>
      </c>
      <c r="I31" s="573">
        <v>16350.848780182399</v>
      </c>
      <c r="J31" s="573">
        <v>16599.245092558744</v>
      </c>
      <c r="K31" s="573">
        <v>18726.47766076864</v>
      </c>
      <c r="L31" s="573">
        <v>19905.235984883784</v>
      </c>
      <c r="M31" s="575">
        <v>20067.911354433712</v>
      </c>
      <c r="N31" s="550"/>
      <c r="O31" s="548"/>
      <c r="P31" s="570" t="s">
        <v>157</v>
      </c>
      <c r="Q31" s="576">
        <v>16145.77271971192</v>
      </c>
      <c r="R31"/>
      <c r="S31"/>
      <c r="T31"/>
      <c r="U31"/>
      <c r="V31"/>
      <c r="W31"/>
      <c r="X31"/>
      <c r="Y31"/>
    </row>
    <row r="32" spans="1:25" ht="13">
      <c r="A32" s="572" t="s">
        <v>158</v>
      </c>
      <c r="B32" s="590">
        <v>14226.385547626593</v>
      </c>
      <c r="C32" s="590">
        <v>14299.191515290229</v>
      </c>
      <c r="D32" s="573">
        <v>13991.300512971718</v>
      </c>
      <c r="E32" s="573">
        <v>14655.922859268447</v>
      </c>
      <c r="F32" s="573">
        <v>14814.46153340644</v>
      </c>
      <c r="G32" s="573">
        <v>15261.833099361414</v>
      </c>
      <c r="H32" s="573">
        <v>15336.715000402453</v>
      </c>
      <c r="I32" s="573">
        <v>16332.579232026799</v>
      </c>
      <c r="J32" s="573">
        <v>16579.883460903056</v>
      </c>
      <c r="K32" s="573">
        <v>18784.163621146959</v>
      </c>
      <c r="L32" s="573">
        <v>19784.228158990474</v>
      </c>
      <c r="M32" s="575">
        <v>19685.637978475796</v>
      </c>
      <c r="N32" s="550"/>
      <c r="O32" s="548"/>
      <c r="P32" s="570" t="s">
        <v>158</v>
      </c>
      <c r="Q32" s="576">
        <v>15822.043041911318</v>
      </c>
      <c r="R32"/>
      <c r="S32"/>
      <c r="T32"/>
      <c r="U32"/>
      <c r="V32"/>
      <c r="W32"/>
      <c r="X32"/>
      <c r="Y32"/>
    </row>
    <row r="33" spans="1:25" ht="13">
      <c r="A33" s="572" t="s">
        <v>159</v>
      </c>
      <c r="B33" s="590"/>
      <c r="C33" s="591"/>
      <c r="D33" s="573"/>
      <c r="E33" s="573"/>
      <c r="F33" s="573"/>
      <c r="G33" s="573"/>
      <c r="H33" s="573"/>
      <c r="I33" s="573"/>
      <c r="J33" s="573"/>
      <c r="K33" s="573"/>
      <c r="L33" s="573"/>
      <c r="M33" s="575"/>
      <c r="N33" s="550"/>
      <c r="O33" s="548"/>
      <c r="P33" s="570" t="s">
        <v>159</v>
      </c>
      <c r="Q33" s="576">
        <v>17630.247312702155</v>
      </c>
      <c r="R33"/>
      <c r="S33"/>
      <c r="T33"/>
      <c r="U33"/>
      <c r="V33"/>
      <c r="W33"/>
      <c r="X33"/>
      <c r="Y33"/>
    </row>
    <row r="34" spans="1:25" ht="13">
      <c r="A34" s="572" t="s">
        <v>69</v>
      </c>
      <c r="B34" s="590">
        <v>10785.338573682167</v>
      </c>
      <c r="C34" s="590">
        <v>11016.617874284919</v>
      </c>
      <c r="D34" s="573">
        <v>11437.705938088196</v>
      </c>
      <c r="E34" s="573">
        <v>11725.521266017138</v>
      </c>
      <c r="F34" s="573">
        <v>11981.721187626732</v>
      </c>
      <c r="G34" s="573">
        <v>12387.476553330009</v>
      </c>
      <c r="H34" s="573">
        <v>12317.245513392614</v>
      </c>
      <c r="I34" s="573">
        <v>12540.109883888001</v>
      </c>
      <c r="J34" s="573">
        <v>12878.83435312495</v>
      </c>
      <c r="K34" s="573">
        <v>14239.55711691917</v>
      </c>
      <c r="L34" s="573">
        <v>15687.582852889065</v>
      </c>
      <c r="M34" s="575">
        <v>15856.862387184667</v>
      </c>
      <c r="N34" s="550"/>
      <c r="O34" s="548"/>
      <c r="P34" s="570" t="s">
        <v>69</v>
      </c>
      <c r="Q34" s="576">
        <v>12932.241067353638</v>
      </c>
      <c r="R34"/>
      <c r="S34"/>
      <c r="T34"/>
      <c r="U34"/>
      <c r="V34"/>
      <c r="W34"/>
      <c r="X34"/>
      <c r="Y34"/>
    </row>
    <row r="35" spans="1:25" ht="13.5" thickBot="1">
      <c r="A35" s="578" t="s">
        <v>160</v>
      </c>
      <c r="B35" s="592">
        <v>13610.506172235782</v>
      </c>
      <c r="C35" s="592">
        <v>13809.675623791112</v>
      </c>
      <c r="D35" s="580">
        <v>13711.642486022662</v>
      </c>
      <c r="E35" s="580">
        <v>14163.993257034979</v>
      </c>
      <c r="F35" s="580">
        <v>14239.310346798155</v>
      </c>
      <c r="G35" s="580">
        <v>14632.573842803024</v>
      </c>
      <c r="H35" s="580">
        <v>14730.458329960993</v>
      </c>
      <c r="I35" s="573">
        <v>15347.847998544932</v>
      </c>
      <c r="J35" s="573">
        <v>15688.694727641208</v>
      </c>
      <c r="K35" s="580">
        <v>17761.804158884457</v>
      </c>
      <c r="L35" s="580">
        <v>18883.179797492216</v>
      </c>
      <c r="M35" s="581">
        <v>18932.073880029395</v>
      </c>
      <c r="N35" s="550"/>
      <c r="O35" s="548"/>
      <c r="P35" s="582" t="s">
        <v>160</v>
      </c>
      <c r="Q35" s="583">
        <v>15464.407576145763</v>
      </c>
      <c r="R35"/>
      <c r="S35"/>
      <c r="T35"/>
      <c r="U35"/>
      <c r="V35"/>
      <c r="W35"/>
      <c r="X35"/>
      <c r="Y35"/>
    </row>
    <row r="36" spans="1:25" ht="13">
      <c r="A36" s="593"/>
      <c r="B36" s="594"/>
      <c r="C36" s="594"/>
      <c r="D36" s="595"/>
      <c r="E36" s="595"/>
      <c r="F36" s="595"/>
      <c r="G36" s="595"/>
      <c r="H36" s="595"/>
      <c r="I36" s="595"/>
      <c r="J36" s="595"/>
      <c r="K36" s="595"/>
      <c r="L36" s="595"/>
      <c r="M36" s="595"/>
      <c r="N36" s="595"/>
      <c r="O36" s="593"/>
      <c r="P36" s="593"/>
      <c r="Q36" s="595"/>
      <c r="R36"/>
      <c r="S36"/>
      <c r="T36"/>
      <c r="U36"/>
      <c r="V36"/>
      <c r="W36"/>
      <c r="X36"/>
      <c r="Y36"/>
    </row>
    <row r="37" spans="1:25" ht="16" thickBot="1">
      <c r="A37" s="547">
        <v>2022</v>
      </c>
      <c r="B37" s="548"/>
      <c r="C37" s="548"/>
      <c r="D37" s="548"/>
      <c r="E37" s="548"/>
      <c r="F37" s="548"/>
      <c r="G37" s="548"/>
      <c r="H37" s="548"/>
      <c r="I37" s="548"/>
      <c r="J37" s="548"/>
      <c r="K37" s="548"/>
      <c r="L37" s="549" t="s">
        <v>142</v>
      </c>
      <c r="M37" s="548"/>
      <c r="N37" s="550"/>
      <c r="O37" s="548"/>
      <c r="P37" s="551">
        <v>2022</v>
      </c>
      <c r="Q37" s="548"/>
      <c r="R37"/>
      <c r="S37"/>
      <c r="T37"/>
      <c r="U37"/>
      <c r="V37"/>
      <c r="W37"/>
      <c r="X37"/>
      <c r="Y37"/>
    </row>
    <row r="38" spans="1:25" ht="13.5" thickBot="1">
      <c r="A38" s="552"/>
      <c r="B38" s="553" t="s">
        <v>143</v>
      </c>
      <c r="C38" s="553" t="s">
        <v>144</v>
      </c>
      <c r="D38" s="553" t="s">
        <v>145</v>
      </c>
      <c r="E38" s="553" t="s">
        <v>146</v>
      </c>
      <c r="F38" s="553" t="s">
        <v>147</v>
      </c>
      <c r="G38" s="553" t="s">
        <v>148</v>
      </c>
      <c r="H38" s="553" t="s">
        <v>149</v>
      </c>
      <c r="I38" s="553" t="s">
        <v>150</v>
      </c>
      <c r="J38" s="553" t="s">
        <v>151</v>
      </c>
      <c r="K38" s="553" t="s">
        <v>152</v>
      </c>
      <c r="L38" s="553" t="s">
        <v>153</v>
      </c>
      <c r="M38" s="554" t="s">
        <v>154</v>
      </c>
      <c r="N38" s="550"/>
      <c r="O38" s="548"/>
      <c r="P38" s="555"/>
      <c r="Q38" s="556" t="s">
        <v>155</v>
      </c>
      <c r="R38"/>
      <c r="S38"/>
      <c r="T38"/>
      <c r="U38"/>
      <c r="V38"/>
      <c r="W38"/>
      <c r="X38"/>
      <c r="Y38"/>
    </row>
    <row r="39" spans="1:25" ht="13.5" thickBot="1">
      <c r="A39" s="557" t="s">
        <v>156</v>
      </c>
      <c r="B39" s="584">
        <v>18584.854388058142</v>
      </c>
      <c r="C39" s="584">
        <v>19061.640628288158</v>
      </c>
      <c r="D39" s="558">
        <v>20294.215163541841</v>
      </c>
      <c r="E39" s="558">
        <v>22382.152265751229</v>
      </c>
      <c r="F39" s="558">
        <v>22663.607295143924</v>
      </c>
      <c r="G39" s="558">
        <v>21656.265224664887</v>
      </c>
      <c r="H39" s="558">
        <v>21088.130947012589</v>
      </c>
      <c r="I39" s="558">
        <v>22044.5596048351</v>
      </c>
      <c r="J39" s="560">
        <v>21476.807399744433</v>
      </c>
      <c r="K39" s="558">
        <v>21433.759411596424</v>
      </c>
      <c r="L39" s="558">
        <v>21571.849524913901</v>
      </c>
      <c r="M39" s="561">
        <v>21038.488245919187</v>
      </c>
      <c r="N39" s="550"/>
      <c r="O39" s="548"/>
      <c r="P39" s="562" t="s">
        <v>156</v>
      </c>
      <c r="Q39" s="563">
        <v>21146.943097893545</v>
      </c>
      <c r="R39"/>
      <c r="S39"/>
      <c r="T39"/>
      <c r="U39"/>
      <c r="V39"/>
      <c r="W39"/>
      <c r="X39"/>
      <c r="Y39"/>
    </row>
    <row r="40" spans="1:25" ht="13">
      <c r="A40" s="585" t="s">
        <v>161</v>
      </c>
      <c r="B40" s="586">
        <v>19401.189317269065</v>
      </c>
      <c r="C40" s="586">
        <v>18768.122079575594</v>
      </c>
      <c r="D40" s="586">
        <v>20782.536703677448</v>
      </c>
      <c r="E40" s="587">
        <v>22056.544408675029</v>
      </c>
      <c r="F40" s="587">
        <v>22834.880977831774</v>
      </c>
      <c r="G40" s="587">
        <v>20966.741574155654</v>
      </c>
      <c r="H40" s="587">
        <v>21492.117598290595</v>
      </c>
      <c r="I40" s="587">
        <v>21379.114258023514</v>
      </c>
      <c r="J40" s="588">
        <v>20572.334556962032</v>
      </c>
      <c r="K40" s="587">
        <v>21724.374225941425</v>
      </c>
      <c r="L40" s="587">
        <v>21527.750189069422</v>
      </c>
      <c r="M40" s="589">
        <v>20432.466808866593</v>
      </c>
      <c r="N40" s="550"/>
      <c r="O40" s="548"/>
      <c r="P40" s="570" t="s">
        <v>161</v>
      </c>
      <c r="Q40" s="571">
        <v>21131.820292193279</v>
      </c>
      <c r="R40"/>
      <c r="S40"/>
      <c r="T40"/>
      <c r="U40"/>
      <c r="V40"/>
      <c r="W40"/>
      <c r="X40"/>
      <c r="Y40"/>
    </row>
    <row r="41" spans="1:25" ht="13">
      <c r="A41" s="572" t="s">
        <v>157</v>
      </c>
      <c r="B41" s="590">
        <v>20010.993899012225</v>
      </c>
      <c r="C41" s="590">
        <v>20140.861353409993</v>
      </c>
      <c r="D41" s="573">
        <v>21320.985832864666</v>
      </c>
      <c r="E41" s="573">
        <v>23446.717787287645</v>
      </c>
      <c r="F41" s="573">
        <v>23578.051392670604</v>
      </c>
      <c r="G41" s="573">
        <v>22205.923722522413</v>
      </c>
      <c r="H41" s="573">
        <v>21722.775052540324</v>
      </c>
      <c r="I41" s="573">
        <v>23070.88250705961</v>
      </c>
      <c r="J41" s="573">
        <v>22429.185356400634</v>
      </c>
      <c r="K41" s="573">
        <v>22448.55051623697</v>
      </c>
      <c r="L41" s="573">
        <v>22643.496047776483</v>
      </c>
      <c r="M41" s="575">
        <v>22324.272786059049</v>
      </c>
      <c r="N41" s="550"/>
      <c r="O41" s="548"/>
      <c r="P41" s="570" t="s">
        <v>157</v>
      </c>
      <c r="Q41" s="576">
        <v>22130.496449450027</v>
      </c>
      <c r="R41"/>
      <c r="S41"/>
      <c r="T41"/>
      <c r="U41"/>
      <c r="V41"/>
      <c r="W41"/>
      <c r="X41"/>
      <c r="Y41"/>
    </row>
    <row r="42" spans="1:25" ht="13">
      <c r="A42" s="572" t="s">
        <v>158</v>
      </c>
      <c r="B42" s="590">
        <v>19889.952702294664</v>
      </c>
      <c r="C42" s="590">
        <v>20037.260203017402</v>
      </c>
      <c r="D42" s="573">
        <v>21181.469379763694</v>
      </c>
      <c r="E42" s="573">
        <v>23363.726507028186</v>
      </c>
      <c r="F42" s="573">
        <v>23471.641482074712</v>
      </c>
      <c r="G42" s="573">
        <v>21994.754754913643</v>
      </c>
      <c r="H42" s="573">
        <v>21590.825167465628</v>
      </c>
      <c r="I42" s="573">
        <v>23059.213900400511</v>
      </c>
      <c r="J42" s="573">
        <v>22254.528152330178</v>
      </c>
      <c r="K42" s="573">
        <v>22275.832773395356</v>
      </c>
      <c r="L42" s="573">
        <v>22556.405335094471</v>
      </c>
      <c r="M42" s="575">
        <v>22155.369286920275</v>
      </c>
      <c r="N42" s="550"/>
      <c r="O42" s="548"/>
      <c r="P42" s="570" t="s">
        <v>158</v>
      </c>
      <c r="Q42" s="576">
        <v>22011.123591202388</v>
      </c>
      <c r="R42"/>
      <c r="S42"/>
      <c r="T42"/>
      <c r="U42"/>
      <c r="V42"/>
      <c r="W42"/>
      <c r="X42"/>
      <c r="Y42"/>
    </row>
    <row r="43" spans="1:25" ht="13">
      <c r="A43" s="572" t="s">
        <v>159</v>
      </c>
      <c r="B43" s="590">
        <v>20454.892849816846</v>
      </c>
      <c r="C43" s="591">
        <v>20559.71187588152</v>
      </c>
      <c r="D43" s="573">
        <v>20899.265924448879</v>
      </c>
      <c r="E43" s="573">
        <v>23581.943971962621</v>
      </c>
      <c r="F43" s="573">
        <v>22456.551348314606</v>
      </c>
      <c r="G43" s="573">
        <v>22205.815877358491</v>
      </c>
      <c r="H43" s="573">
        <v>21518.989357326474</v>
      </c>
      <c r="I43" s="573">
        <v>23347.212827832293</v>
      </c>
      <c r="J43" s="573">
        <v>22243.821111111116</v>
      </c>
      <c r="K43" s="573">
        <v>22911.379073203494</v>
      </c>
      <c r="L43" s="573">
        <v>23298.260685224843</v>
      </c>
      <c r="M43" s="575">
        <v>22899.219529267291</v>
      </c>
      <c r="N43" s="550"/>
      <c r="O43" s="548"/>
      <c r="P43" s="570" t="s">
        <v>159</v>
      </c>
      <c r="Q43" s="576">
        <v>22336.312401402276</v>
      </c>
      <c r="R43"/>
      <c r="S43"/>
      <c r="T43"/>
      <c r="U43"/>
      <c r="V43"/>
      <c r="W43"/>
      <c r="X43"/>
      <c r="Y43"/>
    </row>
    <row r="44" spans="1:25" ht="13">
      <c r="A44" s="572" t="s">
        <v>69</v>
      </c>
      <c r="B44" s="590">
        <v>16087.763628046439</v>
      </c>
      <c r="C44" s="590">
        <v>17004.010735069442</v>
      </c>
      <c r="D44" s="573">
        <v>18474.268671365007</v>
      </c>
      <c r="E44" s="573">
        <v>20619.789194257672</v>
      </c>
      <c r="F44" s="573">
        <v>20955.60875576234</v>
      </c>
      <c r="G44" s="573">
        <v>20182.214020862299</v>
      </c>
      <c r="H44" s="573">
        <v>19682.23133569759</v>
      </c>
      <c r="I44" s="573">
        <v>20147.570973449489</v>
      </c>
      <c r="J44" s="573">
        <v>19657.770631185635</v>
      </c>
      <c r="K44" s="573">
        <v>19667.452867756623</v>
      </c>
      <c r="L44" s="573">
        <v>19512.792353524215</v>
      </c>
      <c r="M44" s="575">
        <v>18476.577222349944</v>
      </c>
      <c r="N44" s="550"/>
      <c r="O44" s="548"/>
      <c r="P44" s="570" t="s">
        <v>69</v>
      </c>
      <c r="Q44" s="576">
        <v>19244.464191906805</v>
      </c>
      <c r="R44"/>
      <c r="S44"/>
      <c r="T44"/>
      <c r="U44"/>
      <c r="V44"/>
      <c r="W44"/>
      <c r="X44"/>
      <c r="Y44"/>
    </row>
    <row r="45" spans="1:25" ht="13.5" thickBot="1">
      <c r="A45" s="578" t="s">
        <v>160</v>
      </c>
      <c r="B45" s="592">
        <v>19149.031229228254</v>
      </c>
      <c r="C45" s="592">
        <v>19446.977351080182</v>
      </c>
      <c r="D45" s="580">
        <v>20484.085926672087</v>
      </c>
      <c r="E45" s="580">
        <v>22520.242820348958</v>
      </c>
      <c r="F45" s="580">
        <v>22830.803313989683</v>
      </c>
      <c r="G45" s="580">
        <v>22293.666038117477</v>
      </c>
      <c r="H45" s="580">
        <v>21897.774611800665</v>
      </c>
      <c r="I45" s="580">
        <v>22707.096961756262</v>
      </c>
      <c r="J45" s="580">
        <v>22566.668967340411</v>
      </c>
      <c r="K45" s="580">
        <v>22477.99052132506</v>
      </c>
      <c r="L45" s="580">
        <v>22579.081280691324</v>
      </c>
      <c r="M45" s="581">
        <v>22462.280980177467</v>
      </c>
      <c r="N45" s="550"/>
      <c r="O45" s="548"/>
      <c r="P45" s="582" t="s">
        <v>160</v>
      </c>
      <c r="Q45" s="583">
        <v>21834.185551773837</v>
      </c>
      <c r="R45"/>
      <c r="S45"/>
      <c r="T45"/>
      <c r="U45"/>
      <c r="V45"/>
      <c r="W45"/>
      <c r="X45"/>
      <c r="Y45"/>
    </row>
    <row r="46" spans="1:25" ht="13">
      <c r="A46" s="593"/>
      <c r="B46" s="594"/>
      <c r="C46" s="594"/>
      <c r="D46" s="595"/>
      <c r="E46" s="595"/>
      <c r="F46" s="595"/>
      <c r="G46" s="595"/>
      <c r="H46" s="595"/>
      <c r="I46" s="595"/>
      <c r="J46" s="595"/>
      <c r="K46" s="595"/>
      <c r="L46" s="595"/>
      <c r="M46" s="595"/>
      <c r="N46" s="595"/>
      <c r="O46" s="593"/>
      <c r="P46" s="593"/>
      <c r="Q46" s="595"/>
      <c r="R46"/>
      <c r="S46"/>
      <c r="T46"/>
      <c r="U46"/>
      <c r="V46"/>
      <c r="W46"/>
      <c r="X46"/>
      <c r="Y46"/>
    </row>
    <row r="47" spans="1:25" ht="16" thickBot="1">
      <c r="A47" s="547">
        <v>2023</v>
      </c>
      <c r="B47" s="548"/>
      <c r="C47" s="548"/>
      <c r="D47" s="548"/>
      <c r="E47" s="548"/>
      <c r="F47" s="548"/>
      <c r="G47" s="548"/>
      <c r="H47" s="548"/>
      <c r="I47" s="548"/>
      <c r="J47" s="548"/>
      <c r="K47" s="548"/>
      <c r="L47" s="549" t="s">
        <v>142</v>
      </c>
      <c r="M47" s="548"/>
      <c r="N47" s="550"/>
      <c r="O47" s="548"/>
      <c r="P47" s="551">
        <v>2023</v>
      </c>
      <c r="Q47" s="548"/>
      <c r="R47"/>
      <c r="S47"/>
      <c r="T47"/>
      <c r="U47"/>
      <c r="V47"/>
      <c r="W47"/>
      <c r="X47"/>
      <c r="Y47"/>
    </row>
    <row r="48" spans="1:25" ht="13.5" thickBot="1">
      <c r="A48" s="552"/>
      <c r="B48" s="553" t="s">
        <v>143</v>
      </c>
      <c r="C48" s="553" t="s">
        <v>144</v>
      </c>
      <c r="D48" s="553" t="s">
        <v>145</v>
      </c>
      <c r="E48" s="553" t="s">
        <v>146</v>
      </c>
      <c r="F48" s="553" t="s">
        <v>147</v>
      </c>
      <c r="G48" s="553" t="s">
        <v>148</v>
      </c>
      <c r="H48" s="553" t="s">
        <v>149</v>
      </c>
      <c r="I48" s="553" t="s">
        <v>150</v>
      </c>
      <c r="J48" s="553" t="s">
        <v>151</v>
      </c>
      <c r="K48" s="553" t="s">
        <v>152</v>
      </c>
      <c r="L48" s="553" t="s">
        <v>153</v>
      </c>
      <c r="M48" s="554" t="s">
        <v>154</v>
      </c>
      <c r="N48" s="550"/>
      <c r="O48" s="548"/>
      <c r="P48" s="555"/>
      <c r="Q48" s="556" t="s">
        <v>155</v>
      </c>
      <c r="R48"/>
      <c r="S48"/>
      <c r="T48"/>
      <c r="U48"/>
      <c r="V48"/>
      <c r="W48"/>
      <c r="X48"/>
      <c r="Y48"/>
    </row>
    <row r="49" spans="1:25" ht="13.5" thickBot="1">
      <c r="A49" s="557" t="s">
        <v>156</v>
      </c>
      <c r="B49" s="584">
        <v>21113.225698078619</v>
      </c>
      <c r="C49" s="584">
        <v>21133.022636622503</v>
      </c>
      <c r="D49" s="558">
        <v>21391.20934895322</v>
      </c>
      <c r="E49" s="558">
        <v>21126.907901987786</v>
      </c>
      <c r="F49" s="558">
        <v>20923.526579664358</v>
      </c>
      <c r="G49" s="558">
        <v>20342.061598834774</v>
      </c>
      <c r="H49" s="558">
        <v>19109.973592695493</v>
      </c>
      <c r="I49" s="558">
        <v>19482.491025271316</v>
      </c>
      <c r="J49" s="560">
        <v>19327.058117667704</v>
      </c>
      <c r="K49" s="558">
        <v>19585.976704425364</v>
      </c>
      <c r="L49" s="558">
        <v>19148.954848627371</v>
      </c>
      <c r="M49" s="561">
        <v>18893.625655274001</v>
      </c>
      <c r="N49" s="550"/>
      <c r="O49" s="548"/>
      <c r="P49" s="562" t="s">
        <v>156</v>
      </c>
      <c r="Q49" s="563">
        <v>20193.550678840515</v>
      </c>
      <c r="R49"/>
      <c r="S49"/>
      <c r="T49"/>
      <c r="U49"/>
      <c r="V49"/>
      <c r="W49"/>
      <c r="X49"/>
      <c r="Y49"/>
    </row>
    <row r="50" spans="1:25" ht="13">
      <c r="A50" s="585" t="s">
        <v>161</v>
      </c>
      <c r="B50" s="586">
        <v>21684.82397036719</v>
      </c>
      <c r="C50" s="586">
        <v>20485.854337762528</v>
      </c>
      <c r="D50" s="586">
        <v>21056.743400673393</v>
      </c>
      <c r="E50" s="587">
        <v>20974.003050570958</v>
      </c>
      <c r="F50" s="587">
        <v>20478.912293577985</v>
      </c>
      <c r="G50" s="587">
        <v>19990.600469845725</v>
      </c>
      <c r="H50" s="587">
        <v>17992.105532591406</v>
      </c>
      <c r="I50" s="587">
        <v>19397.045700770854</v>
      </c>
      <c r="J50" s="588">
        <v>18632.073973544979</v>
      </c>
      <c r="K50" s="587">
        <v>19593.33926387316</v>
      </c>
      <c r="L50" s="587">
        <v>17536.260823665889</v>
      </c>
      <c r="M50" s="589">
        <v>19175.371596701651</v>
      </c>
      <c r="N50" s="550"/>
      <c r="O50" s="548"/>
      <c r="P50" s="570" t="s">
        <v>161</v>
      </c>
      <c r="Q50" s="571">
        <v>20003.798174484822</v>
      </c>
      <c r="R50"/>
      <c r="S50"/>
      <c r="T50"/>
      <c r="U50"/>
      <c r="V50"/>
      <c r="W50"/>
      <c r="X50"/>
      <c r="Y50"/>
    </row>
    <row r="51" spans="1:25" ht="13">
      <c r="A51" s="572" t="s">
        <v>157</v>
      </c>
      <c r="B51" s="590">
        <v>22264.476831858501</v>
      </c>
      <c r="C51" s="590">
        <v>22312.209286400306</v>
      </c>
      <c r="D51" s="573">
        <v>22437.777668006733</v>
      </c>
      <c r="E51" s="573">
        <v>22237.232778004531</v>
      </c>
      <c r="F51" s="573">
        <v>21693.014946407497</v>
      </c>
      <c r="G51" s="573">
        <v>21065.189361773882</v>
      </c>
      <c r="H51" s="573">
        <v>19974.546676439837</v>
      </c>
      <c r="I51" s="573">
        <v>20598.774383170072</v>
      </c>
      <c r="J51" s="573">
        <v>20366.589822883911</v>
      </c>
      <c r="K51" s="573">
        <v>21013.993150494593</v>
      </c>
      <c r="L51" s="573">
        <v>20702.873068001474</v>
      </c>
      <c r="M51" s="575">
        <v>20637.766927362009</v>
      </c>
      <c r="N51" s="550"/>
      <c r="O51" s="548"/>
      <c r="P51" s="570" t="s">
        <v>157</v>
      </c>
      <c r="Q51" s="576">
        <v>21349.602116661896</v>
      </c>
      <c r="R51"/>
      <c r="S51"/>
      <c r="T51"/>
      <c r="U51"/>
      <c r="V51"/>
      <c r="W51"/>
      <c r="X51"/>
      <c r="Y51"/>
    </row>
    <row r="52" spans="1:25" ht="13">
      <c r="A52" s="572" t="s">
        <v>158</v>
      </c>
      <c r="B52" s="590">
        <v>22073.808683015875</v>
      </c>
      <c r="C52" s="590">
        <v>21960.126879269967</v>
      </c>
      <c r="D52" s="573">
        <v>22213.400252881042</v>
      </c>
      <c r="E52" s="573">
        <v>21943.388504524239</v>
      </c>
      <c r="F52" s="573">
        <v>21619.053625106284</v>
      </c>
      <c r="G52" s="573">
        <v>20852.966224975258</v>
      </c>
      <c r="H52" s="573">
        <v>19427.175514057097</v>
      </c>
      <c r="I52" s="573">
        <v>20325.087693830887</v>
      </c>
      <c r="J52" s="573">
        <v>20033.536719171403</v>
      </c>
      <c r="K52" s="573">
        <v>20712.259190878805</v>
      </c>
      <c r="L52" s="573">
        <v>20421.443342916962</v>
      </c>
      <c r="M52" s="575">
        <v>20277.945407199724</v>
      </c>
      <c r="N52" s="550"/>
      <c r="O52" s="548"/>
      <c r="P52" s="570" t="s">
        <v>158</v>
      </c>
      <c r="Q52" s="576">
        <v>21109.986302408659</v>
      </c>
      <c r="R52"/>
      <c r="S52"/>
      <c r="T52"/>
      <c r="U52"/>
      <c r="V52"/>
      <c r="W52"/>
      <c r="X52"/>
      <c r="Y52"/>
    </row>
    <row r="53" spans="1:25" ht="13">
      <c r="A53" s="572" t="s">
        <v>159</v>
      </c>
      <c r="B53" s="590">
        <v>22584.51070101561</v>
      </c>
      <c r="C53" s="591">
        <v>22097.324691075515</v>
      </c>
      <c r="D53" s="573">
        <v>22971.289301272365</v>
      </c>
      <c r="E53" s="573">
        <v>22242.479349686248</v>
      </c>
      <c r="F53" s="573">
        <v>21851.946847526207</v>
      </c>
      <c r="G53" s="573">
        <v>20720.878906084374</v>
      </c>
      <c r="H53" s="573">
        <v>20199.631905790837</v>
      </c>
      <c r="I53" s="573">
        <v>20405.070164767749</v>
      </c>
      <c r="J53" s="573">
        <v>20559.629784242428</v>
      </c>
      <c r="K53" s="573">
        <v>20262.477993295019</v>
      </c>
      <c r="L53" s="573">
        <v>20634.988807479487</v>
      </c>
      <c r="M53" s="575">
        <v>20955.00997536513</v>
      </c>
      <c r="N53" s="550"/>
      <c r="O53" s="548"/>
      <c r="P53" s="570" t="s">
        <v>159</v>
      </c>
      <c r="Q53" s="576">
        <v>21232.582289816801</v>
      </c>
      <c r="R53"/>
      <c r="S53"/>
      <c r="T53"/>
      <c r="U53"/>
      <c r="V53"/>
      <c r="W53"/>
      <c r="X53"/>
      <c r="Y53"/>
    </row>
    <row r="54" spans="1:25" ht="13">
      <c r="A54" s="572" t="s">
        <v>69</v>
      </c>
      <c r="B54" s="590">
        <v>18363.244388649553</v>
      </c>
      <c r="C54" s="590">
        <v>18424.093566731397</v>
      </c>
      <c r="D54" s="573">
        <v>18747.147960937273</v>
      </c>
      <c r="E54" s="573">
        <v>18663.143728934458</v>
      </c>
      <c r="F54" s="573">
        <v>18355.68660214058</v>
      </c>
      <c r="G54" s="573">
        <v>17835.91590786475</v>
      </c>
      <c r="H54" s="573">
        <v>16902.83824467886</v>
      </c>
      <c r="I54" s="573">
        <v>17004.550932134644</v>
      </c>
      <c r="J54" s="573">
        <v>17090.151183929571</v>
      </c>
      <c r="K54" s="573">
        <v>17075.327275971205</v>
      </c>
      <c r="L54" s="573">
        <v>16320.178212378014</v>
      </c>
      <c r="M54" s="575">
        <v>15857.171109571907</v>
      </c>
      <c r="N54" s="550"/>
      <c r="O54" s="548"/>
      <c r="P54" s="570" t="s">
        <v>69</v>
      </c>
      <c r="Q54" s="576">
        <v>17540.669311095324</v>
      </c>
      <c r="R54"/>
      <c r="S54"/>
      <c r="T54"/>
      <c r="U54"/>
      <c r="V54"/>
      <c r="W54"/>
      <c r="X54"/>
      <c r="Y54"/>
    </row>
    <row r="55" spans="1:25" ht="13.5" thickBot="1">
      <c r="A55" s="578" t="s">
        <v>160</v>
      </c>
      <c r="B55" s="592">
        <v>22573.167517467755</v>
      </c>
      <c r="C55" s="592">
        <v>22538.146707255222</v>
      </c>
      <c r="D55" s="580">
        <v>22680.727986396585</v>
      </c>
      <c r="E55" s="580">
        <v>22518.120627063072</v>
      </c>
      <c r="F55" s="580">
        <v>22334.533389390857</v>
      </c>
      <c r="G55" s="580">
        <v>21750.77286408452</v>
      </c>
      <c r="H55" s="580">
        <v>20551.501513420193</v>
      </c>
      <c r="I55" s="580">
        <v>20852.41412926844</v>
      </c>
      <c r="J55" s="580">
        <v>20904.313004976913</v>
      </c>
      <c r="K55" s="580">
        <v>21120.373355423661</v>
      </c>
      <c r="L55" s="580">
        <v>21030.518981765777</v>
      </c>
      <c r="M55" s="581">
        <v>20744.486414278908</v>
      </c>
      <c r="N55" s="550"/>
      <c r="O55" s="548"/>
      <c r="P55" s="582" t="s">
        <v>160</v>
      </c>
      <c r="Q55" s="583">
        <v>21698.066515782382</v>
      </c>
      <c r="R55"/>
      <c r="S55"/>
      <c r="T55"/>
      <c r="U55"/>
      <c r="V55"/>
      <c r="W55"/>
      <c r="X55"/>
      <c r="Y55"/>
    </row>
    <row r="56" spans="1:25" ht="13">
      <c r="A56" s="593"/>
      <c r="B56" s="594"/>
      <c r="C56" s="594"/>
      <c r="D56" s="595"/>
      <c r="E56" s="595"/>
      <c r="F56" s="595"/>
      <c r="G56" s="595"/>
      <c r="H56" s="595"/>
      <c r="I56" s="595"/>
      <c r="J56" s="595"/>
      <c r="K56" s="595"/>
      <c r="L56" s="595"/>
      <c r="M56" s="595"/>
      <c r="N56" s="595"/>
      <c r="O56" s="593"/>
      <c r="P56" s="593"/>
      <c r="Q56" s="595"/>
      <c r="R56"/>
      <c r="S56"/>
      <c r="T56"/>
      <c r="U56"/>
      <c r="V56"/>
      <c r="W56"/>
      <c r="X56"/>
      <c r="Y56"/>
    </row>
    <row r="57" spans="1:25" ht="16" thickBot="1">
      <c r="A57" s="547">
        <v>2024</v>
      </c>
      <c r="B57" s="548"/>
      <c r="C57" s="548"/>
      <c r="D57" s="548"/>
      <c r="E57" s="548"/>
      <c r="F57" s="548"/>
      <c r="G57" s="548"/>
      <c r="H57" s="548"/>
      <c r="I57" s="548"/>
      <c r="J57" s="548"/>
      <c r="K57" s="548"/>
      <c r="L57" s="549" t="s">
        <v>142</v>
      </c>
      <c r="M57" s="548"/>
      <c r="N57" s="550"/>
      <c r="O57" s="548"/>
      <c r="P57" s="551">
        <v>2024</v>
      </c>
      <c r="Q57" s="548"/>
      <c r="R57"/>
      <c r="S57"/>
      <c r="T57"/>
      <c r="U57"/>
      <c r="V57"/>
      <c r="W57"/>
      <c r="X57"/>
      <c r="Y57"/>
    </row>
    <row r="58" spans="1:25" ht="13.5" thickBot="1">
      <c r="A58" s="552"/>
      <c r="B58" s="553" t="s">
        <v>143</v>
      </c>
      <c r="C58" s="553" t="s">
        <v>144</v>
      </c>
      <c r="D58" s="553" t="s">
        <v>145</v>
      </c>
      <c r="E58" s="553" t="s">
        <v>146</v>
      </c>
      <c r="F58" s="553" t="s">
        <v>147</v>
      </c>
      <c r="G58" s="553" t="s">
        <v>148</v>
      </c>
      <c r="H58" s="553" t="s">
        <v>149</v>
      </c>
      <c r="I58" s="553" t="s">
        <v>150</v>
      </c>
      <c r="J58" s="553" t="s">
        <v>151</v>
      </c>
      <c r="K58" s="553" t="s">
        <v>152</v>
      </c>
      <c r="L58" s="553" t="s">
        <v>153</v>
      </c>
      <c r="M58" s="554" t="s">
        <v>154</v>
      </c>
      <c r="N58" s="550"/>
      <c r="O58" s="548"/>
      <c r="P58" s="555"/>
      <c r="Q58" s="556" t="s">
        <v>155</v>
      </c>
      <c r="R58"/>
      <c r="S58"/>
      <c r="T58"/>
      <c r="U58"/>
      <c r="V58"/>
      <c r="W58"/>
      <c r="X58"/>
      <c r="Y58"/>
    </row>
    <row r="59" spans="1:25" ht="13.5" thickBot="1">
      <c r="A59" s="557" t="s">
        <v>156</v>
      </c>
      <c r="B59" s="584">
        <v>19340.602448229442</v>
      </c>
      <c r="C59" s="584">
        <v>19323.184645303354</v>
      </c>
      <c r="D59" s="558">
        <v>19531.702169745815</v>
      </c>
      <c r="E59" s="558">
        <v>19557.427375796415</v>
      </c>
      <c r="F59" s="558">
        <v>19618.992877365956</v>
      </c>
      <c r="G59" s="558"/>
      <c r="H59" s="558"/>
      <c r="I59" s="558"/>
      <c r="J59" s="560"/>
      <c r="K59" s="558"/>
      <c r="L59" s="558"/>
      <c r="M59" s="561"/>
      <c r="N59" s="550"/>
      <c r="O59" s="548"/>
      <c r="P59" s="562" t="s">
        <v>156</v>
      </c>
      <c r="Q59" s="563"/>
      <c r="R59"/>
      <c r="S59"/>
      <c r="T59"/>
      <c r="U59"/>
      <c r="V59"/>
      <c r="W59"/>
      <c r="X59"/>
      <c r="Y59"/>
    </row>
    <row r="60" spans="1:25" ht="13">
      <c r="A60" s="585" t="s">
        <v>161</v>
      </c>
      <c r="B60" s="586">
        <v>19094.964950904392</v>
      </c>
      <c r="C60" s="586">
        <v>19402.011253731347</v>
      </c>
      <c r="D60" s="586">
        <v>19200.224649289095</v>
      </c>
      <c r="E60" s="587">
        <v>18882.010812619501</v>
      </c>
      <c r="F60" s="587">
        <v>18100.417817561804</v>
      </c>
      <c r="G60" s="587"/>
      <c r="H60" s="587"/>
      <c r="I60" s="587"/>
      <c r="J60" s="588"/>
      <c r="K60" s="587"/>
      <c r="L60" s="587"/>
      <c r="M60" s="589"/>
      <c r="N60" s="550"/>
      <c r="O60" s="548"/>
      <c r="P60" s="570" t="s">
        <v>161</v>
      </c>
      <c r="Q60" s="571"/>
      <c r="R60"/>
      <c r="S60"/>
      <c r="T60"/>
      <c r="U60"/>
      <c r="V60"/>
      <c r="W60"/>
      <c r="X60"/>
      <c r="Y60"/>
    </row>
    <row r="61" spans="1:25" ht="13">
      <c r="A61" s="572" t="s">
        <v>157</v>
      </c>
      <c r="B61" s="590">
        <v>20884.357426996205</v>
      </c>
      <c r="C61" s="590">
        <v>20601.601501356028</v>
      </c>
      <c r="D61" s="573">
        <v>20733.019312604083</v>
      </c>
      <c r="E61" s="573">
        <v>20779.474862263934</v>
      </c>
      <c r="F61" s="573">
        <v>20711.470509390474</v>
      </c>
      <c r="G61" s="573"/>
      <c r="H61" s="573"/>
      <c r="I61" s="573"/>
      <c r="J61" s="573"/>
      <c r="K61" s="573"/>
      <c r="L61" s="573"/>
      <c r="M61" s="575"/>
      <c r="N61" s="550"/>
      <c r="O61" s="548"/>
      <c r="P61" s="570" t="s">
        <v>157</v>
      </c>
      <c r="Q61" s="576"/>
      <c r="R61"/>
      <c r="S61"/>
      <c r="T61"/>
      <c r="U61"/>
      <c r="V61"/>
      <c r="W61"/>
      <c r="X61"/>
      <c r="Y61"/>
    </row>
    <row r="62" spans="1:25" ht="13">
      <c r="A62" s="572" t="s">
        <v>158</v>
      </c>
      <c r="B62" s="590">
        <v>20665.788094794672</v>
      </c>
      <c r="C62" s="590">
        <v>20319.781916993477</v>
      </c>
      <c r="D62" s="573">
        <v>20476.608858822088</v>
      </c>
      <c r="E62" s="573">
        <v>20448.947141355409</v>
      </c>
      <c r="F62" s="573">
        <v>20371.63986464683</v>
      </c>
      <c r="G62" s="573"/>
      <c r="H62" s="573"/>
      <c r="I62" s="573"/>
      <c r="J62" s="573"/>
      <c r="K62" s="573"/>
      <c r="L62" s="573"/>
      <c r="M62" s="575"/>
      <c r="N62" s="550"/>
      <c r="O62" s="548"/>
      <c r="P62" s="570" t="s">
        <v>158</v>
      </c>
      <c r="Q62" s="576"/>
      <c r="R62"/>
      <c r="S62"/>
      <c r="T62"/>
      <c r="U62"/>
      <c r="V62"/>
      <c r="W62"/>
      <c r="X62"/>
      <c r="Y62"/>
    </row>
    <row r="63" spans="1:25" ht="13">
      <c r="A63" s="572" t="s">
        <v>159</v>
      </c>
      <c r="B63" s="590">
        <v>21037.939304144933</v>
      </c>
      <c r="C63" s="591">
        <v>20794.642860061285</v>
      </c>
      <c r="D63" s="573">
        <v>20589.192034313714</v>
      </c>
      <c r="E63" s="573">
        <v>20655.170265947891</v>
      </c>
      <c r="F63" s="573">
        <v>20533.982803144339</v>
      </c>
      <c r="G63" s="573"/>
      <c r="H63" s="573"/>
      <c r="I63" s="573"/>
      <c r="J63" s="573"/>
      <c r="K63" s="573"/>
      <c r="L63" s="573"/>
      <c r="M63" s="575"/>
      <c r="N63" s="550"/>
      <c r="O63" s="548"/>
      <c r="P63" s="570" t="s">
        <v>159</v>
      </c>
      <c r="Q63" s="576"/>
      <c r="R63"/>
      <c r="S63"/>
      <c r="T63"/>
      <c r="U63"/>
      <c r="V63"/>
      <c r="W63"/>
      <c r="X63"/>
      <c r="Y63"/>
    </row>
    <row r="64" spans="1:25" ht="13">
      <c r="A64" s="572" t="s">
        <v>69</v>
      </c>
      <c r="B64" s="590">
        <v>16326.206845557988</v>
      </c>
      <c r="C64" s="590">
        <v>16806.652171653826</v>
      </c>
      <c r="D64" s="573">
        <v>17056.956775073388</v>
      </c>
      <c r="E64" s="573">
        <v>17205.812373678295</v>
      </c>
      <c r="F64" s="573">
        <v>17330.073445329745</v>
      </c>
      <c r="G64" s="573"/>
      <c r="H64" s="573"/>
      <c r="I64" s="573"/>
      <c r="J64" s="573"/>
      <c r="K64" s="573"/>
      <c r="L64" s="573"/>
      <c r="M64" s="575"/>
      <c r="N64" s="550"/>
      <c r="O64" s="548"/>
      <c r="P64" s="570" t="s">
        <v>69</v>
      </c>
      <c r="Q64" s="576"/>
      <c r="R64"/>
      <c r="S64"/>
      <c r="T64"/>
      <c r="U64"/>
      <c r="V64"/>
      <c r="W64"/>
      <c r="X64"/>
      <c r="Y64"/>
    </row>
    <row r="65" spans="1:25" ht="13.5" thickBot="1">
      <c r="A65" s="578" t="s">
        <v>160</v>
      </c>
      <c r="B65" s="592">
        <v>20985.332564408818</v>
      </c>
      <c r="C65" s="592">
        <v>20752.283533775022</v>
      </c>
      <c r="D65" s="580">
        <v>20784.951245814296</v>
      </c>
      <c r="E65" s="580">
        <v>20646.159454146244</v>
      </c>
      <c r="F65" s="580">
        <v>20531.671859860591</v>
      </c>
      <c r="G65" s="580"/>
      <c r="H65" s="580"/>
      <c r="I65" s="580"/>
      <c r="J65" s="580"/>
      <c r="K65" s="580"/>
      <c r="L65" s="580"/>
      <c r="M65" s="581"/>
      <c r="N65" s="550"/>
      <c r="O65" s="548"/>
      <c r="P65" s="582" t="s">
        <v>160</v>
      </c>
      <c r="Q65" s="583"/>
      <c r="R65"/>
      <c r="S65"/>
      <c r="T65"/>
      <c r="U65"/>
      <c r="V65"/>
      <c r="W65"/>
      <c r="X65"/>
      <c r="Y65"/>
    </row>
    <row r="66" spans="1:25" ht="13">
      <c r="A66" s="593"/>
      <c r="B66" s="594"/>
      <c r="C66" s="594"/>
      <c r="D66" s="595"/>
      <c r="E66" s="595"/>
      <c r="F66" s="595"/>
      <c r="G66" s="595"/>
      <c r="H66" s="595"/>
      <c r="I66" s="595"/>
      <c r="J66" s="595"/>
      <c r="K66" s="595"/>
      <c r="L66" s="595"/>
      <c r="M66" s="595"/>
      <c r="N66" s="595"/>
      <c r="O66" s="593"/>
      <c r="P66" s="593"/>
      <c r="Q66" s="595"/>
      <c r="R66"/>
      <c r="S66"/>
      <c r="T66"/>
      <c r="U66"/>
      <c r="V66"/>
      <c r="W66"/>
      <c r="X66"/>
      <c r="Y66"/>
    </row>
    <row r="67" spans="1:25" ht="13">
      <c r="A67" s="593"/>
      <c r="B67" s="594"/>
      <c r="C67" s="594"/>
      <c r="D67" s="595"/>
      <c r="E67" s="595"/>
      <c r="F67" s="595"/>
      <c r="G67" s="595"/>
      <c r="H67" s="595"/>
      <c r="I67" s="595"/>
      <c r="J67" s="595"/>
      <c r="K67" s="595"/>
      <c r="L67" s="595"/>
      <c r="M67" s="595"/>
      <c r="N67" s="595"/>
      <c r="O67" s="593"/>
      <c r="P67" s="593"/>
      <c r="Q67" s="595"/>
      <c r="R67"/>
      <c r="S67"/>
      <c r="T67"/>
      <c r="U67"/>
      <c r="V67"/>
      <c r="W67"/>
      <c r="X67"/>
      <c r="Y67"/>
    </row>
    <row r="68" spans="1:25" ht="13">
      <c r="A68" s="593"/>
      <c r="B68" s="594"/>
      <c r="C68" s="594"/>
      <c r="D68" s="595"/>
      <c r="E68" s="595"/>
      <c r="F68" s="595"/>
      <c r="G68" s="595"/>
      <c r="H68" s="595"/>
      <c r="I68" s="595"/>
      <c r="J68" s="595"/>
      <c r="K68" s="595"/>
      <c r="L68" s="595"/>
      <c r="M68" s="595"/>
      <c r="N68" s="595"/>
      <c r="O68" s="593"/>
      <c r="P68" s="593"/>
      <c r="Q68" s="595"/>
      <c r="R68"/>
      <c r="S68"/>
      <c r="T68"/>
      <c r="U68"/>
      <c r="V68"/>
      <c r="W68"/>
      <c r="X68"/>
      <c r="Y68"/>
    </row>
    <row r="69" spans="1:25" ht="13">
      <c r="A69" s="593"/>
      <c r="B69" s="594"/>
      <c r="C69" s="594"/>
      <c r="D69" s="595"/>
      <c r="E69" s="595"/>
      <c r="F69" s="595"/>
      <c r="G69" s="595"/>
      <c r="H69" s="595"/>
      <c r="I69" s="595"/>
      <c r="J69" s="595"/>
      <c r="K69" s="595"/>
      <c r="L69" s="595"/>
      <c r="M69" s="595"/>
      <c r="N69" s="595"/>
      <c r="O69" s="593"/>
      <c r="P69" s="593"/>
      <c r="Q69" s="595"/>
      <c r="R69"/>
      <c r="S69"/>
      <c r="T69"/>
      <c r="U69"/>
      <c r="V69"/>
      <c r="W69"/>
      <c r="X69"/>
      <c r="Y69"/>
    </row>
    <row r="70" spans="1:25" ht="13">
      <c r="A70" s="593"/>
      <c r="B70" s="594"/>
      <c r="C70" s="594"/>
      <c r="D70" s="595"/>
      <c r="E70" s="595"/>
      <c r="F70" s="595"/>
      <c r="G70" s="595"/>
      <c r="H70" s="595"/>
      <c r="I70" s="595"/>
      <c r="J70" s="595"/>
      <c r="K70" s="595"/>
      <c r="L70" s="595"/>
      <c r="M70" s="595"/>
      <c r="N70" s="595"/>
      <c r="O70" s="593"/>
      <c r="P70" s="593"/>
      <c r="Q70" s="595"/>
      <c r="R70"/>
      <c r="S70"/>
      <c r="T70"/>
      <c r="U70"/>
      <c r="V70"/>
      <c r="W70"/>
      <c r="X70"/>
      <c r="Y70"/>
    </row>
    <row r="71" spans="1:25" ht="13">
      <c r="A71" s="593"/>
      <c r="B71" s="594"/>
      <c r="C71" s="594"/>
      <c r="D71" s="595"/>
      <c r="E71" s="595"/>
      <c r="F71" s="595"/>
      <c r="G71" s="595"/>
      <c r="H71" s="595"/>
      <c r="I71" s="595"/>
      <c r="J71" s="595"/>
      <c r="K71" s="595"/>
      <c r="L71" s="595"/>
      <c r="M71" s="595"/>
      <c r="N71" s="595"/>
      <c r="O71" s="593"/>
      <c r="P71" s="593"/>
      <c r="Q71" s="595"/>
      <c r="R71"/>
      <c r="S71"/>
      <c r="T71"/>
      <c r="U71"/>
      <c r="V71"/>
      <c r="W71"/>
      <c r="X71"/>
      <c r="Y71"/>
    </row>
    <row r="72" spans="1:25" ht="23.5">
      <c r="A72" s="596" t="s">
        <v>355</v>
      </c>
      <c r="B72" s="546"/>
      <c r="C72" s="546"/>
      <c r="D72" s="546"/>
      <c r="E72" s="593"/>
      <c r="F72" s="593"/>
      <c r="G72" s="593"/>
      <c r="H72" s="593"/>
      <c r="I72" s="593"/>
      <c r="J72" s="593"/>
      <c r="K72" s="593"/>
      <c r="L72" s="593"/>
      <c r="M72" s="593"/>
      <c r="N72" s="595"/>
      <c r="O72" s="595"/>
      <c r="P72" s="597"/>
      <c r="Q72" s="595"/>
      <c r="R72"/>
      <c r="S72"/>
      <c r="T72"/>
      <c r="U72"/>
      <c r="V72"/>
      <c r="W72"/>
      <c r="X72"/>
      <c r="Y72"/>
    </row>
    <row r="73" spans="1:25" ht="15.5">
      <c r="A73" s="593"/>
      <c r="B73" s="593"/>
      <c r="C73" s="593"/>
      <c r="D73" s="593"/>
      <c r="E73" s="593"/>
      <c r="F73" s="593"/>
      <c r="G73" s="593"/>
      <c r="H73" s="593"/>
      <c r="I73" s="593"/>
      <c r="J73" s="593"/>
      <c r="K73" s="593"/>
      <c r="L73" s="593"/>
      <c r="M73" s="593"/>
      <c r="N73" s="595"/>
      <c r="O73" s="595"/>
      <c r="P73" s="595"/>
      <c r="Q73" s="598" t="s">
        <v>162</v>
      </c>
      <c r="R73" s="3"/>
      <c r="S73"/>
      <c r="T73"/>
    </row>
    <row r="74" spans="1:25" ht="13">
      <c r="A74" s="544"/>
      <c r="B74" s="544"/>
      <c r="C74" s="544"/>
      <c r="D74" s="544"/>
      <c r="E74" s="544"/>
      <c r="F74" s="544"/>
      <c r="G74" s="544"/>
      <c r="H74" s="544"/>
      <c r="I74" s="544"/>
      <c r="J74" s="544"/>
      <c r="K74" s="544"/>
      <c r="L74" s="544"/>
      <c r="M74" s="544"/>
      <c r="N74" s="544"/>
      <c r="O74" s="544"/>
      <c r="P74" s="544"/>
      <c r="Q74" s="544"/>
      <c r="S74"/>
      <c r="T74"/>
      <c r="U74"/>
      <c r="V74"/>
      <c r="W74"/>
    </row>
    <row r="75" spans="1:25" ht="16" thickBot="1">
      <c r="A75" s="599">
        <v>2019</v>
      </c>
      <c r="B75" s="600"/>
      <c r="C75" s="600"/>
      <c r="D75" s="600"/>
      <c r="E75" s="600"/>
      <c r="F75" s="600"/>
      <c r="G75" s="600"/>
      <c r="H75" s="600"/>
      <c r="I75" s="600"/>
      <c r="J75" s="600"/>
      <c r="K75" s="600"/>
      <c r="L75" s="600"/>
      <c r="M75" s="601" t="s">
        <v>162</v>
      </c>
      <c r="N75" s="544"/>
      <c r="O75" s="600"/>
      <c r="P75" s="599">
        <v>2019</v>
      </c>
      <c r="Q75" s="600"/>
      <c r="S75"/>
      <c r="T75"/>
      <c r="U75"/>
      <c r="V75"/>
      <c r="W75"/>
    </row>
    <row r="76" spans="1:25" ht="13.5" thickBot="1">
      <c r="A76" s="602"/>
      <c r="B76" s="603" t="s">
        <v>143</v>
      </c>
      <c r="C76" s="603" t="s">
        <v>144</v>
      </c>
      <c r="D76" s="603" t="s">
        <v>145</v>
      </c>
      <c r="E76" s="603" t="s">
        <v>146</v>
      </c>
      <c r="F76" s="603" t="s">
        <v>147</v>
      </c>
      <c r="G76" s="603" t="s">
        <v>148</v>
      </c>
      <c r="H76" s="603" t="s">
        <v>149</v>
      </c>
      <c r="I76" s="603" t="s">
        <v>150</v>
      </c>
      <c r="J76" s="603" t="s">
        <v>151</v>
      </c>
      <c r="K76" s="603" t="s">
        <v>152</v>
      </c>
      <c r="L76" s="603" t="s">
        <v>153</v>
      </c>
      <c r="M76" s="604" t="s">
        <v>154</v>
      </c>
      <c r="N76" s="544"/>
      <c r="O76" s="600"/>
      <c r="P76" s="605"/>
      <c r="Q76" s="606" t="s">
        <v>155</v>
      </c>
      <c r="S76"/>
      <c r="T76"/>
      <c r="U76"/>
      <c r="V76"/>
      <c r="W76"/>
    </row>
    <row r="77" spans="1:25" ht="13.5" thickBot="1">
      <c r="A77" s="607" t="s">
        <v>156</v>
      </c>
      <c r="B77" s="608">
        <f>(B9/1000)/1.02</f>
        <v>12.840200151573482</v>
      </c>
      <c r="C77" s="609">
        <f>(C9/1000)/1.02</f>
        <v>12.435461820720546</v>
      </c>
      <c r="D77" s="609">
        <f>(D9/1000)/1.02</f>
        <v>12.454421208857266</v>
      </c>
      <c r="E77" s="609">
        <f t="shared" ref="E77:L80" si="0">E9/1000/1.02</f>
        <v>12.192941607993269</v>
      </c>
      <c r="F77" s="609">
        <f t="shared" si="0"/>
        <v>12.103655381566083</v>
      </c>
      <c r="G77" s="609">
        <f t="shared" si="0"/>
        <v>11.754098975174413</v>
      </c>
      <c r="H77" s="609">
        <f t="shared" si="0"/>
        <v>11.069761908323068</v>
      </c>
      <c r="I77" s="609">
        <f t="shared" si="0"/>
        <v>11.568464244921939</v>
      </c>
      <c r="J77" s="609">
        <f t="shared" si="0"/>
        <v>11.466246631601745</v>
      </c>
      <c r="K77" s="609">
        <f t="shared" si="0"/>
        <v>11.566402167245691</v>
      </c>
      <c r="L77" s="609">
        <f t="shared" si="0"/>
        <v>11.88111366108823</v>
      </c>
      <c r="M77" s="610">
        <f t="shared" ref="M77:M83" si="1">(M9/1000)/1.02</f>
        <v>11.982655955662679</v>
      </c>
      <c r="N77" s="544"/>
      <c r="O77" s="600"/>
      <c r="P77" s="611" t="s">
        <v>156</v>
      </c>
      <c r="Q77" s="612">
        <f t="shared" ref="Q77:Q83" si="2">(Q9/1000)/1.02</f>
        <v>11.932440467099813</v>
      </c>
      <c r="S77"/>
      <c r="T77"/>
      <c r="U77"/>
      <c r="V77"/>
      <c r="W77"/>
    </row>
    <row r="78" spans="1:25" ht="13.5" thickBot="1">
      <c r="A78" s="613" t="s">
        <v>161</v>
      </c>
      <c r="B78" s="608">
        <f t="shared" ref="B78:C83" si="3">(B10/1000)/1.02</f>
        <v>12.733558071831727</v>
      </c>
      <c r="C78" s="609">
        <f t="shared" si="3"/>
        <v>12.775578057380992</v>
      </c>
      <c r="D78" s="609">
        <f t="shared" ref="D78:D83" si="4">D10/1000/1.02</f>
        <v>12.156907737924437</v>
      </c>
      <c r="E78" s="609">
        <f t="shared" si="0"/>
        <v>12.252025732207244</v>
      </c>
      <c r="F78" s="609">
        <f t="shared" si="0"/>
        <v>12.071152733964251</v>
      </c>
      <c r="G78" s="609">
        <f t="shared" si="0"/>
        <v>11.554480496968523</v>
      </c>
      <c r="H78" s="609">
        <f t="shared" si="0"/>
        <v>10.926726826570819</v>
      </c>
      <c r="I78" s="609">
        <f t="shared" si="0"/>
        <v>11.778989150498914</v>
      </c>
      <c r="J78" s="609">
        <f t="shared" si="0"/>
        <v>11.340147970105074</v>
      </c>
      <c r="K78" s="609">
        <f t="shared" si="0"/>
        <v>11.82392016502914</v>
      </c>
      <c r="L78" s="609">
        <f t="shared" si="0"/>
        <v>12.084139277933398</v>
      </c>
      <c r="M78" s="610">
        <f t="shared" si="1"/>
        <v>11.972370619763987</v>
      </c>
      <c r="N78" s="544"/>
      <c r="O78" s="600"/>
      <c r="P78" s="614" t="s">
        <v>161</v>
      </c>
      <c r="Q78" s="612">
        <f t="shared" si="2"/>
        <v>11.901531620993707</v>
      </c>
      <c r="S78"/>
      <c r="T78"/>
      <c r="U78"/>
      <c r="V78"/>
      <c r="W78"/>
    </row>
    <row r="79" spans="1:25" ht="13.5" thickBot="1">
      <c r="A79" s="613" t="s">
        <v>157</v>
      </c>
      <c r="B79" s="608">
        <f t="shared" si="3"/>
        <v>13.755628967388146</v>
      </c>
      <c r="C79" s="609">
        <f t="shared" si="3"/>
        <v>13.160005982394944</v>
      </c>
      <c r="D79" s="609">
        <f t="shared" si="4"/>
        <v>13.088488790736868</v>
      </c>
      <c r="E79" s="609">
        <f t="shared" si="0"/>
        <v>12.698047720332765</v>
      </c>
      <c r="F79" s="609">
        <f t="shared" si="0"/>
        <v>12.465192928087799</v>
      </c>
      <c r="G79" s="609">
        <f t="shared" si="0"/>
        <v>11.98909491587504</v>
      </c>
      <c r="H79" s="609">
        <f t="shared" si="0"/>
        <v>11.344024368852834</v>
      </c>
      <c r="I79" s="609">
        <f t="shared" si="0"/>
        <v>12.096879591360105</v>
      </c>
      <c r="J79" s="609">
        <f t="shared" si="0"/>
        <v>11.89061319365956</v>
      </c>
      <c r="K79" s="609">
        <f t="shared" si="0"/>
        <v>12.156065061569533</v>
      </c>
      <c r="L79" s="609">
        <f t="shared" si="0"/>
        <v>12.54454230346456</v>
      </c>
      <c r="M79" s="610">
        <f t="shared" si="1"/>
        <v>12.667870977157227</v>
      </c>
      <c r="N79" s="544"/>
      <c r="O79" s="600"/>
      <c r="P79" s="615" t="s">
        <v>157</v>
      </c>
      <c r="Q79" s="612">
        <f t="shared" si="2"/>
        <v>12.487183062726562</v>
      </c>
      <c r="S79"/>
      <c r="T79"/>
      <c r="U79"/>
      <c r="V79"/>
      <c r="W79"/>
    </row>
    <row r="80" spans="1:25" ht="13.5" thickBot="1">
      <c r="A80" s="613" t="s">
        <v>158</v>
      </c>
      <c r="B80" s="608">
        <f t="shared" si="3"/>
        <v>13.603203496153366</v>
      </c>
      <c r="C80" s="609">
        <f t="shared" si="3"/>
        <v>12.932984756543544</v>
      </c>
      <c r="D80" s="609">
        <f t="shared" si="4"/>
        <v>12.902198316957671</v>
      </c>
      <c r="E80" s="609">
        <f t="shared" si="0"/>
        <v>12.487171969125086</v>
      </c>
      <c r="F80" s="609">
        <f t="shared" si="0"/>
        <v>12.170752425485</v>
      </c>
      <c r="G80" s="609">
        <f t="shared" si="0"/>
        <v>11.580080459945346</v>
      </c>
      <c r="H80" s="609">
        <f t="shared" si="0"/>
        <v>10.996335654240303</v>
      </c>
      <c r="I80" s="609">
        <f t="shared" si="0"/>
        <v>11.88402221987621</v>
      </c>
      <c r="J80" s="609">
        <f t="shared" si="0"/>
        <v>11.6195068030936</v>
      </c>
      <c r="K80" s="609">
        <f t="shared" si="0"/>
        <v>12.069487389058292</v>
      </c>
      <c r="L80" s="609">
        <f t="shared" si="0"/>
        <v>12.466113194832705</v>
      </c>
      <c r="M80" s="610">
        <f t="shared" si="1"/>
        <v>12.625401570772054</v>
      </c>
      <c r="N80" s="544"/>
      <c r="O80" s="600"/>
      <c r="P80" s="615" t="s">
        <v>158</v>
      </c>
      <c r="Q80" s="612">
        <f t="shared" si="2"/>
        <v>12.251829454438186</v>
      </c>
      <c r="S80"/>
      <c r="T80"/>
      <c r="U80"/>
      <c r="V80"/>
      <c r="W80"/>
    </row>
    <row r="81" spans="1:23" ht="13.5" thickBot="1">
      <c r="A81" s="613" t="s">
        <v>159</v>
      </c>
      <c r="B81" s="608">
        <f t="shared" si="3"/>
        <v>0</v>
      </c>
      <c r="C81" s="609">
        <f t="shared" si="3"/>
        <v>0</v>
      </c>
      <c r="D81" s="609">
        <f t="shared" si="4"/>
        <v>0</v>
      </c>
      <c r="E81" s="609">
        <f t="shared" ref="E81:I83" si="5">E13/1000/1.02</f>
        <v>0</v>
      </c>
      <c r="F81" s="609">
        <f t="shared" si="5"/>
        <v>0</v>
      </c>
      <c r="G81" s="609">
        <f t="shared" si="5"/>
        <v>11.614960006665553</v>
      </c>
      <c r="H81" s="609">
        <f t="shared" si="5"/>
        <v>10.012392156862743</v>
      </c>
      <c r="I81" s="609">
        <f t="shared" si="5"/>
        <v>11.206862745098038</v>
      </c>
      <c r="J81" s="609"/>
      <c r="K81" s="609">
        <f t="shared" ref="K81:L83" si="6">K13/1000/1.02</f>
        <v>0</v>
      </c>
      <c r="L81" s="609">
        <f t="shared" si="6"/>
        <v>0</v>
      </c>
      <c r="M81" s="610">
        <f t="shared" si="1"/>
        <v>0</v>
      </c>
      <c r="N81" s="544"/>
      <c r="O81" s="600"/>
      <c r="P81" s="615" t="s">
        <v>159</v>
      </c>
      <c r="Q81" s="612">
        <f t="shared" si="2"/>
        <v>11.983365890432701</v>
      </c>
      <c r="S81"/>
      <c r="T81"/>
      <c r="U81"/>
      <c r="V81"/>
      <c r="W81"/>
    </row>
    <row r="82" spans="1:23" ht="13.5" thickBot="1">
      <c r="A82" s="613" t="s">
        <v>69</v>
      </c>
      <c r="B82" s="608">
        <f t="shared" si="3"/>
        <v>10.800426738446939</v>
      </c>
      <c r="C82" s="609">
        <f t="shared" si="3"/>
        <v>10.456953901657448</v>
      </c>
      <c r="D82" s="609">
        <f t="shared" si="4"/>
        <v>10.692709545835639</v>
      </c>
      <c r="E82" s="609">
        <f t="shared" si="5"/>
        <v>10.6012406695358</v>
      </c>
      <c r="F82" s="609">
        <f t="shared" si="5"/>
        <v>10.669167167744135</v>
      </c>
      <c r="G82" s="609">
        <f t="shared" si="5"/>
        <v>10.492944877644474</v>
      </c>
      <c r="H82" s="609">
        <f t="shared" si="5"/>
        <v>9.7828440898658187</v>
      </c>
      <c r="I82" s="609">
        <f t="shared" si="5"/>
        <v>9.9396609906583375</v>
      </c>
      <c r="J82" s="609">
        <f>J14/1000/1.02</f>
        <v>9.8691359811767825</v>
      </c>
      <c r="K82" s="609">
        <f t="shared" si="6"/>
        <v>10.007087075004961</v>
      </c>
      <c r="L82" s="609">
        <f t="shared" si="6"/>
        <v>10.052916379804563</v>
      </c>
      <c r="M82" s="610">
        <f t="shared" si="1"/>
        <v>10.114384709103863</v>
      </c>
      <c r="N82" s="544"/>
      <c r="O82" s="600"/>
      <c r="P82" s="615" t="s">
        <v>69</v>
      </c>
      <c r="Q82" s="612">
        <f t="shared" si="2"/>
        <v>10.27424079308031</v>
      </c>
      <c r="S82"/>
      <c r="T82"/>
      <c r="U82"/>
      <c r="V82"/>
      <c r="W82"/>
    </row>
    <row r="83" spans="1:23" ht="13.5" thickBot="1">
      <c r="A83" s="616" t="s">
        <v>160</v>
      </c>
      <c r="B83" s="608">
        <f t="shared" si="3"/>
        <v>13.261551103386681</v>
      </c>
      <c r="C83" s="609">
        <f t="shared" si="3"/>
        <v>13.043489654365011</v>
      </c>
      <c r="D83" s="609">
        <f t="shared" si="4"/>
        <v>13.11906550238205</v>
      </c>
      <c r="E83" s="609">
        <f t="shared" si="5"/>
        <v>13.043073473469184</v>
      </c>
      <c r="F83" s="609">
        <f t="shared" si="5"/>
        <v>12.981687152558189</v>
      </c>
      <c r="G83" s="609">
        <f t="shared" si="5"/>
        <v>12.788476679889143</v>
      </c>
      <c r="H83" s="609">
        <f t="shared" si="5"/>
        <v>12.229098796061196</v>
      </c>
      <c r="I83" s="609">
        <f t="shared" si="5"/>
        <v>12.459392923553127</v>
      </c>
      <c r="J83" s="609">
        <f>J15/1000/1.02</f>
        <v>12.584892616964712</v>
      </c>
      <c r="K83" s="609">
        <f t="shared" si="6"/>
        <v>12.612713593334135</v>
      </c>
      <c r="L83" s="609">
        <f t="shared" si="6"/>
        <v>12.845059329470997</v>
      </c>
      <c r="M83" s="610">
        <f t="shared" si="1"/>
        <v>12.905730519538373</v>
      </c>
      <c r="N83" s="544"/>
      <c r="O83" s="600"/>
      <c r="P83" s="617" t="s">
        <v>160</v>
      </c>
      <c r="Q83" s="612">
        <f t="shared" si="2"/>
        <v>12.815892298091443</v>
      </c>
      <c r="S83"/>
      <c r="T83"/>
      <c r="U83"/>
      <c r="V83"/>
      <c r="W83"/>
    </row>
    <row r="84" spans="1:23" ht="13">
      <c r="A84" s="544"/>
      <c r="B84" s="544"/>
      <c r="C84" s="544"/>
      <c r="D84" s="544"/>
      <c r="E84" s="544"/>
      <c r="F84" s="544"/>
      <c r="G84" s="544"/>
      <c r="H84" s="544"/>
      <c r="I84" s="544"/>
      <c r="J84" s="544"/>
      <c r="K84" s="544"/>
      <c r="L84" s="544"/>
      <c r="M84" s="544"/>
      <c r="N84" s="544"/>
      <c r="O84" s="544"/>
      <c r="P84" s="544"/>
      <c r="Q84" s="544"/>
      <c r="S84"/>
      <c r="T84"/>
      <c r="U84"/>
      <c r="V84"/>
      <c r="W84"/>
    </row>
    <row r="85" spans="1:23" ht="16" thickBot="1">
      <c r="A85" s="599">
        <v>2020</v>
      </c>
      <c r="B85" s="600"/>
      <c r="C85" s="600"/>
      <c r="D85" s="600"/>
      <c r="E85" s="600"/>
      <c r="F85" s="600"/>
      <c r="G85" s="600"/>
      <c r="H85" s="600"/>
      <c r="I85" s="600"/>
      <c r="J85" s="600"/>
      <c r="K85" s="600"/>
      <c r="L85" s="600"/>
      <c r="M85" s="601" t="s">
        <v>162</v>
      </c>
      <c r="N85" s="544"/>
      <c r="O85" s="600"/>
      <c r="P85" s="599">
        <v>2020</v>
      </c>
      <c r="Q85" s="600"/>
      <c r="S85"/>
      <c r="T85"/>
      <c r="U85"/>
      <c r="V85"/>
      <c r="W85"/>
    </row>
    <row r="86" spans="1:23" ht="13.5" thickBot="1">
      <c r="A86" s="602"/>
      <c r="B86" s="603" t="s">
        <v>143</v>
      </c>
      <c r="C86" s="603" t="s">
        <v>144</v>
      </c>
      <c r="D86" s="603" t="s">
        <v>145</v>
      </c>
      <c r="E86" s="603" t="s">
        <v>146</v>
      </c>
      <c r="F86" s="603" t="s">
        <v>147</v>
      </c>
      <c r="G86" s="603" t="s">
        <v>148</v>
      </c>
      <c r="H86" s="603" t="s">
        <v>149</v>
      </c>
      <c r="I86" s="603" t="s">
        <v>150</v>
      </c>
      <c r="J86" s="603" t="s">
        <v>151</v>
      </c>
      <c r="K86" s="603" t="s">
        <v>152</v>
      </c>
      <c r="L86" s="603" t="s">
        <v>153</v>
      </c>
      <c r="M86" s="604" t="s">
        <v>154</v>
      </c>
      <c r="N86" s="544"/>
      <c r="O86" s="600"/>
      <c r="P86" s="605"/>
      <c r="Q86" s="606" t="s">
        <v>155</v>
      </c>
      <c r="S86"/>
      <c r="T86"/>
      <c r="U86"/>
      <c r="V86"/>
      <c r="W86"/>
    </row>
    <row r="87" spans="1:23" ht="13.5" thickBot="1">
      <c r="A87" s="607" t="s">
        <v>156</v>
      </c>
      <c r="B87" s="608">
        <f>(B19/1000)/1.02</f>
        <v>12.05261568627451</v>
      </c>
      <c r="C87" s="609">
        <f>(C19/1000)/1.02</f>
        <v>12.153284490589098</v>
      </c>
      <c r="D87" s="609">
        <f>(D19/1000)/1.02</f>
        <v>11.849166659625585</v>
      </c>
      <c r="E87" s="609">
        <f t="shared" ref="E87:L93" si="7">E19/1000/1.02</f>
        <v>11.375594417641054</v>
      </c>
      <c r="F87" s="609">
        <f t="shared" si="7"/>
        <v>11.257124858400934</v>
      </c>
      <c r="G87" s="609">
        <f t="shared" si="7"/>
        <v>11.71862745098039</v>
      </c>
      <c r="H87" s="609">
        <f t="shared" si="7"/>
        <v>11.603733983852548</v>
      </c>
      <c r="I87" s="609">
        <f t="shared" si="7"/>
        <v>12.115140722363343</v>
      </c>
      <c r="J87" s="609">
        <f t="shared" si="7"/>
        <v>12.170812400409982</v>
      </c>
      <c r="K87" s="609">
        <f t="shared" si="7"/>
        <v>12.086283222130579</v>
      </c>
      <c r="L87" s="609">
        <f t="shared" si="7"/>
        <v>12.028316971634867</v>
      </c>
      <c r="M87" s="610">
        <f t="shared" ref="M87:M93" si="8">(M19/1000)/1.02</f>
        <v>12.470539263092032</v>
      </c>
      <c r="N87" s="544"/>
      <c r="O87" s="600"/>
      <c r="P87" s="611" t="s">
        <v>156</v>
      </c>
      <c r="Q87" s="612">
        <f t="shared" ref="Q87:Q93" si="9">(Q19/1000)/1.02</f>
        <v>11.931429166715311</v>
      </c>
      <c r="S87"/>
      <c r="T87"/>
      <c r="U87"/>
      <c r="V87"/>
      <c r="W87"/>
    </row>
    <row r="88" spans="1:23" ht="13.5" thickBot="1">
      <c r="A88" s="613" t="s">
        <v>161</v>
      </c>
      <c r="B88" s="608">
        <f t="shared" ref="B88:C93" si="10">(B20/1000)/1.02</f>
        <v>12.143432352941176</v>
      </c>
      <c r="C88" s="609">
        <f t="shared" si="10"/>
        <v>12.037532420653084</v>
      </c>
      <c r="D88" s="609">
        <f t="shared" ref="D88:D93" si="11">D20/1000/1.02</f>
        <v>11.714791766675281</v>
      </c>
      <c r="E88" s="609">
        <f t="shared" si="7"/>
        <v>11.201339684149524</v>
      </c>
      <c r="F88" s="609">
        <f t="shared" si="7"/>
        <v>10.648837024869305</v>
      </c>
      <c r="G88" s="609">
        <f t="shared" si="7"/>
        <v>11.553921568627452</v>
      </c>
      <c r="H88" s="609">
        <f t="shared" si="7"/>
        <v>11.845626531171783</v>
      </c>
      <c r="I88" s="609">
        <f t="shared" si="7"/>
        <v>12.409155971002635</v>
      </c>
      <c r="J88" s="609">
        <f t="shared" si="7"/>
        <v>12.311606439018922</v>
      </c>
      <c r="K88" s="609">
        <f t="shared" si="7"/>
        <v>12.264953239514989</v>
      </c>
      <c r="L88" s="609">
        <f t="shared" si="7"/>
        <v>12.352148907041483</v>
      </c>
      <c r="M88" s="610">
        <f t="shared" si="8"/>
        <v>12.930716517691565</v>
      </c>
      <c r="N88" s="544"/>
      <c r="O88" s="600"/>
      <c r="P88" s="614" t="s">
        <v>161</v>
      </c>
      <c r="Q88" s="612">
        <f t="shared" si="9"/>
        <v>12.099709586515299</v>
      </c>
      <c r="S88"/>
      <c r="T88"/>
      <c r="U88"/>
      <c r="V88"/>
      <c r="W88"/>
    </row>
    <row r="89" spans="1:23" ht="13.5" thickBot="1">
      <c r="A89" s="613" t="s">
        <v>157</v>
      </c>
      <c r="B89" s="608">
        <f t="shared" si="10"/>
        <v>12.699462745098037</v>
      </c>
      <c r="C89" s="609">
        <f t="shared" si="10"/>
        <v>12.701414555557115</v>
      </c>
      <c r="D89" s="609">
        <f t="shared" si="11"/>
        <v>12.313410680916141</v>
      </c>
      <c r="E89" s="609">
        <f t="shared" si="7"/>
        <v>11.961485476404702</v>
      </c>
      <c r="F89" s="609">
        <f t="shared" si="7"/>
        <v>11.807286847421279</v>
      </c>
      <c r="G89" s="609">
        <f t="shared" si="7"/>
        <v>12.216666666666667</v>
      </c>
      <c r="H89" s="609">
        <f t="shared" si="7"/>
        <v>12.134916438241648</v>
      </c>
      <c r="I89" s="609">
        <f t="shared" si="7"/>
        <v>12.926014396468441</v>
      </c>
      <c r="J89" s="609">
        <f t="shared" si="7"/>
        <v>12.950811747788642</v>
      </c>
      <c r="K89" s="609">
        <f t="shared" si="7"/>
        <v>12.997653099313514</v>
      </c>
      <c r="L89" s="609">
        <f t="shared" si="7"/>
        <v>13.223588680601459</v>
      </c>
      <c r="M89" s="610">
        <f t="shared" si="8"/>
        <v>13.674724829900967</v>
      </c>
      <c r="N89" s="544"/>
      <c r="O89" s="600"/>
      <c r="P89" s="615" t="s">
        <v>157</v>
      </c>
      <c r="Q89" s="612">
        <f t="shared" si="9"/>
        <v>12.640269615675695</v>
      </c>
      <c r="S89"/>
      <c r="T89"/>
      <c r="U89"/>
      <c r="V89"/>
      <c r="W89"/>
    </row>
    <row r="90" spans="1:23" ht="13.5" thickBot="1">
      <c r="A90" s="613" t="s">
        <v>158</v>
      </c>
      <c r="B90" s="608">
        <f t="shared" si="10"/>
        <v>12.569022549019609</v>
      </c>
      <c r="C90" s="609">
        <f t="shared" si="10"/>
        <v>12.561725661100553</v>
      </c>
      <c r="D90" s="609">
        <f t="shared" si="11"/>
        <v>12.160795218226344</v>
      </c>
      <c r="E90" s="609">
        <f t="shared" si="7"/>
        <v>11.856557220530421</v>
      </c>
      <c r="F90" s="609">
        <f t="shared" si="7"/>
        <v>11.689326235020069</v>
      </c>
      <c r="G90" s="609">
        <f t="shared" si="7"/>
        <v>12.098039215686274</v>
      </c>
      <c r="H90" s="609">
        <f t="shared" si="7"/>
        <v>11.978999345328925</v>
      </c>
      <c r="I90" s="609">
        <f t="shared" si="7"/>
        <v>12.897492924951655</v>
      </c>
      <c r="J90" s="609">
        <f t="shared" si="7"/>
        <v>12.928648046142966</v>
      </c>
      <c r="K90" s="609">
        <f t="shared" si="7"/>
        <v>12.927133113221613</v>
      </c>
      <c r="L90" s="609">
        <f t="shared" si="7"/>
        <v>13.147366794779646</v>
      </c>
      <c r="M90" s="610">
        <f t="shared" si="8"/>
        <v>13.599576728902296</v>
      </c>
      <c r="N90" s="544"/>
      <c r="O90" s="600"/>
      <c r="P90" s="615" t="s">
        <v>158</v>
      </c>
      <c r="Q90" s="612">
        <f t="shared" si="9"/>
        <v>12.52682580882159</v>
      </c>
      <c r="S90"/>
      <c r="T90"/>
      <c r="U90"/>
      <c r="V90"/>
      <c r="W90"/>
    </row>
    <row r="91" spans="1:23" ht="13.5" thickBot="1">
      <c r="A91" s="613" t="s">
        <v>159</v>
      </c>
      <c r="B91" s="608">
        <f t="shared" si="10"/>
        <v>0</v>
      </c>
      <c r="C91" s="609">
        <f t="shared" si="10"/>
        <v>0</v>
      </c>
      <c r="D91" s="609">
        <f t="shared" si="11"/>
        <v>0</v>
      </c>
      <c r="E91" s="609">
        <f t="shared" si="7"/>
        <v>0</v>
      </c>
      <c r="F91" s="609">
        <f t="shared" si="7"/>
        <v>11.878123798539022</v>
      </c>
      <c r="G91" s="609">
        <f t="shared" si="7"/>
        <v>13.004901960784315</v>
      </c>
      <c r="H91" s="609">
        <f t="shared" si="7"/>
        <v>14.043215686274509</v>
      </c>
      <c r="I91" s="609">
        <f t="shared" si="7"/>
        <v>0</v>
      </c>
      <c r="J91" s="609">
        <f t="shared" si="7"/>
        <v>0</v>
      </c>
      <c r="K91" s="609">
        <f t="shared" si="7"/>
        <v>0</v>
      </c>
      <c r="L91" s="609">
        <f t="shared" si="7"/>
        <v>0</v>
      </c>
      <c r="M91" s="610">
        <f t="shared" si="8"/>
        <v>0</v>
      </c>
      <c r="N91" s="544"/>
      <c r="O91" s="600"/>
      <c r="P91" s="615" t="s">
        <v>159</v>
      </c>
      <c r="Q91" s="612">
        <f t="shared" si="9"/>
        <v>12.867537317086082</v>
      </c>
      <c r="S91"/>
      <c r="T91"/>
      <c r="U91"/>
      <c r="V91"/>
      <c r="W91"/>
    </row>
    <row r="92" spans="1:23" ht="13.5" thickBot="1">
      <c r="A92" s="613" t="s">
        <v>69</v>
      </c>
      <c r="B92" s="608">
        <f t="shared" si="10"/>
        <v>10.178789215686274</v>
      </c>
      <c r="C92" s="609">
        <f t="shared" si="10"/>
        <v>10.347559789525409</v>
      </c>
      <c r="D92" s="609">
        <f t="shared" si="11"/>
        <v>10.302212496877326</v>
      </c>
      <c r="E92" s="609">
        <f t="shared" si="7"/>
        <v>9.7788163628068059</v>
      </c>
      <c r="F92" s="609">
        <f t="shared" si="7"/>
        <v>9.4869958395625158</v>
      </c>
      <c r="G92" s="609">
        <f t="shared" si="7"/>
        <v>9.9686274509803905</v>
      </c>
      <c r="H92" s="609">
        <f t="shared" si="7"/>
        <v>10.030403276870258</v>
      </c>
      <c r="I92" s="609">
        <f t="shared" si="7"/>
        <v>10.120527173377409</v>
      </c>
      <c r="J92" s="609">
        <f t="shared" si="7"/>
        <v>10.309502005173607</v>
      </c>
      <c r="K92" s="609">
        <f t="shared" si="7"/>
        <v>10.294882163397419</v>
      </c>
      <c r="L92" s="609">
        <f t="shared" si="7"/>
        <v>9.8364333703989697</v>
      </c>
      <c r="M92" s="610">
        <f t="shared" si="8"/>
        <v>10.220954805962348</v>
      </c>
      <c r="N92" s="544"/>
      <c r="O92" s="600"/>
      <c r="P92" s="615" t="s">
        <v>69</v>
      </c>
      <c r="Q92" s="612">
        <f t="shared" si="9"/>
        <v>10.098856002372649</v>
      </c>
      <c r="S92"/>
      <c r="T92"/>
      <c r="U92"/>
      <c r="V92"/>
      <c r="W92"/>
    </row>
    <row r="93" spans="1:23" ht="13.5" thickBot="1">
      <c r="A93" s="616" t="s">
        <v>160</v>
      </c>
      <c r="B93" s="608">
        <f t="shared" si="10"/>
        <v>12.929591176470588</v>
      </c>
      <c r="C93" s="609">
        <f t="shared" si="10"/>
        <v>12.974919894473166</v>
      </c>
      <c r="D93" s="609">
        <f t="shared" si="11"/>
        <v>12.61612049819855</v>
      </c>
      <c r="E93" s="609">
        <f t="shared" si="7"/>
        <v>12.151018509599822</v>
      </c>
      <c r="F93" s="609">
        <f t="shared" si="7"/>
        <v>12.004310705638028</v>
      </c>
      <c r="G93" s="609">
        <f t="shared" si="7"/>
        <v>12.33235294117647</v>
      </c>
      <c r="H93" s="609">
        <f t="shared" si="7"/>
        <v>12.322373504769978</v>
      </c>
      <c r="I93" s="609">
        <f t="shared" si="7"/>
        <v>12.642034871723187</v>
      </c>
      <c r="J93" s="609">
        <f t="shared" si="7"/>
        <v>12.793703051749086</v>
      </c>
      <c r="K93" s="609">
        <f t="shared" si="7"/>
        <v>12.832508439940307</v>
      </c>
      <c r="L93" s="609">
        <f t="shared" si="7"/>
        <v>12.799219925080202</v>
      </c>
      <c r="M93" s="610">
        <f t="shared" si="8"/>
        <v>13.080332510688967</v>
      </c>
      <c r="N93" s="544"/>
      <c r="O93" s="600"/>
      <c r="P93" s="617" t="s">
        <v>160</v>
      </c>
      <c r="Q93" s="612">
        <f t="shared" si="9"/>
        <v>12.639793693908345</v>
      </c>
      <c r="S93"/>
      <c r="T93"/>
      <c r="U93"/>
      <c r="V93"/>
      <c r="W93"/>
    </row>
    <row r="94" spans="1:23" ht="13">
      <c r="A94" s="544"/>
      <c r="B94" s="544"/>
      <c r="C94" s="544"/>
      <c r="D94" s="544"/>
      <c r="E94" s="544"/>
      <c r="F94" s="544"/>
      <c r="G94" s="544"/>
      <c r="H94" s="544"/>
      <c r="I94" s="544"/>
      <c r="J94" s="544"/>
      <c r="K94" s="544"/>
      <c r="L94" s="544"/>
      <c r="M94" s="544"/>
      <c r="N94" s="544"/>
      <c r="O94" s="544"/>
      <c r="P94" s="544"/>
      <c r="Q94" s="544"/>
      <c r="S94"/>
      <c r="T94"/>
      <c r="U94"/>
      <c r="V94"/>
      <c r="W94"/>
    </row>
    <row r="95" spans="1:23" ht="16" thickBot="1">
      <c r="A95" s="599">
        <v>2021</v>
      </c>
      <c r="B95" s="600"/>
      <c r="C95" s="600"/>
      <c r="D95" s="600"/>
      <c r="E95" s="600"/>
      <c r="F95" s="600"/>
      <c r="G95" s="600"/>
      <c r="H95" s="600"/>
      <c r="I95" s="600"/>
      <c r="J95" s="600"/>
      <c r="K95" s="600"/>
      <c r="L95" s="600"/>
      <c r="M95" s="601" t="s">
        <v>162</v>
      </c>
      <c r="N95" s="544"/>
      <c r="O95" s="600"/>
      <c r="P95" s="599">
        <v>2021</v>
      </c>
      <c r="Q95" s="600"/>
      <c r="S95"/>
      <c r="T95"/>
      <c r="U95"/>
      <c r="V95"/>
      <c r="W95"/>
    </row>
    <row r="96" spans="1:23" ht="13.5" thickBot="1">
      <c r="A96" s="602"/>
      <c r="B96" s="603" t="s">
        <v>143</v>
      </c>
      <c r="C96" s="603" t="s">
        <v>144</v>
      </c>
      <c r="D96" s="603" t="s">
        <v>145</v>
      </c>
      <c r="E96" s="603" t="s">
        <v>146</v>
      </c>
      <c r="F96" s="603" t="s">
        <v>147</v>
      </c>
      <c r="G96" s="603" t="s">
        <v>148</v>
      </c>
      <c r="H96" s="603" t="s">
        <v>149</v>
      </c>
      <c r="I96" s="603" t="s">
        <v>150</v>
      </c>
      <c r="J96" s="603" t="s">
        <v>151</v>
      </c>
      <c r="K96" s="603" t="s">
        <v>152</v>
      </c>
      <c r="L96" s="603" t="s">
        <v>153</v>
      </c>
      <c r="M96" s="604" t="s">
        <v>154</v>
      </c>
      <c r="N96" s="544"/>
      <c r="O96" s="600"/>
      <c r="P96" s="605"/>
      <c r="Q96" s="606" t="s">
        <v>155</v>
      </c>
      <c r="S96"/>
      <c r="T96"/>
      <c r="U96"/>
      <c r="V96"/>
      <c r="W96"/>
    </row>
    <row r="97" spans="1:23" ht="13.5" thickBot="1">
      <c r="A97" s="607" t="s">
        <v>156</v>
      </c>
      <c r="B97" s="608">
        <f>(B29/1000)/1.02</f>
        <v>12.842174462156114</v>
      </c>
      <c r="C97" s="609">
        <f>(C29/1000)/1.02</f>
        <v>13.046851555253745</v>
      </c>
      <c r="D97" s="609">
        <f>(D29/1000)/1.02</f>
        <v>12.978742757658408</v>
      </c>
      <c r="E97" s="609">
        <f t="shared" ref="E97:L103" si="12">E29/1000/1.02</f>
        <v>13.536615246746432</v>
      </c>
      <c r="F97" s="609">
        <f t="shared" si="12"/>
        <v>13.675268566952274</v>
      </c>
      <c r="G97" s="609">
        <f t="shared" si="12"/>
        <v>14.177454315219842</v>
      </c>
      <c r="H97" s="609">
        <f t="shared" si="12"/>
        <v>14.061906679455161</v>
      </c>
      <c r="I97" s="609">
        <f t="shared" si="12"/>
        <v>14.793074608268469</v>
      </c>
      <c r="J97" s="609">
        <f t="shared" si="12"/>
        <v>14.950008544496528</v>
      </c>
      <c r="K97" s="609">
        <f t="shared" si="12"/>
        <v>16.667676666598766</v>
      </c>
      <c r="L97" s="609">
        <f t="shared" si="12"/>
        <v>17.842759366428563</v>
      </c>
      <c r="M97" s="610">
        <f t="shared" ref="M97:M103" si="13">(M29/1000)/1.02</f>
        <v>18.024988259380315</v>
      </c>
      <c r="N97" s="544"/>
      <c r="O97" s="600"/>
      <c r="P97" s="611" t="s">
        <v>156</v>
      </c>
      <c r="Q97" s="612">
        <f t="shared" ref="Q97:Q103" si="14">(Q29/1000)/1.02</f>
        <v>14.7395566214709</v>
      </c>
      <c r="S97"/>
      <c r="T97"/>
      <c r="U97"/>
      <c r="V97"/>
      <c r="W97"/>
    </row>
    <row r="98" spans="1:23" ht="13.5" thickBot="1">
      <c r="A98" s="613" t="s">
        <v>161</v>
      </c>
      <c r="B98" s="608">
        <f t="shared" ref="B98:C103" si="15">(B30/1000)/1.02</f>
        <v>12.708311940410097</v>
      </c>
      <c r="C98" s="609">
        <f t="shared" si="15"/>
        <v>12.462791347650167</v>
      </c>
      <c r="D98" s="609">
        <f t="shared" ref="D98:D103" si="16">D30/1000/1.02</f>
        <v>12.619773335073669</v>
      </c>
      <c r="E98" s="609">
        <f t="shared" si="12"/>
        <v>13.52394699049502</v>
      </c>
      <c r="F98" s="609">
        <f t="shared" si="12"/>
        <v>12.882041229191907</v>
      </c>
      <c r="G98" s="609">
        <f t="shared" si="12"/>
        <v>13.69836491896792</v>
      </c>
      <c r="H98" s="609">
        <f t="shared" si="12"/>
        <v>13.597399864087645</v>
      </c>
      <c r="I98" s="609">
        <f t="shared" si="12"/>
        <v>14.567836051308129</v>
      </c>
      <c r="J98" s="609">
        <f t="shared" si="12"/>
        <v>15.427485998156243</v>
      </c>
      <c r="K98" s="609">
        <f t="shared" si="12"/>
        <v>17.167157487978756</v>
      </c>
      <c r="L98" s="609">
        <f t="shared" si="12"/>
        <v>18.7893125200642</v>
      </c>
      <c r="M98" s="610">
        <f t="shared" si="13"/>
        <v>17.563156959813632</v>
      </c>
      <c r="N98" s="544"/>
      <c r="O98" s="600"/>
      <c r="P98" s="614" t="s">
        <v>161</v>
      </c>
      <c r="Q98" s="612">
        <f t="shared" si="14"/>
        <v>15.625963854118739</v>
      </c>
      <c r="S98"/>
      <c r="T98"/>
      <c r="U98"/>
      <c r="V98"/>
      <c r="W98"/>
    </row>
    <row r="99" spans="1:23" ht="13.5" thickBot="1">
      <c r="A99" s="613" t="s">
        <v>157</v>
      </c>
      <c r="B99" s="608">
        <f t="shared" si="15"/>
        <v>13.954742531065632</v>
      </c>
      <c r="C99" s="609">
        <f t="shared" si="15"/>
        <v>14.069510683024021</v>
      </c>
      <c r="D99" s="609">
        <f t="shared" si="16"/>
        <v>13.792056524761428</v>
      </c>
      <c r="E99" s="609">
        <f t="shared" si="12"/>
        <v>14.382601545740544</v>
      </c>
      <c r="F99" s="609">
        <f t="shared" si="12"/>
        <v>14.497530911877547</v>
      </c>
      <c r="G99" s="609">
        <f t="shared" si="12"/>
        <v>14.975696778640465</v>
      </c>
      <c r="H99" s="609">
        <f t="shared" si="12"/>
        <v>15.062609599122187</v>
      </c>
      <c r="I99" s="609">
        <f t="shared" si="12"/>
        <v>16.030243902139606</v>
      </c>
      <c r="J99" s="609">
        <f t="shared" si="12"/>
        <v>16.273769698587003</v>
      </c>
      <c r="K99" s="609">
        <f t="shared" si="12"/>
        <v>18.35929182428298</v>
      </c>
      <c r="L99" s="609">
        <f t="shared" si="12"/>
        <v>19.514937240082141</v>
      </c>
      <c r="M99" s="610">
        <f t="shared" si="13"/>
        <v>19.674422896503639</v>
      </c>
      <c r="N99" s="544"/>
      <c r="O99" s="600"/>
      <c r="P99" s="615" t="s">
        <v>157</v>
      </c>
      <c r="Q99" s="612">
        <f t="shared" si="14"/>
        <v>15.82918894089404</v>
      </c>
      <c r="S99"/>
      <c r="T99"/>
      <c r="U99"/>
      <c r="V99"/>
      <c r="W99"/>
    </row>
    <row r="100" spans="1:23" ht="13.5" thickBot="1">
      <c r="A100" s="613" t="s">
        <v>158</v>
      </c>
      <c r="B100" s="608">
        <f t="shared" si="15"/>
        <v>13.947436811398621</v>
      </c>
      <c r="C100" s="609">
        <f t="shared" si="15"/>
        <v>14.018815211068851</v>
      </c>
      <c r="D100" s="609">
        <f t="shared" si="16"/>
        <v>13.716961287227175</v>
      </c>
      <c r="E100" s="609">
        <f t="shared" si="12"/>
        <v>14.368551822812202</v>
      </c>
      <c r="F100" s="609">
        <f t="shared" si="12"/>
        <v>14.52398189549651</v>
      </c>
      <c r="G100" s="609">
        <f t="shared" si="12"/>
        <v>14.962581469962171</v>
      </c>
      <c r="H100" s="609">
        <f t="shared" si="12"/>
        <v>15.035995098433776</v>
      </c>
      <c r="I100" s="609">
        <f t="shared" si="12"/>
        <v>16.01233258041843</v>
      </c>
      <c r="J100" s="609">
        <f t="shared" si="12"/>
        <v>16.254787706767701</v>
      </c>
      <c r="K100" s="609">
        <f t="shared" si="12"/>
        <v>18.415846687398979</v>
      </c>
      <c r="L100" s="609">
        <f t="shared" si="12"/>
        <v>19.396302116657328</v>
      </c>
      <c r="M100" s="610">
        <f t="shared" si="13"/>
        <v>19.299645076937054</v>
      </c>
      <c r="N100" s="544"/>
      <c r="O100" s="600"/>
      <c r="P100" s="615" t="s">
        <v>158</v>
      </c>
      <c r="Q100" s="612">
        <f t="shared" si="14"/>
        <v>15.511806903834625</v>
      </c>
      <c r="S100"/>
      <c r="T100"/>
      <c r="U100"/>
      <c r="V100"/>
      <c r="W100"/>
    </row>
    <row r="101" spans="1:23" ht="13.5" thickBot="1">
      <c r="A101" s="613" t="s">
        <v>159</v>
      </c>
      <c r="B101" s="608">
        <f t="shared" si="15"/>
        <v>0</v>
      </c>
      <c r="C101" s="609">
        <f t="shared" si="15"/>
        <v>0</v>
      </c>
      <c r="D101" s="609">
        <f t="shared" si="16"/>
        <v>0</v>
      </c>
      <c r="E101" s="609">
        <f t="shared" si="12"/>
        <v>0</v>
      </c>
      <c r="F101" s="609">
        <f t="shared" si="12"/>
        <v>0</v>
      </c>
      <c r="G101" s="609">
        <f t="shared" si="12"/>
        <v>0</v>
      </c>
      <c r="H101" s="609">
        <f t="shared" si="12"/>
        <v>0</v>
      </c>
      <c r="I101" s="609">
        <f t="shared" si="12"/>
        <v>0</v>
      </c>
      <c r="J101" s="609">
        <f t="shared" si="12"/>
        <v>0</v>
      </c>
      <c r="K101" s="609">
        <f t="shared" si="12"/>
        <v>0</v>
      </c>
      <c r="L101" s="609">
        <f t="shared" si="12"/>
        <v>0</v>
      </c>
      <c r="M101" s="610">
        <f t="shared" si="13"/>
        <v>0</v>
      </c>
      <c r="N101" s="544"/>
      <c r="O101" s="600"/>
      <c r="P101" s="615" t="s">
        <v>159</v>
      </c>
      <c r="Q101" s="612">
        <f t="shared" si="14"/>
        <v>17.284556188923684</v>
      </c>
      <c r="S101"/>
      <c r="T101"/>
      <c r="U101"/>
      <c r="V101"/>
      <c r="W101"/>
    </row>
    <row r="102" spans="1:23" ht="13.5" thickBot="1">
      <c r="A102" s="613" t="s">
        <v>69</v>
      </c>
      <c r="B102" s="608">
        <f t="shared" si="15"/>
        <v>10.573861346747224</v>
      </c>
      <c r="C102" s="609">
        <f t="shared" si="15"/>
        <v>10.800605759102861</v>
      </c>
      <c r="D102" s="609">
        <f t="shared" si="16"/>
        <v>11.213437194204115</v>
      </c>
      <c r="E102" s="609">
        <f t="shared" si="12"/>
        <v>11.495609084330527</v>
      </c>
      <c r="F102" s="609">
        <f t="shared" si="12"/>
        <v>11.746785478065423</v>
      </c>
      <c r="G102" s="609">
        <f t="shared" si="12"/>
        <v>12.14458485620589</v>
      </c>
      <c r="H102" s="609">
        <f t="shared" si="12"/>
        <v>12.075730895482954</v>
      </c>
      <c r="I102" s="609">
        <f t="shared" si="12"/>
        <v>12.294225376360785</v>
      </c>
      <c r="J102" s="609">
        <f t="shared" si="12"/>
        <v>12.626308189338188</v>
      </c>
      <c r="K102" s="609">
        <f t="shared" si="12"/>
        <v>13.960350114626635</v>
      </c>
      <c r="L102" s="609">
        <f t="shared" si="12"/>
        <v>15.379983189106927</v>
      </c>
      <c r="M102" s="610">
        <f t="shared" si="13"/>
        <v>15.545943516847712</v>
      </c>
      <c r="N102" s="544"/>
      <c r="O102" s="600"/>
      <c r="P102" s="615" t="s">
        <v>69</v>
      </c>
      <c r="Q102" s="612">
        <f t="shared" si="14"/>
        <v>12.678667713091802</v>
      </c>
      <c r="S102"/>
      <c r="T102"/>
      <c r="U102"/>
      <c r="V102"/>
      <c r="W102"/>
    </row>
    <row r="103" spans="1:23" ht="13.5" thickBot="1">
      <c r="A103" s="616" t="s">
        <v>160</v>
      </c>
      <c r="B103" s="608">
        <f t="shared" si="15"/>
        <v>13.343633502191944</v>
      </c>
      <c r="C103" s="609">
        <f t="shared" si="15"/>
        <v>13.538897670383442</v>
      </c>
      <c r="D103" s="609">
        <f t="shared" si="16"/>
        <v>13.442786751002609</v>
      </c>
      <c r="E103" s="609">
        <f t="shared" si="12"/>
        <v>13.886267899053902</v>
      </c>
      <c r="F103" s="609">
        <f t="shared" si="12"/>
        <v>13.960108183135445</v>
      </c>
      <c r="G103" s="609">
        <f t="shared" si="12"/>
        <v>14.345660630199042</v>
      </c>
      <c r="H103" s="609">
        <f t="shared" si="12"/>
        <v>14.441625813687248</v>
      </c>
      <c r="I103" s="609">
        <f t="shared" si="12"/>
        <v>15.046909802495032</v>
      </c>
      <c r="J103" s="609">
        <f t="shared" si="12"/>
        <v>15.38107326239334</v>
      </c>
      <c r="K103" s="609">
        <f t="shared" si="12"/>
        <v>17.413533489102406</v>
      </c>
      <c r="L103" s="609">
        <f t="shared" si="12"/>
        <v>18.512921370090407</v>
      </c>
      <c r="M103" s="610">
        <f t="shared" si="13"/>
        <v>18.560856745126859</v>
      </c>
      <c r="N103" s="544"/>
      <c r="O103" s="600"/>
      <c r="P103" s="617" t="s">
        <v>160</v>
      </c>
      <c r="Q103" s="612">
        <f t="shared" si="14"/>
        <v>15.161183898182118</v>
      </c>
      <c r="S103"/>
      <c r="T103"/>
      <c r="U103"/>
      <c r="V103"/>
      <c r="W103"/>
    </row>
    <row r="104" spans="1:23" ht="13">
      <c r="A104" s="544"/>
      <c r="B104" s="544"/>
      <c r="C104" s="544"/>
      <c r="D104" s="544"/>
      <c r="E104" s="544"/>
      <c r="F104" s="544"/>
      <c r="G104" s="544"/>
      <c r="H104" s="544"/>
      <c r="I104" s="544"/>
      <c r="J104" s="544"/>
      <c r="K104" s="544"/>
      <c r="L104" s="544"/>
      <c r="M104" s="544"/>
      <c r="N104" s="544"/>
      <c r="O104" s="544"/>
      <c r="P104" s="544"/>
      <c r="Q104" s="544"/>
      <c r="S104"/>
      <c r="T104"/>
      <c r="U104"/>
      <c r="V104"/>
      <c r="W104"/>
    </row>
    <row r="105" spans="1:23" ht="16" thickBot="1">
      <c r="A105" s="599">
        <v>2022</v>
      </c>
      <c r="B105" s="600"/>
      <c r="C105" s="600"/>
      <c r="D105" s="600"/>
      <c r="E105" s="600"/>
      <c r="F105" s="600"/>
      <c r="G105" s="600"/>
      <c r="H105" s="600"/>
      <c r="I105" s="600"/>
      <c r="J105" s="600"/>
      <c r="K105" s="600"/>
      <c r="L105" s="600"/>
      <c r="M105" s="601" t="s">
        <v>162</v>
      </c>
      <c r="N105" s="544"/>
      <c r="O105" s="600"/>
      <c r="P105" s="599">
        <v>2022</v>
      </c>
      <c r="Q105" s="600"/>
      <c r="S105"/>
      <c r="T105"/>
      <c r="U105"/>
      <c r="V105"/>
      <c r="W105"/>
    </row>
    <row r="106" spans="1:23" ht="13.5" thickBot="1">
      <c r="A106" s="602"/>
      <c r="B106" s="603" t="s">
        <v>143</v>
      </c>
      <c r="C106" s="603" t="s">
        <v>144</v>
      </c>
      <c r="D106" s="603" t="s">
        <v>145</v>
      </c>
      <c r="E106" s="603" t="s">
        <v>146</v>
      </c>
      <c r="F106" s="603" t="s">
        <v>147</v>
      </c>
      <c r="G106" s="603" t="s">
        <v>148</v>
      </c>
      <c r="H106" s="603" t="s">
        <v>149</v>
      </c>
      <c r="I106" s="603" t="s">
        <v>150</v>
      </c>
      <c r="J106" s="603" t="s">
        <v>151</v>
      </c>
      <c r="K106" s="603" t="s">
        <v>152</v>
      </c>
      <c r="L106" s="603" t="s">
        <v>153</v>
      </c>
      <c r="M106" s="604" t="s">
        <v>154</v>
      </c>
      <c r="N106" s="544"/>
      <c r="O106" s="600"/>
      <c r="P106" s="605"/>
      <c r="Q106" s="606" t="s">
        <v>155</v>
      </c>
      <c r="S106"/>
      <c r="T106"/>
      <c r="U106"/>
      <c r="V106"/>
      <c r="W106"/>
    </row>
    <row r="107" spans="1:23" ht="13.5" thickBot="1">
      <c r="A107" s="607" t="s">
        <v>156</v>
      </c>
      <c r="B107" s="608">
        <f>(B39/1000)/1.02</f>
        <v>18.220445478488372</v>
      </c>
      <c r="C107" s="609">
        <f>(C39/1000)/1.02</f>
        <v>18.687882968909957</v>
      </c>
      <c r="D107" s="609">
        <f>(D39/1000)/1.02</f>
        <v>19.896289376021414</v>
      </c>
      <c r="E107" s="609">
        <f t="shared" ref="E107:L113" si="17">E39/1000/1.02</f>
        <v>21.943286535050227</v>
      </c>
      <c r="F107" s="609">
        <f t="shared" si="17"/>
        <v>22.219222838376393</v>
      </c>
      <c r="G107" s="609">
        <f t="shared" si="17"/>
        <v>21.231632573200869</v>
      </c>
      <c r="H107" s="609">
        <f t="shared" si="17"/>
        <v>20.674638183345678</v>
      </c>
      <c r="I107" s="609">
        <f t="shared" si="17"/>
        <v>21.612313338073626</v>
      </c>
      <c r="J107" s="609">
        <f t="shared" si="17"/>
        <v>21.055693529161211</v>
      </c>
      <c r="K107" s="609">
        <f t="shared" si="17"/>
        <v>21.01348961921218</v>
      </c>
      <c r="L107" s="609">
        <f t="shared" si="17"/>
        <v>21.148872083248921</v>
      </c>
      <c r="M107" s="610">
        <f t="shared" ref="M107:M113" si="18">(M39/1000)/1.02</f>
        <v>20.62596886854822</v>
      </c>
      <c r="N107" s="544"/>
      <c r="O107" s="600"/>
      <c r="P107" s="611" t="s">
        <v>156</v>
      </c>
      <c r="Q107" s="612">
        <f t="shared" ref="Q107:Q113" si="19">(Q39/1000)/1.02</f>
        <v>20.732297154797592</v>
      </c>
      <c r="S107"/>
      <c r="T107"/>
      <c r="U107"/>
      <c r="V107"/>
      <c r="W107"/>
    </row>
    <row r="108" spans="1:23" ht="13.5" thickBot="1">
      <c r="A108" s="613" t="s">
        <v>161</v>
      </c>
      <c r="B108" s="608">
        <f t="shared" ref="B108:C113" si="20">(B40/1000)/1.02</f>
        <v>19.020773840459867</v>
      </c>
      <c r="C108" s="609">
        <f t="shared" si="20"/>
        <v>18.400119685858424</v>
      </c>
      <c r="D108" s="609">
        <f t="shared" ref="D108:D113" si="21">D40/1000/1.02</f>
        <v>20.375035983997495</v>
      </c>
      <c r="E108" s="609">
        <f t="shared" si="17"/>
        <v>21.62406314575983</v>
      </c>
      <c r="F108" s="609">
        <f t="shared" si="17"/>
        <v>22.387138213560561</v>
      </c>
      <c r="G108" s="609">
        <f t="shared" si="17"/>
        <v>20.555628994270251</v>
      </c>
      <c r="H108" s="609">
        <f t="shared" si="17"/>
        <v>21.070703527735876</v>
      </c>
      <c r="I108" s="609">
        <f t="shared" si="17"/>
        <v>20.959915939238737</v>
      </c>
      <c r="J108" s="609">
        <f t="shared" si="17"/>
        <v>20.168955448001995</v>
      </c>
      <c r="K108" s="609">
        <f t="shared" si="17"/>
        <v>21.298406103864142</v>
      </c>
      <c r="L108" s="609">
        <f t="shared" si="17"/>
        <v>21.10563744026414</v>
      </c>
      <c r="M108" s="610">
        <f t="shared" si="18"/>
        <v>20.031830204771168</v>
      </c>
      <c r="N108" s="544"/>
      <c r="O108" s="600"/>
      <c r="P108" s="614" t="s">
        <v>161</v>
      </c>
      <c r="Q108" s="612">
        <f t="shared" si="19"/>
        <v>20.717470874699291</v>
      </c>
      <c r="S108"/>
      <c r="T108"/>
      <c r="U108"/>
      <c r="V108"/>
      <c r="W108"/>
    </row>
    <row r="109" spans="1:23" ht="13.5" thickBot="1">
      <c r="A109" s="613" t="s">
        <v>157</v>
      </c>
      <c r="B109" s="608">
        <f t="shared" si="20"/>
        <v>19.618621469619828</v>
      </c>
      <c r="C109" s="609">
        <f t="shared" si="20"/>
        <v>19.74594250334313</v>
      </c>
      <c r="D109" s="609">
        <f t="shared" si="21"/>
        <v>20.902927287122221</v>
      </c>
      <c r="E109" s="609">
        <f t="shared" si="17"/>
        <v>22.986978222831024</v>
      </c>
      <c r="F109" s="609">
        <f t="shared" si="17"/>
        <v>23.115736659480987</v>
      </c>
      <c r="G109" s="609">
        <f t="shared" si="17"/>
        <v>21.770513453453347</v>
      </c>
      <c r="H109" s="609">
        <f t="shared" si="17"/>
        <v>21.296838286804238</v>
      </c>
      <c r="I109" s="609">
        <f t="shared" si="17"/>
        <v>22.618512261823149</v>
      </c>
      <c r="J109" s="609">
        <f t="shared" si="17"/>
        <v>21.989397408235916</v>
      </c>
      <c r="K109" s="609">
        <f t="shared" si="17"/>
        <v>22.008382859055853</v>
      </c>
      <c r="L109" s="609">
        <f t="shared" si="17"/>
        <v>22.199505929192632</v>
      </c>
      <c r="M109" s="610">
        <f t="shared" si="18"/>
        <v>21.886541947116712</v>
      </c>
      <c r="N109" s="544"/>
      <c r="O109" s="600"/>
      <c r="P109" s="615" t="s">
        <v>157</v>
      </c>
      <c r="Q109" s="612">
        <f t="shared" si="19"/>
        <v>21.696565146519635</v>
      </c>
      <c r="S109"/>
      <c r="T109"/>
      <c r="U109"/>
      <c r="V109"/>
      <c r="W109"/>
    </row>
    <row r="110" spans="1:23" ht="13.5" thickBot="1">
      <c r="A110" s="613" t="s">
        <v>158</v>
      </c>
      <c r="B110" s="608">
        <f t="shared" si="20"/>
        <v>19.499953629700652</v>
      </c>
      <c r="C110" s="609">
        <f t="shared" si="20"/>
        <v>19.644372748056277</v>
      </c>
      <c r="D110" s="609">
        <f t="shared" si="21"/>
        <v>20.766146450748721</v>
      </c>
      <c r="E110" s="609">
        <f t="shared" si="17"/>
        <v>22.905614222576652</v>
      </c>
      <c r="F110" s="609">
        <f t="shared" si="17"/>
        <v>23.011413217720307</v>
      </c>
      <c r="G110" s="609">
        <f t="shared" si="17"/>
        <v>21.563485053836903</v>
      </c>
      <c r="H110" s="609">
        <f t="shared" si="17"/>
        <v>21.167475654378066</v>
      </c>
      <c r="I110" s="609">
        <f t="shared" si="17"/>
        <v>22.60707245137305</v>
      </c>
      <c r="J110" s="609">
        <f t="shared" si="17"/>
        <v>21.818164855225664</v>
      </c>
      <c r="K110" s="609">
        <f t="shared" si="17"/>
        <v>21.839051738622896</v>
      </c>
      <c r="L110" s="609">
        <f t="shared" si="17"/>
        <v>22.114122877543597</v>
      </c>
      <c r="M110" s="610">
        <f t="shared" si="18"/>
        <v>21.720950281294389</v>
      </c>
      <c r="N110" s="544"/>
      <c r="O110" s="600"/>
      <c r="P110" s="615" t="s">
        <v>158</v>
      </c>
      <c r="Q110" s="612">
        <f t="shared" si="19"/>
        <v>21.579532932551359</v>
      </c>
      <c r="S110"/>
      <c r="T110"/>
      <c r="U110"/>
      <c r="V110"/>
      <c r="W110"/>
    </row>
    <row r="111" spans="1:23" ht="13.5" thickBot="1">
      <c r="A111" s="613" t="s">
        <v>159</v>
      </c>
      <c r="B111" s="608">
        <f t="shared" si="20"/>
        <v>20.053816519428281</v>
      </c>
      <c r="C111" s="609">
        <f t="shared" si="20"/>
        <v>20.156580270472077</v>
      </c>
      <c r="D111" s="609">
        <f t="shared" si="21"/>
        <v>20.489476396518508</v>
      </c>
      <c r="E111" s="609">
        <f t="shared" si="17"/>
        <v>23.119552913688842</v>
      </c>
      <c r="F111" s="609">
        <f t="shared" si="17"/>
        <v>22.016226812073143</v>
      </c>
      <c r="G111" s="609">
        <f t="shared" si="17"/>
        <v>21.77040772290048</v>
      </c>
      <c r="H111" s="609">
        <f t="shared" si="17"/>
        <v>21.097048389535761</v>
      </c>
      <c r="I111" s="609">
        <f t="shared" si="17"/>
        <v>22.889424341012052</v>
      </c>
      <c r="J111" s="609">
        <f t="shared" si="17"/>
        <v>21.807667755991289</v>
      </c>
      <c r="K111" s="609">
        <f t="shared" si="17"/>
        <v>22.462136346277937</v>
      </c>
      <c r="L111" s="609">
        <f t="shared" si="17"/>
        <v>22.841432044338081</v>
      </c>
      <c r="M111" s="610">
        <f t="shared" si="18"/>
        <v>22.450215224771853</v>
      </c>
      <c r="N111" s="544"/>
      <c r="O111" s="600"/>
      <c r="P111" s="615" t="s">
        <v>159</v>
      </c>
      <c r="Q111" s="612">
        <f t="shared" si="19"/>
        <v>21.898345491570858</v>
      </c>
      <c r="S111"/>
      <c r="T111"/>
      <c r="U111"/>
      <c r="V111"/>
      <c r="W111"/>
    </row>
    <row r="112" spans="1:23" ht="13.5" thickBot="1">
      <c r="A112" s="613" t="s">
        <v>69</v>
      </c>
      <c r="B112" s="608">
        <f t="shared" si="20"/>
        <v>15.772317282398468</v>
      </c>
      <c r="C112" s="609">
        <f t="shared" si="20"/>
        <v>16.670598759872004</v>
      </c>
      <c r="D112" s="609">
        <f t="shared" si="21"/>
        <v>18.112028109181377</v>
      </c>
      <c r="E112" s="609">
        <f t="shared" si="17"/>
        <v>20.215479602213403</v>
      </c>
      <c r="F112" s="609">
        <f t="shared" si="17"/>
        <v>20.544714466433664</v>
      </c>
      <c r="G112" s="609">
        <f t="shared" si="17"/>
        <v>19.786484334178724</v>
      </c>
      <c r="H112" s="609">
        <f t="shared" si="17"/>
        <v>19.296305231076069</v>
      </c>
      <c r="I112" s="609">
        <f t="shared" si="17"/>
        <v>19.752520562205383</v>
      </c>
      <c r="J112" s="609">
        <f t="shared" si="17"/>
        <v>19.272324148221209</v>
      </c>
      <c r="K112" s="609">
        <f t="shared" si="17"/>
        <v>19.281816537016297</v>
      </c>
      <c r="L112" s="609">
        <f t="shared" si="17"/>
        <v>19.130188581886486</v>
      </c>
      <c r="M112" s="610">
        <f t="shared" si="18"/>
        <v>18.114291394460729</v>
      </c>
      <c r="N112" s="544"/>
      <c r="O112" s="600"/>
      <c r="P112" s="615" t="s">
        <v>69</v>
      </c>
      <c r="Q112" s="612">
        <f t="shared" si="19"/>
        <v>18.867121756771375</v>
      </c>
      <c r="S112"/>
      <c r="T112"/>
      <c r="U112"/>
      <c r="V112"/>
      <c r="W112"/>
    </row>
    <row r="113" spans="1:23" ht="13.5" thickBot="1">
      <c r="A113" s="616" t="s">
        <v>160</v>
      </c>
      <c r="B113" s="608">
        <f t="shared" si="20"/>
        <v>18.773560028655151</v>
      </c>
      <c r="C113" s="609">
        <f t="shared" si="20"/>
        <v>19.065664069686452</v>
      </c>
      <c r="D113" s="609">
        <f t="shared" si="21"/>
        <v>20.082437183011848</v>
      </c>
      <c r="E113" s="609">
        <f t="shared" si="17"/>
        <v>22.078669431714665</v>
      </c>
      <c r="F113" s="609">
        <f t="shared" si="17"/>
        <v>22.383140503911456</v>
      </c>
      <c r="G113" s="609">
        <f t="shared" si="17"/>
        <v>21.85653533148772</v>
      </c>
      <c r="H113" s="609">
        <f t="shared" si="17"/>
        <v>21.468406482157512</v>
      </c>
      <c r="I113" s="609">
        <f t="shared" si="17"/>
        <v>22.261859766427708</v>
      </c>
      <c r="J113" s="609">
        <f t="shared" si="17"/>
        <v>22.124185262098443</v>
      </c>
      <c r="K113" s="609">
        <f t="shared" si="17"/>
        <v>22.037245609142218</v>
      </c>
      <c r="L113" s="609">
        <f t="shared" si="17"/>
        <v>22.136354196756198</v>
      </c>
      <c r="M113" s="610">
        <f t="shared" si="18"/>
        <v>22.021844098213204</v>
      </c>
      <c r="N113" s="544"/>
      <c r="O113" s="600"/>
      <c r="P113" s="617" t="s">
        <v>160</v>
      </c>
      <c r="Q113" s="612">
        <f t="shared" si="19"/>
        <v>21.406064266444936</v>
      </c>
      <c r="S113"/>
      <c r="T113"/>
      <c r="U113"/>
      <c r="V113"/>
      <c r="W113"/>
    </row>
    <row r="114" spans="1:23" ht="13">
      <c r="A114" s="544"/>
      <c r="B114" s="544"/>
      <c r="C114" s="544"/>
      <c r="D114" s="544"/>
      <c r="E114" s="544"/>
      <c r="F114" s="544"/>
      <c r="G114" s="544"/>
      <c r="H114" s="544"/>
      <c r="I114" s="544"/>
      <c r="J114" s="544"/>
      <c r="K114" s="544"/>
      <c r="L114" s="544"/>
      <c r="M114" s="544"/>
      <c r="N114" s="544"/>
      <c r="O114" s="544"/>
      <c r="P114" s="544"/>
      <c r="Q114" s="544"/>
      <c r="S114"/>
      <c r="T114"/>
      <c r="U114"/>
      <c r="V114"/>
      <c r="W114"/>
    </row>
    <row r="115" spans="1:23" ht="16" thickBot="1">
      <c r="A115" s="599">
        <v>2023</v>
      </c>
      <c r="B115" s="600"/>
      <c r="C115" s="600"/>
      <c r="D115" s="600"/>
      <c r="E115" s="600"/>
      <c r="F115" s="600"/>
      <c r="G115" s="600"/>
      <c r="H115" s="600"/>
      <c r="I115" s="600"/>
      <c r="J115" s="600"/>
      <c r="K115" s="600"/>
      <c r="L115" s="600"/>
      <c r="M115" s="601" t="s">
        <v>162</v>
      </c>
      <c r="N115" s="544"/>
      <c r="O115" s="600"/>
      <c r="P115" s="599">
        <v>2023</v>
      </c>
      <c r="Q115" s="600"/>
      <c r="S115"/>
      <c r="T115"/>
      <c r="U115"/>
      <c r="V115"/>
      <c r="W115"/>
    </row>
    <row r="116" spans="1:23" ht="13.5" thickBot="1">
      <c r="A116" s="602"/>
      <c r="B116" s="603" t="s">
        <v>143</v>
      </c>
      <c r="C116" s="603" t="s">
        <v>144</v>
      </c>
      <c r="D116" s="603" t="s">
        <v>145</v>
      </c>
      <c r="E116" s="603" t="s">
        <v>146</v>
      </c>
      <c r="F116" s="603" t="s">
        <v>147</v>
      </c>
      <c r="G116" s="603" t="s">
        <v>148</v>
      </c>
      <c r="H116" s="603" t="s">
        <v>149</v>
      </c>
      <c r="I116" s="603" t="s">
        <v>150</v>
      </c>
      <c r="J116" s="603" t="s">
        <v>151</v>
      </c>
      <c r="K116" s="603" t="s">
        <v>152</v>
      </c>
      <c r="L116" s="603" t="s">
        <v>153</v>
      </c>
      <c r="M116" s="604" t="s">
        <v>154</v>
      </c>
      <c r="N116" s="544"/>
      <c r="O116" s="600"/>
      <c r="P116" s="605"/>
      <c r="Q116" s="606" t="s">
        <v>155</v>
      </c>
      <c r="S116"/>
      <c r="T116"/>
      <c r="U116"/>
      <c r="V116"/>
      <c r="W116"/>
    </row>
    <row r="117" spans="1:23" ht="13.5" thickBot="1">
      <c r="A117" s="607" t="s">
        <v>156</v>
      </c>
      <c r="B117" s="608">
        <f>(B49/1000)/1.02</f>
        <v>20.699240880469233</v>
      </c>
      <c r="C117" s="609">
        <f>(C49/1000)/1.02</f>
        <v>20.71864964374755</v>
      </c>
      <c r="D117" s="609">
        <f>(D49/1000)/1.02</f>
        <v>20.971773871522764</v>
      </c>
      <c r="E117" s="609">
        <f t="shared" ref="E117:L123" si="22">E49/1000/1.02</f>
        <v>20.712654805870375</v>
      </c>
      <c r="F117" s="609">
        <f t="shared" si="22"/>
        <v>20.513261352612115</v>
      </c>
      <c r="G117" s="609">
        <f t="shared" si="22"/>
        <v>19.943197645916445</v>
      </c>
      <c r="H117" s="609">
        <f t="shared" si="22"/>
        <v>18.735268228132835</v>
      </c>
      <c r="I117" s="609">
        <f t="shared" si="22"/>
        <v>19.100481397324817</v>
      </c>
      <c r="J117" s="609">
        <f t="shared" si="22"/>
        <v>18.948096193791866</v>
      </c>
      <c r="K117" s="609">
        <f t="shared" si="22"/>
        <v>19.201937945515063</v>
      </c>
      <c r="L117" s="609">
        <f t="shared" si="22"/>
        <v>18.773485145713106</v>
      </c>
      <c r="M117" s="610">
        <f t="shared" ref="M117:M123" si="23">(M49/1000)/1.02</f>
        <v>18.523162407131373</v>
      </c>
      <c r="N117" s="544"/>
      <c r="O117" s="600"/>
      <c r="P117" s="611" t="s">
        <v>156</v>
      </c>
      <c r="Q117" s="612">
        <f t="shared" ref="Q117:Q123" si="24">(Q49/1000)/1.02</f>
        <v>19.797598704745603</v>
      </c>
      <c r="S117"/>
      <c r="T117"/>
      <c r="U117"/>
      <c r="V117"/>
      <c r="W117"/>
    </row>
    <row r="118" spans="1:23" ht="13.5" thickBot="1">
      <c r="A118" s="613" t="s">
        <v>161</v>
      </c>
      <c r="B118" s="608">
        <f t="shared" ref="B118:C123" si="25">(B50/1000)/1.02</f>
        <v>21.259631343497247</v>
      </c>
      <c r="C118" s="609">
        <f t="shared" si="25"/>
        <v>20.084170919375026</v>
      </c>
      <c r="D118" s="609">
        <f t="shared" ref="D118:D123" si="26">D50/1000/1.02</f>
        <v>20.643866079091563</v>
      </c>
      <c r="E118" s="609">
        <f t="shared" si="22"/>
        <v>20.562748088795054</v>
      </c>
      <c r="F118" s="609">
        <f t="shared" si="22"/>
        <v>20.077364993703906</v>
      </c>
      <c r="G118" s="609">
        <f t="shared" si="22"/>
        <v>19.598627911613455</v>
      </c>
      <c r="H118" s="609">
        <f t="shared" si="22"/>
        <v>17.639319149599416</v>
      </c>
      <c r="I118" s="609">
        <f t="shared" si="22"/>
        <v>19.016711471343974</v>
      </c>
      <c r="J118" s="609">
        <f t="shared" si="22"/>
        <v>18.26673918974998</v>
      </c>
      <c r="K118" s="609">
        <f t="shared" si="22"/>
        <v>19.209156141052119</v>
      </c>
      <c r="L118" s="609">
        <f t="shared" si="22"/>
        <v>17.192412572221457</v>
      </c>
      <c r="M118" s="610">
        <f t="shared" si="23"/>
        <v>18.799383918334954</v>
      </c>
      <c r="N118" s="544"/>
      <c r="O118" s="600"/>
      <c r="P118" s="614" t="s">
        <v>161</v>
      </c>
      <c r="Q118" s="612">
        <f t="shared" si="24"/>
        <v>19.611566837730216</v>
      </c>
      <c r="S118"/>
      <c r="T118"/>
      <c r="U118"/>
      <c r="V118"/>
      <c r="W118"/>
    </row>
    <row r="119" spans="1:23" ht="13.5" thickBot="1">
      <c r="A119" s="613" t="s">
        <v>157</v>
      </c>
      <c r="B119" s="608">
        <f t="shared" si="25"/>
        <v>21.827918462606373</v>
      </c>
      <c r="C119" s="609">
        <f t="shared" si="25"/>
        <v>21.874714986666966</v>
      </c>
      <c r="D119" s="609">
        <f t="shared" si="26"/>
        <v>21.997821243143854</v>
      </c>
      <c r="E119" s="609">
        <f t="shared" si="22"/>
        <v>21.801208605886796</v>
      </c>
      <c r="F119" s="609">
        <f t="shared" si="22"/>
        <v>21.267661712164212</v>
      </c>
      <c r="G119" s="609">
        <f t="shared" si="22"/>
        <v>20.65214643311165</v>
      </c>
      <c r="H119" s="609">
        <f t="shared" si="22"/>
        <v>19.582888898470426</v>
      </c>
      <c r="I119" s="609">
        <f t="shared" si="22"/>
        <v>20.194876846245165</v>
      </c>
      <c r="J119" s="609">
        <f t="shared" si="22"/>
        <v>19.967244924395988</v>
      </c>
      <c r="K119" s="609">
        <f t="shared" si="22"/>
        <v>20.601954069112345</v>
      </c>
      <c r="L119" s="609">
        <f t="shared" si="22"/>
        <v>20.296934380393601</v>
      </c>
      <c r="M119" s="610">
        <f t="shared" si="23"/>
        <v>20.233104830747067</v>
      </c>
      <c r="N119" s="544"/>
      <c r="O119" s="600"/>
      <c r="P119" s="615" t="s">
        <v>157</v>
      </c>
      <c r="Q119" s="612">
        <f t="shared" si="24"/>
        <v>20.930982467315584</v>
      </c>
      <c r="S119"/>
      <c r="T119"/>
      <c r="U119"/>
      <c r="V119"/>
      <c r="W119"/>
    </row>
    <row r="120" spans="1:23" ht="13.5" thickBot="1">
      <c r="A120" s="613" t="s">
        <v>158</v>
      </c>
      <c r="B120" s="608">
        <f t="shared" si="25"/>
        <v>21.640988904917524</v>
      </c>
      <c r="C120" s="609">
        <f t="shared" si="25"/>
        <v>21.529536156147028</v>
      </c>
      <c r="D120" s="609">
        <f t="shared" si="26"/>
        <v>21.777843385177491</v>
      </c>
      <c r="E120" s="609">
        <f t="shared" si="22"/>
        <v>21.513125984827685</v>
      </c>
      <c r="F120" s="609">
        <f t="shared" si="22"/>
        <v>21.195150612849297</v>
      </c>
      <c r="G120" s="609">
        <f t="shared" si="22"/>
        <v>20.44408453428947</v>
      </c>
      <c r="H120" s="609">
        <f t="shared" si="22"/>
        <v>19.046250503977546</v>
      </c>
      <c r="I120" s="609">
        <f t="shared" si="22"/>
        <v>19.9265565625793</v>
      </c>
      <c r="J120" s="609">
        <f t="shared" si="22"/>
        <v>19.640722273697452</v>
      </c>
      <c r="K120" s="609">
        <f t="shared" si="22"/>
        <v>20.306136461645885</v>
      </c>
      <c r="L120" s="609">
        <f t="shared" si="22"/>
        <v>20.021022885212709</v>
      </c>
      <c r="M120" s="610">
        <f t="shared" si="23"/>
        <v>19.880338634509531</v>
      </c>
      <c r="N120" s="544"/>
      <c r="O120" s="600"/>
      <c r="P120" s="615" t="s">
        <v>158</v>
      </c>
      <c r="Q120" s="612">
        <f t="shared" si="24"/>
        <v>20.696065002361429</v>
      </c>
      <c r="S120"/>
      <c r="T120"/>
      <c r="U120"/>
      <c r="V120"/>
      <c r="W120"/>
    </row>
    <row r="121" spans="1:23" ht="13.5" thickBot="1">
      <c r="A121" s="613" t="s">
        <v>159</v>
      </c>
      <c r="B121" s="608">
        <f t="shared" si="25"/>
        <v>22.141677157858442</v>
      </c>
      <c r="C121" s="609">
        <f t="shared" si="25"/>
        <v>21.664043814779916</v>
      </c>
      <c r="D121" s="609">
        <f t="shared" si="26"/>
        <v>22.520871863992515</v>
      </c>
      <c r="E121" s="609">
        <f t="shared" si="22"/>
        <v>21.80635230361397</v>
      </c>
      <c r="F121" s="609">
        <f t="shared" si="22"/>
        <v>21.42347730149628</v>
      </c>
      <c r="G121" s="609">
        <f t="shared" si="22"/>
        <v>20.314587162827817</v>
      </c>
      <c r="H121" s="609">
        <f t="shared" si="22"/>
        <v>19.803560691951802</v>
      </c>
      <c r="I121" s="609">
        <f t="shared" si="22"/>
        <v>20.004970749772305</v>
      </c>
      <c r="J121" s="609">
        <f t="shared" si="22"/>
        <v>20.156499788472967</v>
      </c>
      <c r="K121" s="609">
        <f t="shared" si="22"/>
        <v>19.86517450323041</v>
      </c>
      <c r="L121" s="609">
        <f t="shared" si="22"/>
        <v>20.23038118380342</v>
      </c>
      <c r="M121" s="610">
        <f t="shared" si="23"/>
        <v>20.54412742682856</v>
      </c>
      <c r="N121" s="544"/>
      <c r="O121" s="600"/>
      <c r="P121" s="615" t="s">
        <v>159</v>
      </c>
      <c r="Q121" s="612">
        <f t="shared" si="24"/>
        <v>20.816257146879217</v>
      </c>
      <c r="S121"/>
      <c r="T121"/>
      <c r="U121"/>
      <c r="V121"/>
      <c r="W121"/>
    </row>
    <row r="122" spans="1:23" ht="13.5" thickBot="1">
      <c r="A122" s="613" t="s">
        <v>69</v>
      </c>
      <c r="B122" s="608">
        <f t="shared" si="25"/>
        <v>18.003180773185836</v>
      </c>
      <c r="C122" s="609">
        <f t="shared" si="25"/>
        <v>18.06283683012882</v>
      </c>
      <c r="D122" s="609">
        <f t="shared" si="26"/>
        <v>18.379556824448308</v>
      </c>
      <c r="E122" s="609">
        <f t="shared" si="22"/>
        <v>18.297199734249467</v>
      </c>
      <c r="F122" s="609">
        <f t="shared" si="22"/>
        <v>17.995771178569196</v>
      </c>
      <c r="G122" s="609">
        <f t="shared" si="22"/>
        <v>17.486192066534066</v>
      </c>
      <c r="H122" s="609">
        <f t="shared" si="22"/>
        <v>16.571410043802803</v>
      </c>
      <c r="I122" s="609">
        <f t="shared" si="22"/>
        <v>16.671128364837887</v>
      </c>
      <c r="J122" s="609">
        <f t="shared" si="22"/>
        <v>16.75505018032311</v>
      </c>
      <c r="K122" s="609">
        <f t="shared" si="22"/>
        <v>16.740516937226673</v>
      </c>
      <c r="L122" s="609">
        <f t="shared" si="22"/>
        <v>16.000174718017661</v>
      </c>
      <c r="M122" s="610">
        <f t="shared" si="23"/>
        <v>15.546246185854812</v>
      </c>
      <c r="N122" s="544"/>
      <c r="O122" s="600"/>
      <c r="P122" s="615" t="s">
        <v>69</v>
      </c>
      <c r="Q122" s="612">
        <f t="shared" si="24"/>
        <v>17.196734618720907</v>
      </c>
      <c r="S122"/>
      <c r="T122"/>
      <c r="U122"/>
      <c r="V122"/>
      <c r="W122"/>
    </row>
    <row r="123" spans="1:23" ht="13.5" thickBot="1">
      <c r="A123" s="616" t="s">
        <v>160</v>
      </c>
      <c r="B123" s="608">
        <f t="shared" si="25"/>
        <v>22.130556389674268</v>
      </c>
      <c r="C123" s="609">
        <f t="shared" si="25"/>
        <v>22.096222262014923</v>
      </c>
      <c r="D123" s="609">
        <f t="shared" si="26"/>
        <v>22.236007829800574</v>
      </c>
      <c r="E123" s="609">
        <f t="shared" si="22"/>
        <v>22.076588850061835</v>
      </c>
      <c r="F123" s="609">
        <f t="shared" si="22"/>
        <v>21.896601362147898</v>
      </c>
      <c r="G123" s="609">
        <f t="shared" si="22"/>
        <v>21.324287121651491</v>
      </c>
      <c r="H123" s="609">
        <f t="shared" si="22"/>
        <v>20.148530895509992</v>
      </c>
      <c r="I123" s="609">
        <f t="shared" si="22"/>
        <v>20.443543263988666</v>
      </c>
      <c r="J123" s="609">
        <f t="shared" si="22"/>
        <v>20.494424514683249</v>
      </c>
      <c r="K123" s="609">
        <f t="shared" si="22"/>
        <v>20.706248387670254</v>
      </c>
      <c r="L123" s="609">
        <f t="shared" si="22"/>
        <v>20.61815586447625</v>
      </c>
      <c r="M123" s="610">
        <f t="shared" si="23"/>
        <v>20.337731778704814</v>
      </c>
      <c r="N123" s="544"/>
      <c r="O123" s="600"/>
      <c r="P123" s="617" t="s">
        <v>160</v>
      </c>
      <c r="Q123" s="612">
        <f t="shared" si="24"/>
        <v>21.272614231159199</v>
      </c>
      <c r="S123"/>
      <c r="T123"/>
      <c r="U123"/>
      <c r="V123"/>
      <c r="W123"/>
    </row>
    <row r="124" spans="1:23" ht="13">
      <c r="A124" s="544"/>
      <c r="B124" s="544"/>
      <c r="C124" s="544"/>
      <c r="D124" s="544"/>
      <c r="E124" s="544"/>
      <c r="F124" s="544"/>
      <c r="G124" s="544"/>
      <c r="H124" s="544"/>
      <c r="I124" s="544"/>
      <c r="J124" s="544"/>
      <c r="K124" s="544"/>
      <c r="L124" s="544"/>
      <c r="M124" s="544"/>
      <c r="N124" s="544"/>
      <c r="O124" s="544"/>
      <c r="P124" s="544"/>
      <c r="Q124" s="544"/>
      <c r="S124"/>
      <c r="T124"/>
      <c r="U124"/>
      <c r="V124"/>
      <c r="W124"/>
    </row>
    <row r="125" spans="1:23" ht="16" thickBot="1">
      <c r="A125" s="599">
        <v>2024</v>
      </c>
      <c r="B125" s="600"/>
      <c r="C125" s="600"/>
      <c r="D125" s="600"/>
      <c r="E125" s="600"/>
      <c r="F125" s="600"/>
      <c r="G125" s="600"/>
      <c r="H125" s="600"/>
      <c r="I125" s="600"/>
      <c r="J125" s="600"/>
      <c r="K125" s="600"/>
      <c r="L125" s="600"/>
      <c r="M125" s="601" t="s">
        <v>162</v>
      </c>
      <c r="N125" s="544"/>
      <c r="O125" s="600"/>
      <c r="P125" s="599">
        <v>2024</v>
      </c>
      <c r="Q125" s="600"/>
      <c r="S125"/>
      <c r="T125"/>
      <c r="U125"/>
      <c r="V125"/>
      <c r="W125"/>
    </row>
    <row r="126" spans="1:23" ht="13.5" thickBot="1">
      <c r="A126" s="602"/>
      <c r="B126" s="603" t="s">
        <v>143</v>
      </c>
      <c r="C126" s="603" t="s">
        <v>144</v>
      </c>
      <c r="D126" s="603" t="s">
        <v>145</v>
      </c>
      <c r="E126" s="603" t="s">
        <v>146</v>
      </c>
      <c r="F126" s="603" t="s">
        <v>147</v>
      </c>
      <c r="G126" s="603" t="s">
        <v>148</v>
      </c>
      <c r="H126" s="603" t="s">
        <v>149</v>
      </c>
      <c r="I126" s="603" t="s">
        <v>150</v>
      </c>
      <c r="J126" s="603" t="s">
        <v>151</v>
      </c>
      <c r="K126" s="603" t="s">
        <v>152</v>
      </c>
      <c r="L126" s="603" t="s">
        <v>153</v>
      </c>
      <c r="M126" s="604" t="s">
        <v>154</v>
      </c>
      <c r="N126" s="544"/>
      <c r="O126" s="600"/>
      <c r="P126" s="605"/>
      <c r="Q126" s="606" t="s">
        <v>155</v>
      </c>
      <c r="S126"/>
      <c r="T126"/>
      <c r="U126"/>
      <c r="V126"/>
      <c r="W126"/>
    </row>
    <row r="127" spans="1:23" ht="13.5" thickBot="1">
      <c r="A127" s="607" t="s">
        <v>156</v>
      </c>
      <c r="B127" s="608">
        <f>(B59/1000)/1.02</f>
        <v>18.961374949244547</v>
      </c>
      <c r="C127" s="609">
        <f>(C59/1000)/1.02</f>
        <v>18.944298671866033</v>
      </c>
      <c r="D127" s="609">
        <f>(D59/1000)/1.02</f>
        <v>19.14872761739786</v>
      </c>
      <c r="E127" s="609">
        <f t="shared" ref="E127:L133" si="27">E59/1000/1.02</f>
        <v>19.173948407643543</v>
      </c>
      <c r="F127" s="609">
        <f t="shared" si="27"/>
        <v>19.234306742515642</v>
      </c>
      <c r="G127" s="609">
        <f t="shared" si="27"/>
        <v>0</v>
      </c>
      <c r="H127" s="609">
        <f t="shared" si="27"/>
        <v>0</v>
      </c>
      <c r="I127" s="609">
        <f t="shared" si="27"/>
        <v>0</v>
      </c>
      <c r="J127" s="609">
        <f t="shared" si="27"/>
        <v>0</v>
      </c>
      <c r="K127" s="609">
        <f t="shared" si="27"/>
        <v>0</v>
      </c>
      <c r="L127" s="609">
        <f t="shared" si="27"/>
        <v>0</v>
      </c>
      <c r="M127" s="610">
        <f t="shared" ref="M127:M133" si="28">(M59/1000)/1.02</f>
        <v>0</v>
      </c>
      <c r="N127" s="544"/>
      <c r="O127" s="600"/>
      <c r="P127" s="611" t="s">
        <v>156</v>
      </c>
      <c r="Q127" s="612">
        <f t="shared" ref="Q127:Q133" si="29">(Q59/1000)/1.02</f>
        <v>0</v>
      </c>
      <c r="S127"/>
      <c r="T127"/>
      <c r="U127"/>
      <c r="V127"/>
      <c r="W127"/>
    </row>
    <row r="128" spans="1:23" ht="13.5" thickBot="1">
      <c r="A128" s="613" t="s">
        <v>161</v>
      </c>
      <c r="B128" s="608">
        <f t="shared" ref="B128:C133" si="30">(B60/1000)/1.02</f>
        <v>18.720553873435676</v>
      </c>
      <c r="C128" s="609">
        <f t="shared" si="30"/>
        <v>19.021579660520931</v>
      </c>
      <c r="D128" s="609">
        <f t="shared" ref="D128:D133" si="31">D60/1000/1.02</f>
        <v>18.823749656165777</v>
      </c>
      <c r="E128" s="609">
        <f t="shared" si="27"/>
        <v>18.511775306489707</v>
      </c>
      <c r="F128" s="609">
        <f t="shared" si="27"/>
        <v>17.745507664276278</v>
      </c>
      <c r="G128" s="609">
        <f t="shared" si="27"/>
        <v>0</v>
      </c>
      <c r="H128" s="609">
        <f t="shared" si="27"/>
        <v>0</v>
      </c>
      <c r="I128" s="609">
        <f t="shared" si="27"/>
        <v>0</v>
      </c>
      <c r="J128" s="609">
        <f t="shared" si="27"/>
        <v>0</v>
      </c>
      <c r="K128" s="609">
        <f t="shared" si="27"/>
        <v>0</v>
      </c>
      <c r="L128" s="609">
        <f t="shared" si="27"/>
        <v>0</v>
      </c>
      <c r="M128" s="610">
        <f t="shared" si="28"/>
        <v>0</v>
      </c>
      <c r="N128" s="544"/>
      <c r="O128" s="600"/>
      <c r="P128" s="614" t="s">
        <v>161</v>
      </c>
      <c r="Q128" s="612">
        <f t="shared" si="29"/>
        <v>0</v>
      </c>
      <c r="S128"/>
      <c r="T128"/>
      <c r="U128"/>
      <c r="V128"/>
      <c r="W128"/>
    </row>
    <row r="129" spans="1:23" ht="13.5" thickBot="1">
      <c r="A129" s="613" t="s">
        <v>157</v>
      </c>
      <c r="B129" s="608">
        <f t="shared" si="30"/>
        <v>20.474860222545296</v>
      </c>
      <c r="C129" s="609">
        <f t="shared" si="30"/>
        <v>20.197648530741205</v>
      </c>
      <c r="D129" s="609">
        <f t="shared" si="31"/>
        <v>20.326489522160863</v>
      </c>
      <c r="E129" s="609">
        <f t="shared" si="27"/>
        <v>20.372034178690132</v>
      </c>
      <c r="F129" s="609">
        <f t="shared" si="27"/>
        <v>20.305363244500462</v>
      </c>
      <c r="G129" s="609">
        <f t="shared" si="27"/>
        <v>0</v>
      </c>
      <c r="H129" s="609">
        <f t="shared" si="27"/>
        <v>0</v>
      </c>
      <c r="I129" s="609">
        <f t="shared" si="27"/>
        <v>0</v>
      </c>
      <c r="J129" s="609">
        <f t="shared" si="27"/>
        <v>0</v>
      </c>
      <c r="K129" s="609">
        <f t="shared" si="27"/>
        <v>0</v>
      </c>
      <c r="L129" s="609">
        <f t="shared" si="27"/>
        <v>0</v>
      </c>
      <c r="M129" s="610">
        <f t="shared" si="28"/>
        <v>0</v>
      </c>
      <c r="N129" s="544"/>
      <c r="O129" s="600"/>
      <c r="P129" s="615" t="s">
        <v>157</v>
      </c>
      <c r="Q129" s="612">
        <f t="shared" si="29"/>
        <v>0</v>
      </c>
      <c r="S129"/>
      <c r="T129"/>
      <c r="U129"/>
      <c r="V129"/>
      <c r="W129"/>
    </row>
    <row r="130" spans="1:23" ht="13.5" thickBot="1">
      <c r="A130" s="613" t="s">
        <v>158</v>
      </c>
      <c r="B130" s="608">
        <f t="shared" si="30"/>
        <v>20.260576563524186</v>
      </c>
      <c r="C130" s="609">
        <f t="shared" si="30"/>
        <v>19.92135482058184</v>
      </c>
      <c r="D130" s="609">
        <f t="shared" si="31"/>
        <v>20.075106724335381</v>
      </c>
      <c r="E130" s="609">
        <f t="shared" si="27"/>
        <v>20.047987393485695</v>
      </c>
      <c r="F130" s="609">
        <f t="shared" si="27"/>
        <v>19.972195945732185</v>
      </c>
      <c r="G130" s="609">
        <f t="shared" si="27"/>
        <v>0</v>
      </c>
      <c r="H130" s="609">
        <f t="shared" si="27"/>
        <v>0</v>
      </c>
      <c r="I130" s="609">
        <f t="shared" si="27"/>
        <v>0</v>
      </c>
      <c r="J130" s="609">
        <f t="shared" si="27"/>
        <v>0</v>
      </c>
      <c r="K130" s="609">
        <f t="shared" si="27"/>
        <v>0</v>
      </c>
      <c r="L130" s="609">
        <f t="shared" si="27"/>
        <v>0</v>
      </c>
      <c r="M130" s="610">
        <f t="shared" si="28"/>
        <v>0</v>
      </c>
      <c r="N130" s="544"/>
      <c r="O130" s="600"/>
      <c r="P130" s="615" t="s">
        <v>158</v>
      </c>
      <c r="Q130" s="612">
        <f t="shared" si="29"/>
        <v>0</v>
      </c>
      <c r="S130"/>
      <c r="T130"/>
      <c r="U130"/>
      <c r="V130"/>
      <c r="W130"/>
    </row>
    <row r="131" spans="1:23" ht="13.5" thickBot="1">
      <c r="A131" s="613" t="s">
        <v>159</v>
      </c>
      <c r="B131" s="608">
        <f t="shared" si="30"/>
        <v>20.62543069033817</v>
      </c>
      <c r="C131" s="609">
        <f t="shared" si="30"/>
        <v>20.386904764765966</v>
      </c>
      <c r="D131" s="609">
        <f t="shared" si="31"/>
        <v>20.185482386582073</v>
      </c>
      <c r="E131" s="609">
        <f t="shared" si="27"/>
        <v>20.250166927399892</v>
      </c>
      <c r="F131" s="609">
        <f t="shared" si="27"/>
        <v>20.131355689357196</v>
      </c>
      <c r="G131" s="609">
        <f t="shared" si="27"/>
        <v>0</v>
      </c>
      <c r="H131" s="609">
        <f t="shared" si="27"/>
        <v>0</v>
      </c>
      <c r="I131" s="609">
        <f t="shared" si="27"/>
        <v>0</v>
      </c>
      <c r="J131" s="609">
        <f t="shared" si="27"/>
        <v>0</v>
      </c>
      <c r="K131" s="609">
        <f t="shared" si="27"/>
        <v>0</v>
      </c>
      <c r="L131" s="609">
        <f t="shared" si="27"/>
        <v>0</v>
      </c>
      <c r="M131" s="610">
        <f t="shared" si="28"/>
        <v>0</v>
      </c>
      <c r="N131" s="544"/>
      <c r="O131" s="600"/>
      <c r="P131" s="615" t="s">
        <v>159</v>
      </c>
      <c r="Q131" s="612">
        <f t="shared" si="29"/>
        <v>0</v>
      </c>
      <c r="S131"/>
      <c r="T131"/>
      <c r="U131"/>
      <c r="V131"/>
      <c r="W131"/>
    </row>
    <row r="132" spans="1:23" ht="13.5" thickBot="1">
      <c r="A132" s="613" t="s">
        <v>69</v>
      </c>
      <c r="B132" s="608">
        <f t="shared" si="30"/>
        <v>16.00608514270391</v>
      </c>
      <c r="C132" s="609">
        <f t="shared" si="30"/>
        <v>16.477109972209632</v>
      </c>
      <c r="D132" s="609">
        <f t="shared" si="31"/>
        <v>16.722506642228812</v>
      </c>
      <c r="E132" s="609">
        <f t="shared" si="27"/>
        <v>16.868443503606173</v>
      </c>
      <c r="F132" s="609">
        <f t="shared" si="27"/>
        <v>16.990268083656613</v>
      </c>
      <c r="G132" s="609">
        <f t="shared" si="27"/>
        <v>0</v>
      </c>
      <c r="H132" s="609">
        <f t="shared" si="27"/>
        <v>0</v>
      </c>
      <c r="I132" s="609">
        <f t="shared" si="27"/>
        <v>0</v>
      </c>
      <c r="J132" s="609">
        <f t="shared" si="27"/>
        <v>0</v>
      </c>
      <c r="K132" s="609">
        <f t="shared" si="27"/>
        <v>0</v>
      </c>
      <c r="L132" s="609">
        <f t="shared" si="27"/>
        <v>0</v>
      </c>
      <c r="M132" s="610">
        <f t="shared" si="28"/>
        <v>0</v>
      </c>
      <c r="N132" s="544"/>
      <c r="O132" s="600"/>
      <c r="P132" s="615" t="s">
        <v>69</v>
      </c>
      <c r="Q132" s="612">
        <f t="shared" si="29"/>
        <v>0</v>
      </c>
      <c r="S132"/>
      <c r="T132"/>
      <c r="U132"/>
      <c r="V132"/>
      <c r="W132"/>
    </row>
    <row r="133" spans="1:23" ht="13.5" thickBot="1">
      <c r="A133" s="616" t="s">
        <v>160</v>
      </c>
      <c r="B133" s="608">
        <f t="shared" si="30"/>
        <v>20.573855455302763</v>
      </c>
      <c r="C133" s="609">
        <f t="shared" si="30"/>
        <v>20.345376013504922</v>
      </c>
      <c r="D133" s="609">
        <f t="shared" si="31"/>
        <v>20.377403182170877</v>
      </c>
      <c r="E133" s="609">
        <f t="shared" si="27"/>
        <v>20.24133279818259</v>
      </c>
      <c r="F133" s="609">
        <f t="shared" si="27"/>
        <v>20.129090058686852</v>
      </c>
      <c r="G133" s="609">
        <f t="shared" si="27"/>
        <v>0</v>
      </c>
      <c r="H133" s="609">
        <f t="shared" si="27"/>
        <v>0</v>
      </c>
      <c r="I133" s="609">
        <f t="shared" si="27"/>
        <v>0</v>
      </c>
      <c r="J133" s="609">
        <f t="shared" si="27"/>
        <v>0</v>
      </c>
      <c r="K133" s="609">
        <f t="shared" si="27"/>
        <v>0</v>
      </c>
      <c r="L133" s="609">
        <f t="shared" si="27"/>
        <v>0</v>
      </c>
      <c r="M133" s="610">
        <f t="shared" si="28"/>
        <v>0</v>
      </c>
      <c r="N133" s="544"/>
      <c r="O133" s="600"/>
      <c r="P133" s="617" t="s">
        <v>160</v>
      </c>
      <c r="Q133" s="612">
        <f t="shared" si="29"/>
        <v>0</v>
      </c>
      <c r="S133"/>
      <c r="T133"/>
      <c r="U133"/>
      <c r="V133"/>
      <c r="W133"/>
    </row>
    <row r="134" spans="1:23" ht="13">
      <c r="A134" s="544"/>
      <c r="B134" s="544"/>
      <c r="C134" s="544"/>
      <c r="D134" s="544"/>
      <c r="E134" s="544"/>
      <c r="F134" s="544"/>
      <c r="G134" s="544"/>
      <c r="H134" s="544"/>
      <c r="I134" s="544"/>
      <c r="J134" s="544"/>
      <c r="K134" s="544"/>
      <c r="L134" s="544"/>
      <c r="M134" s="544"/>
      <c r="N134" s="544"/>
      <c r="O134" s="544"/>
      <c r="P134" s="544"/>
      <c r="Q134" s="544"/>
      <c r="S134"/>
      <c r="T134"/>
      <c r="U134"/>
      <c r="V134"/>
      <c r="W134"/>
    </row>
    <row r="135" spans="1:23" ht="13">
      <c r="A135" s="544"/>
      <c r="B135" s="544"/>
      <c r="C135" s="544"/>
      <c r="D135" s="544"/>
      <c r="E135" s="544"/>
      <c r="F135" s="544"/>
      <c r="G135" s="544"/>
      <c r="H135" s="544"/>
      <c r="I135" s="544"/>
      <c r="J135" s="544"/>
      <c r="K135" s="544"/>
      <c r="L135" s="544"/>
      <c r="M135" s="544"/>
      <c r="N135" s="544"/>
      <c r="O135" s="544"/>
      <c r="P135" s="544"/>
      <c r="Q135" s="544"/>
      <c r="S135"/>
      <c r="T135"/>
      <c r="U135"/>
      <c r="V135"/>
      <c r="W135"/>
    </row>
    <row r="136" spans="1:23" ht="13">
      <c r="A136" s="544"/>
      <c r="B136" s="544"/>
      <c r="C136" s="544"/>
      <c r="D136" s="544"/>
      <c r="E136" s="544"/>
      <c r="F136" s="544"/>
      <c r="G136" s="544"/>
      <c r="H136" s="544"/>
      <c r="I136" s="544"/>
      <c r="J136" s="544"/>
      <c r="K136" s="544"/>
      <c r="L136" s="544"/>
      <c r="M136" s="544"/>
      <c r="N136" s="544"/>
      <c r="O136" s="544"/>
      <c r="P136" s="544"/>
      <c r="Q136" s="544"/>
      <c r="S136"/>
      <c r="T136"/>
      <c r="U136"/>
      <c r="V136"/>
      <c r="W136"/>
    </row>
    <row r="137" spans="1:23" ht="13">
      <c r="A137" s="544"/>
      <c r="B137" s="544"/>
      <c r="C137" s="544"/>
      <c r="D137" s="544"/>
      <c r="E137" s="544"/>
      <c r="F137" s="544"/>
      <c r="G137" s="544"/>
      <c r="H137" s="544"/>
      <c r="I137" s="544"/>
      <c r="J137" s="544"/>
      <c r="K137" s="544"/>
      <c r="L137" s="544"/>
      <c r="M137" s="544"/>
      <c r="N137" s="544"/>
      <c r="O137" s="544"/>
      <c r="P137" s="544"/>
      <c r="Q137" s="544"/>
      <c r="S137"/>
      <c r="T137"/>
      <c r="U137"/>
      <c r="V137"/>
      <c r="W137"/>
    </row>
    <row r="138" spans="1:23" ht="23.5">
      <c r="A138" s="596" t="s">
        <v>356</v>
      </c>
      <c r="B138" s="546"/>
      <c r="C138" s="546"/>
      <c r="D138" s="546"/>
      <c r="E138" s="546"/>
      <c r="F138" s="544"/>
      <c r="G138" s="544"/>
      <c r="H138" s="544"/>
      <c r="I138" s="544"/>
      <c r="J138" s="544"/>
      <c r="K138" s="544"/>
      <c r="L138" s="544"/>
      <c r="M138" s="544"/>
      <c r="N138" s="544"/>
      <c r="O138" s="544"/>
      <c r="P138" s="544"/>
      <c r="Q138" s="544"/>
      <c r="S138"/>
      <c r="T138"/>
      <c r="U138"/>
      <c r="V138"/>
      <c r="W138"/>
    </row>
    <row r="139" spans="1:23" ht="15.5">
      <c r="A139" s="544"/>
      <c r="B139" s="544"/>
      <c r="C139" s="544"/>
      <c r="D139" s="544"/>
      <c r="E139" s="544"/>
      <c r="F139" s="618"/>
      <c r="G139" s="544"/>
      <c r="H139" s="544"/>
      <c r="I139" s="544"/>
      <c r="J139" s="544"/>
      <c r="K139" s="544"/>
      <c r="L139" s="544"/>
      <c r="M139" s="618"/>
      <c r="N139" s="544"/>
      <c r="O139" s="544"/>
      <c r="P139" s="544"/>
      <c r="Q139" s="619" t="s">
        <v>91</v>
      </c>
      <c r="S139"/>
      <c r="T139"/>
      <c r="U139"/>
      <c r="V139"/>
      <c r="W139"/>
    </row>
    <row r="140" spans="1:23" ht="13">
      <c r="A140" s="544"/>
      <c r="B140" s="544"/>
      <c r="C140" s="544"/>
      <c r="D140" s="544"/>
      <c r="E140" s="544"/>
      <c r="F140" s="544"/>
      <c r="G140" s="544"/>
      <c r="H140" s="544"/>
      <c r="I140" s="544"/>
      <c r="J140" s="544"/>
      <c r="K140" s="544"/>
      <c r="L140" s="544"/>
      <c r="M140" s="544"/>
      <c r="N140" s="544"/>
      <c r="O140" s="544"/>
      <c r="P140" s="544"/>
      <c r="Q140" s="544"/>
      <c r="S140"/>
      <c r="T140"/>
      <c r="U140"/>
    </row>
    <row r="141" spans="1:23" ht="16" thickBot="1">
      <c r="A141" s="620">
        <v>2019</v>
      </c>
      <c r="B141" s="621"/>
      <c r="C141" s="621" t="s">
        <v>163</v>
      </c>
      <c r="D141" s="621"/>
      <c r="E141" s="621"/>
      <c r="F141" s="621"/>
      <c r="G141" s="621"/>
      <c r="H141" s="621"/>
      <c r="I141" s="621"/>
      <c r="J141" s="621"/>
      <c r="K141" s="621"/>
      <c r="L141" s="621"/>
      <c r="M141" s="622" t="s">
        <v>91</v>
      </c>
      <c r="N141" s="621"/>
      <c r="O141" s="621"/>
      <c r="P141" s="620">
        <v>2019</v>
      </c>
      <c r="Q141" s="621"/>
      <c r="S141"/>
      <c r="T141"/>
      <c r="U141"/>
    </row>
    <row r="142" spans="1:23" ht="13.5" thickBot="1">
      <c r="A142" s="623"/>
      <c r="B142" s="624" t="s">
        <v>143</v>
      </c>
      <c r="C142" s="624" t="s">
        <v>144</v>
      </c>
      <c r="D142" s="624" t="s">
        <v>145</v>
      </c>
      <c r="E142" s="624" t="s">
        <v>146</v>
      </c>
      <c r="F142" s="624" t="s">
        <v>147</v>
      </c>
      <c r="G142" s="624" t="s">
        <v>148</v>
      </c>
      <c r="H142" s="624" t="s">
        <v>149</v>
      </c>
      <c r="I142" s="624" t="s">
        <v>150</v>
      </c>
      <c r="J142" s="624" t="s">
        <v>151</v>
      </c>
      <c r="K142" s="624" t="s">
        <v>152</v>
      </c>
      <c r="L142" s="624" t="s">
        <v>153</v>
      </c>
      <c r="M142" s="625" t="s">
        <v>154</v>
      </c>
      <c r="N142" s="621"/>
      <c r="O142" s="621"/>
      <c r="P142" s="623"/>
      <c r="Q142" s="625" t="s">
        <v>155</v>
      </c>
      <c r="S142"/>
      <c r="T142"/>
      <c r="U142"/>
    </row>
    <row r="143" spans="1:23" ht="13.5" thickBot="1">
      <c r="A143" s="626" t="s">
        <v>156</v>
      </c>
      <c r="B143" s="627">
        <f>B77*0.518</f>
        <v>6.6512236785150636</v>
      </c>
      <c r="C143" s="627">
        <f t="shared" ref="C143:M143" si="32">C77*0.518</f>
        <v>6.4415692231332429</v>
      </c>
      <c r="D143" s="627">
        <f t="shared" si="32"/>
        <v>6.451390186188064</v>
      </c>
      <c r="E143" s="627">
        <f t="shared" si="32"/>
        <v>6.3159437529405134</v>
      </c>
      <c r="F143" s="627">
        <f t="shared" si="32"/>
        <v>6.2696934876512316</v>
      </c>
      <c r="G143" s="627">
        <f t="shared" si="32"/>
        <v>6.0886232691403466</v>
      </c>
      <c r="H143" s="627">
        <f t="shared" si="32"/>
        <v>5.7341366685113497</v>
      </c>
      <c r="I143" s="627">
        <f t="shared" si="32"/>
        <v>5.9924644788695645</v>
      </c>
      <c r="J143" s="627">
        <f t="shared" si="32"/>
        <v>5.9395157551697038</v>
      </c>
      <c r="K143" s="627">
        <f t="shared" si="32"/>
        <v>5.9913963226332685</v>
      </c>
      <c r="L143" s="627">
        <f t="shared" si="32"/>
        <v>6.1544168764437037</v>
      </c>
      <c r="M143" s="628">
        <f t="shared" si="32"/>
        <v>6.2070157850332679</v>
      </c>
      <c r="N143" s="621"/>
      <c r="O143" s="621"/>
      <c r="P143" s="629" t="s">
        <v>156</v>
      </c>
      <c r="Q143" s="630">
        <f>Q77*0.518</f>
        <v>6.181004161957703</v>
      </c>
      <c r="S143"/>
      <c r="T143"/>
      <c r="U143"/>
    </row>
    <row r="144" spans="1:23" ht="13">
      <c r="A144" s="631" t="s">
        <v>161</v>
      </c>
      <c r="B144" s="632">
        <f>B78*0.539</f>
        <v>6.8633878007173008</v>
      </c>
      <c r="C144" s="633">
        <f t="shared" ref="C144:M144" si="33">C78*0.539</f>
        <v>6.8860365729283552</v>
      </c>
      <c r="D144" s="633">
        <f t="shared" si="33"/>
        <v>6.5525732707412718</v>
      </c>
      <c r="E144" s="633">
        <f t="shared" si="33"/>
        <v>6.6038418696597052</v>
      </c>
      <c r="F144" s="633">
        <f t="shared" si="33"/>
        <v>6.5063513236067312</v>
      </c>
      <c r="G144" s="633">
        <f t="shared" si="33"/>
        <v>6.2278649878660346</v>
      </c>
      <c r="H144" s="633">
        <f t="shared" si="33"/>
        <v>5.889505759521672</v>
      </c>
      <c r="I144" s="633">
        <f t="shared" si="33"/>
        <v>6.3488751521189153</v>
      </c>
      <c r="J144" s="633">
        <f t="shared" si="33"/>
        <v>6.1123397558866355</v>
      </c>
      <c r="K144" s="633">
        <f t="shared" si="33"/>
        <v>6.373092968950707</v>
      </c>
      <c r="L144" s="633">
        <f t="shared" si="33"/>
        <v>6.5133510708061015</v>
      </c>
      <c r="M144" s="633">
        <f t="shared" si="33"/>
        <v>6.4531077640527901</v>
      </c>
      <c r="N144" s="621"/>
      <c r="O144" s="621"/>
      <c r="P144" s="634" t="s">
        <v>161</v>
      </c>
      <c r="Q144" s="635">
        <f>Q78*0.539</f>
        <v>6.4149255437156079</v>
      </c>
      <c r="S144"/>
      <c r="T144"/>
      <c r="U144"/>
    </row>
    <row r="145" spans="1:21" ht="13">
      <c r="A145" s="636" t="s">
        <v>157</v>
      </c>
      <c r="B145" s="637">
        <f>B79*0.533</f>
        <v>7.3317502396178824</v>
      </c>
      <c r="C145" s="638">
        <f t="shared" ref="C145:M146" si="34">C79*0.533</f>
        <v>7.0142831886165053</v>
      </c>
      <c r="D145" s="638">
        <f t="shared" si="34"/>
        <v>6.9761645254627513</v>
      </c>
      <c r="E145" s="638">
        <f t="shared" si="34"/>
        <v>6.7680594349373644</v>
      </c>
      <c r="F145" s="638">
        <f t="shared" si="34"/>
        <v>6.6439478306707969</v>
      </c>
      <c r="G145" s="638">
        <f t="shared" si="34"/>
        <v>6.3901875901613963</v>
      </c>
      <c r="H145" s="638">
        <f t="shared" si="34"/>
        <v>6.0463649885985609</v>
      </c>
      <c r="I145" s="638">
        <f t="shared" si="34"/>
        <v>6.4476368221949363</v>
      </c>
      <c r="J145" s="638">
        <f t="shared" si="34"/>
        <v>6.337696832220546</v>
      </c>
      <c r="K145" s="638">
        <f t="shared" si="34"/>
        <v>6.4791826778165618</v>
      </c>
      <c r="L145" s="638">
        <f t="shared" si="34"/>
        <v>6.686241047746611</v>
      </c>
      <c r="M145" s="638">
        <f t="shared" si="34"/>
        <v>6.7519752308248027</v>
      </c>
      <c r="N145" s="621"/>
      <c r="O145" s="621"/>
      <c r="P145" s="639" t="s">
        <v>157</v>
      </c>
      <c r="Q145" s="640">
        <f>Q79*0.533</f>
        <v>6.6556685724332576</v>
      </c>
      <c r="S145"/>
      <c r="T145"/>
      <c r="U145"/>
    </row>
    <row r="146" spans="1:21" ht="13">
      <c r="A146" s="636" t="s">
        <v>158</v>
      </c>
      <c r="B146" s="637">
        <f>B80*0.533</f>
        <v>7.2505074634497442</v>
      </c>
      <c r="C146" s="638">
        <f t="shared" si="34"/>
        <v>6.8932808752377088</v>
      </c>
      <c r="D146" s="638">
        <f t="shared" si="34"/>
        <v>6.8768717029384394</v>
      </c>
      <c r="E146" s="638">
        <f t="shared" si="34"/>
        <v>6.6556626595436708</v>
      </c>
      <c r="F146" s="638">
        <f t="shared" si="34"/>
        <v>6.4870110427835055</v>
      </c>
      <c r="G146" s="638">
        <f t="shared" si="34"/>
        <v>6.1721828851508702</v>
      </c>
      <c r="H146" s="638">
        <f t="shared" si="34"/>
        <v>5.8610469037100819</v>
      </c>
      <c r="I146" s="638">
        <f t="shared" si="34"/>
        <v>6.3341838431940198</v>
      </c>
      <c r="J146" s="638">
        <f t="shared" si="34"/>
        <v>6.1931971260488892</v>
      </c>
      <c r="K146" s="638">
        <f t="shared" si="34"/>
        <v>6.43303677836807</v>
      </c>
      <c r="L146" s="638">
        <f t="shared" si="34"/>
        <v>6.6444383328458319</v>
      </c>
      <c r="M146" s="638">
        <f t="shared" si="34"/>
        <v>6.7293390372215054</v>
      </c>
      <c r="N146" s="621"/>
      <c r="O146" s="621"/>
      <c r="P146" s="639" t="s">
        <v>158</v>
      </c>
      <c r="Q146" s="640">
        <f>Q80*0.533</f>
        <v>6.5302250992155537</v>
      </c>
      <c r="S146"/>
      <c r="T146"/>
      <c r="U146"/>
    </row>
    <row r="147" spans="1:21" ht="13">
      <c r="A147" s="636" t="s">
        <v>159</v>
      </c>
      <c r="B147" s="637">
        <f>B81*0.533</f>
        <v>0</v>
      </c>
      <c r="C147" s="638">
        <f t="shared" ref="C147:M147" si="35">C81*0.521</f>
        <v>0</v>
      </c>
      <c r="D147" s="638">
        <f t="shared" si="35"/>
        <v>0</v>
      </c>
      <c r="E147" s="638">
        <f t="shared" si="35"/>
        <v>0</v>
      </c>
      <c r="F147" s="638">
        <f t="shared" si="35"/>
        <v>0</v>
      </c>
      <c r="G147" s="638">
        <f t="shared" si="35"/>
        <v>6.0513941634727537</v>
      </c>
      <c r="H147" s="638">
        <f t="shared" si="35"/>
        <v>5.2164563137254891</v>
      </c>
      <c r="I147" s="638">
        <f t="shared" si="35"/>
        <v>5.8387754901960776</v>
      </c>
      <c r="J147" s="638">
        <f t="shared" si="35"/>
        <v>0</v>
      </c>
      <c r="K147" s="638">
        <f t="shared" si="35"/>
        <v>0</v>
      </c>
      <c r="L147" s="638">
        <f t="shared" si="35"/>
        <v>0</v>
      </c>
      <c r="M147" s="638">
        <f t="shared" si="35"/>
        <v>0</v>
      </c>
      <c r="N147" s="621"/>
      <c r="O147" s="621"/>
      <c r="P147" s="639" t="s">
        <v>159</v>
      </c>
      <c r="Q147" s="640">
        <f>Q81*0.521</f>
        <v>6.2433336289154377</v>
      </c>
      <c r="S147"/>
      <c r="T147"/>
      <c r="U147"/>
    </row>
    <row r="148" spans="1:21" ht="13">
      <c r="A148" s="636" t="s">
        <v>69</v>
      </c>
      <c r="B148" s="637">
        <f>B82*0.521</f>
        <v>5.6270223307308553</v>
      </c>
      <c r="C148" s="638">
        <f t="shared" ref="C148:M148" si="36">C82*0.487</f>
        <v>5.0925365501071767</v>
      </c>
      <c r="D148" s="638">
        <f t="shared" si="36"/>
        <v>5.2073495488219557</v>
      </c>
      <c r="E148" s="638">
        <f t="shared" si="36"/>
        <v>5.1628042060639343</v>
      </c>
      <c r="F148" s="638">
        <f t="shared" si="36"/>
        <v>5.1958844106913933</v>
      </c>
      <c r="G148" s="638">
        <f t="shared" si="36"/>
        <v>5.110064155412859</v>
      </c>
      <c r="H148" s="638">
        <f t="shared" si="36"/>
        <v>4.7642450717646536</v>
      </c>
      <c r="I148" s="638">
        <f t="shared" si="36"/>
        <v>4.8406149024506107</v>
      </c>
      <c r="J148" s="638">
        <f t="shared" si="36"/>
        <v>4.8062692228330928</v>
      </c>
      <c r="K148" s="638">
        <f t="shared" si="36"/>
        <v>4.8734514055274154</v>
      </c>
      <c r="L148" s="638">
        <f t="shared" si="36"/>
        <v>4.8957702769648215</v>
      </c>
      <c r="M148" s="638">
        <f t="shared" si="36"/>
        <v>4.9257053533335808</v>
      </c>
      <c r="N148" s="621"/>
      <c r="O148" s="621"/>
      <c r="P148" s="639" t="s">
        <v>69</v>
      </c>
      <c r="Q148" s="640">
        <f>Q82*0.487</f>
        <v>5.0035552662301104</v>
      </c>
      <c r="S148"/>
      <c r="T148"/>
      <c r="U148"/>
    </row>
    <row r="149" spans="1:21" ht="13.5" thickBot="1">
      <c r="A149" s="641" t="s">
        <v>160</v>
      </c>
      <c r="B149" s="637">
        <f>B83*0.487</f>
        <v>6.4583753873493137</v>
      </c>
      <c r="C149" s="642">
        <f t="shared" ref="C149:M149" si="37">C83*0.518</f>
        <v>6.7565276409610764</v>
      </c>
      <c r="D149" s="642">
        <f t="shared" si="37"/>
        <v>6.7956759302339016</v>
      </c>
      <c r="E149" s="642">
        <f t="shared" si="37"/>
        <v>6.7563120592570369</v>
      </c>
      <c r="F149" s="642">
        <f t="shared" si="37"/>
        <v>6.7245139450251425</v>
      </c>
      <c r="G149" s="642">
        <f t="shared" si="37"/>
        <v>6.6244309201825766</v>
      </c>
      <c r="H149" s="642">
        <f t="shared" si="37"/>
        <v>6.3346731763596997</v>
      </c>
      <c r="I149" s="642">
        <f t="shared" si="37"/>
        <v>6.4539655344005196</v>
      </c>
      <c r="J149" s="642">
        <f t="shared" si="37"/>
        <v>6.518974375587721</v>
      </c>
      <c r="K149" s="642">
        <f t="shared" si="37"/>
        <v>6.5333856413470821</v>
      </c>
      <c r="L149" s="642">
        <f t="shared" si="37"/>
        <v>6.6537407326659768</v>
      </c>
      <c r="M149" s="642">
        <f t="shared" si="37"/>
        <v>6.6851684091208776</v>
      </c>
      <c r="N149" s="621"/>
      <c r="O149" s="621"/>
      <c r="P149" s="643" t="s">
        <v>160</v>
      </c>
      <c r="Q149" s="644">
        <f>Q83*0.518</f>
        <v>6.6386322104113678</v>
      </c>
      <c r="S149"/>
      <c r="T149"/>
      <c r="U149"/>
    </row>
    <row r="150" spans="1:21" ht="13">
      <c r="A150" s="544"/>
      <c r="B150" s="544"/>
      <c r="C150" s="544"/>
      <c r="D150" s="544"/>
      <c r="E150" s="544"/>
      <c r="F150" s="544"/>
      <c r="G150" s="544"/>
      <c r="H150" s="544"/>
      <c r="I150" s="544"/>
      <c r="J150" s="544"/>
      <c r="K150" s="544"/>
      <c r="L150" s="544"/>
      <c r="M150" s="544"/>
      <c r="N150" s="544"/>
      <c r="O150" s="544"/>
      <c r="P150" s="544"/>
      <c r="Q150" s="544"/>
    </row>
    <row r="151" spans="1:21" ht="16" thickBot="1">
      <c r="A151" s="620">
        <v>2020</v>
      </c>
      <c r="B151" s="621"/>
      <c r="C151" s="621" t="s">
        <v>163</v>
      </c>
      <c r="D151" s="621"/>
      <c r="E151" s="621"/>
      <c r="F151" s="621"/>
      <c r="G151" s="621"/>
      <c r="H151" s="621"/>
      <c r="I151" s="621"/>
      <c r="J151" s="621"/>
      <c r="K151" s="621"/>
      <c r="L151" s="621"/>
      <c r="M151" s="622" t="s">
        <v>91</v>
      </c>
      <c r="N151" s="621"/>
      <c r="O151" s="621"/>
      <c r="P151" s="620">
        <v>2020</v>
      </c>
      <c r="Q151" s="621"/>
    </row>
    <row r="152" spans="1:21" ht="13.5" thickBot="1">
      <c r="A152" s="623"/>
      <c r="B152" s="624" t="s">
        <v>143</v>
      </c>
      <c r="C152" s="624" t="s">
        <v>144</v>
      </c>
      <c r="D152" s="624" t="s">
        <v>145</v>
      </c>
      <c r="E152" s="624" t="s">
        <v>146</v>
      </c>
      <c r="F152" s="624" t="s">
        <v>147</v>
      </c>
      <c r="G152" s="624" t="s">
        <v>148</v>
      </c>
      <c r="H152" s="624" t="s">
        <v>149</v>
      </c>
      <c r="I152" s="624" t="s">
        <v>150</v>
      </c>
      <c r="J152" s="624" t="s">
        <v>151</v>
      </c>
      <c r="K152" s="624" t="s">
        <v>152</v>
      </c>
      <c r="L152" s="624" t="s">
        <v>153</v>
      </c>
      <c r="M152" s="625" t="s">
        <v>154</v>
      </c>
      <c r="N152" s="621"/>
      <c r="O152" s="621"/>
      <c r="P152" s="623"/>
      <c r="Q152" s="625" t="s">
        <v>155</v>
      </c>
    </row>
    <row r="153" spans="1:21" ht="13.5" thickBot="1">
      <c r="A153" s="626" t="s">
        <v>156</v>
      </c>
      <c r="B153" s="627">
        <f>B87*0.518</f>
        <v>6.2432549254901968</v>
      </c>
      <c r="C153" s="627">
        <f t="shared" ref="C153:M153" si="38">C87*0.518</f>
        <v>6.2954013661251524</v>
      </c>
      <c r="D153" s="627">
        <f t="shared" si="38"/>
        <v>6.1378683296860528</v>
      </c>
      <c r="E153" s="627">
        <f t="shared" si="38"/>
        <v>5.8925579083380661</v>
      </c>
      <c r="F153" s="627">
        <f t="shared" si="38"/>
        <v>5.8311906766516834</v>
      </c>
      <c r="G153" s="627">
        <f t="shared" si="38"/>
        <v>6.070249019607842</v>
      </c>
      <c r="H153" s="627">
        <f t="shared" si="38"/>
        <v>6.0107342036356197</v>
      </c>
      <c r="I153" s="627">
        <f t="shared" si="38"/>
        <v>6.2756428941842115</v>
      </c>
      <c r="J153" s="627">
        <f t="shared" si="38"/>
        <v>6.304480823412371</v>
      </c>
      <c r="K153" s="627">
        <f t="shared" si="38"/>
        <v>6.2606947090636398</v>
      </c>
      <c r="L153" s="627">
        <f t="shared" si="38"/>
        <v>6.2306681913068616</v>
      </c>
      <c r="M153" s="628">
        <f t="shared" si="38"/>
        <v>6.4597393382816728</v>
      </c>
      <c r="N153" s="621"/>
      <c r="O153" s="621"/>
      <c r="P153" s="629" t="s">
        <v>156</v>
      </c>
      <c r="Q153" s="630">
        <f>Q87*0.518</f>
        <v>6.1804803083585318</v>
      </c>
    </row>
    <row r="154" spans="1:21" ht="13">
      <c r="A154" s="631" t="s">
        <v>161</v>
      </c>
      <c r="B154" s="632">
        <f>B88*0.539</f>
        <v>6.5453100382352938</v>
      </c>
      <c r="C154" s="633">
        <f t="shared" ref="C154:M154" si="39">C88*0.539</f>
        <v>6.4882299747320129</v>
      </c>
      <c r="D154" s="633">
        <f t="shared" si="39"/>
        <v>6.3142727622379775</v>
      </c>
      <c r="E154" s="633">
        <f t="shared" si="39"/>
        <v>6.0375220897565933</v>
      </c>
      <c r="F154" s="633">
        <f t="shared" si="39"/>
        <v>5.7397231564045557</v>
      </c>
      <c r="G154" s="633">
        <f t="shared" si="39"/>
        <v>6.2275637254901968</v>
      </c>
      <c r="H154" s="633">
        <f t="shared" si="39"/>
        <v>6.3847927003015919</v>
      </c>
      <c r="I154" s="633">
        <f t="shared" si="39"/>
        <v>6.6885350683704203</v>
      </c>
      <c r="J154" s="633">
        <f t="shared" si="39"/>
        <v>6.6359558706311992</v>
      </c>
      <c r="K154" s="633">
        <f t="shared" si="39"/>
        <v>6.6108097960985797</v>
      </c>
      <c r="L154" s="633">
        <f t="shared" si="39"/>
        <v>6.6578082608953597</v>
      </c>
      <c r="M154" s="633">
        <f t="shared" si="39"/>
        <v>6.9696562030357541</v>
      </c>
      <c r="N154" s="621"/>
      <c r="O154" s="621"/>
      <c r="P154" s="634" t="s">
        <v>161</v>
      </c>
      <c r="Q154" s="635">
        <f>Q88*0.539</f>
        <v>6.5217434671317465</v>
      </c>
    </row>
    <row r="155" spans="1:21" ht="13">
      <c r="A155" s="636" t="s">
        <v>157</v>
      </c>
      <c r="B155" s="637">
        <f>B89*0.533</f>
        <v>6.7688136431372543</v>
      </c>
      <c r="C155" s="638">
        <f t="shared" ref="C155:M157" si="40">C89*0.533</f>
        <v>6.7698539581119421</v>
      </c>
      <c r="D155" s="638">
        <f t="shared" si="40"/>
        <v>6.5630478929283029</v>
      </c>
      <c r="E155" s="638">
        <f t="shared" si="40"/>
        <v>6.3754717589237062</v>
      </c>
      <c r="F155" s="638">
        <f t="shared" si="40"/>
        <v>6.2932838896755419</v>
      </c>
      <c r="G155" s="638">
        <f t="shared" si="40"/>
        <v>6.5114833333333335</v>
      </c>
      <c r="H155" s="638">
        <f t="shared" si="40"/>
        <v>6.4679104615827985</v>
      </c>
      <c r="I155" s="638">
        <f t="shared" si="40"/>
        <v>6.8895656733176791</v>
      </c>
      <c r="J155" s="638">
        <f t="shared" si="40"/>
        <v>6.9027826615713463</v>
      </c>
      <c r="K155" s="638">
        <f t="shared" si="40"/>
        <v>6.9277491019341033</v>
      </c>
      <c r="L155" s="638">
        <f t="shared" si="40"/>
        <v>7.0481727667605778</v>
      </c>
      <c r="M155" s="638">
        <f t="shared" si="40"/>
        <v>7.2886283343372158</v>
      </c>
      <c r="N155" s="621"/>
      <c r="O155" s="621"/>
      <c r="P155" s="639" t="s">
        <v>157</v>
      </c>
      <c r="Q155" s="640">
        <f>Q89*0.533</f>
        <v>6.7372637051551463</v>
      </c>
    </row>
    <row r="156" spans="1:21" ht="13">
      <c r="A156" s="636" t="s">
        <v>158</v>
      </c>
      <c r="B156" s="637">
        <f>B90*0.533</f>
        <v>6.6992890186274519</v>
      </c>
      <c r="C156" s="638">
        <f t="shared" si="40"/>
        <v>6.6953997773665952</v>
      </c>
      <c r="D156" s="638">
        <f t="shared" si="40"/>
        <v>6.4817038513146414</v>
      </c>
      <c r="E156" s="638">
        <f t="shared" si="40"/>
        <v>6.3195449985427148</v>
      </c>
      <c r="F156" s="638">
        <f t="shared" si="40"/>
        <v>6.230410883265697</v>
      </c>
      <c r="G156" s="638">
        <f t="shared" si="40"/>
        <v>6.4482549019607847</v>
      </c>
      <c r="H156" s="638">
        <f t="shared" si="40"/>
        <v>6.384806651060317</v>
      </c>
      <c r="I156" s="638">
        <f t="shared" si="40"/>
        <v>6.8743637289992323</v>
      </c>
      <c r="J156" s="638">
        <f t="shared" si="40"/>
        <v>6.8909694085942013</v>
      </c>
      <c r="K156" s="638">
        <f t="shared" si="40"/>
        <v>6.89016194934712</v>
      </c>
      <c r="L156" s="638">
        <f t="shared" si="40"/>
        <v>7.0075465016175515</v>
      </c>
      <c r="M156" s="638">
        <f t="shared" si="40"/>
        <v>7.2485743965049236</v>
      </c>
      <c r="N156" s="621"/>
      <c r="O156" s="621"/>
      <c r="P156" s="639" t="s">
        <v>158</v>
      </c>
      <c r="Q156" s="640">
        <f>Q90*0.533</f>
        <v>6.6767981561019081</v>
      </c>
    </row>
    <row r="157" spans="1:21" ht="13">
      <c r="A157" s="636" t="s">
        <v>159</v>
      </c>
      <c r="B157" s="637">
        <f>B91*0.533</f>
        <v>0</v>
      </c>
      <c r="C157" s="638">
        <f t="shared" ref="C157:M157" si="41">C91*0.521</f>
        <v>0</v>
      </c>
      <c r="D157" s="638">
        <f t="shared" si="41"/>
        <v>0</v>
      </c>
      <c r="E157" s="638">
        <f t="shared" si="41"/>
        <v>0</v>
      </c>
      <c r="F157" s="638">
        <f t="shared" si="41"/>
        <v>6.1885024990388304</v>
      </c>
      <c r="G157" s="638">
        <f t="shared" si="41"/>
        <v>6.775553921568628</v>
      </c>
      <c r="H157" s="638">
        <f t="shared" si="41"/>
        <v>7.31651537254902</v>
      </c>
      <c r="I157" s="638">
        <f t="shared" si="41"/>
        <v>0</v>
      </c>
      <c r="J157" s="638">
        <f t="shared" si="41"/>
        <v>0</v>
      </c>
      <c r="K157" s="638">
        <f t="shared" si="41"/>
        <v>0</v>
      </c>
      <c r="L157" s="638">
        <f t="shared" si="40"/>
        <v>0</v>
      </c>
      <c r="M157" s="638">
        <f t="shared" si="41"/>
        <v>0</v>
      </c>
      <c r="N157" s="621"/>
      <c r="O157" s="621"/>
      <c r="P157" s="639" t="s">
        <v>159</v>
      </c>
      <c r="Q157" s="640">
        <f>Q91*0.521</f>
        <v>6.7039869422018494</v>
      </c>
    </row>
    <row r="158" spans="1:21" ht="13">
      <c r="A158" s="636" t="s">
        <v>69</v>
      </c>
      <c r="B158" s="637">
        <f>B92*0.521</f>
        <v>5.3031491813725493</v>
      </c>
      <c r="C158" s="638">
        <f t="shared" ref="C158:M158" si="42">C92*0.487</f>
        <v>5.039261617498874</v>
      </c>
      <c r="D158" s="638">
        <f t="shared" si="42"/>
        <v>5.0171774859792579</v>
      </c>
      <c r="E158" s="638">
        <f t="shared" si="42"/>
        <v>4.7622835686869145</v>
      </c>
      <c r="F158" s="638">
        <f t="shared" si="42"/>
        <v>4.6201669738669455</v>
      </c>
      <c r="G158" s="638">
        <f t="shared" si="42"/>
        <v>4.8547215686274496</v>
      </c>
      <c r="H158" s="638">
        <f t="shared" si="42"/>
        <v>4.8848063958358159</v>
      </c>
      <c r="I158" s="638">
        <f t="shared" si="42"/>
        <v>4.9286967334347986</v>
      </c>
      <c r="J158" s="638">
        <f t="shared" si="42"/>
        <v>5.0207274765195464</v>
      </c>
      <c r="K158" s="638">
        <f t="shared" si="42"/>
        <v>5.0136076135745435</v>
      </c>
      <c r="L158" s="638">
        <f>L92*0.521</f>
        <v>5.1247817859778637</v>
      </c>
      <c r="M158" s="638">
        <f t="shared" si="42"/>
        <v>4.9776049905036635</v>
      </c>
      <c r="N158" s="621"/>
      <c r="O158" s="621"/>
      <c r="P158" s="639" t="s">
        <v>69</v>
      </c>
      <c r="Q158" s="640">
        <f>Q92*0.487</f>
        <v>4.9181428731554799</v>
      </c>
    </row>
    <row r="159" spans="1:21" ht="13.5" thickBot="1">
      <c r="A159" s="641" t="s">
        <v>160</v>
      </c>
      <c r="B159" s="637">
        <f>B93*0.487</f>
        <v>6.2967109029411761</v>
      </c>
      <c r="C159" s="642">
        <f t="shared" ref="C159:M159" si="43">C93*0.518</f>
        <v>6.7210085053370996</v>
      </c>
      <c r="D159" s="642">
        <f t="shared" si="43"/>
        <v>6.5351504180668485</v>
      </c>
      <c r="E159" s="642">
        <f t="shared" si="43"/>
        <v>6.2942275879727081</v>
      </c>
      <c r="F159" s="642">
        <f t="shared" si="43"/>
        <v>6.2182329455204988</v>
      </c>
      <c r="G159" s="642">
        <f t="shared" si="43"/>
        <v>6.3881588235294116</v>
      </c>
      <c r="H159" s="642">
        <f t="shared" si="43"/>
        <v>6.3829894754708487</v>
      </c>
      <c r="I159" s="642">
        <f t="shared" si="43"/>
        <v>6.5485740635526106</v>
      </c>
      <c r="J159" s="642">
        <f t="shared" si="43"/>
        <v>6.6271381808060266</v>
      </c>
      <c r="K159" s="642">
        <f t="shared" si="43"/>
        <v>6.6472393718890794</v>
      </c>
      <c r="L159" s="638">
        <f>L93*0.487</f>
        <v>6.233220103514058</v>
      </c>
      <c r="M159" s="642">
        <f t="shared" si="43"/>
        <v>6.7756122405368853</v>
      </c>
      <c r="N159" s="621"/>
      <c r="O159" s="621"/>
      <c r="P159" s="643" t="s">
        <v>160</v>
      </c>
      <c r="Q159" s="644">
        <f>Q93*0.518</f>
        <v>6.5474131334445227</v>
      </c>
    </row>
    <row r="160" spans="1:21" ht="13">
      <c r="A160" s="544"/>
      <c r="B160" s="544"/>
      <c r="C160" s="544"/>
      <c r="D160" s="544"/>
      <c r="E160" s="544"/>
      <c r="F160" s="544"/>
      <c r="G160" s="544"/>
      <c r="H160" s="544"/>
      <c r="I160" s="544"/>
      <c r="J160" s="544"/>
      <c r="K160" s="544"/>
      <c r="L160" s="544"/>
      <c r="M160" s="544"/>
      <c r="N160" s="544"/>
      <c r="O160" s="544"/>
      <c r="P160" s="544"/>
      <c r="Q160" s="544"/>
    </row>
    <row r="161" spans="1:17" ht="16" thickBot="1">
      <c r="A161" s="620">
        <v>2021</v>
      </c>
      <c r="B161" s="621"/>
      <c r="C161" s="621" t="s">
        <v>163</v>
      </c>
      <c r="D161" s="621"/>
      <c r="E161" s="621"/>
      <c r="F161" s="621"/>
      <c r="G161" s="621"/>
      <c r="H161" s="621"/>
      <c r="I161" s="621"/>
      <c r="J161" s="621"/>
      <c r="K161" s="621"/>
      <c r="L161" s="621"/>
      <c r="M161" s="622" t="s">
        <v>91</v>
      </c>
      <c r="N161" s="621"/>
      <c r="O161" s="621"/>
      <c r="P161" s="620">
        <v>2021</v>
      </c>
      <c r="Q161" s="621"/>
    </row>
    <row r="162" spans="1:17" ht="13.5" thickBot="1">
      <c r="A162" s="623"/>
      <c r="B162" s="624" t="s">
        <v>143</v>
      </c>
      <c r="C162" s="624" t="s">
        <v>144</v>
      </c>
      <c r="D162" s="624" t="s">
        <v>145</v>
      </c>
      <c r="E162" s="624" t="s">
        <v>146</v>
      </c>
      <c r="F162" s="624" t="s">
        <v>147</v>
      </c>
      <c r="G162" s="624" t="s">
        <v>148</v>
      </c>
      <c r="H162" s="624" t="s">
        <v>149</v>
      </c>
      <c r="I162" s="624" t="s">
        <v>150</v>
      </c>
      <c r="J162" s="624" t="s">
        <v>151</v>
      </c>
      <c r="K162" s="624" t="s">
        <v>152</v>
      </c>
      <c r="L162" s="624" t="s">
        <v>153</v>
      </c>
      <c r="M162" s="625" t="s">
        <v>154</v>
      </c>
      <c r="N162" s="621"/>
      <c r="O162" s="621"/>
      <c r="P162" s="623"/>
      <c r="Q162" s="625" t="s">
        <v>155</v>
      </c>
    </row>
    <row r="163" spans="1:17" ht="13.5" thickBot="1">
      <c r="A163" s="626" t="s">
        <v>156</v>
      </c>
      <c r="B163" s="627">
        <f>B97*0.518</f>
        <v>6.6522463713968678</v>
      </c>
      <c r="C163" s="627">
        <f t="shared" ref="C163:M163" si="44">C97*0.518</f>
        <v>6.7582691056214399</v>
      </c>
      <c r="D163" s="627">
        <f t="shared" si="44"/>
        <v>6.7229887484670554</v>
      </c>
      <c r="E163" s="627">
        <f t="shared" si="44"/>
        <v>7.0119666978146524</v>
      </c>
      <c r="F163" s="627">
        <f t="shared" si="44"/>
        <v>7.0837891176812784</v>
      </c>
      <c r="G163" s="627">
        <f t="shared" si="44"/>
        <v>7.3439213352838788</v>
      </c>
      <c r="H163" s="627">
        <f t="shared" si="44"/>
        <v>7.2840676599577741</v>
      </c>
      <c r="I163" s="627">
        <f t="shared" si="44"/>
        <v>7.6628126470830669</v>
      </c>
      <c r="J163" s="627">
        <f t="shared" si="44"/>
        <v>7.7441044260492022</v>
      </c>
      <c r="K163" s="627">
        <f t="shared" si="44"/>
        <v>8.6338565132981611</v>
      </c>
      <c r="L163" s="627">
        <f t="shared" si="44"/>
        <v>9.2425493518099966</v>
      </c>
      <c r="M163" s="628">
        <f t="shared" si="44"/>
        <v>9.3369439183590028</v>
      </c>
      <c r="N163" s="621"/>
      <c r="O163" s="621"/>
      <c r="P163" s="629" t="s">
        <v>156</v>
      </c>
      <c r="Q163" s="630">
        <f>Q97*0.518</f>
        <v>7.6350903299219262</v>
      </c>
    </row>
    <row r="164" spans="1:17" ht="13">
      <c r="A164" s="631" t="s">
        <v>161</v>
      </c>
      <c r="B164" s="632">
        <f>B98*0.539</f>
        <v>6.8497801358810424</v>
      </c>
      <c r="C164" s="633">
        <f t="shared" ref="C164:M164" si="45">C98*0.539</f>
        <v>6.7174445363834403</v>
      </c>
      <c r="D164" s="633">
        <f t="shared" si="45"/>
        <v>6.8020578276047079</v>
      </c>
      <c r="E164" s="633">
        <f t="shared" si="45"/>
        <v>7.2894074278768164</v>
      </c>
      <c r="F164" s="633">
        <f t="shared" si="45"/>
        <v>6.9434202225344386</v>
      </c>
      <c r="G164" s="633">
        <f t="shared" si="45"/>
        <v>7.3834186913237092</v>
      </c>
      <c r="H164" s="633">
        <f t="shared" si="45"/>
        <v>7.3289985267432414</v>
      </c>
      <c r="I164" s="633">
        <f t="shared" si="45"/>
        <v>7.8520636316550823</v>
      </c>
      <c r="J164" s="633">
        <f t="shared" si="45"/>
        <v>8.3154149530062149</v>
      </c>
      <c r="K164" s="633">
        <f t="shared" si="45"/>
        <v>9.2530978860205497</v>
      </c>
      <c r="L164" s="633">
        <f t="shared" si="45"/>
        <v>10.127439448314604</v>
      </c>
      <c r="M164" s="633">
        <f t="shared" si="45"/>
        <v>9.4665416013395483</v>
      </c>
      <c r="N164" s="621"/>
      <c r="O164" s="621"/>
      <c r="P164" s="634" t="s">
        <v>161</v>
      </c>
      <c r="Q164" s="635">
        <f>Q98*0.539</f>
        <v>8.4223945173700017</v>
      </c>
    </row>
    <row r="165" spans="1:17" ht="13">
      <c r="A165" s="636" t="s">
        <v>157</v>
      </c>
      <c r="B165" s="637">
        <f>B99*0.533</f>
        <v>7.437877769057982</v>
      </c>
      <c r="C165" s="638">
        <f t="shared" ref="C165:M165" si="46">C99*0.533</f>
        <v>7.4990491940518034</v>
      </c>
      <c r="D165" s="638">
        <f t="shared" si="46"/>
        <v>7.3511661276978417</v>
      </c>
      <c r="E165" s="638">
        <f t="shared" si="46"/>
        <v>7.6659266238797104</v>
      </c>
      <c r="F165" s="638">
        <f t="shared" si="46"/>
        <v>7.7271839760307328</v>
      </c>
      <c r="G165" s="638">
        <f t="shared" si="46"/>
        <v>7.9820463830153683</v>
      </c>
      <c r="H165" s="638">
        <f t="shared" si="46"/>
        <v>8.0283709163321255</v>
      </c>
      <c r="I165" s="638">
        <f t="shared" si="46"/>
        <v>8.5441199998404098</v>
      </c>
      <c r="J165" s="638">
        <f t="shared" si="46"/>
        <v>8.6739192493468735</v>
      </c>
      <c r="K165" s="638">
        <f t="shared" si="46"/>
        <v>9.7855025423428295</v>
      </c>
      <c r="L165" s="638">
        <f t="shared" si="46"/>
        <v>10.401461548963782</v>
      </c>
      <c r="M165" s="638">
        <f t="shared" si="46"/>
        <v>10.486467403836441</v>
      </c>
      <c r="N165" s="621"/>
      <c r="O165" s="621"/>
      <c r="P165" s="639" t="s">
        <v>157</v>
      </c>
      <c r="Q165" s="640">
        <f>Q99*0.533</f>
        <v>8.4369577054965248</v>
      </c>
    </row>
    <row r="166" spans="1:17" ht="13">
      <c r="A166" s="636" t="s">
        <v>158</v>
      </c>
      <c r="B166" s="637">
        <f>B100*0.533</f>
        <v>7.4339838204754649</v>
      </c>
      <c r="C166" s="638">
        <f t="shared" ref="C166:M166" si="47">C100*0.533</f>
        <v>7.4720285074996982</v>
      </c>
      <c r="D166" s="638">
        <f t="shared" si="47"/>
        <v>7.3111403660920846</v>
      </c>
      <c r="E166" s="638">
        <f t="shared" si="47"/>
        <v>7.6584381215589046</v>
      </c>
      <c r="F166" s="638">
        <f t="shared" si="47"/>
        <v>7.74128235029964</v>
      </c>
      <c r="G166" s="638">
        <f t="shared" si="47"/>
        <v>7.9750559234898377</v>
      </c>
      <c r="H166" s="638">
        <f t="shared" si="47"/>
        <v>8.0141853874652025</v>
      </c>
      <c r="I166" s="638">
        <f t="shared" si="47"/>
        <v>8.534573265363024</v>
      </c>
      <c r="J166" s="638">
        <f t="shared" si="47"/>
        <v>8.6638018477071856</v>
      </c>
      <c r="K166" s="638">
        <f t="shared" si="47"/>
        <v>9.8156462843836554</v>
      </c>
      <c r="L166" s="638">
        <f t="shared" si="47"/>
        <v>10.338229028178356</v>
      </c>
      <c r="M166" s="638">
        <f t="shared" si="47"/>
        <v>10.28671082600745</v>
      </c>
      <c r="N166" s="621"/>
      <c r="O166" s="621"/>
      <c r="P166" s="639" t="s">
        <v>158</v>
      </c>
      <c r="Q166" s="640">
        <f>Q100*0.533</f>
        <v>8.2677930797438552</v>
      </c>
    </row>
    <row r="167" spans="1:17" ht="13">
      <c r="A167" s="636" t="s">
        <v>159</v>
      </c>
      <c r="B167" s="637">
        <f>B101*0.533</f>
        <v>0</v>
      </c>
      <c r="C167" s="638">
        <f t="shared" ref="C167:K167" si="48">C101*0.521</f>
        <v>0</v>
      </c>
      <c r="D167" s="638">
        <f t="shared" si="48"/>
        <v>0</v>
      </c>
      <c r="E167" s="638">
        <f t="shared" si="48"/>
        <v>0</v>
      </c>
      <c r="F167" s="638">
        <f t="shared" si="48"/>
        <v>0</v>
      </c>
      <c r="G167" s="638">
        <f t="shared" si="48"/>
        <v>0</v>
      </c>
      <c r="H167" s="638">
        <f t="shared" si="48"/>
        <v>0</v>
      </c>
      <c r="I167" s="638">
        <f t="shared" si="48"/>
        <v>0</v>
      </c>
      <c r="J167" s="638">
        <f t="shared" si="48"/>
        <v>0</v>
      </c>
      <c r="K167" s="638">
        <f t="shared" si="48"/>
        <v>0</v>
      </c>
      <c r="L167" s="638">
        <f>L101*0.533</f>
        <v>0</v>
      </c>
      <c r="M167" s="638">
        <f>M101*0.521</f>
        <v>0</v>
      </c>
      <c r="N167" s="621"/>
      <c r="O167" s="621"/>
      <c r="P167" s="639" t="s">
        <v>159</v>
      </c>
      <c r="Q167" s="640">
        <f>Q101*0.521</f>
        <v>9.0052537744292405</v>
      </c>
    </row>
    <row r="168" spans="1:17" ht="13">
      <c r="A168" s="636" t="s">
        <v>69</v>
      </c>
      <c r="B168" s="637">
        <f>B102*0.521</f>
        <v>5.5089817616553036</v>
      </c>
      <c r="C168" s="638">
        <f t="shared" ref="C168:K168" si="49">C102*0.487</f>
        <v>5.2598950046830932</v>
      </c>
      <c r="D168" s="638">
        <f t="shared" si="49"/>
        <v>5.4609439135774034</v>
      </c>
      <c r="E168" s="638">
        <f t="shared" si="49"/>
        <v>5.598361624068966</v>
      </c>
      <c r="F168" s="638">
        <f t="shared" si="49"/>
        <v>5.7206845278178609</v>
      </c>
      <c r="G168" s="638">
        <f t="shared" si="49"/>
        <v>5.9144128249722687</v>
      </c>
      <c r="H168" s="638">
        <f t="shared" si="49"/>
        <v>5.8808809461001985</v>
      </c>
      <c r="I168" s="638">
        <f t="shared" si="49"/>
        <v>5.9872877582877022</v>
      </c>
      <c r="J168" s="638">
        <f t="shared" si="49"/>
        <v>6.1490120882076971</v>
      </c>
      <c r="K168" s="638">
        <f t="shared" si="49"/>
        <v>6.7986905058231715</v>
      </c>
      <c r="L168" s="638">
        <f>L102*0.521</f>
        <v>8.0129712415247099</v>
      </c>
      <c r="M168" s="638">
        <f>M102*0.487</f>
        <v>7.5708744927048359</v>
      </c>
      <c r="N168" s="621"/>
      <c r="O168" s="621"/>
      <c r="P168" s="639" t="s">
        <v>69</v>
      </c>
      <c r="Q168" s="640">
        <f>Q102*0.487</f>
        <v>6.1745111762757068</v>
      </c>
    </row>
    <row r="169" spans="1:17" ht="13.5" thickBot="1">
      <c r="A169" s="641" t="s">
        <v>160</v>
      </c>
      <c r="B169" s="637">
        <f>B103*0.487</f>
        <v>6.498349515567476</v>
      </c>
      <c r="C169" s="642">
        <f t="shared" ref="C169:K169" si="50">C103*0.518</f>
        <v>7.0131489932586231</v>
      </c>
      <c r="D169" s="642">
        <f t="shared" si="50"/>
        <v>6.9633635370193518</v>
      </c>
      <c r="E169" s="642">
        <f t="shared" si="50"/>
        <v>7.1930867717099209</v>
      </c>
      <c r="F169" s="642">
        <f t="shared" si="50"/>
        <v>7.2313360388641605</v>
      </c>
      <c r="G169" s="642">
        <f t="shared" si="50"/>
        <v>7.4310522064431037</v>
      </c>
      <c r="H169" s="642">
        <f t="shared" si="50"/>
        <v>7.4807621714899941</v>
      </c>
      <c r="I169" s="642">
        <f t="shared" si="50"/>
        <v>7.7942992776924269</v>
      </c>
      <c r="J169" s="642">
        <f t="shared" si="50"/>
        <v>7.9673959499197506</v>
      </c>
      <c r="K169" s="642">
        <f t="shared" si="50"/>
        <v>9.0202103473550466</v>
      </c>
      <c r="L169" s="638">
        <f>L103*0.487</f>
        <v>9.0157927072340271</v>
      </c>
      <c r="M169" s="642">
        <f>M103*0.518</f>
        <v>9.6145237939757138</v>
      </c>
      <c r="N169" s="621"/>
      <c r="O169" s="621"/>
      <c r="P169" s="643" t="s">
        <v>160</v>
      </c>
      <c r="Q169" s="644">
        <f>Q103*0.518</f>
        <v>7.8534932592583377</v>
      </c>
    </row>
    <row r="170" spans="1:17" ht="13">
      <c r="A170" s="303"/>
      <c r="B170" s="303"/>
      <c r="C170" s="303"/>
      <c r="D170" s="303"/>
      <c r="E170" s="303"/>
      <c r="F170" s="303"/>
      <c r="G170" s="544"/>
      <c r="H170" s="544"/>
      <c r="I170" s="544"/>
      <c r="J170" s="544"/>
      <c r="K170" s="544"/>
      <c r="L170" s="544"/>
      <c r="M170" s="544"/>
      <c r="N170" s="544"/>
      <c r="O170" s="544"/>
      <c r="P170" s="544"/>
      <c r="Q170" s="544"/>
    </row>
    <row r="171" spans="1:17" ht="16" thickBot="1">
      <c r="A171" s="620">
        <v>2022</v>
      </c>
      <c r="B171" s="621"/>
      <c r="C171" s="621" t="s">
        <v>163</v>
      </c>
      <c r="D171" s="621"/>
      <c r="E171" s="621"/>
      <c r="F171" s="621"/>
      <c r="G171" s="621"/>
      <c r="H171" s="621"/>
      <c r="I171" s="621"/>
      <c r="J171" s="621"/>
      <c r="K171" s="621"/>
      <c r="L171" s="621"/>
      <c r="M171" s="622" t="s">
        <v>91</v>
      </c>
      <c r="N171" s="621"/>
      <c r="O171" s="621"/>
      <c r="P171" s="620">
        <v>2022</v>
      </c>
      <c r="Q171" s="621"/>
    </row>
    <row r="172" spans="1:17" ht="13.5" thickBot="1">
      <c r="A172" s="623"/>
      <c r="B172" s="624" t="s">
        <v>143</v>
      </c>
      <c r="C172" s="624" t="s">
        <v>144</v>
      </c>
      <c r="D172" s="624" t="s">
        <v>145</v>
      </c>
      <c r="E172" s="624" t="s">
        <v>146</v>
      </c>
      <c r="F172" s="624" t="s">
        <v>147</v>
      </c>
      <c r="G172" s="624" t="s">
        <v>148</v>
      </c>
      <c r="H172" s="624" t="s">
        <v>149</v>
      </c>
      <c r="I172" s="624" t="s">
        <v>150</v>
      </c>
      <c r="J172" s="624" t="s">
        <v>151</v>
      </c>
      <c r="K172" s="624" t="s">
        <v>152</v>
      </c>
      <c r="L172" s="624" t="s">
        <v>153</v>
      </c>
      <c r="M172" s="625" t="s">
        <v>154</v>
      </c>
      <c r="N172" s="621"/>
      <c r="O172" s="621"/>
      <c r="P172" s="623"/>
      <c r="Q172" s="625" t="s">
        <v>155</v>
      </c>
    </row>
    <row r="173" spans="1:17" ht="13.5" thickBot="1">
      <c r="A173" s="626" t="s">
        <v>156</v>
      </c>
      <c r="B173" s="627">
        <f>B107*0.518</f>
        <v>9.4381907578569777</v>
      </c>
      <c r="C173" s="627">
        <f t="shared" ref="C173:M173" si="51">C107*0.518</f>
        <v>9.6803233778953572</v>
      </c>
      <c r="D173" s="627">
        <f t="shared" si="51"/>
        <v>10.306277896779093</v>
      </c>
      <c r="E173" s="627">
        <f t="shared" si="51"/>
        <v>11.366622425156018</v>
      </c>
      <c r="F173" s="627">
        <f t="shared" si="51"/>
        <v>11.509557430278972</v>
      </c>
      <c r="G173" s="627">
        <f t="shared" si="51"/>
        <v>10.99798567291805</v>
      </c>
      <c r="H173" s="627">
        <f t="shared" si="51"/>
        <v>10.709462578973062</v>
      </c>
      <c r="I173" s="627">
        <f t="shared" si="51"/>
        <v>11.195178309122138</v>
      </c>
      <c r="J173" s="627">
        <f t="shared" si="51"/>
        <v>10.906849248105507</v>
      </c>
      <c r="K173" s="627">
        <f t="shared" si="51"/>
        <v>10.884987622751909</v>
      </c>
      <c r="L173" s="627">
        <f t="shared" si="51"/>
        <v>10.955115739122942</v>
      </c>
      <c r="M173" s="628">
        <f t="shared" si="51"/>
        <v>10.684251873907979</v>
      </c>
      <c r="N173" s="621"/>
      <c r="O173" s="621"/>
      <c r="P173" s="629" t="s">
        <v>156</v>
      </c>
      <c r="Q173" s="630">
        <f>Q107*0.518</f>
        <v>10.739329926185153</v>
      </c>
    </row>
    <row r="174" spans="1:17" ht="13">
      <c r="A174" s="634" t="s">
        <v>161</v>
      </c>
      <c r="B174" s="645">
        <f>B108*0.539</f>
        <v>10.252197100007869</v>
      </c>
      <c r="C174" s="645">
        <f t="shared" ref="C174:M174" si="52">C108*0.539</f>
        <v>9.9176645106776906</v>
      </c>
      <c r="D174" s="645">
        <f t="shared" si="52"/>
        <v>10.98214439537465</v>
      </c>
      <c r="E174" s="645">
        <f t="shared" si="52"/>
        <v>11.65537003556455</v>
      </c>
      <c r="F174" s="645">
        <f t="shared" si="52"/>
        <v>12.066667497109144</v>
      </c>
      <c r="G174" s="645">
        <f t="shared" si="52"/>
        <v>11.079484027911667</v>
      </c>
      <c r="H174" s="645">
        <f t="shared" si="52"/>
        <v>11.357109201449639</v>
      </c>
      <c r="I174" s="645">
        <f t="shared" si="52"/>
        <v>11.29739469124968</v>
      </c>
      <c r="J174" s="645">
        <f t="shared" si="52"/>
        <v>10.871066986473076</v>
      </c>
      <c r="K174" s="645">
        <f t="shared" si="52"/>
        <v>11.479840889982773</v>
      </c>
      <c r="L174" s="645">
        <f t="shared" si="52"/>
        <v>11.375938580302371</v>
      </c>
      <c r="M174" s="646">
        <f t="shared" si="52"/>
        <v>10.79715648037166</v>
      </c>
      <c r="N174" s="621"/>
      <c r="O174" s="621"/>
      <c r="P174" s="634" t="s">
        <v>161</v>
      </c>
      <c r="Q174" s="635">
        <f>Q108*0.539</f>
        <v>11.166716801462918</v>
      </c>
    </row>
    <row r="175" spans="1:17" ht="13">
      <c r="A175" s="639" t="s">
        <v>157</v>
      </c>
      <c r="B175" s="640">
        <f>B109*0.533</f>
        <v>10.456725243307369</v>
      </c>
      <c r="C175" s="640">
        <f t="shared" ref="C175:M175" si="53">C109*0.533</f>
        <v>10.52458735428189</v>
      </c>
      <c r="D175" s="640">
        <f t="shared" si="53"/>
        <v>11.141260244036145</v>
      </c>
      <c r="E175" s="640">
        <f t="shared" si="53"/>
        <v>12.252059392768937</v>
      </c>
      <c r="F175" s="640">
        <f t="shared" si="53"/>
        <v>12.320687639503367</v>
      </c>
      <c r="G175" s="640">
        <f t="shared" si="53"/>
        <v>11.603683670690634</v>
      </c>
      <c r="H175" s="640">
        <f t="shared" si="53"/>
        <v>11.351214806866659</v>
      </c>
      <c r="I175" s="640">
        <f t="shared" si="53"/>
        <v>12.055667035551739</v>
      </c>
      <c r="J175" s="640">
        <f t="shared" si="53"/>
        <v>11.720348818589745</v>
      </c>
      <c r="K175" s="640">
        <f t="shared" si="53"/>
        <v>11.730468063876771</v>
      </c>
      <c r="L175" s="640">
        <f t="shared" si="53"/>
        <v>11.832336660259674</v>
      </c>
      <c r="M175" s="647">
        <f t="shared" si="53"/>
        <v>11.665526857813209</v>
      </c>
      <c r="N175" s="621"/>
      <c r="O175" s="621"/>
      <c r="P175" s="639" t="s">
        <v>157</v>
      </c>
      <c r="Q175" s="640">
        <f>Q109*0.533</f>
        <v>11.564269223094966</v>
      </c>
    </row>
    <row r="176" spans="1:17" ht="13">
      <c r="A176" s="639" t="s">
        <v>158</v>
      </c>
      <c r="B176" s="640">
        <f>B110*0.533</f>
        <v>10.393475284630448</v>
      </c>
      <c r="C176" s="640">
        <f t="shared" ref="C176:M176" si="54">C110*0.533</f>
        <v>10.470450674713996</v>
      </c>
      <c r="D176" s="640">
        <f t="shared" si="54"/>
        <v>11.068356058249069</v>
      </c>
      <c r="E176" s="640">
        <f t="shared" si="54"/>
        <v>12.208692380633357</v>
      </c>
      <c r="F176" s="640">
        <f t="shared" si="54"/>
        <v>12.265083245044924</v>
      </c>
      <c r="G176" s="640">
        <f t="shared" si="54"/>
        <v>11.493337533695071</v>
      </c>
      <c r="H176" s="640">
        <f t="shared" si="54"/>
        <v>11.28226452378351</v>
      </c>
      <c r="I176" s="640">
        <f t="shared" si="54"/>
        <v>12.049569616581836</v>
      </c>
      <c r="J176" s="640">
        <f t="shared" si="54"/>
        <v>11.62908186783528</v>
      </c>
      <c r="K176" s="640">
        <f t="shared" si="54"/>
        <v>11.640214576686004</v>
      </c>
      <c r="L176" s="640">
        <f t="shared" si="54"/>
        <v>11.786827493730739</v>
      </c>
      <c r="M176" s="647">
        <f t="shared" si="54"/>
        <v>11.577266499929911</v>
      </c>
      <c r="N176" s="621"/>
      <c r="O176" s="621"/>
      <c r="P176" s="639" t="s">
        <v>158</v>
      </c>
      <c r="Q176" s="640">
        <f>Q110*0.533</f>
        <v>11.501891053049874</v>
      </c>
    </row>
    <row r="177" spans="1:17" ht="13">
      <c r="A177" s="639" t="s">
        <v>159</v>
      </c>
      <c r="B177" s="640">
        <f>B111*0.533</f>
        <v>10.688684204855274</v>
      </c>
      <c r="C177" s="640">
        <f t="shared" ref="C177:K177" si="55">C111*0.521</f>
        <v>10.501578320915952</v>
      </c>
      <c r="D177" s="640">
        <f t="shared" si="55"/>
        <v>10.675017202586144</v>
      </c>
      <c r="E177" s="640">
        <f t="shared" si="55"/>
        <v>12.045287068031888</v>
      </c>
      <c r="F177" s="640">
        <f t="shared" si="55"/>
        <v>11.470454169090107</v>
      </c>
      <c r="G177" s="640">
        <f t="shared" si="55"/>
        <v>11.34238242363115</v>
      </c>
      <c r="H177" s="640">
        <f t="shared" si="55"/>
        <v>10.991562210948132</v>
      </c>
      <c r="I177" s="640">
        <f t="shared" si="55"/>
        <v>11.925390081667279</v>
      </c>
      <c r="J177" s="640">
        <f t="shared" si="55"/>
        <v>11.361794900871462</v>
      </c>
      <c r="K177" s="640">
        <f t="shared" si="55"/>
        <v>11.702773036410806</v>
      </c>
      <c r="L177" s="640">
        <f>L111*0.533</f>
        <v>12.174483279632199</v>
      </c>
      <c r="M177" s="647">
        <f>M111*0.521</f>
        <v>11.696562132106136</v>
      </c>
      <c r="N177" s="621"/>
      <c r="O177" s="621"/>
      <c r="P177" s="639" t="s">
        <v>159</v>
      </c>
      <c r="Q177" s="640">
        <f>Q111*0.521</f>
        <v>11.409038001108417</v>
      </c>
    </row>
    <row r="178" spans="1:17" ht="13">
      <c r="A178" s="639" t="s">
        <v>69</v>
      </c>
      <c r="B178" s="640">
        <f>B112*0.521</f>
        <v>8.2173773041296023</v>
      </c>
      <c r="C178" s="640">
        <f t="shared" ref="C178:K178" si="56">C112*0.487</f>
        <v>8.1185815960576662</v>
      </c>
      <c r="D178" s="640">
        <f t="shared" si="56"/>
        <v>8.8205576891713307</v>
      </c>
      <c r="E178" s="640">
        <f t="shared" si="56"/>
        <v>9.8449385662779267</v>
      </c>
      <c r="F178" s="640">
        <f t="shared" si="56"/>
        <v>10.005275945153194</v>
      </c>
      <c r="G178" s="640">
        <f t="shared" si="56"/>
        <v>9.6360178707450377</v>
      </c>
      <c r="H178" s="640">
        <f t="shared" si="56"/>
        <v>9.3973006475340455</v>
      </c>
      <c r="I178" s="640">
        <f t="shared" si="56"/>
        <v>9.6194775137940223</v>
      </c>
      <c r="J178" s="640">
        <f t="shared" si="56"/>
        <v>9.3856218601837291</v>
      </c>
      <c r="K178" s="640">
        <f t="shared" si="56"/>
        <v>9.3902446535269366</v>
      </c>
      <c r="L178" s="640">
        <f>L112*0.521</f>
        <v>9.966828251162859</v>
      </c>
      <c r="M178" s="647">
        <f>M112*0.487</f>
        <v>8.8216599091023742</v>
      </c>
      <c r="N178" s="621"/>
      <c r="O178" s="621"/>
      <c r="P178" s="639" t="s">
        <v>69</v>
      </c>
      <c r="Q178" s="640">
        <f>Q112*0.487</f>
        <v>9.1882882955476592</v>
      </c>
    </row>
    <row r="179" spans="1:17" ht="13.5" thickBot="1">
      <c r="A179" s="643" t="s">
        <v>160</v>
      </c>
      <c r="B179" s="644">
        <f>B113*0.487</f>
        <v>9.1427237339550587</v>
      </c>
      <c r="C179" s="644">
        <f t="shared" ref="C179:K179" si="57">C113*0.518</f>
        <v>9.8760139880975828</v>
      </c>
      <c r="D179" s="644">
        <f t="shared" si="57"/>
        <v>10.402702460800137</v>
      </c>
      <c r="E179" s="644">
        <f t="shared" si="57"/>
        <v>11.436750765628197</v>
      </c>
      <c r="F179" s="644">
        <f t="shared" si="57"/>
        <v>11.594466781026135</v>
      </c>
      <c r="G179" s="644">
        <f t="shared" si="57"/>
        <v>11.321685301710639</v>
      </c>
      <c r="H179" s="644">
        <f t="shared" si="57"/>
        <v>11.120634557757592</v>
      </c>
      <c r="I179" s="644">
        <f t="shared" si="57"/>
        <v>11.531643359009554</v>
      </c>
      <c r="J179" s="644">
        <f t="shared" si="57"/>
        <v>11.460327965766995</v>
      </c>
      <c r="K179" s="644">
        <f t="shared" si="57"/>
        <v>11.415293225535668</v>
      </c>
      <c r="L179" s="644">
        <f>L113*0.487</f>
        <v>10.780404493820267</v>
      </c>
      <c r="M179" s="648">
        <f>M113*0.518</f>
        <v>11.407315242874441</v>
      </c>
      <c r="N179" s="621"/>
      <c r="O179" s="621"/>
      <c r="P179" s="643" t="s">
        <v>160</v>
      </c>
      <c r="Q179" s="644">
        <f>Q113*0.518</f>
        <v>11.088341290018477</v>
      </c>
    </row>
    <row r="180" spans="1:17" ht="13">
      <c r="A180" s="303"/>
      <c r="B180" s="303"/>
      <c r="C180" s="303"/>
      <c r="D180" s="303"/>
      <c r="E180" s="303"/>
      <c r="F180" s="303"/>
      <c r="G180" s="544"/>
      <c r="H180" s="544"/>
      <c r="I180" s="544"/>
      <c r="J180" s="544"/>
      <c r="K180" s="544"/>
      <c r="L180" s="544"/>
      <c r="M180" s="544"/>
      <c r="N180" s="544"/>
      <c r="O180" s="544"/>
      <c r="P180" s="544"/>
      <c r="Q180" s="544"/>
    </row>
    <row r="181" spans="1:17" ht="16" thickBot="1">
      <c r="A181" s="620">
        <v>2023</v>
      </c>
      <c r="B181" s="621"/>
      <c r="C181" s="621" t="s">
        <v>163</v>
      </c>
      <c r="D181" s="621"/>
      <c r="E181" s="621"/>
      <c r="F181" s="621"/>
      <c r="G181" s="621"/>
      <c r="H181" s="621"/>
      <c r="I181" s="621"/>
      <c r="J181" s="621"/>
      <c r="K181" s="621"/>
      <c r="L181" s="621"/>
      <c r="M181" s="622" t="s">
        <v>91</v>
      </c>
      <c r="N181" s="621"/>
      <c r="O181" s="621"/>
      <c r="P181" s="620">
        <v>2023</v>
      </c>
      <c r="Q181" s="621"/>
    </row>
    <row r="182" spans="1:17" ht="13.5" thickBot="1">
      <c r="A182" s="623"/>
      <c r="B182" s="624" t="s">
        <v>143</v>
      </c>
      <c r="C182" s="624" t="s">
        <v>144</v>
      </c>
      <c r="D182" s="624" t="s">
        <v>145</v>
      </c>
      <c r="E182" s="624" t="s">
        <v>146</v>
      </c>
      <c r="F182" s="624" t="s">
        <v>147</v>
      </c>
      <c r="G182" s="624" t="s">
        <v>148</v>
      </c>
      <c r="H182" s="624" t="s">
        <v>149</v>
      </c>
      <c r="I182" s="624" t="s">
        <v>150</v>
      </c>
      <c r="J182" s="624" t="s">
        <v>151</v>
      </c>
      <c r="K182" s="624" t="s">
        <v>152</v>
      </c>
      <c r="L182" s="624" t="s">
        <v>153</v>
      </c>
      <c r="M182" s="625" t="s">
        <v>154</v>
      </c>
      <c r="N182" s="621"/>
      <c r="O182" s="621"/>
      <c r="P182" s="623"/>
      <c r="Q182" s="625" t="s">
        <v>155</v>
      </c>
    </row>
    <row r="183" spans="1:17" ht="13.5" thickBot="1">
      <c r="A183" s="626" t="s">
        <v>156</v>
      </c>
      <c r="B183" s="627">
        <f>B117*0.518</f>
        <v>10.722206776083063</v>
      </c>
      <c r="C183" s="627">
        <f t="shared" ref="C183:M183" si="58">C117*0.518</f>
        <v>10.732260515461231</v>
      </c>
      <c r="D183" s="627">
        <f t="shared" si="58"/>
        <v>10.863378865448793</v>
      </c>
      <c r="E183" s="627">
        <f t="shared" si="58"/>
        <v>10.729155189440855</v>
      </c>
      <c r="F183" s="627">
        <f t="shared" si="58"/>
        <v>10.625869380653077</v>
      </c>
      <c r="G183" s="627">
        <f t="shared" si="58"/>
        <v>10.330576380584718</v>
      </c>
      <c r="H183" s="627">
        <f t="shared" si="58"/>
        <v>9.7048689421728085</v>
      </c>
      <c r="I183" s="627">
        <f t="shared" si="58"/>
        <v>9.8940493638142559</v>
      </c>
      <c r="J183" s="627">
        <f t="shared" si="58"/>
        <v>9.8151138283841863</v>
      </c>
      <c r="K183" s="627">
        <f t="shared" si="58"/>
        <v>9.946603855776802</v>
      </c>
      <c r="L183" s="627">
        <f t="shared" si="58"/>
        <v>9.7246653054793892</v>
      </c>
      <c r="M183" s="628">
        <f t="shared" si="58"/>
        <v>9.5949981268940512</v>
      </c>
      <c r="N183" s="621"/>
      <c r="O183" s="621"/>
      <c r="P183" s="629" t="s">
        <v>156</v>
      </c>
      <c r="Q183" s="630">
        <f>Q117*0.518</f>
        <v>10.255156129058223</v>
      </c>
    </row>
    <row r="184" spans="1:17" ht="13">
      <c r="A184" s="634" t="s">
        <v>161</v>
      </c>
      <c r="B184" s="645">
        <f>B118*0.539</f>
        <v>11.458941294145017</v>
      </c>
      <c r="C184" s="645">
        <f t="shared" ref="C184:M184" si="59">C118*0.539</f>
        <v>10.82536812554314</v>
      </c>
      <c r="D184" s="645">
        <f t="shared" si="59"/>
        <v>11.127043816630353</v>
      </c>
      <c r="E184" s="645">
        <f t="shared" si="59"/>
        <v>11.083321219860535</v>
      </c>
      <c r="F184" s="645">
        <f t="shared" si="59"/>
        <v>10.821699731606406</v>
      </c>
      <c r="G184" s="645">
        <f t="shared" si="59"/>
        <v>10.563660444359654</v>
      </c>
      <c r="H184" s="645">
        <f t="shared" si="59"/>
        <v>9.5075930216340865</v>
      </c>
      <c r="I184" s="645">
        <f t="shared" si="59"/>
        <v>10.250007483054404</v>
      </c>
      <c r="J184" s="645">
        <f t="shared" si="59"/>
        <v>9.8457724232752408</v>
      </c>
      <c r="K184" s="645">
        <f t="shared" si="59"/>
        <v>10.353735160027092</v>
      </c>
      <c r="L184" s="645">
        <f t="shared" si="59"/>
        <v>9.2667103764273655</v>
      </c>
      <c r="M184" s="646">
        <f t="shared" si="59"/>
        <v>10.13286793198254</v>
      </c>
      <c r="N184" s="621"/>
      <c r="O184" s="621"/>
      <c r="P184" s="634" t="s">
        <v>161</v>
      </c>
      <c r="Q184" s="635">
        <f>Q118*0.539</f>
        <v>10.570634525536587</v>
      </c>
    </row>
    <row r="185" spans="1:17" ht="13">
      <c r="A185" s="639" t="s">
        <v>157</v>
      </c>
      <c r="B185" s="640">
        <f>B119*0.533</f>
        <v>11.634280540569197</v>
      </c>
      <c r="C185" s="640">
        <f t="shared" ref="C185:M185" si="60">C119*0.533</f>
        <v>11.659223087893494</v>
      </c>
      <c r="D185" s="640">
        <f t="shared" si="60"/>
        <v>11.724838722595674</v>
      </c>
      <c r="E185" s="640">
        <f t="shared" si="60"/>
        <v>11.620044186937664</v>
      </c>
      <c r="F185" s="640">
        <f t="shared" si="60"/>
        <v>11.335663692583525</v>
      </c>
      <c r="G185" s="640">
        <f t="shared" si="60"/>
        <v>11.00759404884851</v>
      </c>
      <c r="H185" s="640">
        <f t="shared" si="60"/>
        <v>10.437679782884738</v>
      </c>
      <c r="I185" s="640">
        <f t="shared" si="60"/>
        <v>10.763869359048673</v>
      </c>
      <c r="J185" s="640">
        <f t="shared" si="60"/>
        <v>10.642541544703063</v>
      </c>
      <c r="K185" s="640">
        <f t="shared" si="60"/>
        <v>10.980841518836881</v>
      </c>
      <c r="L185" s="640">
        <f t="shared" si="60"/>
        <v>10.818266024749789</v>
      </c>
      <c r="M185" s="647">
        <f t="shared" si="60"/>
        <v>10.784244874788188</v>
      </c>
      <c r="N185" s="621"/>
      <c r="O185" s="621"/>
      <c r="P185" s="639" t="s">
        <v>157</v>
      </c>
      <c r="Q185" s="640">
        <f>Q119*0.533</f>
        <v>11.156213655079206</v>
      </c>
    </row>
    <row r="186" spans="1:17" ht="13">
      <c r="A186" s="639" t="s">
        <v>158</v>
      </c>
      <c r="B186" s="640">
        <f>B120*0.533</f>
        <v>11.534647086321041</v>
      </c>
      <c r="C186" s="640">
        <f t="shared" ref="C186:M186" si="61">C120*0.533</f>
        <v>11.475242771226366</v>
      </c>
      <c r="D186" s="640">
        <f t="shared" si="61"/>
        <v>11.607590524299603</v>
      </c>
      <c r="E186" s="640">
        <f t="shared" si="61"/>
        <v>11.466496149913157</v>
      </c>
      <c r="F186" s="640">
        <f t="shared" si="61"/>
        <v>11.297015276648676</v>
      </c>
      <c r="G186" s="640">
        <f t="shared" si="61"/>
        <v>10.896697056776288</v>
      </c>
      <c r="H186" s="640">
        <f t="shared" si="61"/>
        <v>10.151651518620033</v>
      </c>
      <c r="I186" s="640">
        <f t="shared" si="61"/>
        <v>10.620854647854767</v>
      </c>
      <c r="J186" s="640">
        <f t="shared" si="61"/>
        <v>10.468504971880742</v>
      </c>
      <c r="K186" s="640">
        <f t="shared" si="61"/>
        <v>10.823170734057257</v>
      </c>
      <c r="L186" s="640">
        <f t="shared" si="61"/>
        <v>10.671205197818374</v>
      </c>
      <c r="M186" s="647">
        <f t="shared" si="61"/>
        <v>10.596220492193581</v>
      </c>
      <c r="N186" s="621"/>
      <c r="O186" s="621"/>
      <c r="P186" s="639" t="s">
        <v>158</v>
      </c>
      <c r="Q186" s="640">
        <f>Q120*0.533</f>
        <v>11.031002646258642</v>
      </c>
    </row>
    <row r="187" spans="1:17" ht="13">
      <c r="A187" s="639" t="s">
        <v>159</v>
      </c>
      <c r="B187" s="640">
        <f>B121*0.533</f>
        <v>11.801513925138551</v>
      </c>
      <c r="C187" s="640">
        <f t="shared" ref="C187:K187" si="62">C121*0.521</f>
        <v>11.286966827500336</v>
      </c>
      <c r="D187" s="640">
        <f t="shared" si="62"/>
        <v>11.733374241140101</v>
      </c>
      <c r="E187" s="640">
        <f t="shared" si="62"/>
        <v>11.36110955018288</v>
      </c>
      <c r="F187" s="640">
        <f t="shared" si="62"/>
        <v>11.161631674079562</v>
      </c>
      <c r="G187" s="640">
        <f t="shared" si="62"/>
        <v>10.583899911833292</v>
      </c>
      <c r="H187" s="640">
        <f t="shared" si="62"/>
        <v>10.317655120506888</v>
      </c>
      <c r="I187" s="640">
        <f t="shared" si="62"/>
        <v>10.422589760631372</v>
      </c>
      <c r="J187" s="640">
        <f t="shared" si="62"/>
        <v>10.501536389794417</v>
      </c>
      <c r="K187" s="640">
        <f t="shared" si="62"/>
        <v>10.349755916183044</v>
      </c>
      <c r="L187" s="640">
        <f>L121*0.533</f>
        <v>10.782793170967224</v>
      </c>
      <c r="M187" s="647">
        <f>M121*0.521</f>
        <v>10.703490389377681</v>
      </c>
      <c r="N187" s="621"/>
      <c r="O187" s="621"/>
      <c r="P187" s="639" t="s">
        <v>159</v>
      </c>
      <c r="Q187" s="640">
        <f>Q121*0.521</f>
        <v>10.845269973524072</v>
      </c>
    </row>
    <row r="188" spans="1:17" ht="13">
      <c r="A188" s="639" t="s">
        <v>69</v>
      </c>
      <c r="B188" s="640">
        <f>B122*0.521</f>
        <v>9.3796571828298205</v>
      </c>
      <c r="C188" s="640">
        <f t="shared" ref="C188:K188" si="63">C122*0.487</f>
        <v>8.7966015362727354</v>
      </c>
      <c r="D188" s="640">
        <f t="shared" si="63"/>
        <v>8.9508441735063258</v>
      </c>
      <c r="E188" s="640">
        <f t="shared" si="63"/>
        <v>8.9107362705794912</v>
      </c>
      <c r="F188" s="640">
        <f t="shared" si="63"/>
        <v>8.7639405639631978</v>
      </c>
      <c r="G188" s="640">
        <f t="shared" si="63"/>
        <v>8.5157755364020904</v>
      </c>
      <c r="H188" s="640">
        <f t="shared" si="63"/>
        <v>8.0702766913319657</v>
      </c>
      <c r="I188" s="640">
        <f t="shared" si="63"/>
        <v>8.1188395136760505</v>
      </c>
      <c r="J188" s="640">
        <f t="shared" si="63"/>
        <v>8.1597094378173551</v>
      </c>
      <c r="K188" s="640">
        <f t="shared" si="63"/>
        <v>8.1526317484293891</v>
      </c>
      <c r="L188" s="640">
        <f>L122*0.521</f>
        <v>8.3360910280872016</v>
      </c>
      <c r="M188" s="647">
        <f>M122*0.487</f>
        <v>7.5710218925112933</v>
      </c>
      <c r="N188" s="621"/>
      <c r="O188" s="621"/>
      <c r="P188" s="639" t="s">
        <v>69</v>
      </c>
      <c r="Q188" s="640">
        <f>Q122*0.487</f>
        <v>8.3748097593170812</v>
      </c>
    </row>
    <row r="189" spans="1:17" ht="13.5" thickBot="1">
      <c r="A189" s="643" t="s">
        <v>160</v>
      </c>
      <c r="B189" s="644">
        <f>B123*0.487</f>
        <v>10.777580961771369</v>
      </c>
      <c r="C189" s="644">
        <f t="shared" ref="C189:K189" si="64">C123*0.518</f>
        <v>11.445843131723731</v>
      </c>
      <c r="D189" s="644">
        <f t="shared" si="64"/>
        <v>11.518252055836697</v>
      </c>
      <c r="E189" s="644">
        <f t="shared" si="64"/>
        <v>11.435673024332031</v>
      </c>
      <c r="F189" s="644">
        <f t="shared" si="64"/>
        <v>11.342439505592612</v>
      </c>
      <c r="G189" s="644">
        <f t="shared" si="64"/>
        <v>11.045980729015472</v>
      </c>
      <c r="H189" s="644">
        <f t="shared" si="64"/>
        <v>10.436939003874176</v>
      </c>
      <c r="I189" s="644">
        <f t="shared" si="64"/>
        <v>10.589755410746129</v>
      </c>
      <c r="J189" s="644">
        <f t="shared" si="64"/>
        <v>10.616111898605924</v>
      </c>
      <c r="K189" s="644">
        <f t="shared" si="64"/>
        <v>10.725836664813192</v>
      </c>
      <c r="L189" s="644">
        <f>L123*0.487</f>
        <v>10.041041905999935</v>
      </c>
      <c r="M189" s="648">
        <f>M123*0.518</f>
        <v>10.534945061369093</v>
      </c>
      <c r="N189" s="621"/>
      <c r="O189" s="621"/>
      <c r="P189" s="643" t="s">
        <v>160</v>
      </c>
      <c r="Q189" s="644">
        <f>Q123*0.518</f>
        <v>11.019214171740465</v>
      </c>
    </row>
    <row r="190" spans="1:17" ht="13">
      <c r="A190" s="303"/>
      <c r="B190" s="303"/>
      <c r="C190" s="303"/>
      <c r="D190" s="303"/>
      <c r="E190" s="303"/>
      <c r="F190" s="303"/>
      <c r="G190" s="544"/>
      <c r="H190" s="544"/>
      <c r="I190" s="544"/>
      <c r="J190" s="544"/>
      <c r="K190" s="544"/>
      <c r="L190" s="544"/>
      <c r="M190" s="544"/>
      <c r="N190" s="544"/>
      <c r="O190" s="544"/>
      <c r="P190" s="544"/>
      <c r="Q190" s="544"/>
    </row>
    <row r="191" spans="1:17" ht="16" thickBot="1">
      <c r="A191" s="620">
        <v>2024</v>
      </c>
      <c r="B191" s="621"/>
      <c r="C191" s="621" t="s">
        <v>163</v>
      </c>
      <c r="D191" s="621"/>
      <c r="E191" s="621"/>
      <c r="F191" s="621"/>
      <c r="G191" s="621"/>
      <c r="H191" s="621"/>
      <c r="I191" s="621"/>
      <c r="J191" s="621"/>
      <c r="K191" s="621"/>
      <c r="L191" s="621"/>
      <c r="M191" s="622" t="s">
        <v>91</v>
      </c>
      <c r="N191" s="621"/>
      <c r="O191" s="621"/>
      <c r="P191" s="620">
        <v>2024</v>
      </c>
      <c r="Q191" s="621"/>
    </row>
    <row r="192" spans="1:17" ht="13.5" thickBot="1">
      <c r="A192" s="623"/>
      <c r="B192" s="624" t="s">
        <v>143</v>
      </c>
      <c r="C192" s="624" t="s">
        <v>144</v>
      </c>
      <c r="D192" s="624" t="s">
        <v>145</v>
      </c>
      <c r="E192" s="624" t="s">
        <v>146</v>
      </c>
      <c r="F192" s="624" t="s">
        <v>147</v>
      </c>
      <c r="G192" s="624" t="s">
        <v>148</v>
      </c>
      <c r="H192" s="624" t="s">
        <v>149</v>
      </c>
      <c r="I192" s="624" t="s">
        <v>150</v>
      </c>
      <c r="J192" s="624" t="s">
        <v>151</v>
      </c>
      <c r="K192" s="624" t="s">
        <v>152</v>
      </c>
      <c r="L192" s="624" t="s">
        <v>153</v>
      </c>
      <c r="M192" s="625" t="s">
        <v>154</v>
      </c>
      <c r="N192" s="621"/>
      <c r="O192" s="621"/>
      <c r="P192" s="623"/>
      <c r="Q192" s="625" t="s">
        <v>155</v>
      </c>
    </row>
    <row r="193" spans="1:17" ht="13.5" thickBot="1">
      <c r="A193" s="626" t="s">
        <v>156</v>
      </c>
      <c r="B193" s="627">
        <f>B127*0.518</f>
        <v>9.8219922237086763</v>
      </c>
      <c r="C193" s="627">
        <f t="shared" ref="C193:M193" si="65">C127*0.518</f>
        <v>9.8131467120266045</v>
      </c>
      <c r="D193" s="627">
        <f t="shared" si="65"/>
        <v>9.919040905812091</v>
      </c>
      <c r="E193" s="627">
        <f t="shared" si="65"/>
        <v>9.9321052751593548</v>
      </c>
      <c r="F193" s="627">
        <f t="shared" si="65"/>
        <v>9.9633708926231037</v>
      </c>
      <c r="G193" s="627">
        <f t="shared" si="65"/>
        <v>0</v>
      </c>
      <c r="H193" s="627">
        <f t="shared" si="65"/>
        <v>0</v>
      </c>
      <c r="I193" s="627">
        <f t="shared" si="65"/>
        <v>0</v>
      </c>
      <c r="J193" s="627">
        <f t="shared" si="65"/>
        <v>0</v>
      </c>
      <c r="K193" s="627">
        <f t="shared" si="65"/>
        <v>0</v>
      </c>
      <c r="L193" s="627">
        <f t="shared" si="65"/>
        <v>0</v>
      </c>
      <c r="M193" s="628">
        <f t="shared" si="65"/>
        <v>0</v>
      </c>
      <c r="N193" s="621"/>
      <c r="O193" s="621"/>
      <c r="P193" s="629" t="s">
        <v>156</v>
      </c>
      <c r="Q193" s="630">
        <f>Q127*0.518</f>
        <v>0</v>
      </c>
    </row>
    <row r="194" spans="1:17" ht="13">
      <c r="A194" s="634" t="s">
        <v>161</v>
      </c>
      <c r="B194" s="645">
        <f>B128*0.539</f>
        <v>10.090378537781831</v>
      </c>
      <c r="C194" s="645">
        <f t="shared" ref="C194:M194" si="66">C128*0.539</f>
        <v>10.252631437020783</v>
      </c>
      <c r="D194" s="645">
        <f t="shared" si="66"/>
        <v>10.146001064673355</v>
      </c>
      <c r="E194" s="645">
        <f t="shared" si="66"/>
        <v>9.9778468901979522</v>
      </c>
      <c r="F194" s="645">
        <f t="shared" si="66"/>
        <v>9.5648286310449144</v>
      </c>
      <c r="G194" s="645">
        <f t="shared" si="66"/>
        <v>0</v>
      </c>
      <c r="H194" s="645">
        <f t="shared" si="66"/>
        <v>0</v>
      </c>
      <c r="I194" s="645">
        <f t="shared" si="66"/>
        <v>0</v>
      </c>
      <c r="J194" s="645">
        <f t="shared" si="66"/>
        <v>0</v>
      </c>
      <c r="K194" s="645">
        <f t="shared" si="66"/>
        <v>0</v>
      </c>
      <c r="L194" s="645">
        <f t="shared" si="66"/>
        <v>0</v>
      </c>
      <c r="M194" s="646">
        <f t="shared" si="66"/>
        <v>0</v>
      </c>
      <c r="N194" s="621"/>
      <c r="O194" s="621"/>
      <c r="P194" s="634" t="s">
        <v>161</v>
      </c>
      <c r="Q194" s="635">
        <f>Q128*0.539</f>
        <v>0</v>
      </c>
    </row>
    <row r="195" spans="1:17" ht="13">
      <c r="A195" s="639" t="s">
        <v>157</v>
      </c>
      <c r="B195" s="640">
        <f>B129*0.533</f>
        <v>10.913100498616643</v>
      </c>
      <c r="C195" s="640">
        <f t="shared" ref="C195:M195" si="67">C129*0.533</f>
        <v>10.765346666885062</v>
      </c>
      <c r="D195" s="640">
        <f t="shared" si="67"/>
        <v>10.83401891531174</v>
      </c>
      <c r="E195" s="640">
        <f t="shared" si="67"/>
        <v>10.858294217241841</v>
      </c>
      <c r="F195" s="640">
        <f t="shared" si="67"/>
        <v>10.822758609318747</v>
      </c>
      <c r="G195" s="640">
        <f t="shared" si="67"/>
        <v>0</v>
      </c>
      <c r="H195" s="640">
        <f t="shared" si="67"/>
        <v>0</v>
      </c>
      <c r="I195" s="640">
        <f t="shared" si="67"/>
        <v>0</v>
      </c>
      <c r="J195" s="640">
        <f t="shared" si="67"/>
        <v>0</v>
      </c>
      <c r="K195" s="640">
        <f t="shared" si="67"/>
        <v>0</v>
      </c>
      <c r="L195" s="640">
        <f t="shared" si="67"/>
        <v>0</v>
      </c>
      <c r="M195" s="647">
        <f t="shared" si="67"/>
        <v>0</v>
      </c>
      <c r="N195" s="621"/>
      <c r="O195" s="621"/>
      <c r="P195" s="639" t="s">
        <v>157</v>
      </c>
      <c r="Q195" s="640">
        <f>Q129*0.533</f>
        <v>0</v>
      </c>
    </row>
    <row r="196" spans="1:17" ht="13">
      <c r="A196" s="639" t="s">
        <v>158</v>
      </c>
      <c r="B196" s="640">
        <f>B130*0.533</f>
        <v>10.798887308358392</v>
      </c>
      <c r="C196" s="640">
        <f t="shared" ref="C196:M196" si="68">C130*0.533</f>
        <v>10.618082119370122</v>
      </c>
      <c r="D196" s="640">
        <f t="shared" si="68"/>
        <v>10.700031884070759</v>
      </c>
      <c r="E196" s="640">
        <f t="shared" si="68"/>
        <v>10.685577280727875</v>
      </c>
      <c r="F196" s="640">
        <f t="shared" si="68"/>
        <v>10.645180439075256</v>
      </c>
      <c r="G196" s="640">
        <f t="shared" si="68"/>
        <v>0</v>
      </c>
      <c r="H196" s="640">
        <f t="shared" si="68"/>
        <v>0</v>
      </c>
      <c r="I196" s="640">
        <f t="shared" si="68"/>
        <v>0</v>
      </c>
      <c r="J196" s="640">
        <f t="shared" si="68"/>
        <v>0</v>
      </c>
      <c r="K196" s="640">
        <f t="shared" si="68"/>
        <v>0</v>
      </c>
      <c r="L196" s="640">
        <f t="shared" si="68"/>
        <v>0</v>
      </c>
      <c r="M196" s="647">
        <f t="shared" si="68"/>
        <v>0</v>
      </c>
      <c r="N196" s="621"/>
      <c r="O196" s="621"/>
      <c r="P196" s="639" t="s">
        <v>158</v>
      </c>
      <c r="Q196" s="640">
        <f>Q130*0.533</f>
        <v>0</v>
      </c>
    </row>
    <row r="197" spans="1:17" ht="13">
      <c r="A197" s="639" t="s">
        <v>159</v>
      </c>
      <c r="B197" s="640">
        <f>B131*0.533</f>
        <v>10.993354557950246</v>
      </c>
      <c r="C197" s="640">
        <f t="shared" ref="C197:K197" si="69">C131*0.521</f>
        <v>10.621577382443068</v>
      </c>
      <c r="D197" s="640">
        <f t="shared" si="69"/>
        <v>10.51663632340926</v>
      </c>
      <c r="E197" s="640">
        <f t="shared" si="69"/>
        <v>10.550336969175344</v>
      </c>
      <c r="F197" s="640">
        <f t="shared" si="69"/>
        <v>10.4884363141551</v>
      </c>
      <c r="G197" s="640">
        <f t="shared" si="69"/>
        <v>0</v>
      </c>
      <c r="H197" s="640">
        <f t="shared" si="69"/>
        <v>0</v>
      </c>
      <c r="I197" s="640">
        <f t="shared" si="69"/>
        <v>0</v>
      </c>
      <c r="J197" s="640">
        <f t="shared" si="69"/>
        <v>0</v>
      </c>
      <c r="K197" s="640">
        <f t="shared" si="69"/>
        <v>0</v>
      </c>
      <c r="L197" s="640">
        <f>L131*0.533</f>
        <v>0</v>
      </c>
      <c r="M197" s="647">
        <f>M131*0.521</f>
        <v>0</v>
      </c>
      <c r="N197" s="621"/>
      <c r="O197" s="621"/>
      <c r="P197" s="639" t="s">
        <v>159</v>
      </c>
      <c r="Q197" s="640">
        <f>Q131*0.521</f>
        <v>0</v>
      </c>
    </row>
    <row r="198" spans="1:17" ht="13">
      <c r="A198" s="639" t="s">
        <v>69</v>
      </c>
      <c r="B198" s="640">
        <f>B132*0.521</f>
        <v>8.3391703593487367</v>
      </c>
      <c r="C198" s="640">
        <f t="shared" ref="C198:K198" si="70">C132*0.487</f>
        <v>8.0243525564660914</v>
      </c>
      <c r="D198" s="640">
        <f t="shared" si="70"/>
        <v>8.1438607347654308</v>
      </c>
      <c r="E198" s="640">
        <f t="shared" si="70"/>
        <v>8.2149319862562056</v>
      </c>
      <c r="F198" s="640">
        <f t="shared" si="70"/>
        <v>8.2742605567407708</v>
      </c>
      <c r="G198" s="640">
        <f t="shared" si="70"/>
        <v>0</v>
      </c>
      <c r="H198" s="640">
        <f t="shared" si="70"/>
        <v>0</v>
      </c>
      <c r="I198" s="640">
        <f t="shared" si="70"/>
        <v>0</v>
      </c>
      <c r="J198" s="640">
        <f t="shared" si="70"/>
        <v>0</v>
      </c>
      <c r="K198" s="640">
        <f t="shared" si="70"/>
        <v>0</v>
      </c>
      <c r="L198" s="640">
        <f>L132*0.521</f>
        <v>0</v>
      </c>
      <c r="M198" s="647">
        <f>M132*0.487</f>
        <v>0</v>
      </c>
      <c r="N198" s="621"/>
      <c r="O198" s="621"/>
      <c r="P198" s="639" t="s">
        <v>69</v>
      </c>
      <c r="Q198" s="640">
        <f>Q132*0.487</f>
        <v>0</v>
      </c>
    </row>
    <row r="199" spans="1:17" ht="13.5" thickBot="1">
      <c r="A199" s="643" t="s">
        <v>160</v>
      </c>
      <c r="B199" s="644">
        <f>B133*0.487</f>
        <v>10.019467606732444</v>
      </c>
      <c r="C199" s="644">
        <f t="shared" ref="C199:K199" si="71">C133*0.518</f>
        <v>10.538904774995549</v>
      </c>
      <c r="D199" s="644">
        <f t="shared" si="71"/>
        <v>10.555494848364514</v>
      </c>
      <c r="E199" s="644">
        <f t="shared" si="71"/>
        <v>10.485010389458582</v>
      </c>
      <c r="F199" s="644">
        <f t="shared" si="71"/>
        <v>10.42686865039979</v>
      </c>
      <c r="G199" s="644">
        <f t="shared" si="71"/>
        <v>0</v>
      </c>
      <c r="H199" s="644">
        <f t="shared" si="71"/>
        <v>0</v>
      </c>
      <c r="I199" s="644">
        <f t="shared" si="71"/>
        <v>0</v>
      </c>
      <c r="J199" s="644">
        <f t="shared" si="71"/>
        <v>0</v>
      </c>
      <c r="K199" s="644">
        <f t="shared" si="71"/>
        <v>0</v>
      </c>
      <c r="L199" s="644">
        <f>L133*0.487</f>
        <v>0</v>
      </c>
      <c r="M199" s="648">
        <f>M133*0.518</f>
        <v>0</v>
      </c>
      <c r="N199" s="621"/>
      <c r="O199" s="621"/>
      <c r="P199" s="643" t="s">
        <v>160</v>
      </c>
      <c r="Q199" s="644">
        <f>Q133*0.518</f>
        <v>0</v>
      </c>
    </row>
    <row r="200" spans="1:17" ht="13">
      <c r="A200" s="303"/>
      <c r="B200" s="303"/>
      <c r="C200" s="303"/>
      <c r="D200" s="303"/>
      <c r="E200" s="303"/>
      <c r="F200" s="303"/>
      <c r="G200" s="544"/>
      <c r="H200" s="544"/>
      <c r="I200" s="544"/>
      <c r="J200" s="544"/>
      <c r="K200" s="544"/>
      <c r="L200" s="544"/>
      <c r="M200" s="544"/>
      <c r="N200" s="544"/>
      <c r="O200" s="544"/>
      <c r="P200" s="544"/>
      <c r="Q200" s="544"/>
    </row>
    <row r="201" spans="1:17" ht="13">
      <c r="A201" s="303"/>
      <c r="B201" s="303"/>
      <c r="C201" s="303"/>
      <c r="D201" s="303"/>
      <c r="E201" s="303"/>
      <c r="F201" s="303"/>
      <c r="G201" s="544"/>
      <c r="H201" s="544"/>
      <c r="I201" s="544"/>
      <c r="J201" s="544"/>
      <c r="K201" s="544"/>
      <c r="L201" s="544"/>
      <c r="M201" s="544"/>
      <c r="N201" s="544"/>
      <c r="O201" s="544"/>
      <c r="P201" s="544"/>
      <c r="Q201" s="544"/>
    </row>
    <row r="202" spans="1:17" ht="13">
      <c r="A202" s="303"/>
      <c r="B202" s="303"/>
      <c r="C202" s="303"/>
      <c r="D202" s="303"/>
      <c r="E202" s="303"/>
      <c r="F202" s="303"/>
      <c r="G202" s="544"/>
      <c r="H202" s="544"/>
      <c r="I202" s="544"/>
      <c r="J202" s="544"/>
      <c r="K202" s="544"/>
      <c r="L202" s="544"/>
      <c r="M202" s="544"/>
      <c r="N202" s="544"/>
      <c r="O202" s="544"/>
      <c r="P202" s="544"/>
      <c r="Q202" s="544"/>
    </row>
    <row r="203" spans="1:17" ht="13">
      <c r="A203" s="303"/>
      <c r="B203" s="303"/>
      <c r="C203" s="303"/>
      <c r="D203" s="303"/>
      <c r="E203" s="303"/>
      <c r="F203" s="303"/>
      <c r="G203" s="544"/>
      <c r="H203" s="544"/>
      <c r="I203" s="544"/>
      <c r="J203" s="544"/>
      <c r="K203" s="544"/>
      <c r="L203" s="544"/>
      <c r="M203" s="544"/>
      <c r="N203" s="544"/>
      <c r="O203" s="544"/>
      <c r="P203" s="544"/>
      <c r="Q203" s="544"/>
    </row>
    <row r="204" spans="1:17" ht="13">
      <c r="A204" s="303"/>
      <c r="B204" s="303"/>
      <c r="C204" s="303"/>
      <c r="D204" s="303"/>
      <c r="E204" s="303"/>
      <c r="F204" s="303"/>
      <c r="G204" s="544"/>
      <c r="H204" s="544"/>
      <c r="I204" s="544"/>
      <c r="J204" s="544"/>
      <c r="K204" s="544"/>
      <c r="L204" s="544"/>
      <c r="M204" s="544"/>
      <c r="N204" s="544"/>
      <c r="O204" s="544"/>
      <c r="P204" s="544"/>
      <c r="Q204" s="544"/>
    </row>
    <row r="205" spans="1:17" ht="13.5" thickBot="1">
      <c r="A205" s="649" t="s">
        <v>166</v>
      </c>
      <c r="B205" s="544"/>
      <c r="C205" s="544"/>
      <c r="D205" s="544"/>
      <c r="E205" s="544"/>
      <c r="F205" s="303"/>
      <c r="G205" s="544"/>
      <c r="H205" s="544"/>
      <c r="I205" s="544"/>
      <c r="J205" s="544"/>
      <c r="K205" s="544"/>
      <c r="L205" s="544"/>
      <c r="M205" s="544"/>
      <c r="N205" s="544"/>
      <c r="O205" s="544"/>
      <c r="P205" s="544"/>
      <c r="Q205" s="544"/>
    </row>
    <row r="206" spans="1:17" ht="13.5" thickBot="1">
      <c r="A206" s="650" t="s">
        <v>156</v>
      </c>
      <c r="B206" s="651">
        <v>0.52100000000000002</v>
      </c>
      <c r="C206" s="544"/>
      <c r="D206" s="544"/>
      <c r="E206" s="544"/>
      <c r="F206" s="303"/>
      <c r="G206" s="544"/>
      <c r="H206" s="544"/>
      <c r="I206" s="544"/>
      <c r="J206" s="544"/>
      <c r="K206" s="544"/>
      <c r="L206" s="544"/>
      <c r="M206" s="544"/>
      <c r="N206" s="544"/>
      <c r="O206" s="544"/>
      <c r="P206" s="544"/>
      <c r="Q206" s="544"/>
    </row>
    <row r="207" spans="1:17" ht="13">
      <c r="A207" s="652" t="s">
        <v>157</v>
      </c>
      <c r="B207" s="653">
        <v>0.55000000000000004</v>
      </c>
      <c r="C207" s="544"/>
      <c r="D207" s="544"/>
      <c r="E207" s="544"/>
      <c r="F207" s="303"/>
      <c r="G207" s="544"/>
      <c r="H207" s="544"/>
      <c r="I207" s="544"/>
      <c r="J207" s="544"/>
      <c r="K207" s="544"/>
      <c r="L207" s="544"/>
      <c r="M207" s="544"/>
      <c r="N207" s="544"/>
      <c r="O207" s="544"/>
      <c r="P207" s="544"/>
      <c r="Q207" s="544"/>
    </row>
    <row r="208" spans="1:17" ht="13">
      <c r="A208" s="654" t="s">
        <v>158</v>
      </c>
      <c r="B208" s="655">
        <v>0.52</v>
      </c>
      <c r="C208" s="544"/>
      <c r="D208" s="544"/>
      <c r="E208" s="544"/>
      <c r="F208" s="303"/>
      <c r="G208" s="544"/>
      <c r="H208" s="544"/>
      <c r="I208" s="544"/>
      <c r="J208" s="544"/>
      <c r="K208" s="544"/>
      <c r="L208" s="544"/>
      <c r="M208" s="544"/>
      <c r="N208" s="544"/>
      <c r="O208" s="544"/>
      <c r="P208" s="544"/>
      <c r="Q208" s="544"/>
    </row>
    <row r="209" spans="1:17" ht="13">
      <c r="A209" s="654" t="s">
        <v>159</v>
      </c>
      <c r="B209" s="655">
        <v>0.54</v>
      </c>
      <c r="C209" s="544"/>
      <c r="D209" s="544"/>
      <c r="E209" s="544"/>
      <c r="F209" s="303"/>
      <c r="G209" s="544"/>
      <c r="H209" s="544"/>
      <c r="I209" s="544"/>
      <c r="J209" s="544"/>
      <c r="K209" s="544"/>
      <c r="L209" s="544"/>
      <c r="M209" s="544"/>
      <c r="N209" s="544"/>
      <c r="O209" s="544"/>
      <c r="P209" s="544"/>
      <c r="Q209" s="544"/>
    </row>
    <row r="210" spans="1:17" ht="13.5" thickBot="1">
      <c r="A210" s="656" t="s">
        <v>160</v>
      </c>
      <c r="B210" s="657">
        <v>0.53</v>
      </c>
      <c r="C210" s="544"/>
      <c r="D210" s="544"/>
      <c r="E210" s="544"/>
      <c r="F210" s="303"/>
      <c r="G210" s="544"/>
      <c r="H210" s="544"/>
      <c r="I210" s="544"/>
      <c r="J210" s="544"/>
      <c r="K210" s="544"/>
      <c r="L210" s="544"/>
      <c r="M210" s="544"/>
      <c r="N210" s="544"/>
      <c r="O210" s="544"/>
      <c r="P210" s="544"/>
      <c r="Q210" s="544"/>
    </row>
    <row r="211" spans="1:17" ht="13">
      <c r="A211" s="544"/>
      <c r="B211" s="544"/>
      <c r="C211" s="544"/>
      <c r="D211" s="544"/>
      <c r="E211" s="544"/>
      <c r="F211" s="303"/>
      <c r="G211" s="544"/>
      <c r="H211" s="544"/>
      <c r="I211" s="544"/>
      <c r="J211" s="544"/>
      <c r="K211" s="544"/>
      <c r="L211" s="544"/>
      <c r="M211" s="544"/>
      <c r="N211" s="544"/>
      <c r="O211" s="544"/>
      <c r="P211" s="544"/>
      <c r="Q211" s="544"/>
    </row>
    <row r="212" spans="1:17" ht="13.5" thickBot="1">
      <c r="A212" s="649" t="s">
        <v>164</v>
      </c>
      <c r="B212" s="658"/>
      <c r="C212" s="544"/>
      <c r="D212" s="544"/>
      <c r="E212" s="544"/>
      <c r="F212" s="303"/>
      <c r="G212" s="544"/>
      <c r="H212" s="544"/>
      <c r="I212" s="544"/>
      <c r="J212" s="544"/>
      <c r="K212" s="544"/>
      <c r="L212" s="544"/>
      <c r="M212" s="544"/>
      <c r="N212" s="544"/>
      <c r="O212" s="544"/>
      <c r="P212" s="544"/>
      <c r="Q212" s="544"/>
    </row>
    <row r="213" spans="1:17" ht="13.5" thickBot="1">
      <c r="A213" s="650" t="s">
        <v>156</v>
      </c>
      <c r="B213" s="651">
        <v>0.50700000000000001</v>
      </c>
      <c r="C213" s="544"/>
      <c r="D213" s="544"/>
      <c r="E213" s="544"/>
      <c r="F213" s="303"/>
      <c r="G213" s="544"/>
      <c r="H213" s="544"/>
      <c r="I213" s="544"/>
      <c r="J213" s="544"/>
      <c r="K213" s="544"/>
      <c r="L213" s="544"/>
      <c r="M213" s="544"/>
      <c r="N213" s="544"/>
      <c r="O213" s="544"/>
      <c r="P213" s="544"/>
      <c r="Q213" s="544"/>
    </row>
    <row r="214" spans="1:17" ht="13">
      <c r="A214" s="659" t="s">
        <v>165</v>
      </c>
      <c r="B214" s="653">
        <v>0.53900000000000003</v>
      </c>
      <c r="C214" s="544"/>
      <c r="D214" s="544"/>
      <c r="E214" s="544"/>
      <c r="F214" s="303"/>
      <c r="G214" s="544"/>
      <c r="H214" s="544"/>
      <c r="I214" s="544"/>
      <c r="J214" s="544"/>
      <c r="K214" s="544"/>
      <c r="L214" s="544"/>
      <c r="M214" s="544"/>
      <c r="N214" s="544"/>
      <c r="O214" s="544"/>
      <c r="P214" s="544"/>
      <c r="Q214" s="544"/>
    </row>
    <row r="215" spans="1:17" ht="13">
      <c r="A215" s="652" t="s">
        <v>157</v>
      </c>
      <c r="B215" s="653">
        <v>0.53900000000000003</v>
      </c>
      <c r="C215" s="544"/>
      <c r="D215" s="544"/>
      <c r="E215" s="544"/>
      <c r="F215" s="303"/>
      <c r="G215" s="544"/>
      <c r="H215" s="544"/>
      <c r="I215" s="544"/>
      <c r="J215" s="544"/>
      <c r="K215" s="544"/>
      <c r="L215" s="544"/>
      <c r="M215" s="544"/>
      <c r="N215" s="544"/>
      <c r="O215" s="544"/>
      <c r="P215" s="544"/>
      <c r="Q215" s="544"/>
    </row>
    <row r="216" spans="1:17" ht="15.5">
      <c r="A216" s="654" t="s">
        <v>158</v>
      </c>
      <c r="B216" s="655">
        <v>0.53500000000000003</v>
      </c>
      <c r="C216" s="544"/>
      <c r="D216" s="544"/>
      <c r="E216" s="544"/>
      <c r="F216" s="303"/>
      <c r="G216" s="544"/>
      <c r="H216" s="544"/>
      <c r="I216" s="544"/>
      <c r="J216" s="544"/>
      <c r="K216" s="544"/>
      <c r="L216" s="619"/>
      <c r="M216" s="544"/>
      <c r="N216" s="544"/>
      <c r="O216" s="544"/>
      <c r="P216" s="544"/>
      <c r="Q216" s="544"/>
    </row>
    <row r="217" spans="1:17" ht="13">
      <c r="A217" s="654" t="s">
        <v>159</v>
      </c>
      <c r="B217" s="655">
        <v>0.54</v>
      </c>
      <c r="C217" s="544"/>
      <c r="D217" s="544"/>
      <c r="E217" s="544"/>
      <c r="F217" s="303"/>
      <c r="G217" s="660"/>
      <c r="H217" s="660"/>
      <c r="I217" s="660"/>
      <c r="J217" s="660"/>
      <c r="K217" s="660"/>
      <c r="L217" s="660"/>
      <c r="M217" s="660"/>
      <c r="N217" s="544"/>
      <c r="O217" s="544"/>
      <c r="P217" s="544"/>
      <c r="Q217" s="544"/>
    </row>
    <row r="218" spans="1:17" ht="13">
      <c r="A218" s="654" t="s">
        <v>69</v>
      </c>
      <c r="B218" s="655">
        <v>0.46500000000000002</v>
      </c>
      <c r="C218" s="544"/>
      <c r="D218" s="544"/>
      <c r="E218" s="544"/>
      <c r="F218" s="303"/>
      <c r="G218" s="661"/>
      <c r="H218" s="661"/>
      <c r="I218" s="661"/>
      <c r="J218" s="662"/>
      <c r="K218" s="661"/>
      <c r="L218" s="661"/>
      <c r="M218" s="661"/>
      <c r="N218" s="544"/>
      <c r="O218" s="544"/>
      <c r="P218" s="544"/>
      <c r="Q218" s="544"/>
    </row>
    <row r="219" spans="1:17" ht="13.5" thickBot="1">
      <c r="A219" s="656" t="s">
        <v>160</v>
      </c>
      <c r="B219" s="657">
        <v>0.51600000000000001</v>
      </c>
      <c r="C219" s="544"/>
      <c r="D219" s="544"/>
      <c r="E219" s="544"/>
      <c r="F219" s="663"/>
      <c r="G219" s="663"/>
      <c r="H219" s="663"/>
      <c r="I219" s="663"/>
      <c r="J219" s="664"/>
      <c r="K219" s="663"/>
      <c r="L219" s="663"/>
      <c r="M219" s="661"/>
      <c r="N219" s="544"/>
      <c r="O219" s="544"/>
      <c r="P219" s="544"/>
      <c r="Q219" s="544"/>
    </row>
    <row r="220" spans="1:17" ht="13">
      <c r="A220" s="544"/>
      <c r="B220" s="544"/>
      <c r="C220" s="544"/>
      <c r="D220" s="544"/>
      <c r="E220" s="544"/>
      <c r="F220" s="544"/>
      <c r="G220" s="663"/>
      <c r="H220" s="663"/>
      <c r="I220" s="663"/>
      <c r="J220" s="663"/>
      <c r="K220" s="663"/>
      <c r="L220" s="663"/>
      <c r="M220" s="663"/>
      <c r="N220" s="544"/>
      <c r="O220" s="544"/>
      <c r="P220" s="544"/>
      <c r="Q220" s="544"/>
    </row>
    <row r="221" spans="1:17" ht="13.5" thickBot="1">
      <c r="A221" s="649" t="s">
        <v>217</v>
      </c>
      <c r="B221" s="544"/>
      <c r="C221" s="544"/>
      <c r="D221" s="544"/>
      <c r="E221" s="544"/>
      <c r="F221" s="544"/>
      <c r="G221" s="663"/>
      <c r="H221" s="663"/>
      <c r="I221" s="663"/>
      <c r="J221" s="663"/>
      <c r="K221" s="663"/>
      <c r="L221" s="663"/>
      <c r="M221" s="663"/>
      <c r="N221" s="544"/>
      <c r="O221" s="544"/>
      <c r="P221" s="544"/>
      <c r="Q221" s="544"/>
    </row>
    <row r="222" spans="1:17" ht="13.5" thickBot="1">
      <c r="A222" s="650" t="s">
        <v>156</v>
      </c>
      <c r="B222" s="651">
        <v>0.51800000000000002</v>
      </c>
      <c r="C222" s="544"/>
      <c r="D222" s="544"/>
      <c r="E222" s="544"/>
      <c r="F222" s="544"/>
      <c r="G222" s="663"/>
      <c r="H222" s="663"/>
      <c r="I222" s="663"/>
      <c r="J222" s="663"/>
      <c r="K222" s="663"/>
      <c r="L222" s="663"/>
      <c r="M222" s="663"/>
      <c r="N222" s="544"/>
      <c r="O222" s="544"/>
      <c r="P222" s="544"/>
      <c r="Q222" s="544"/>
    </row>
    <row r="223" spans="1:17" ht="13">
      <c r="A223" s="652" t="s">
        <v>157</v>
      </c>
      <c r="B223" s="653">
        <v>0.53300000000000003</v>
      </c>
      <c r="C223" s="544"/>
      <c r="D223" s="544"/>
      <c r="E223" s="544"/>
      <c r="F223" s="544"/>
      <c r="G223" s="663"/>
      <c r="H223" s="663"/>
      <c r="I223" s="663"/>
      <c r="J223" s="663"/>
      <c r="K223" s="663"/>
      <c r="L223" s="663"/>
      <c r="M223" s="663"/>
      <c r="N223" s="544"/>
      <c r="O223" s="544"/>
      <c r="P223" s="544"/>
      <c r="Q223" s="544"/>
    </row>
    <row r="224" spans="1:17" ht="13">
      <c r="A224" s="654" t="s">
        <v>158</v>
      </c>
      <c r="B224" s="655">
        <v>0.53300000000000003</v>
      </c>
      <c r="C224" s="544"/>
      <c r="D224" s="544"/>
      <c r="E224" s="544"/>
      <c r="F224" s="544"/>
      <c r="G224" s="663"/>
      <c r="H224" s="663"/>
      <c r="I224" s="663"/>
      <c r="J224" s="663"/>
      <c r="K224" s="663"/>
      <c r="L224" s="663"/>
      <c r="M224" s="663"/>
      <c r="N224" s="544"/>
      <c r="O224" s="544"/>
      <c r="P224" s="544"/>
      <c r="Q224" s="544"/>
    </row>
    <row r="225" spans="1:17" ht="13">
      <c r="A225" s="654" t="s">
        <v>159</v>
      </c>
      <c r="B225" s="655">
        <v>0.52100000000000002</v>
      </c>
      <c r="C225" s="544"/>
      <c r="D225" s="544"/>
      <c r="E225" s="544"/>
      <c r="F225" s="544"/>
      <c r="G225" s="544"/>
      <c r="H225" s="544"/>
      <c r="I225" s="544"/>
      <c r="J225" s="544"/>
      <c r="K225" s="544"/>
      <c r="L225" s="544"/>
      <c r="M225" s="544"/>
      <c r="N225" s="544"/>
      <c r="O225" s="544"/>
      <c r="P225" s="544"/>
      <c r="Q225" s="544"/>
    </row>
    <row r="226" spans="1:17" ht="13">
      <c r="A226" s="654" t="s">
        <v>69</v>
      </c>
      <c r="B226" s="655">
        <v>0.48699999999999999</v>
      </c>
      <c r="C226" s="544"/>
      <c r="D226" s="544"/>
      <c r="E226" s="660"/>
      <c r="F226" s="544"/>
      <c r="G226" s="544"/>
      <c r="H226" s="544"/>
      <c r="I226" s="544"/>
      <c r="J226" s="544"/>
      <c r="K226" s="544"/>
      <c r="L226" s="544"/>
      <c r="M226" s="544"/>
      <c r="N226" s="544"/>
      <c r="O226" s="544"/>
      <c r="P226" s="544"/>
      <c r="Q226" s="544"/>
    </row>
    <row r="227" spans="1:17" ht="13.5" thickBot="1">
      <c r="A227" s="656" t="s">
        <v>160</v>
      </c>
      <c r="B227" s="657">
        <v>0.51800000000000002</v>
      </c>
      <c r="C227" s="544"/>
      <c r="D227" s="544"/>
      <c r="E227" s="661"/>
      <c r="F227" s="544"/>
      <c r="G227" s="618"/>
      <c r="H227" s="618"/>
      <c r="I227" s="618"/>
      <c r="J227" s="618"/>
      <c r="K227" s="618"/>
      <c r="L227" s="618"/>
      <c r="M227" s="618"/>
      <c r="N227" s="544"/>
      <c r="O227" s="544"/>
      <c r="P227" s="544"/>
      <c r="Q227" s="544"/>
    </row>
    <row r="228" spans="1:17" ht="13">
      <c r="A228" s="544"/>
      <c r="B228" s="544"/>
      <c r="C228" s="544"/>
      <c r="D228" s="544"/>
      <c r="E228" s="544"/>
      <c r="F228" s="544"/>
      <c r="G228" s="618"/>
      <c r="H228" s="618"/>
      <c r="I228" s="618"/>
      <c r="J228" s="618"/>
      <c r="K228" s="618"/>
      <c r="L228" s="618"/>
      <c r="M228" s="618"/>
      <c r="N228" s="544"/>
      <c r="O228" s="544"/>
      <c r="P228" s="544"/>
      <c r="Q228" s="544"/>
    </row>
    <row r="229" spans="1:17" ht="13">
      <c r="A229" s="303"/>
      <c r="B229" s="303"/>
      <c r="C229" s="303"/>
      <c r="D229" s="303"/>
      <c r="E229" s="303"/>
      <c r="F229" s="303"/>
      <c r="G229" s="303"/>
      <c r="H229" s="618"/>
      <c r="I229" s="618"/>
      <c r="J229" s="618"/>
      <c r="K229" s="618"/>
      <c r="L229" s="618"/>
      <c r="M229" s="618"/>
      <c r="N229" s="544"/>
      <c r="O229" s="544"/>
      <c r="P229" s="544"/>
      <c r="Q229" s="544"/>
    </row>
    <row r="230" spans="1:17" ht="13">
      <c r="A230" s="303"/>
      <c r="B230" s="303"/>
      <c r="C230" s="303"/>
      <c r="D230" s="303"/>
      <c r="E230" s="303"/>
      <c r="F230" s="303"/>
      <c r="G230" s="303"/>
      <c r="H230" s="618"/>
      <c r="I230" s="618"/>
      <c r="J230" s="618"/>
      <c r="K230" s="618"/>
      <c r="L230" s="618"/>
      <c r="M230" s="618"/>
      <c r="N230" s="544"/>
      <c r="O230" s="544"/>
      <c r="P230" s="544"/>
      <c r="Q230" s="544"/>
    </row>
    <row r="231" spans="1:17" ht="13">
      <c r="A231" s="303"/>
      <c r="B231" s="303"/>
      <c r="C231" s="303"/>
      <c r="D231" s="303"/>
      <c r="E231" s="303"/>
      <c r="F231" s="303"/>
      <c r="G231" s="303"/>
      <c r="H231" s="618"/>
      <c r="I231" s="618"/>
      <c r="J231" s="618"/>
      <c r="K231" s="618"/>
      <c r="L231" s="618"/>
      <c r="M231" s="618"/>
      <c r="N231" s="544"/>
      <c r="O231" s="544"/>
      <c r="P231" s="544"/>
      <c r="Q231" s="544"/>
    </row>
    <row r="232" spans="1:17" ht="13">
      <c r="A232" s="303"/>
      <c r="B232" s="303"/>
      <c r="C232" s="303"/>
      <c r="D232" s="303"/>
      <c r="E232" s="303"/>
      <c r="F232" s="303"/>
      <c r="G232" s="303"/>
      <c r="H232" s="618"/>
      <c r="I232" s="618"/>
      <c r="J232" s="618"/>
      <c r="K232" s="618"/>
      <c r="L232" s="618"/>
      <c r="M232" s="618"/>
      <c r="N232" s="544"/>
      <c r="O232" s="544"/>
      <c r="P232" s="544"/>
      <c r="Q232" s="544"/>
    </row>
    <row r="233" spans="1:17" ht="13">
      <c r="A233" s="303"/>
      <c r="B233" s="303"/>
      <c r="C233" s="303"/>
      <c r="D233" s="303"/>
      <c r="E233" s="303"/>
      <c r="F233" s="303"/>
      <c r="G233" s="303"/>
      <c r="H233" s="618"/>
      <c r="I233" s="618"/>
      <c r="J233" s="618"/>
      <c r="K233" s="618"/>
      <c r="L233" s="618"/>
      <c r="M233" s="618"/>
      <c r="N233" s="544"/>
      <c r="O233" s="544"/>
      <c r="P233" s="544"/>
      <c r="Q233" s="544"/>
    </row>
    <row r="234" spans="1:17" ht="13">
      <c r="A234" s="303"/>
      <c r="B234" s="303"/>
      <c r="C234" s="303"/>
      <c r="D234" s="303"/>
      <c r="E234" s="303"/>
      <c r="F234" s="303"/>
      <c r="G234" s="303"/>
      <c r="H234" s="544"/>
      <c r="I234" s="544"/>
      <c r="J234" s="544"/>
      <c r="K234" s="544"/>
      <c r="L234" s="544"/>
      <c r="M234" s="544"/>
      <c r="N234" s="544"/>
      <c r="O234" s="544"/>
      <c r="P234" s="544"/>
      <c r="Q234" s="544"/>
    </row>
    <row r="235" spans="1:17" ht="13">
      <c r="A235" s="303"/>
      <c r="B235" s="303"/>
      <c r="C235" s="303"/>
      <c r="D235" s="303"/>
      <c r="E235" s="303"/>
      <c r="F235" s="303"/>
      <c r="G235" s="303"/>
      <c r="H235" s="544"/>
      <c r="I235" s="544"/>
      <c r="J235" s="544"/>
      <c r="K235" s="544"/>
      <c r="L235" s="544"/>
      <c r="M235" s="618"/>
      <c r="N235" s="544"/>
      <c r="O235" s="544"/>
      <c r="P235" s="544"/>
      <c r="Q235" s="544"/>
    </row>
    <row r="236" spans="1:17" ht="13">
      <c r="A236" s="303"/>
      <c r="B236" s="303"/>
      <c r="C236" s="303"/>
      <c r="D236" s="303"/>
      <c r="E236" s="303"/>
      <c r="F236" s="303"/>
      <c r="G236" s="303"/>
      <c r="H236" s="544"/>
      <c r="I236" s="544"/>
      <c r="J236" s="544"/>
      <c r="K236" s="544"/>
      <c r="L236" s="544"/>
      <c r="M236" s="618"/>
      <c r="N236" s="544"/>
      <c r="O236" s="544"/>
      <c r="P236" s="544"/>
      <c r="Q236" s="544"/>
    </row>
    <row r="237" spans="1:17" ht="13">
      <c r="A237" s="303"/>
      <c r="B237" s="303"/>
      <c r="C237" s="303"/>
      <c r="D237" s="303"/>
      <c r="E237" s="303"/>
      <c r="F237" s="303"/>
      <c r="G237" s="303"/>
      <c r="H237" s="544"/>
      <c r="I237" s="544"/>
      <c r="J237" s="544"/>
      <c r="K237" s="544"/>
      <c r="L237" s="544"/>
      <c r="M237" s="618"/>
      <c r="N237" s="544"/>
      <c r="O237" s="544"/>
      <c r="P237" s="544"/>
      <c r="Q237" s="544"/>
    </row>
    <row r="238" spans="1:17" ht="13">
      <c r="A238" s="303"/>
      <c r="B238" s="303"/>
      <c r="C238" s="303"/>
      <c r="D238" s="303"/>
      <c r="E238" s="303"/>
      <c r="F238" s="303"/>
      <c r="G238" s="303"/>
      <c r="H238" s="544"/>
      <c r="I238" s="544"/>
      <c r="J238" s="544"/>
      <c r="K238" s="544"/>
      <c r="L238" s="544"/>
      <c r="M238" s="618"/>
      <c r="N238" s="544"/>
      <c r="O238" s="544"/>
      <c r="P238" s="544"/>
      <c r="Q238" s="544"/>
    </row>
    <row r="239" spans="1:17" ht="13">
      <c r="A239" s="303"/>
      <c r="B239" s="303"/>
      <c r="C239" s="303"/>
      <c r="D239" s="303"/>
      <c r="E239" s="303"/>
      <c r="F239" s="303"/>
      <c r="G239" s="303"/>
      <c r="H239" s="544"/>
      <c r="I239" s="544"/>
      <c r="J239" s="544"/>
      <c r="K239" s="544"/>
      <c r="L239" s="544"/>
      <c r="M239" s="618"/>
      <c r="N239" s="544"/>
      <c r="O239" s="544"/>
      <c r="P239" s="544"/>
      <c r="Q239" s="544"/>
    </row>
    <row r="240" spans="1:17" ht="13">
      <c r="A240" s="303"/>
      <c r="B240" s="303"/>
      <c r="C240" s="303"/>
      <c r="D240" s="303"/>
      <c r="E240" s="303"/>
      <c r="F240" s="303"/>
      <c r="G240" s="303"/>
      <c r="H240" s="544"/>
      <c r="I240" s="544"/>
      <c r="J240" s="544"/>
      <c r="K240" s="544"/>
      <c r="L240" s="544"/>
      <c r="M240" s="618"/>
      <c r="N240" s="544"/>
      <c r="O240" s="544"/>
      <c r="P240" s="544"/>
      <c r="Q240" s="544"/>
    </row>
    <row r="241" spans="1:17" ht="13">
      <c r="A241" s="303"/>
      <c r="B241" s="303"/>
      <c r="C241" s="303"/>
      <c r="D241" s="303"/>
      <c r="E241" s="303"/>
      <c r="F241" s="303"/>
      <c r="G241" s="303"/>
      <c r="H241" s="544"/>
      <c r="I241" s="544"/>
      <c r="J241" s="544"/>
      <c r="K241" s="544"/>
      <c r="L241" s="544"/>
      <c r="M241" s="618"/>
      <c r="N241" s="544"/>
      <c r="O241" s="544"/>
      <c r="P241" s="544"/>
      <c r="Q241" s="544"/>
    </row>
    <row r="242" spans="1:17" ht="13">
      <c r="A242" s="303"/>
      <c r="B242" s="303"/>
      <c r="C242" s="303"/>
      <c r="D242" s="303"/>
      <c r="E242" s="303"/>
      <c r="F242" s="303"/>
      <c r="G242" s="303"/>
      <c r="H242" s="544"/>
      <c r="I242" s="544"/>
      <c r="J242" s="544"/>
      <c r="K242" s="544"/>
      <c r="L242" s="544"/>
      <c r="M242" s="618"/>
      <c r="N242" s="544"/>
      <c r="O242" s="544"/>
      <c r="P242" s="544"/>
      <c r="Q242" s="544"/>
    </row>
    <row r="243" spans="1:17" ht="13">
      <c r="A243" s="303"/>
      <c r="B243" s="303"/>
      <c r="C243" s="303"/>
      <c r="D243" s="303"/>
      <c r="E243" s="303"/>
      <c r="F243" s="303"/>
      <c r="G243" s="303"/>
      <c r="H243" s="544"/>
      <c r="I243" s="544"/>
      <c r="J243" s="544"/>
      <c r="K243" s="544"/>
      <c r="L243" s="544"/>
      <c r="M243" s="544"/>
      <c r="N243" s="544"/>
      <c r="O243" s="544"/>
      <c r="P243" s="544"/>
      <c r="Q243" s="544"/>
    </row>
    <row r="244" spans="1:17" ht="13">
      <c r="A244" s="303"/>
      <c r="B244" s="303"/>
      <c r="C244" s="303"/>
      <c r="D244" s="303"/>
      <c r="E244" s="303"/>
      <c r="F244" s="303"/>
      <c r="G244" s="303"/>
      <c r="H244" s="544"/>
      <c r="I244" s="544"/>
      <c r="J244" s="544"/>
      <c r="K244" s="544"/>
      <c r="L244" s="544"/>
      <c r="M244" s="544"/>
      <c r="N244" s="544"/>
      <c r="O244" s="544"/>
      <c r="P244" s="544"/>
      <c r="Q244" s="544"/>
    </row>
    <row r="245" spans="1:17" ht="13">
      <c r="A245" s="544"/>
      <c r="B245" s="544"/>
      <c r="C245" s="544"/>
      <c r="D245" s="544"/>
      <c r="E245" s="544"/>
      <c r="F245" s="544"/>
      <c r="G245" s="544"/>
      <c r="H245" s="544"/>
      <c r="I245" s="544"/>
      <c r="J245" s="544"/>
      <c r="K245" s="544"/>
      <c r="L245" s="544"/>
      <c r="M245" s="544"/>
      <c r="N245" s="544"/>
      <c r="O245" s="544"/>
      <c r="P245" s="544"/>
      <c r="Q245" s="544"/>
    </row>
  </sheetData>
  <mergeCells count="1">
    <mergeCell ref="A1:M3"/>
  </mergeCell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16"/>
  <dimension ref="A4:T50"/>
  <sheetViews>
    <sheetView showGridLines="0" workbookViewId="0">
      <selection activeCell="F43" sqref="F43"/>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987" t="s">
        <v>250</v>
      </c>
      <c r="B4" s="987"/>
      <c r="C4" s="987"/>
      <c r="D4" s="987"/>
      <c r="E4" s="987"/>
      <c r="F4" s="987"/>
      <c r="G4" s="987"/>
      <c r="H4" s="987"/>
      <c r="I4" s="987"/>
      <c r="J4" s="987"/>
      <c r="K4" s="987"/>
      <c r="L4" s="987"/>
      <c r="M4" s="987"/>
      <c r="N4" s="987"/>
    </row>
    <row r="6" spans="1:20" ht="15.5" thickBot="1">
      <c r="C6" s="119"/>
      <c r="E6" s="120"/>
      <c r="F6" s="121"/>
    </row>
    <row r="7" spans="1:20" ht="15" thickBot="1">
      <c r="A7" s="122" t="s">
        <v>229</v>
      </c>
      <c r="B7" s="123" t="s">
        <v>230</v>
      </c>
      <c r="C7" s="124" t="s">
        <v>231</v>
      </c>
      <c r="D7" s="124" t="s">
        <v>232</v>
      </c>
      <c r="E7" s="124" t="s">
        <v>233</v>
      </c>
      <c r="F7" s="124" t="s">
        <v>234</v>
      </c>
      <c r="G7" s="124" t="s">
        <v>235</v>
      </c>
      <c r="H7" s="124" t="s">
        <v>236</v>
      </c>
      <c r="I7" s="124" t="s">
        <v>237</v>
      </c>
      <c r="J7" s="124" t="s">
        <v>238</v>
      </c>
      <c r="K7" s="124" t="s">
        <v>239</v>
      </c>
      <c r="L7" s="124" t="s">
        <v>240</v>
      </c>
      <c r="M7" s="125" t="s">
        <v>241</v>
      </c>
    </row>
    <row r="8" spans="1:20" ht="15.5">
      <c r="A8" s="126" t="s">
        <v>242</v>
      </c>
      <c r="B8" s="127"/>
      <c r="C8" s="127"/>
      <c r="D8" s="127"/>
      <c r="E8" s="127"/>
      <c r="F8" s="127"/>
      <c r="G8" s="127"/>
      <c r="H8" s="127"/>
      <c r="I8" s="127"/>
      <c r="J8" s="127"/>
      <c r="K8" s="127"/>
      <c r="L8" s="127"/>
      <c r="M8" s="128"/>
    </row>
    <row r="9" spans="1:20" ht="15.5">
      <c r="A9" s="129" t="s">
        <v>243</v>
      </c>
      <c r="B9" s="202">
        <v>10779.101139240223</v>
      </c>
      <c r="C9" s="137">
        <v>10525.243839466166</v>
      </c>
      <c r="D9" s="137">
        <v>10838.862022210526</v>
      </c>
      <c r="E9" s="137">
        <v>10900.833594134192</v>
      </c>
      <c r="F9" s="137">
        <v>10972.865021548203</v>
      </c>
      <c r="G9" s="137">
        <v>10778.598012388826</v>
      </c>
      <c r="H9" s="137">
        <v>10178.357608292003</v>
      </c>
      <c r="I9" s="137">
        <v>10258.950000000001</v>
      </c>
      <c r="J9" s="137">
        <v>10307.35</v>
      </c>
      <c r="K9" s="137">
        <v>10339.77</v>
      </c>
      <c r="L9" s="137">
        <v>10345.82</v>
      </c>
      <c r="M9" s="138">
        <v>10371.826999999999</v>
      </c>
    </row>
    <row r="10" spans="1:20" ht="15.5">
      <c r="A10" s="129">
        <v>2020</v>
      </c>
      <c r="B10" s="202">
        <v>10388.681</v>
      </c>
      <c r="C10" s="137">
        <v>10670.97</v>
      </c>
      <c r="D10" s="137">
        <v>10665.460999999999</v>
      </c>
      <c r="E10" s="137">
        <v>9957.9719999999998</v>
      </c>
      <c r="F10" s="137">
        <v>9862.2099999999991</v>
      </c>
      <c r="G10" s="137">
        <v>10291.19</v>
      </c>
      <c r="H10" s="137">
        <v>10302.44</v>
      </c>
      <c r="I10" s="137">
        <v>10213</v>
      </c>
      <c r="J10" s="137">
        <v>10437</v>
      </c>
      <c r="K10" s="137">
        <v>10396.290000000001</v>
      </c>
      <c r="L10" s="137">
        <v>10067</v>
      </c>
      <c r="M10" s="138">
        <v>10319.477999999999</v>
      </c>
    </row>
    <row r="11" spans="1:20" ht="15.5">
      <c r="A11" s="129">
        <v>2021</v>
      </c>
      <c r="B11" s="202">
        <v>10398</v>
      </c>
      <c r="C11" s="137">
        <v>10453.127</v>
      </c>
      <c r="D11" s="137">
        <v>10670.55</v>
      </c>
      <c r="E11" s="137">
        <v>10847</v>
      </c>
      <c r="F11" s="137">
        <v>11012</v>
      </c>
      <c r="G11" s="137">
        <v>11287.946</v>
      </c>
      <c r="H11" s="137">
        <v>11087.75</v>
      </c>
      <c r="I11" s="137">
        <v>11002.56</v>
      </c>
      <c r="J11" s="203">
        <v>11648.847</v>
      </c>
      <c r="K11" s="137">
        <v>12527.683999999999</v>
      </c>
      <c r="L11" s="137">
        <v>16637.236000000001</v>
      </c>
      <c r="M11" s="138">
        <v>16075.019</v>
      </c>
    </row>
    <row r="12" spans="1:20" ht="15.5">
      <c r="A12" s="129">
        <v>2022</v>
      </c>
      <c r="B12" s="202">
        <v>16598.108</v>
      </c>
      <c r="C12" s="137">
        <v>17069.535</v>
      </c>
      <c r="D12" s="137">
        <v>18605.55</v>
      </c>
      <c r="E12" s="137">
        <v>19717.2</v>
      </c>
      <c r="F12" s="137">
        <v>19727.75</v>
      </c>
      <c r="G12" s="137">
        <v>18956.47</v>
      </c>
      <c r="H12" s="137">
        <v>18594.900000000001</v>
      </c>
      <c r="I12" s="137">
        <v>18826.25</v>
      </c>
      <c r="J12" s="203">
        <v>18535.509999999998</v>
      </c>
      <c r="K12" s="137">
        <v>18496.41</v>
      </c>
      <c r="L12" s="137">
        <v>18400.75</v>
      </c>
      <c r="M12" s="138">
        <v>17534.490000000002</v>
      </c>
    </row>
    <row r="13" spans="1:20" ht="15.5">
      <c r="A13" s="666">
        <v>2023</v>
      </c>
      <c r="B13" s="667">
        <v>17818.25</v>
      </c>
      <c r="C13" s="668">
        <v>17775.46</v>
      </c>
      <c r="D13" s="668">
        <v>18124</v>
      </c>
      <c r="E13" s="668">
        <v>18175.38</v>
      </c>
      <c r="F13" s="668">
        <v>17869.03</v>
      </c>
      <c r="G13" s="668">
        <v>17426.900000000001</v>
      </c>
      <c r="H13" s="668">
        <v>16496.03</v>
      </c>
      <c r="I13" s="668">
        <v>16998.900000000001</v>
      </c>
      <c r="J13" s="669">
        <v>16736.45</v>
      </c>
      <c r="K13" s="668">
        <v>16748.13</v>
      </c>
      <c r="L13" s="668">
        <v>16691</v>
      </c>
      <c r="M13" s="670">
        <v>16230</v>
      </c>
    </row>
    <row r="14" spans="1:20" ht="16" thickBot="1">
      <c r="A14" s="130">
        <v>2024</v>
      </c>
      <c r="B14" s="204">
        <v>16814.48</v>
      </c>
      <c r="C14" s="139">
        <v>16937.62</v>
      </c>
      <c r="D14" s="139">
        <v>17143.39</v>
      </c>
      <c r="E14" s="139">
        <v>17121.95</v>
      </c>
      <c r="F14" s="139">
        <v>17356.82</v>
      </c>
      <c r="G14" s="139"/>
      <c r="H14" s="139"/>
      <c r="I14" s="139"/>
      <c r="J14" s="140"/>
      <c r="K14" s="139"/>
      <c r="L14" s="139"/>
      <c r="M14" s="141"/>
    </row>
    <row r="15" spans="1:20" ht="18.5">
      <c r="A15" s="126" t="s">
        <v>244</v>
      </c>
      <c r="B15" s="127"/>
      <c r="C15" s="127"/>
      <c r="D15" s="127"/>
      <c r="E15" s="127"/>
      <c r="F15" s="127"/>
      <c r="G15" s="127"/>
      <c r="H15" s="127"/>
      <c r="I15" s="127"/>
      <c r="J15" s="127"/>
      <c r="K15" s="127"/>
      <c r="L15" s="127"/>
      <c r="M15" s="128"/>
      <c r="O15" s="536"/>
      <c r="P15" s="536"/>
      <c r="Q15" s="536"/>
      <c r="R15" s="536"/>
      <c r="S15" s="536"/>
      <c r="T15" s="304"/>
    </row>
    <row r="16" spans="1:20" ht="15.5">
      <c r="A16" s="129" t="s">
        <v>243</v>
      </c>
      <c r="B16" s="136">
        <v>13645.090499529209</v>
      </c>
      <c r="C16" s="137">
        <v>13282.733991297373</v>
      </c>
      <c r="D16" s="137">
        <v>13143.170864206666</v>
      </c>
      <c r="E16" s="137">
        <v>12928.022364758031</v>
      </c>
      <c r="F16" s="137">
        <v>12944.684877391548</v>
      </c>
      <c r="G16" s="137">
        <v>12448.358236205486</v>
      </c>
      <c r="H16" s="137">
        <v>12124.260986050436</v>
      </c>
      <c r="I16" s="137">
        <v>12505.99</v>
      </c>
      <c r="J16" s="137">
        <v>12412.7</v>
      </c>
      <c r="K16" s="137">
        <v>12447.57</v>
      </c>
      <c r="L16" s="137">
        <v>12852.25</v>
      </c>
      <c r="M16" s="138">
        <v>12965.558000000001</v>
      </c>
    </row>
    <row r="17" spans="1:20" ht="15.5">
      <c r="A17" s="129">
        <v>2020</v>
      </c>
      <c r="B17" s="136">
        <v>12890.187</v>
      </c>
      <c r="C17" s="137">
        <v>12798.79</v>
      </c>
      <c r="D17" s="137">
        <v>12923.992</v>
      </c>
      <c r="E17" s="137">
        <v>12783.698</v>
      </c>
      <c r="F17" s="137">
        <v>12556.07</v>
      </c>
      <c r="G17" s="137">
        <v>12505.63</v>
      </c>
      <c r="H17" s="137">
        <v>12371</v>
      </c>
      <c r="I17" s="137">
        <v>12752</v>
      </c>
      <c r="J17" s="137">
        <v>13005</v>
      </c>
      <c r="K17" s="137">
        <v>13157.57</v>
      </c>
      <c r="L17" s="137">
        <v>13347.61</v>
      </c>
      <c r="M17" s="138">
        <v>13744.629000000001</v>
      </c>
    </row>
    <row r="18" spans="1:20" ht="15.5">
      <c r="A18" s="129">
        <v>2021</v>
      </c>
      <c r="B18" s="136">
        <v>13694</v>
      </c>
      <c r="C18" s="137">
        <v>13743.79</v>
      </c>
      <c r="D18" s="137">
        <v>13486.798000000001</v>
      </c>
      <c r="E18" s="137">
        <v>13623</v>
      </c>
      <c r="F18" s="137">
        <v>13728</v>
      </c>
      <c r="G18" s="137">
        <v>14111.507</v>
      </c>
      <c r="H18" s="137">
        <v>14366.423000000001</v>
      </c>
      <c r="I18" s="137">
        <v>14518.18</v>
      </c>
      <c r="J18" s="203">
        <v>15241.027</v>
      </c>
      <c r="K18" s="137">
        <v>16628.157999999999</v>
      </c>
      <c r="L18" s="137">
        <v>19714.106</v>
      </c>
      <c r="M18" s="138">
        <v>19026.96</v>
      </c>
    </row>
    <row r="19" spans="1:20" ht="15.5">
      <c r="A19" s="129">
        <v>2022</v>
      </c>
      <c r="B19" s="136">
        <v>19163.422999999999</v>
      </c>
      <c r="C19" s="137">
        <v>19501.355</v>
      </c>
      <c r="D19" s="137">
        <v>20959.18</v>
      </c>
      <c r="E19" s="137">
        <v>22393.4</v>
      </c>
      <c r="F19" s="137">
        <v>22089.08</v>
      </c>
      <c r="G19" s="137">
        <v>21293.47</v>
      </c>
      <c r="H19" s="137">
        <v>21148.04</v>
      </c>
      <c r="I19" s="137">
        <v>21754.34</v>
      </c>
      <c r="J19" s="203">
        <v>21750.74</v>
      </c>
      <c r="K19" s="137">
        <v>21897.5</v>
      </c>
      <c r="L19" s="137">
        <v>21754.82</v>
      </c>
      <c r="M19" s="138">
        <v>21499.32</v>
      </c>
    </row>
    <row r="20" spans="1:20" ht="15.5">
      <c r="A20" s="666">
        <v>2023</v>
      </c>
      <c r="B20" s="671">
        <v>21326.672999999999</v>
      </c>
      <c r="C20" s="668">
        <v>21353.59</v>
      </c>
      <c r="D20" s="668">
        <v>21623.65</v>
      </c>
      <c r="E20" s="668">
        <v>21692.9</v>
      </c>
      <c r="F20" s="668">
        <v>21005.360000000001</v>
      </c>
      <c r="G20" s="668">
        <v>20409.580000000002</v>
      </c>
      <c r="H20" s="668">
        <v>18891.330000000002</v>
      </c>
      <c r="I20" s="668">
        <v>20390.22</v>
      </c>
      <c r="J20" s="669">
        <v>20342.43</v>
      </c>
      <c r="K20" s="668">
        <v>20609.07</v>
      </c>
      <c r="L20" s="668">
        <v>20384</v>
      </c>
      <c r="M20" s="670">
        <v>20235</v>
      </c>
    </row>
    <row r="21" spans="1:20" ht="16" thickBot="1">
      <c r="A21" s="130">
        <v>2024</v>
      </c>
      <c r="B21" s="204">
        <v>20425.79</v>
      </c>
      <c r="C21" s="139">
        <v>20421.939999999999</v>
      </c>
      <c r="D21" s="139">
        <v>20343.5</v>
      </c>
      <c r="E21" s="139">
        <v>20476.009999999998</v>
      </c>
      <c r="F21" s="139">
        <v>20356.82</v>
      </c>
      <c r="G21" s="139"/>
      <c r="H21" s="139"/>
      <c r="I21" s="139"/>
      <c r="J21" s="140"/>
      <c r="K21" s="139"/>
      <c r="L21" s="139"/>
      <c r="M21" s="141"/>
    </row>
    <row r="23" spans="1:20" ht="15.5">
      <c r="A23" s="988" t="s">
        <v>251</v>
      </c>
      <c r="B23" s="988"/>
      <c r="C23" s="988"/>
      <c r="D23" s="988"/>
      <c r="E23" s="988"/>
      <c r="F23" s="988"/>
      <c r="G23" s="988"/>
      <c r="H23" s="988"/>
      <c r="I23" s="988"/>
      <c r="J23" s="988"/>
      <c r="K23" s="988"/>
      <c r="L23" s="988"/>
      <c r="M23" s="988"/>
      <c r="N23" s="988"/>
    </row>
    <row r="24" spans="1:20" ht="13" thickBot="1"/>
    <row r="25" spans="1:20" ht="15" thickBot="1">
      <c r="A25" s="122" t="s">
        <v>229</v>
      </c>
      <c r="B25" s="123" t="s">
        <v>230</v>
      </c>
      <c r="C25" s="124" t="s">
        <v>231</v>
      </c>
      <c r="D25" s="124" t="s">
        <v>232</v>
      </c>
      <c r="E25" s="124" t="s">
        <v>233</v>
      </c>
      <c r="F25" s="124" t="s">
        <v>234</v>
      </c>
      <c r="G25" s="124" t="s">
        <v>235</v>
      </c>
      <c r="H25" s="124" t="s">
        <v>236</v>
      </c>
      <c r="I25" s="124" t="s">
        <v>237</v>
      </c>
      <c r="J25" s="124" t="s">
        <v>238</v>
      </c>
      <c r="K25" s="124" t="s">
        <v>239</v>
      </c>
      <c r="L25" s="124" t="s">
        <v>240</v>
      </c>
      <c r="M25" s="125" t="s">
        <v>241</v>
      </c>
    </row>
    <row r="26" spans="1:20" ht="16" thickBot="1">
      <c r="A26" s="131" t="s">
        <v>245</v>
      </c>
      <c r="B26" s="132"/>
      <c r="C26" s="132"/>
      <c r="D26" s="132"/>
      <c r="E26" s="132"/>
      <c r="F26" s="132"/>
      <c r="G26" s="132"/>
      <c r="H26" s="132"/>
      <c r="I26" s="132"/>
      <c r="J26" s="132"/>
      <c r="K26" s="132"/>
      <c r="L26" s="132"/>
      <c r="M26" s="133"/>
    </row>
    <row r="27" spans="1:20" ht="15.5">
      <c r="A27" s="129" t="s">
        <v>243</v>
      </c>
      <c r="B27" s="136">
        <v>25776.336953005964</v>
      </c>
      <c r="C27" s="137">
        <v>23649.071175292673</v>
      </c>
      <c r="D27" s="137">
        <v>24244.69587026758</v>
      </c>
      <c r="E27" s="137">
        <v>25502.655897270379</v>
      </c>
      <c r="F27" s="137">
        <v>25923.582065295945</v>
      </c>
      <c r="G27" s="137">
        <v>27055.720758505297</v>
      </c>
      <c r="H27" s="137">
        <v>29655.713761194031</v>
      </c>
      <c r="I27" s="137">
        <v>30642.32</v>
      </c>
      <c r="J27" s="137">
        <v>30399.279999999999</v>
      </c>
      <c r="K27" s="137">
        <v>31237.96</v>
      </c>
      <c r="L27" s="137">
        <v>24570.28</v>
      </c>
      <c r="M27" s="138">
        <v>24086.651999999998</v>
      </c>
    </row>
    <row r="28" spans="1:20" ht="15.5">
      <c r="A28" s="129">
        <v>2020</v>
      </c>
      <c r="B28" s="136">
        <v>24209.279999999999</v>
      </c>
      <c r="C28" s="137">
        <v>23642.53</v>
      </c>
      <c r="D28" s="137">
        <v>20911.437000000002</v>
      </c>
      <c r="E28" s="137">
        <v>17388.701000000001</v>
      </c>
      <c r="F28" s="137">
        <v>18760.21</v>
      </c>
      <c r="G28" s="137">
        <v>26428.68</v>
      </c>
      <c r="H28" s="137">
        <v>26919</v>
      </c>
      <c r="I28" s="137">
        <v>30003</v>
      </c>
      <c r="J28" s="137">
        <v>29393</v>
      </c>
      <c r="K28" s="137">
        <v>24818.12</v>
      </c>
      <c r="L28" s="137">
        <v>20329.59</v>
      </c>
      <c r="M28" s="138">
        <v>25794</v>
      </c>
    </row>
    <row r="29" spans="1:20" ht="15.5">
      <c r="A29" s="129">
        <v>2021</v>
      </c>
      <c r="B29" s="136">
        <v>26085</v>
      </c>
      <c r="C29" s="137">
        <v>23426.741999999998</v>
      </c>
      <c r="D29" s="137">
        <v>31132.74</v>
      </c>
      <c r="E29" s="137">
        <v>29199.13</v>
      </c>
      <c r="F29" s="137">
        <v>28211.43</v>
      </c>
      <c r="G29" s="137">
        <v>31559.022000000001</v>
      </c>
      <c r="H29" s="137">
        <v>32040.15</v>
      </c>
      <c r="I29" s="137">
        <v>33924.506000000001</v>
      </c>
      <c r="J29" s="203">
        <v>35372.811000000002</v>
      </c>
      <c r="K29" s="137">
        <v>38936.569000000003</v>
      </c>
      <c r="L29" s="137">
        <v>36206.178</v>
      </c>
      <c r="M29" s="138">
        <v>36018.209000000003</v>
      </c>
    </row>
    <row r="30" spans="1:20" ht="15.5">
      <c r="A30" s="129">
        <v>2022</v>
      </c>
      <c r="B30" s="136">
        <v>36822.337</v>
      </c>
      <c r="C30" s="137">
        <v>38700.521000000001</v>
      </c>
      <c r="D30" s="137">
        <v>40156.949000000001</v>
      </c>
      <c r="E30" s="137">
        <v>46373.279999999999</v>
      </c>
      <c r="F30" s="137">
        <v>45073.696000000004</v>
      </c>
      <c r="G30" s="137">
        <v>47169.4</v>
      </c>
      <c r="H30" s="137">
        <v>44679.77</v>
      </c>
      <c r="I30" s="137">
        <v>48077.74</v>
      </c>
      <c r="J30" s="203">
        <v>47264.82</v>
      </c>
      <c r="K30" s="137">
        <v>45356.375</v>
      </c>
      <c r="L30" s="137">
        <v>43595.25</v>
      </c>
      <c r="M30" s="138">
        <v>43805</v>
      </c>
    </row>
    <row r="31" spans="1:20" ht="18.5">
      <c r="A31" s="129">
        <v>2023</v>
      </c>
      <c r="B31" s="136">
        <v>44422.080000000002</v>
      </c>
      <c r="C31" s="137">
        <v>44158.29</v>
      </c>
      <c r="D31" s="137">
        <v>43725.04</v>
      </c>
      <c r="E31" s="137">
        <v>43754.239999999998</v>
      </c>
      <c r="F31" s="137">
        <v>45465.279999999999</v>
      </c>
      <c r="G31" s="137">
        <v>45235.83</v>
      </c>
      <c r="H31" s="137">
        <v>43505.68</v>
      </c>
      <c r="I31" s="137">
        <v>45891.39</v>
      </c>
      <c r="J31" s="203">
        <v>46208.27</v>
      </c>
      <c r="K31" s="137">
        <v>44885.24</v>
      </c>
      <c r="L31" s="137">
        <v>43850</v>
      </c>
      <c r="M31" s="138">
        <v>42952</v>
      </c>
      <c r="O31" s="536"/>
      <c r="P31" s="536"/>
      <c r="Q31" s="536"/>
      <c r="R31" s="536"/>
      <c r="S31" s="536"/>
      <c r="T31" s="304"/>
    </row>
    <row r="32" spans="1:20" ht="16" thickBot="1">
      <c r="A32" s="130">
        <v>2024</v>
      </c>
      <c r="B32" s="204">
        <v>40042.53</v>
      </c>
      <c r="C32" s="139">
        <v>39415.18</v>
      </c>
      <c r="D32" s="139">
        <v>39952.57</v>
      </c>
      <c r="E32" s="139">
        <v>40447.61</v>
      </c>
      <c r="F32" s="139">
        <v>39517.22</v>
      </c>
      <c r="G32" s="139"/>
      <c r="H32" s="139"/>
      <c r="I32" s="139"/>
      <c r="J32" s="140"/>
      <c r="K32" s="139"/>
      <c r="L32" s="139"/>
      <c r="M32" s="141"/>
    </row>
    <row r="33" spans="1:13" ht="15.5">
      <c r="A33" s="126" t="s">
        <v>248</v>
      </c>
      <c r="B33" s="127"/>
      <c r="C33" s="127"/>
      <c r="D33" s="127"/>
      <c r="E33" s="127"/>
      <c r="F33" s="127"/>
      <c r="G33" s="127"/>
      <c r="H33" s="127"/>
      <c r="I33" s="127"/>
      <c r="J33" s="127"/>
      <c r="K33" s="127"/>
      <c r="L33" s="127"/>
      <c r="M33" s="128"/>
    </row>
    <row r="34" spans="1:13" ht="15.5">
      <c r="A34" s="129" t="s">
        <v>243</v>
      </c>
      <c r="B34" s="136">
        <v>21710.465139517379</v>
      </c>
      <c r="C34" s="137">
        <v>21462.727974698573</v>
      </c>
      <c r="D34" s="137">
        <v>21517.060154219016</v>
      </c>
      <c r="E34" s="137">
        <v>21946.164324302244</v>
      </c>
      <c r="F34" s="137">
        <v>21378.921701744526</v>
      </c>
      <c r="G34" s="137">
        <v>21331.314775808616</v>
      </c>
      <c r="H34" s="137">
        <v>20629.234211361087</v>
      </c>
      <c r="I34" s="137">
        <v>22365.58</v>
      </c>
      <c r="J34" s="137">
        <v>22334.37</v>
      </c>
      <c r="K34" s="137">
        <v>21397.7</v>
      </c>
      <c r="L34" s="137">
        <v>21495.15</v>
      </c>
      <c r="M34" s="138">
        <v>21850.143</v>
      </c>
    </row>
    <row r="35" spans="1:13" ht="15.5">
      <c r="A35" s="129">
        <v>2020</v>
      </c>
      <c r="B35" s="136">
        <v>21970.524000000001</v>
      </c>
      <c r="C35" s="137">
        <v>22113.47</v>
      </c>
      <c r="D35" s="137">
        <v>22176.83</v>
      </c>
      <c r="E35" s="137">
        <v>22601.621999999999</v>
      </c>
      <c r="F35" s="137">
        <v>21531.78</v>
      </c>
      <c r="G35" s="137">
        <v>22298.91</v>
      </c>
      <c r="H35" s="137">
        <v>22148</v>
      </c>
      <c r="I35" s="137">
        <v>21174</v>
      </c>
      <c r="J35" s="137">
        <v>21958.95</v>
      </c>
      <c r="K35" s="137">
        <v>22332.32</v>
      </c>
      <c r="L35" s="137">
        <v>22496.45</v>
      </c>
      <c r="M35" s="138">
        <v>24268.09</v>
      </c>
    </row>
    <row r="36" spans="1:13" ht="15.5">
      <c r="A36" s="129">
        <v>2021</v>
      </c>
      <c r="B36" s="136">
        <v>23537</v>
      </c>
      <c r="C36" s="137">
        <v>23987.297999999999</v>
      </c>
      <c r="D36" s="137">
        <v>25008.2</v>
      </c>
      <c r="E36" s="137">
        <v>25529.7</v>
      </c>
      <c r="F36" s="137">
        <v>26093.87</v>
      </c>
      <c r="G36" s="137">
        <v>26164.330999999998</v>
      </c>
      <c r="H36" s="137">
        <v>26081.738000000001</v>
      </c>
      <c r="I36" s="137">
        <v>26325.151999999998</v>
      </c>
      <c r="J36" s="203">
        <v>27717.081999999999</v>
      </c>
      <c r="K36" s="137">
        <v>29878.120999999999</v>
      </c>
      <c r="L36" s="137">
        <v>31911.654999999999</v>
      </c>
      <c r="M36" s="138">
        <v>33766.857000000004</v>
      </c>
    </row>
    <row r="37" spans="1:13" ht="15.5">
      <c r="A37" s="129">
        <v>2022</v>
      </c>
      <c r="B37" s="136">
        <v>32528.581999999999</v>
      </c>
      <c r="C37" s="137">
        <v>33022.875999999997</v>
      </c>
      <c r="D37" s="137">
        <v>34617.415000000001</v>
      </c>
      <c r="E37" s="137">
        <v>37618</v>
      </c>
      <c r="F37" s="137">
        <v>37820.519999999997</v>
      </c>
      <c r="G37" s="137">
        <v>35596.400000000001</v>
      </c>
      <c r="H37" s="137">
        <v>34750.089999999997</v>
      </c>
      <c r="I37" s="137">
        <v>34986.65</v>
      </c>
      <c r="J37" s="203">
        <v>34782.400000000001</v>
      </c>
      <c r="K37" s="137">
        <v>34308.35</v>
      </c>
      <c r="L37" s="137">
        <v>34677.51</v>
      </c>
      <c r="M37" s="138">
        <v>36327.949999999997</v>
      </c>
    </row>
    <row r="38" spans="1:13" ht="15.5">
      <c r="A38" s="666">
        <v>2023</v>
      </c>
      <c r="B38" s="671">
        <v>35216.26</v>
      </c>
      <c r="C38" s="668">
        <v>35142.31</v>
      </c>
      <c r="D38" s="668">
        <v>34996.07</v>
      </c>
      <c r="E38" s="668">
        <v>35809.93</v>
      </c>
      <c r="F38" s="668">
        <v>35165.19</v>
      </c>
      <c r="G38" s="668">
        <v>33595.82</v>
      </c>
      <c r="H38" s="668">
        <v>30237.81</v>
      </c>
      <c r="I38" s="668">
        <v>33117.1</v>
      </c>
      <c r="J38" s="669">
        <v>33257.89</v>
      </c>
      <c r="K38" s="668">
        <v>33807.910000000003</v>
      </c>
      <c r="L38" s="668">
        <v>33965</v>
      </c>
      <c r="M38" s="670">
        <v>35347</v>
      </c>
    </row>
    <row r="39" spans="1:13" ht="16" thickBot="1">
      <c r="A39" s="130">
        <v>2024</v>
      </c>
      <c r="B39" s="204">
        <v>34693.67</v>
      </c>
      <c r="C39" s="139">
        <v>34487.550000000003</v>
      </c>
      <c r="D39" s="139">
        <v>35463.46</v>
      </c>
      <c r="E39" s="139">
        <v>34061.4</v>
      </c>
      <c r="F39" s="139">
        <v>33902.25</v>
      </c>
      <c r="G39" s="139"/>
      <c r="H39" s="139"/>
      <c r="I39" s="139"/>
      <c r="J39" s="140"/>
      <c r="K39" s="139"/>
      <c r="L39" s="139"/>
      <c r="M39" s="141"/>
    </row>
    <row r="50" spans="19:19">
      <c r="S50" t="s">
        <v>246</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29</vt:i4>
      </vt:variant>
    </vt:vector>
  </HeadingPairs>
  <TitlesOfParts>
    <vt:vector size="29" baseType="lpstr">
      <vt:lpstr>Info</vt:lpstr>
      <vt:lpstr>Dodatkowe inf.</vt:lpstr>
      <vt:lpstr>Ceny zakupu_PL</vt:lpstr>
      <vt:lpstr>WYKRESY</vt:lpstr>
      <vt:lpstr>Ceny zakupu_REG</vt:lpstr>
      <vt:lpstr>Ceny_zakupu_klasy</vt:lpstr>
      <vt:lpstr>Ceny_bydła_żyw_handel_hurt</vt:lpstr>
      <vt:lpstr>Handel_zagr. I-IV_2024</vt:lpstr>
      <vt:lpstr>Eksport_I-IV_2024</vt:lpstr>
      <vt:lpstr>Import_I-IV_2024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2024-07-19T06:46:46Z</dcterms:modified>
</cp:coreProperties>
</file>