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a.antonkiewicz\Desktop\POZA USTAWĄ 2021\"/>
    </mc:Choice>
  </mc:AlternateContent>
  <bookViews>
    <workbookView xWindow="0" yWindow="0" windowWidth="28800" windowHeight="12135" activeTab="2"/>
  </bookViews>
  <sheets>
    <sheet name="Kosztorys ofertowy" sheetId="1" r:id="rId1"/>
    <sheet name="Strona tyt KO" sheetId="4" r:id="rId2"/>
    <sheet name="Kosztorys Ofert. Odzysk mater." sheetId="7" r:id="rId3"/>
    <sheet name="Strona tyt. Kosztorys Ofert." sheetId="8" r:id="rId4"/>
  </sheets>
  <definedNames>
    <definedName name="_xlnm.Print_Area" localSheetId="0">'Kosztorys ofertowy'!$B$3:$I$29</definedName>
    <definedName name="_xlnm.Print_Titles" localSheetId="0">'Kosztorys ofertowy'!$3:$6</definedName>
  </definedNames>
  <calcPr calcId="152511"/>
</workbook>
</file>

<file path=xl/calcChain.xml><?xml version="1.0" encoding="utf-8"?>
<calcChain xmlns="http://schemas.openxmlformats.org/spreadsheetml/2006/main">
  <c r="H7" i="7" l="1"/>
  <c r="H8" i="7" s="1"/>
  <c r="E9" i="8" s="1"/>
  <c r="H9" i="7" l="1"/>
  <c r="H10" i="7" l="1"/>
  <c r="E11" i="8" s="1"/>
  <c r="E10" i="8"/>
  <c r="G20" i="1" l="1"/>
  <c r="G19" i="1"/>
  <c r="G18" i="1"/>
  <c r="G16" i="1"/>
  <c r="G15" i="1"/>
  <c r="G9" i="1" l="1"/>
  <c r="G8" i="1"/>
  <c r="I14" i="1" l="1"/>
  <c r="I18" i="1" l="1"/>
  <c r="I17" i="1"/>
  <c r="I16" i="1"/>
  <c r="I15" i="1"/>
  <c r="G10" i="1"/>
  <c r="G23" i="1" l="1"/>
  <c r="I23" i="1" s="1"/>
  <c r="I8" i="1"/>
  <c r="I9" i="1"/>
  <c r="I10" i="1"/>
  <c r="I11" i="1"/>
  <c r="I13" i="1"/>
  <c r="I19" i="1"/>
  <c r="I20" i="1" l="1"/>
  <c r="G21" i="1"/>
  <c r="I21" i="1" s="1"/>
  <c r="G22" i="1"/>
  <c r="I22" i="1" s="1"/>
  <c r="I24" i="1" l="1"/>
  <c r="I25" i="1" l="1"/>
  <c r="E9" i="4"/>
  <c r="I26" i="1" l="1"/>
  <c r="E11" i="4" s="1"/>
  <c r="E10" i="4"/>
</calcChain>
</file>

<file path=xl/sharedStrings.xml><?xml version="1.0" encoding="utf-8"?>
<sst xmlns="http://schemas.openxmlformats.org/spreadsheetml/2006/main" count="111" uniqueCount="73">
  <si>
    <t>Nr poz.</t>
  </si>
  <si>
    <t>Podstawa</t>
  </si>
  <si>
    <t>Opis robót</t>
  </si>
  <si>
    <t>Jm</t>
  </si>
  <si>
    <t>Ilość</t>
  </si>
  <si>
    <t>1</t>
  </si>
  <si>
    <t>1. PRACE PRZYGOTOWAWCZE I ROBOTY PORZĄDKOWE</t>
  </si>
  <si>
    <t xml:space="preserve">KNR 2-01 0505/04  </t>
  </si>
  <si>
    <t>Plantowanie mechaniczne powierzchni gruntu rodzimego kategorii I-III - po wykonaniu rozbiórki budynku</t>
  </si>
  <si>
    <t>m2</t>
  </si>
  <si>
    <t xml:space="preserve">KNR 2-01 0235/01  </t>
  </si>
  <si>
    <t>Formowanie i zagęszczanie spycharkami nasypów z gruntu kategorii I-II o wysokości do 3m (Spycharka gąsienicowa 55kW (75KM))</t>
  </si>
  <si>
    <t>m3</t>
  </si>
  <si>
    <t xml:space="preserve">KNR 2-31 0105/03  </t>
  </si>
  <si>
    <t>Warstwy podsypkowe piaskowe zagęszczane mechanicznie  - zasypanie piaskiem po wykonaniu rozbiórki</t>
  </si>
  <si>
    <t xml:space="preserve"> Kalkulacja indywidualna </t>
  </si>
  <si>
    <t>2. ROZBIÓRKA BUDYNKU</t>
  </si>
  <si>
    <t>t</t>
  </si>
  <si>
    <t xml:space="preserve">KNR 4-04 1103/01  </t>
  </si>
  <si>
    <t>Wywiezienie gruzu z terenu rozbiórki ładowanego koparko-ładowarką na samochody samowyładowcze przy obsłudze 3 samochodów na zmianę roboczą i mechaniczne wyładowanie</t>
  </si>
  <si>
    <t xml:space="preserve">KNR 4-04 1103/04  </t>
  </si>
  <si>
    <t>Transport gruzu z terenu rozbiórki samochodem ciężarowym na odległość 1km mechanicznie ładowanego i wyładowanego</t>
  </si>
  <si>
    <t>kod CPV</t>
  </si>
  <si>
    <t>45110000-1</t>
  </si>
  <si>
    <t>Cena jednostk. netto</t>
  </si>
  <si>
    <t>Wartość netto</t>
  </si>
  <si>
    <t>Razem wartość netto</t>
  </si>
  <si>
    <t>Podatek VAT (23%)</t>
  </si>
  <si>
    <t>Ogółem 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</si>
  <si>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</si>
  <si>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</si>
  <si>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</si>
  <si>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</si>
  <si>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</si>
  <si>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</si>
  <si>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</si>
  <si>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</si>
  <si>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</si>
  <si>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</si>
  <si>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</si>
  <si>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</si>
  <si>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</si>
  <si>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</si>
  <si>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</si>
  <si>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Koszt wykorzystania i utylizacji materiałów z rozbiórki- materiały z wyburzenia i rozbiórki stają się własnością Wykonawcy.</t>
  </si>
  <si>
    <t>KNR 4-04 1103/05  dopłata 9x</t>
  </si>
  <si>
    <t>Transport gruzu z terenu rozbiórki samochodem ciężarowym na odległość 1km mechanicznie ładowanego i wyładowanego - nakłady uzupełniające na każdy dalszy rozpoczęty km ponad 1km odległości - docelowo 10 km</t>
  </si>
  <si>
    <t>kpl.</t>
  </si>
  <si>
    <t>Powykonawcza inwetaryzacja geodezyjna.</t>
  </si>
  <si>
    <t>KNR 4-01         0429</t>
  </si>
  <si>
    <t>KNR 4-01     0354</t>
  </si>
  <si>
    <t>szt.</t>
  </si>
  <si>
    <t>"Rozbiórka obiektu przepompowni II na terenie Szkółki Leśnej w Orońsku o nr inw. 101/580".</t>
  </si>
  <si>
    <t>Rozebranie nadziemnej konstrukcji stalowej</t>
  </si>
  <si>
    <t>kg</t>
  </si>
  <si>
    <t>Wykuce z muru okien i drzwi -1szt.</t>
  </si>
  <si>
    <t>Rozebranie elementów stropu żelbetowego</t>
  </si>
  <si>
    <t>Rozebranie betonowych ław, stóp fundamentowych poniżej terenu.</t>
  </si>
  <si>
    <t>Rozebranie ścian poniżej terenu</t>
  </si>
  <si>
    <t>Rozebranie schodów (biegów) o konstrukcji betonowej / żelbetowej poniżej terenu</t>
  </si>
  <si>
    <t>Rozebranie elementów posadzki poniżej terenu</t>
  </si>
  <si>
    <t xml:space="preserve">Razem wartość zł kosztorysu netto :  </t>
  </si>
  <si>
    <t xml:space="preserve">Warttość zł podatku VAT  23 % :   </t>
  </si>
  <si>
    <t xml:space="preserve">Razem wartość zł kosztorysu brutto :   </t>
  </si>
  <si>
    <r>
      <rPr>
        <i/>
        <sz val="11"/>
        <color indexed="8"/>
        <rFont val="Arial Narrow"/>
        <family val="2"/>
        <charset val="238"/>
      </rPr>
      <t>Inwestor :</t>
    </r>
    <r>
      <rPr>
        <sz val="11"/>
        <color theme="1"/>
        <rFont val="Arial Narrow"/>
        <family val="2"/>
        <charset val="238"/>
      </rPr>
      <t xml:space="preserve"> </t>
    </r>
    <r>
      <rPr>
        <b/>
        <i/>
        <sz val="11"/>
        <color indexed="8"/>
        <rFont val="Arial Narrow"/>
        <family val="2"/>
        <charset val="238"/>
      </rPr>
      <t>Nadleśnictwo Radom; ul. Janiszewska 48; 26-600 Radom</t>
    </r>
  </si>
  <si>
    <t>Sporządził :</t>
  </si>
  <si>
    <r>
      <rPr>
        <i/>
        <sz val="14"/>
        <color indexed="8"/>
        <rFont val="Arial Narrow"/>
        <family val="2"/>
        <charset val="238"/>
      </rPr>
      <t>Nazwa inwestycji:</t>
    </r>
    <r>
      <rPr>
        <b/>
        <i/>
        <sz val="14"/>
        <color indexed="8"/>
        <rFont val="Arial Narrow"/>
        <family val="2"/>
        <charset val="238"/>
      </rPr>
      <t xml:space="preserve"> "Rozbiórka obiektu przepompowni II na terenie Szkółki Leśnej w Orońsku o nr inw. 101/580".</t>
    </r>
  </si>
  <si>
    <t xml:space="preserve">Wartość złomu z rozbieranego budynku   </t>
  </si>
  <si>
    <t>KOSZTORYS OFERTOWY- wartość materiałów z rozbiórki</t>
  </si>
  <si>
    <r>
      <rPr>
        <i/>
        <sz val="11"/>
        <color indexed="8"/>
        <rFont val="Arial Narrow"/>
        <family val="2"/>
        <charset val="238"/>
      </rPr>
      <t>Data opracowania :</t>
    </r>
    <r>
      <rPr>
        <i/>
        <sz val="11"/>
        <color theme="1"/>
        <rFont val="Arial Narrow"/>
        <family val="2"/>
        <charset val="238"/>
      </rPr>
      <t xml:space="preserve"> </t>
    </r>
  </si>
  <si>
    <t>Data opracowania :</t>
  </si>
  <si>
    <t>KOSZTORYS OFERTOWY</t>
  </si>
  <si>
    <t>"Rozbiórka obiektu przepompowni II na terenie Szkółki Leśnej w Orońsku o nr inw. 101/580".".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</si>
</sst>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5" x14ac:knownFonts="1">
    <font>
      <sz val="10"/>
      <color indexed="64"/>
      <name val="Arial"/>
      <charset val="1"/>
    </font>
    <font>
      <i/>
      <sz val="12"/>
      <color indexed="64"/>
      <name val="Arial Narrow"/>
      <family val="2"/>
      <charset val="238"/>
    </font>
    <font>
      <i/>
      <sz val="12"/>
      <color rgb="FFFF0000"/>
      <name val="Arial Narrow"/>
      <family val="2"/>
      <charset val="238"/>
    </font>
    <font>
      <b/>
      <i/>
      <sz val="12"/>
      <color rgb="FFFF0000"/>
      <name val="Arial Narrow"/>
      <family val="2"/>
      <charset val="238"/>
    </font>
    <font>
      <b/>
      <i/>
      <sz val="14"/>
      <color indexed="64"/>
      <name val="Arial Narrow"/>
      <family val="2"/>
      <charset val="238"/>
    </font>
    <font>
      <i/>
      <sz val="14"/>
      <color indexed="64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12"/>
      <name val="Arial Narrow"/>
      <family val="2"/>
      <charset val="238"/>
    </font>
    <font>
      <b/>
      <i/>
      <sz val="12"/>
      <color rgb="FF0070C0"/>
      <name val="Arial Narrow"/>
      <family val="2"/>
      <charset val="238"/>
    </font>
    <font>
      <sz val="10"/>
      <color indexed="64"/>
      <name val="Arial"/>
      <charset val="1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i/>
      <sz val="16"/>
      <color theme="1"/>
      <name val="Arial Narrow"/>
      <family val="2"/>
      <charset val="238"/>
    </font>
    <font>
      <b/>
      <i/>
      <sz val="14"/>
      <color indexed="8"/>
      <name val="Arial Narrow"/>
      <family val="2"/>
      <charset val="238"/>
    </font>
    <font>
      <i/>
      <sz val="14"/>
      <color indexed="8"/>
      <name val="Arial Narrow"/>
      <family val="2"/>
      <charset val="238"/>
    </font>
    <font>
      <b/>
      <i/>
      <sz val="14"/>
      <color theme="1"/>
      <name val="Arial Narrow"/>
      <family val="2"/>
      <charset val="238"/>
    </font>
    <font>
      <b/>
      <i/>
      <sz val="13.5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i/>
      <sz val="11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i/>
      <sz val="10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8"/>
      <name val="Arial"/>
      <charset val="1"/>
    </font>
    <font>
      <b/>
      <i/>
      <sz val="14"/>
      <color rgb="FF0070C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top" wrapText="1"/>
    </xf>
    <xf numFmtId="0" fontId="1" fillId="0" borderId="0" xfId="0" applyFont="1" applyFill="1"/>
    <xf numFmtId="4" fontId="1" fillId="0" borderId="0" xfId="0" applyNumberFormat="1" applyFont="1" applyFill="1"/>
    <xf numFmtId="0" fontId="1" fillId="0" borderId="0" xfId="0" applyNumberFormat="1" applyFont="1" applyAlignment="1">
      <alignment vertical="top" wrapText="1"/>
    </xf>
    <xf numFmtId="0" fontId="3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1" fillId="0" borderId="0" xfId="0" applyNumberFormat="1" applyFont="1" applyAlignment="1">
      <alignment vertical="center"/>
    </xf>
    <xf numFmtId="4" fontId="8" fillId="0" borderId="1" xfId="0" applyNumberFormat="1" applyFont="1" applyFill="1" applyBorder="1"/>
    <xf numFmtId="0" fontId="6" fillId="0" borderId="1" xfId="0" applyNumberFormat="1" applyFont="1" applyFill="1" applyBorder="1" applyAlignment="1">
      <alignment vertical="center" wrapText="1"/>
    </xf>
    <xf numFmtId="0" fontId="6" fillId="0" borderId="0" xfId="0" applyNumberFormat="1" applyFont="1" applyFill="1" applyAlignment="1">
      <alignment vertical="center" wrapText="1"/>
    </xf>
    <xf numFmtId="0" fontId="6" fillId="0" borderId="0" xfId="0" applyNumberFormat="1" applyFont="1" applyAlignment="1">
      <alignment vertical="center" wrapText="1"/>
    </xf>
    <xf numFmtId="0" fontId="2" fillId="0" borderId="1" xfId="0" applyNumberFormat="1" applyFont="1" applyFill="1" applyBorder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7" fillId="2" borderId="3" xfId="0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0" fontId="17" fillId="2" borderId="5" xfId="0" applyFont="1" applyFill="1" applyBorder="1" applyAlignment="1">
      <alignment vertical="center"/>
    </xf>
    <xf numFmtId="164" fontId="17" fillId="2" borderId="1" xfId="1" applyFont="1" applyFill="1" applyBorder="1" applyAlignment="1">
      <alignment vertical="center"/>
    </xf>
    <xf numFmtId="0" fontId="18" fillId="0" borderId="0" xfId="0" applyFont="1"/>
    <xf numFmtId="0" fontId="11" fillId="0" borderId="0" xfId="0" applyFont="1"/>
    <xf numFmtId="10" fontId="11" fillId="0" borderId="0" xfId="0" applyNumberFormat="1" applyFont="1"/>
    <xf numFmtId="10" fontId="11" fillId="0" borderId="0" xfId="2" applyNumberFormat="1" applyFont="1"/>
    <xf numFmtId="0" fontId="21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2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4" fontId="8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/>
    <xf numFmtId="0" fontId="19" fillId="0" borderId="0" xfId="0" applyFont="1"/>
    <xf numFmtId="0" fontId="8" fillId="0" borderId="1" xfId="0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/>
    </xf>
    <xf numFmtId="0" fontId="6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2" xfId="0" applyNumberFormat="1" applyFont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K28"/>
  <sheetViews>
    <sheetView topLeftCell="A16" zoomScale="115" zoomScaleNormal="115" workbookViewId="0">
      <selection activeCell="B3" sqref="B3:I3"/>
    </sheetView>
  </sheetViews>
  <sheetFormatPr defaultRowHeight="15.75" x14ac:dyDescent="0.25"/>
  <cols>
    <col min="1" max="1" width="2.85546875" style="1" customWidth="1"/>
    <col min="2" max="2" width="5" style="24" customWidth="1"/>
    <col min="3" max="3" width="11" style="6" customWidth="1"/>
    <col min="4" max="4" width="14.5703125" style="6" customWidth="1"/>
    <col min="5" max="5" width="54" style="6" customWidth="1"/>
    <col min="6" max="6" width="7.42578125" style="6" customWidth="1"/>
    <col min="7" max="7" width="9.140625" style="6" customWidth="1"/>
    <col min="8" max="8" width="11.140625" style="1" customWidth="1"/>
    <col min="9" max="9" width="12.28515625" style="1" customWidth="1"/>
    <col min="10" max="16384" width="9.140625" style="1"/>
  </cols>
  <sheetData>
    <row r="2" spans="2:9" x14ac:dyDescent="0.25">
      <c r="B2" s="60"/>
      <c r="C2" s="60"/>
      <c r="D2" s="60"/>
      <c r="E2" s="60"/>
      <c r="F2" s="60"/>
      <c r="G2" s="60"/>
      <c r="H2" s="60"/>
      <c r="I2" s="60"/>
    </row>
    <row r="3" spans="2:9" ht="18" x14ac:dyDescent="0.25">
      <c r="B3" s="61" t="s">
        <v>71</v>
      </c>
      <c r="C3" s="61"/>
      <c r="D3" s="61"/>
      <c r="E3" s="61"/>
      <c r="F3" s="61"/>
      <c r="G3" s="61"/>
      <c r="H3" s="62"/>
      <c r="I3" s="62"/>
    </row>
    <row r="4" spans="2:9" ht="27.75" customHeight="1" x14ac:dyDescent="0.25">
      <c r="B4" s="61" t="s">
        <v>52</v>
      </c>
      <c r="C4" s="61"/>
      <c r="D4" s="61"/>
      <c r="E4" s="61"/>
      <c r="F4" s="61"/>
      <c r="G4" s="61"/>
      <c r="H4" s="63"/>
      <c r="I4" s="63"/>
    </row>
    <row r="5" spans="2:9" s="2" customFormat="1" ht="47.25" x14ac:dyDescent="0.2">
      <c r="B5" s="10" t="s">
        <v>0</v>
      </c>
      <c r="C5" s="10" t="s">
        <v>22</v>
      </c>
      <c r="D5" s="10" t="s">
        <v>1</v>
      </c>
      <c r="E5" s="10" t="s">
        <v>2</v>
      </c>
      <c r="F5" s="10" t="s">
        <v>3</v>
      </c>
      <c r="G5" s="10" t="s">
        <v>4</v>
      </c>
      <c r="H5" s="11" t="s">
        <v>24</v>
      </c>
      <c r="I5" s="11" t="s">
        <v>25</v>
      </c>
    </row>
    <row r="6" spans="2:9" s="2" customFormat="1" x14ac:dyDescent="0.2">
      <c r="B6" s="10" t="s">
        <v>5</v>
      </c>
      <c r="C6" s="10">
        <v>2</v>
      </c>
      <c r="D6" s="10">
        <v>4</v>
      </c>
      <c r="E6" s="10">
        <v>5</v>
      </c>
      <c r="F6" s="10">
        <v>6</v>
      </c>
      <c r="G6" s="10">
        <v>7</v>
      </c>
      <c r="H6" s="12">
        <v>8</v>
      </c>
      <c r="I6" s="12">
        <v>9</v>
      </c>
    </row>
    <row r="7" spans="2:9" s="2" customFormat="1" ht="30.75" customHeight="1" x14ac:dyDescent="0.2">
      <c r="B7" s="14"/>
      <c r="C7" s="58" t="s">
        <v>23</v>
      </c>
      <c r="D7" s="7"/>
      <c r="E7" s="13" t="s">
        <v>6</v>
      </c>
      <c r="F7" s="7"/>
      <c r="G7" s="7"/>
      <c r="H7" s="25"/>
      <c r="I7" s="25"/>
    </row>
    <row r="8" spans="2:9" ht="33.75" customHeight="1" x14ac:dyDescent="0.25">
      <c r="B8" s="9" t="s">
        <v>29</v>
      </c>
      <c r="C8" s="59"/>
      <c r="D8" s="9" t="s">
        <v>7</v>
      </c>
      <c r="E8" s="16" t="s">
        <v>8</v>
      </c>
      <c r="F8" s="9" t="s">
        <v>9</v>
      </c>
      <c r="G8" s="18">
        <f>6*4</f>
        <v>24</v>
      </c>
      <c r="H8" s="17"/>
      <c r="I8" s="17">
        <f>G8*H8</f>
        <v>0</v>
      </c>
    </row>
    <row r="9" spans="2:9" ht="47.25" x14ac:dyDescent="0.25">
      <c r="B9" s="9" t="s">
        <v>30</v>
      </c>
      <c r="C9" s="59"/>
      <c r="D9" s="9" t="s">
        <v>10</v>
      </c>
      <c r="E9" s="16" t="s">
        <v>11</v>
      </c>
      <c r="F9" s="9" t="s">
        <v>12</v>
      </c>
      <c r="G9" s="18">
        <f>6*4*3.2</f>
        <v>76.800000000000011</v>
      </c>
      <c r="H9" s="17"/>
      <c r="I9" s="17">
        <f t="shared" ref="I9:I23" si="0">G9*H9</f>
        <v>0</v>
      </c>
    </row>
    <row r="10" spans="2:9" ht="31.5" x14ac:dyDescent="0.25">
      <c r="B10" s="9" t="s">
        <v>31</v>
      </c>
      <c r="C10" s="59"/>
      <c r="D10" s="9" t="s">
        <v>13</v>
      </c>
      <c r="E10" s="16" t="s">
        <v>14</v>
      </c>
      <c r="F10" s="9" t="s">
        <v>12</v>
      </c>
      <c r="G10" s="18">
        <f>G9</f>
        <v>76.800000000000011</v>
      </c>
      <c r="H10" s="17"/>
      <c r="I10" s="17">
        <f t="shared" si="0"/>
        <v>0</v>
      </c>
    </row>
    <row r="11" spans="2:9" ht="32.25" customHeight="1" x14ac:dyDescent="0.25">
      <c r="B11" s="9" t="s">
        <v>32</v>
      </c>
      <c r="C11" s="59"/>
      <c r="D11" s="9" t="s">
        <v>15</v>
      </c>
      <c r="E11" s="16" t="s">
        <v>48</v>
      </c>
      <c r="F11" s="9" t="s">
        <v>47</v>
      </c>
      <c r="G11" s="18">
        <v>1</v>
      </c>
      <c r="H11" s="17"/>
      <c r="I11" s="17">
        <f t="shared" si="0"/>
        <v>0</v>
      </c>
    </row>
    <row r="12" spans="2:9" s="2" customFormat="1" x14ac:dyDescent="0.2">
      <c r="B12" s="14"/>
      <c r="C12" s="58" t="s">
        <v>23</v>
      </c>
      <c r="D12" s="7"/>
      <c r="E12" s="13" t="s">
        <v>16</v>
      </c>
      <c r="F12" s="7"/>
      <c r="G12" s="19"/>
      <c r="H12" s="8"/>
      <c r="I12" s="8"/>
    </row>
    <row r="13" spans="2:9" ht="31.5" customHeight="1" x14ac:dyDescent="0.25">
      <c r="B13" s="9" t="s">
        <v>33</v>
      </c>
      <c r="C13" s="59"/>
      <c r="D13" s="15" t="s">
        <v>15</v>
      </c>
      <c r="E13" s="16" t="s">
        <v>53</v>
      </c>
      <c r="F13" s="9" t="s">
        <v>54</v>
      </c>
      <c r="G13" s="18">
        <v>800</v>
      </c>
      <c r="H13" s="17"/>
      <c r="I13" s="17">
        <f t="shared" si="0"/>
        <v>0</v>
      </c>
    </row>
    <row r="14" spans="2:9" ht="31.5" x14ac:dyDescent="0.25">
      <c r="B14" s="9" t="s">
        <v>34</v>
      </c>
      <c r="C14" s="59"/>
      <c r="D14" s="15" t="s">
        <v>50</v>
      </c>
      <c r="E14" s="16" t="s">
        <v>55</v>
      </c>
      <c r="F14" s="9" t="s">
        <v>51</v>
      </c>
      <c r="G14" s="18">
        <v>1</v>
      </c>
      <c r="H14" s="17"/>
      <c r="I14" s="17">
        <f t="shared" si="0"/>
        <v>0</v>
      </c>
    </row>
    <row r="15" spans="2:9" ht="32.25" customHeight="1" x14ac:dyDescent="0.25">
      <c r="B15" s="9" t="s">
        <v>35</v>
      </c>
      <c r="C15" s="59"/>
      <c r="D15" s="15" t="s">
        <v>49</v>
      </c>
      <c r="E15" s="16" t="s">
        <v>56</v>
      </c>
      <c r="F15" s="9" t="s">
        <v>9</v>
      </c>
      <c r="G15" s="18">
        <f>6*4</f>
        <v>24</v>
      </c>
      <c r="H15" s="17"/>
      <c r="I15" s="17">
        <f t="shared" si="0"/>
        <v>0</v>
      </c>
    </row>
    <row r="16" spans="2:9" ht="31.5" x14ac:dyDescent="0.25">
      <c r="B16" s="9" t="s">
        <v>36</v>
      </c>
      <c r="C16" s="59"/>
      <c r="D16" s="15" t="s">
        <v>15</v>
      </c>
      <c r="E16" s="16" t="s">
        <v>60</v>
      </c>
      <c r="F16" s="9" t="s">
        <v>9</v>
      </c>
      <c r="G16" s="18">
        <f>6*4</f>
        <v>24</v>
      </c>
      <c r="H16" s="17"/>
      <c r="I16" s="17">
        <f t="shared" si="0"/>
        <v>0</v>
      </c>
    </row>
    <row r="17" spans="2:11" ht="31.5" x14ac:dyDescent="0.25">
      <c r="B17" s="9" t="s">
        <v>37</v>
      </c>
      <c r="C17" s="59"/>
      <c r="D17" s="15" t="s">
        <v>15</v>
      </c>
      <c r="E17" s="16" t="s">
        <v>59</v>
      </c>
      <c r="F17" s="9" t="s">
        <v>12</v>
      </c>
      <c r="G17" s="18">
        <v>5</v>
      </c>
      <c r="H17" s="17"/>
      <c r="I17" s="17">
        <f t="shared" si="0"/>
        <v>0</v>
      </c>
    </row>
    <row r="18" spans="2:11" ht="33" customHeight="1" x14ac:dyDescent="0.25">
      <c r="B18" s="9" t="s">
        <v>38</v>
      </c>
      <c r="C18" s="59"/>
      <c r="D18" s="15" t="s">
        <v>15</v>
      </c>
      <c r="E18" s="16" t="s">
        <v>58</v>
      </c>
      <c r="F18" s="9" t="s">
        <v>12</v>
      </c>
      <c r="G18" s="18">
        <f>5*2*0.25*2+2*4*2*0.25</f>
        <v>9</v>
      </c>
      <c r="H18" s="17"/>
      <c r="I18" s="17">
        <f t="shared" si="0"/>
        <v>0</v>
      </c>
    </row>
    <row r="19" spans="2:11" ht="31.5" x14ac:dyDescent="0.25">
      <c r="B19" s="9" t="s">
        <v>39</v>
      </c>
      <c r="C19" s="59"/>
      <c r="D19" s="15" t="s">
        <v>15</v>
      </c>
      <c r="E19" s="16" t="s">
        <v>57</v>
      </c>
      <c r="F19" s="9" t="s">
        <v>12</v>
      </c>
      <c r="G19" s="18">
        <f>G15*1.2</f>
        <v>28.799999999999997</v>
      </c>
      <c r="H19" s="17"/>
      <c r="I19" s="17">
        <f t="shared" si="0"/>
        <v>0</v>
      </c>
    </row>
    <row r="20" spans="2:11" ht="48" customHeight="1" x14ac:dyDescent="0.25">
      <c r="B20" s="9" t="s">
        <v>40</v>
      </c>
      <c r="C20" s="59"/>
      <c r="D20" s="15" t="s">
        <v>18</v>
      </c>
      <c r="E20" s="16" t="s">
        <v>19</v>
      </c>
      <c r="F20" s="9" t="s">
        <v>12</v>
      </c>
      <c r="G20" s="18">
        <f>SUM(G19:G19)+SUM(G18:G18)+G17</f>
        <v>42.8</v>
      </c>
      <c r="H20" s="17"/>
      <c r="I20" s="17">
        <f t="shared" si="0"/>
        <v>0</v>
      </c>
      <c r="K20" s="20"/>
    </row>
    <row r="21" spans="2:11" ht="33" customHeight="1" x14ac:dyDescent="0.25">
      <c r="B21" s="9" t="s">
        <v>41</v>
      </c>
      <c r="C21" s="59"/>
      <c r="D21" s="15" t="s">
        <v>20</v>
      </c>
      <c r="E21" s="16" t="s">
        <v>21</v>
      </c>
      <c r="F21" s="9" t="s">
        <v>12</v>
      </c>
      <c r="G21" s="18">
        <f>G20</f>
        <v>42.8</v>
      </c>
      <c r="H21" s="17"/>
      <c r="I21" s="17">
        <f t="shared" si="0"/>
        <v>0</v>
      </c>
    </row>
    <row r="22" spans="2:11" ht="63" x14ac:dyDescent="0.25">
      <c r="B22" s="9" t="s">
        <v>42</v>
      </c>
      <c r="C22" s="59"/>
      <c r="D22" s="15" t="s">
        <v>45</v>
      </c>
      <c r="E22" s="16" t="s">
        <v>46</v>
      </c>
      <c r="F22" s="9" t="s">
        <v>12</v>
      </c>
      <c r="G22" s="18">
        <f>G20</f>
        <v>42.8</v>
      </c>
      <c r="H22" s="17"/>
      <c r="I22" s="17">
        <f t="shared" si="0"/>
        <v>0</v>
      </c>
    </row>
    <row r="23" spans="2:11" ht="32.25" customHeight="1" x14ac:dyDescent="0.25">
      <c r="B23" s="9" t="s">
        <v>43</v>
      </c>
      <c r="C23" s="59"/>
      <c r="D23" s="15" t="s">
        <v>15</v>
      </c>
      <c r="E23" s="16" t="s">
        <v>44</v>
      </c>
      <c r="F23" s="9" t="s">
        <v>17</v>
      </c>
      <c r="G23" s="18">
        <f>G20*2.5</f>
        <v>107</v>
      </c>
      <c r="H23" s="17"/>
      <c r="I23" s="17">
        <f t="shared" si="0"/>
        <v>0</v>
      </c>
    </row>
    <row r="24" spans="2:11" x14ac:dyDescent="0.25">
      <c r="B24" s="22"/>
      <c r="C24" s="56" t="s">
        <v>26</v>
      </c>
      <c r="D24" s="57"/>
      <c r="E24" s="57"/>
      <c r="F24" s="57"/>
      <c r="G24" s="57"/>
      <c r="H24" s="57"/>
      <c r="I24" s="21">
        <f>SUM(I8:I23)</f>
        <v>0</v>
      </c>
    </row>
    <row r="25" spans="2:11" x14ac:dyDescent="0.25">
      <c r="B25" s="22"/>
      <c r="C25" s="56" t="s">
        <v>27</v>
      </c>
      <c r="D25" s="57"/>
      <c r="E25" s="57"/>
      <c r="F25" s="57"/>
      <c r="G25" s="57"/>
      <c r="H25" s="57"/>
      <c r="I25" s="21">
        <f>I24*0.23</f>
        <v>0</v>
      </c>
    </row>
    <row r="26" spans="2:11" x14ac:dyDescent="0.25">
      <c r="B26" s="14"/>
      <c r="C26" s="56" t="s">
        <v>28</v>
      </c>
      <c r="D26" s="57"/>
      <c r="E26" s="57"/>
      <c r="F26" s="57"/>
      <c r="G26" s="57"/>
      <c r="H26" s="57"/>
      <c r="I26" s="21">
        <f>I24+I25</f>
        <v>0</v>
      </c>
    </row>
    <row r="27" spans="2:11" x14ac:dyDescent="0.25">
      <c r="B27" s="23"/>
      <c r="C27" s="3"/>
      <c r="D27" s="3"/>
      <c r="E27" s="3"/>
      <c r="F27" s="3"/>
      <c r="G27" s="3"/>
      <c r="H27" s="4"/>
      <c r="I27" s="5"/>
    </row>
    <row r="28" spans="2:11" x14ac:dyDescent="0.25">
      <c r="B28" s="23"/>
      <c r="C28" s="3"/>
      <c r="D28" s="3"/>
      <c r="E28" s="3"/>
      <c r="F28" s="3"/>
      <c r="G28" s="3"/>
      <c r="H28" s="4"/>
      <c r="I28" s="4"/>
    </row>
  </sheetData>
  <mergeCells count="8">
    <mergeCell ref="C26:H26"/>
    <mergeCell ref="C7:C11"/>
    <mergeCell ref="C12:C23"/>
    <mergeCell ref="B2:I2"/>
    <mergeCell ref="B3:I3"/>
    <mergeCell ref="B4:I4"/>
    <mergeCell ref="C24:H24"/>
    <mergeCell ref="C25:H25"/>
  </mergeCells>
  <phoneticPr fontId="23" type="noConversion"/>
  <printOptions horizontalCentered="1"/>
  <pageMargins left="0.8" right="0.8" top="0.4" bottom="0.4" header="0.2" footer="0.2"/>
  <pageSetup paperSize="9" scale="69" firstPageNumber="4294967295" fitToHeight="0" orientation="portrait" horizontalDpi="300" verticalDpi="300" r:id="rId1"/>
  <headerFooter alignWithMargins="0"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workbookViewId="0">
      <selection activeCell="M20" sqref="M20"/>
    </sheetView>
  </sheetViews>
  <sheetFormatPr defaultRowHeight="16.5" x14ac:dyDescent="0.3"/>
  <cols>
    <col min="1" max="1" width="9.140625" style="26"/>
    <col min="2" max="2" width="29.42578125" style="26" customWidth="1"/>
    <col min="3" max="3" width="31.42578125" style="26" customWidth="1"/>
    <col min="4" max="4" width="26.140625" style="26" customWidth="1"/>
    <col min="5" max="5" width="12" style="26" customWidth="1"/>
    <col min="6" max="16384" width="9.140625" style="26"/>
  </cols>
  <sheetData>
    <row r="3" spans="2:5" x14ac:dyDescent="0.3">
      <c r="E3" s="27"/>
    </row>
    <row r="4" spans="2:5" ht="20.25" x14ac:dyDescent="0.3">
      <c r="B4" s="64" t="s">
        <v>71</v>
      </c>
      <c r="C4" s="64"/>
      <c r="D4" s="64"/>
      <c r="E4" s="64"/>
    </row>
    <row r="5" spans="2:5" ht="46.5" customHeight="1" x14ac:dyDescent="0.3">
      <c r="B5" s="65" t="s">
        <v>66</v>
      </c>
      <c r="C5" s="66"/>
      <c r="D5" s="66"/>
      <c r="E5" s="66"/>
    </row>
    <row r="6" spans="2:5" ht="18" x14ac:dyDescent="0.3">
      <c r="B6" s="28"/>
      <c r="C6" s="29"/>
      <c r="D6" s="29"/>
      <c r="E6" s="29"/>
    </row>
    <row r="7" spans="2:5" ht="18" x14ac:dyDescent="0.3">
      <c r="B7" s="28"/>
      <c r="C7" s="29"/>
      <c r="D7" s="29"/>
      <c r="E7" s="29"/>
    </row>
    <row r="8" spans="2:5" ht="18" x14ac:dyDescent="0.3">
      <c r="B8" s="28"/>
      <c r="C8" s="29"/>
      <c r="D8" s="29"/>
      <c r="E8" s="29"/>
    </row>
    <row r="9" spans="2:5" x14ac:dyDescent="0.3">
      <c r="B9" s="30" t="s">
        <v>61</v>
      </c>
      <c r="C9" s="31"/>
      <c r="D9" s="32"/>
      <c r="E9" s="33">
        <f>'Kosztorys ofertowy'!I24</f>
        <v>0</v>
      </c>
    </row>
    <row r="10" spans="2:5" x14ac:dyDescent="0.3">
      <c r="B10" s="30" t="s">
        <v>62</v>
      </c>
      <c r="C10" s="31"/>
      <c r="D10" s="32"/>
      <c r="E10" s="33">
        <f>'Kosztorys ofertowy'!I25</f>
        <v>0</v>
      </c>
    </row>
    <row r="11" spans="2:5" x14ac:dyDescent="0.3">
      <c r="B11" s="30" t="s">
        <v>63</v>
      </c>
      <c r="C11" s="31"/>
      <c r="D11" s="32"/>
      <c r="E11" s="33">
        <f>'Kosztorys ofertowy'!I26</f>
        <v>0</v>
      </c>
    </row>
    <row r="13" spans="2:5" x14ac:dyDescent="0.3">
      <c r="B13" s="34"/>
      <c r="C13" s="35"/>
      <c r="D13" s="35"/>
    </row>
    <row r="14" spans="2:5" x14ac:dyDescent="0.3">
      <c r="B14" s="35"/>
      <c r="C14" s="36"/>
      <c r="D14" s="35"/>
    </row>
    <row r="15" spans="2:5" x14ac:dyDescent="0.3">
      <c r="B15" s="35"/>
      <c r="C15" s="36"/>
      <c r="D15" s="35"/>
    </row>
    <row r="16" spans="2:5" x14ac:dyDescent="0.3">
      <c r="B16" s="35"/>
      <c r="C16" s="37"/>
      <c r="D16" s="35"/>
    </row>
    <row r="18" spans="2:5" x14ac:dyDescent="0.3">
      <c r="B18" s="26" t="s">
        <v>64</v>
      </c>
    </row>
    <row r="19" spans="2:5" x14ac:dyDescent="0.3">
      <c r="B19" s="55" t="s">
        <v>70</v>
      </c>
    </row>
    <row r="22" spans="2:5" x14ac:dyDescent="0.3">
      <c r="B22" s="67"/>
      <c r="C22" s="67"/>
      <c r="D22" s="67"/>
      <c r="E22" s="67"/>
    </row>
    <row r="24" spans="2:5" x14ac:dyDescent="0.3">
      <c r="B24" s="38" t="s">
        <v>65</v>
      </c>
      <c r="C24" s="39"/>
    </row>
    <row r="25" spans="2:5" x14ac:dyDescent="0.3">
      <c r="B25" s="40"/>
    </row>
  </sheetData>
  <mergeCells count="3">
    <mergeCell ref="B4:E4"/>
    <mergeCell ref="B5:E5"/>
    <mergeCell ref="B22:E22"/>
  </mergeCells>
  <pageMargins left="0.7" right="0.7" top="0.75" bottom="0.75" header="0.3" footer="0.3"/>
  <pageSetup paperSize="9" scale="82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1"/>
  <sheetViews>
    <sheetView tabSelected="1" workbookViewId="0">
      <selection activeCell="H15" sqref="H15"/>
    </sheetView>
  </sheetViews>
  <sheetFormatPr defaultRowHeight="15.75" x14ac:dyDescent="0.25"/>
  <cols>
    <col min="1" max="1" width="2.85546875" style="1" customWidth="1"/>
    <col min="2" max="2" width="5" style="52" customWidth="1"/>
    <col min="3" max="3" width="14.5703125" style="53" customWidth="1"/>
    <col min="4" max="4" width="37.7109375" style="53" customWidth="1"/>
    <col min="5" max="5" width="7.42578125" style="53" customWidth="1"/>
    <col min="6" max="6" width="9.140625" style="53"/>
    <col min="7" max="7" width="9.85546875" style="1" customWidth="1"/>
    <col min="8" max="8" width="9.28515625" style="1" customWidth="1"/>
    <col min="9" max="16384" width="9.140625" style="1"/>
  </cols>
  <sheetData>
    <row r="2" spans="2:8" x14ac:dyDescent="0.25">
      <c r="B2" s="69"/>
      <c r="C2" s="69"/>
      <c r="D2" s="69"/>
      <c r="E2" s="69"/>
      <c r="F2" s="69"/>
      <c r="G2" s="69"/>
      <c r="H2" s="69"/>
    </row>
    <row r="3" spans="2:8" ht="18" x14ac:dyDescent="0.25">
      <c r="B3" s="70" t="s">
        <v>68</v>
      </c>
      <c r="C3" s="70"/>
      <c r="D3" s="70"/>
      <c r="E3" s="70"/>
      <c r="F3" s="70"/>
      <c r="G3" s="71"/>
      <c r="H3" s="71"/>
    </row>
    <row r="4" spans="2:8" ht="34.5" customHeight="1" x14ac:dyDescent="0.25">
      <c r="B4" s="72" t="s">
        <v>72</v>
      </c>
      <c r="C4" s="72"/>
      <c r="D4" s="72"/>
      <c r="E4" s="72"/>
      <c r="F4" s="72"/>
      <c r="G4" s="73"/>
      <c r="H4" s="73"/>
    </row>
    <row r="5" spans="2:8" s="51" customFormat="1" ht="47.25" x14ac:dyDescent="0.2">
      <c r="B5" s="41" t="s">
        <v>0</v>
      </c>
      <c r="C5" s="41" t="s">
        <v>1</v>
      </c>
      <c r="D5" s="41" t="s">
        <v>2</v>
      </c>
      <c r="E5" s="41" t="s">
        <v>3</v>
      </c>
      <c r="F5" s="41" t="s">
        <v>4</v>
      </c>
      <c r="G5" s="42" t="s">
        <v>24</v>
      </c>
      <c r="H5" s="42" t="s">
        <v>25</v>
      </c>
    </row>
    <row r="6" spans="2:8" s="51" customFormat="1" x14ac:dyDescent="0.2">
      <c r="B6" s="41" t="s">
        <v>5</v>
      </c>
      <c r="C6" s="41">
        <v>4</v>
      </c>
      <c r="D6" s="41">
        <v>5</v>
      </c>
      <c r="E6" s="41">
        <v>6</v>
      </c>
      <c r="F6" s="41">
        <v>7</v>
      </c>
      <c r="G6" s="43">
        <v>8</v>
      </c>
      <c r="H6" s="43">
        <v>9</v>
      </c>
    </row>
    <row r="7" spans="2:8" s="51" customFormat="1" ht="31.5" x14ac:dyDescent="0.2">
      <c r="B7" s="44" t="s">
        <v>29</v>
      </c>
      <c r="C7" s="44" t="s">
        <v>15</v>
      </c>
      <c r="D7" s="45" t="s">
        <v>67</v>
      </c>
      <c r="E7" s="44" t="s">
        <v>54</v>
      </c>
      <c r="F7" s="46">
        <v>800</v>
      </c>
      <c r="G7" s="47"/>
      <c r="H7" s="47">
        <f>F7*G7</f>
        <v>0</v>
      </c>
    </row>
    <row r="8" spans="2:8" x14ac:dyDescent="0.25">
      <c r="B8" s="48"/>
      <c r="C8" s="68" t="s">
        <v>26</v>
      </c>
      <c r="D8" s="68"/>
      <c r="E8" s="68"/>
      <c r="F8" s="68"/>
      <c r="G8" s="68"/>
      <c r="H8" s="49">
        <f>SUM(H7:H7)</f>
        <v>0</v>
      </c>
    </row>
    <row r="9" spans="2:8" x14ac:dyDescent="0.25">
      <c r="B9" s="48"/>
      <c r="C9" s="68" t="s">
        <v>27</v>
      </c>
      <c r="D9" s="68"/>
      <c r="E9" s="68"/>
      <c r="F9" s="68"/>
      <c r="G9" s="68"/>
      <c r="H9" s="49">
        <f>H8*0.23</f>
        <v>0</v>
      </c>
    </row>
    <row r="10" spans="2:8" x14ac:dyDescent="0.25">
      <c r="B10" s="50"/>
      <c r="C10" s="68" t="s">
        <v>28</v>
      </c>
      <c r="D10" s="68"/>
      <c r="E10" s="68"/>
      <c r="F10" s="68"/>
      <c r="G10" s="68"/>
      <c r="H10" s="49">
        <f>H8+H9</f>
        <v>0</v>
      </c>
    </row>
    <row r="11" spans="2:8" x14ac:dyDescent="0.25">
      <c r="H11" s="54"/>
    </row>
  </sheetData>
  <mergeCells count="6">
    <mergeCell ref="C9:G9"/>
    <mergeCell ref="C10:G10"/>
    <mergeCell ref="B2:H2"/>
    <mergeCell ref="B3:H3"/>
    <mergeCell ref="B4:H4"/>
    <mergeCell ref="C8:G8"/>
  </mergeCells>
  <pageMargins left="0.7" right="0.7" top="0.75" bottom="0.75" header="0.3" footer="0.3"/>
  <pageSetup paperSize="9" scale="9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25"/>
  <sheetViews>
    <sheetView workbookViewId="0">
      <selection activeCell="E28" sqref="E28"/>
    </sheetView>
  </sheetViews>
  <sheetFormatPr defaultRowHeight="16.5" x14ac:dyDescent="0.3"/>
  <cols>
    <col min="1" max="1" width="9.140625" style="26"/>
    <col min="2" max="2" width="29.42578125" style="26" customWidth="1"/>
    <col min="3" max="3" width="31.42578125" style="26" customWidth="1"/>
    <col min="4" max="4" width="26.140625" style="26" customWidth="1"/>
    <col min="5" max="5" width="12" style="26" customWidth="1"/>
    <col min="6" max="16384" width="9.140625" style="26"/>
  </cols>
  <sheetData>
    <row r="3" spans="2:5" x14ac:dyDescent="0.3">
      <c r="E3" s="27"/>
    </row>
    <row r="4" spans="2:5" ht="20.25" x14ac:dyDescent="0.3">
      <c r="B4" s="64" t="s">
        <v>68</v>
      </c>
      <c r="C4" s="64"/>
      <c r="D4" s="64"/>
      <c r="E4" s="64"/>
    </row>
    <row r="5" spans="2:5" ht="46.5" customHeight="1" x14ac:dyDescent="0.3">
      <c r="B5" s="65" t="s">
        <v>66</v>
      </c>
      <c r="C5" s="66"/>
      <c r="D5" s="66"/>
      <c r="E5" s="66"/>
    </row>
    <row r="6" spans="2:5" ht="18" x14ac:dyDescent="0.3">
      <c r="B6" s="28"/>
      <c r="C6" s="29"/>
      <c r="D6" s="29"/>
      <c r="E6" s="29"/>
    </row>
    <row r="7" spans="2:5" ht="18" x14ac:dyDescent="0.3">
      <c r="B7" s="28"/>
      <c r="C7" s="29"/>
      <c r="D7" s="29"/>
      <c r="E7" s="29"/>
    </row>
    <row r="8" spans="2:5" ht="18" x14ac:dyDescent="0.3">
      <c r="B8" s="28"/>
      <c r="C8" s="29"/>
      <c r="D8" s="29"/>
      <c r="E8" s="29"/>
    </row>
    <row r="9" spans="2:5" x14ac:dyDescent="0.3">
      <c r="B9" s="30" t="s">
        <v>61</v>
      </c>
      <c r="C9" s="31"/>
      <c r="D9" s="32"/>
      <c r="E9" s="33">
        <f>'Kosztorys Ofert. Odzysk mater.'!H8</f>
        <v>0</v>
      </c>
    </row>
    <row r="10" spans="2:5" x14ac:dyDescent="0.3">
      <c r="B10" s="30" t="s">
        <v>62</v>
      </c>
      <c r="C10" s="31"/>
      <c r="D10" s="32"/>
      <c r="E10" s="33">
        <f>'Kosztorys Ofert. Odzysk mater.'!H9</f>
        <v>0</v>
      </c>
    </row>
    <row r="11" spans="2:5" x14ac:dyDescent="0.3">
      <c r="B11" s="30" t="s">
        <v>63</v>
      </c>
      <c r="C11" s="31"/>
      <c r="D11" s="32"/>
      <c r="E11" s="33">
        <f>'Kosztorys Ofert. Odzysk mater.'!H10</f>
        <v>0</v>
      </c>
    </row>
    <row r="13" spans="2:5" x14ac:dyDescent="0.3">
      <c r="B13" s="34"/>
      <c r="C13" s="35"/>
      <c r="D13" s="35"/>
    </row>
    <row r="14" spans="2:5" x14ac:dyDescent="0.3">
      <c r="B14" s="35"/>
      <c r="C14" s="36"/>
      <c r="D14" s="35"/>
    </row>
    <row r="15" spans="2:5" x14ac:dyDescent="0.3">
      <c r="B15" s="35"/>
      <c r="C15" s="36"/>
      <c r="D15" s="35"/>
    </row>
    <row r="16" spans="2:5" x14ac:dyDescent="0.3">
      <c r="B16" s="35"/>
      <c r="C16" s="37"/>
      <c r="D16" s="35"/>
    </row>
    <row r="18" spans="2:5" x14ac:dyDescent="0.3">
      <c r="B18" s="26" t="s">
        <v>64</v>
      </c>
    </row>
    <row r="19" spans="2:5" x14ac:dyDescent="0.3">
      <c r="B19" s="35" t="s">
        <v>69</v>
      </c>
    </row>
    <row r="22" spans="2:5" x14ac:dyDescent="0.3">
      <c r="B22" s="67"/>
      <c r="C22" s="67"/>
      <c r="D22" s="67"/>
      <c r="E22" s="67"/>
    </row>
    <row r="24" spans="2:5" x14ac:dyDescent="0.3">
      <c r="B24" s="38" t="s">
        <v>65</v>
      </c>
      <c r="C24" s="39"/>
    </row>
    <row r="25" spans="2:5" x14ac:dyDescent="0.3">
      <c r="B25" s="40"/>
    </row>
  </sheetData>
  <mergeCells count="3">
    <mergeCell ref="B4:E4"/>
    <mergeCell ref="B5:E5"/>
    <mergeCell ref="B22:E22"/>
  </mergeCells>
  <pageMargins left="0.7" right="0.7" top="0.75" bottom="0.75" header="0.3" footer="0.3"/>
  <pageSetup paperSize="9" scale="8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2</vt:i4>
      </vt:variant>
    </vt:vector>
  </HeadingPairs>
  <TitlesOfParts>
    <vt:vector size="6" baseType="lpstr">
      <vt:lpstr>Kosztorys ofertowy</vt:lpstr>
      <vt:lpstr>Strona tyt KO</vt:lpstr>
      <vt:lpstr>Kosztorys Ofert. Odzysk mater.</vt:lpstr>
      <vt:lpstr>Strona tyt. Kosztorys Ofert.</vt:lpstr>
      <vt:lpstr>'Kosztorys ofertowy'!Obszar_wydruku</vt:lpstr>
      <vt:lpstr>'Kosztorys ofertowy'!Tytuły_wydruku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Skorupska</dc:creator>
  <cp:lastModifiedBy>Marta Antonkiewicz</cp:lastModifiedBy>
  <cp:lastPrinted>2021-05-22T13:41:03Z</cp:lastPrinted>
  <dcterms:created xsi:type="dcterms:W3CDTF">2017-03-08T09:51:30Z</dcterms:created>
  <dcterms:modified xsi:type="dcterms:W3CDTF">2021-11-03T09:19:16Z</dcterms:modified>
</cp:coreProperties>
</file>