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Blaszczak Anna\Desktop\"/>
    </mc:Choice>
  </mc:AlternateContent>
  <xr:revisionPtr revIDLastSave="0" documentId="8_{2D9266DB-31C3-4714-83D8-33AA3210960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Zestawienie ilości na 18 mcy" sheetId="1" r:id="rId1"/>
  </sheets>
  <definedNames>
    <definedName name="_xlnm.Print_Area" localSheetId="0">'Zestawienie ilości na 18 mcy'!$A$1:$X$24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N10" i="1"/>
  <c r="K10" i="1"/>
  <c r="H10" i="1"/>
  <c r="E10" i="1"/>
  <c r="D21" i="1"/>
  <c r="C21" i="1"/>
  <c r="E22" i="1" l="1"/>
  <c r="E21" i="1" l="1"/>
  <c r="E23" i="1" l="1"/>
  <c r="E11" i="1"/>
  <c r="T11" i="1"/>
  <c r="M11" i="1"/>
  <c r="J11" i="1"/>
  <c r="G11" i="1"/>
  <c r="D11" i="1"/>
  <c r="Q11" i="1"/>
  <c r="N11" i="1"/>
  <c r="K11" i="1"/>
  <c r="H11" i="1"/>
  <c r="D17" i="1" l="1"/>
  <c r="C17" i="1"/>
  <c r="C20" i="1"/>
  <c r="D20" i="1"/>
  <c r="E20" i="1" s="1"/>
  <c r="D18" i="1"/>
  <c r="C18" i="1"/>
  <c r="C19" i="1"/>
  <c r="D19" i="1"/>
  <c r="W12" i="1"/>
  <c r="E18" i="1"/>
  <c r="E19" i="1"/>
  <c r="E17" i="1" l="1"/>
  <c r="F24" i="1"/>
</calcChain>
</file>

<file path=xl/sharedStrings.xml><?xml version="1.0" encoding="utf-8"?>
<sst xmlns="http://schemas.openxmlformats.org/spreadsheetml/2006/main" count="57" uniqueCount="32">
  <si>
    <t xml:space="preserve">piątek </t>
  </si>
  <si>
    <t>pon. i czwartek</t>
  </si>
  <si>
    <t xml:space="preserve">pon., środa, piątek </t>
  </si>
  <si>
    <t>w razie potrzeb</t>
  </si>
  <si>
    <t xml:space="preserve">razem: </t>
  </si>
  <si>
    <t>w rozbiciu na lata</t>
  </si>
  <si>
    <t>-</t>
  </si>
  <si>
    <t>Razem</t>
  </si>
  <si>
    <t>ul. Krucza36/Wspolna6</t>
  </si>
  <si>
    <t>liczba pojemników w szt.</t>
  </si>
  <si>
    <t>pojemność pojemnika w l</t>
  </si>
  <si>
    <t>pojemność pojemnika wl</t>
  </si>
  <si>
    <t>gabaryty</t>
  </si>
  <si>
    <t>odpady bio</t>
  </si>
  <si>
    <t>szkło</t>
  </si>
  <si>
    <t xml:space="preserve">tworzywa sztuczne i metale </t>
  </si>
  <si>
    <t>papier</t>
  </si>
  <si>
    <t>odpady zmieszane</t>
  </si>
  <si>
    <t>Wyszczególninie</t>
  </si>
  <si>
    <t xml:space="preserve">Adres </t>
  </si>
  <si>
    <t>Lp.</t>
  </si>
  <si>
    <t>* = ilość pojemników x ilość opróżnień w tygodniu x liczba tygodni</t>
  </si>
  <si>
    <t>Zestawienie ilości, częstotliwość oraz kategorie odpadów komunalnych</t>
  </si>
  <si>
    <t>dzień tygodnia</t>
  </si>
  <si>
    <t xml:space="preserve"> </t>
  </si>
  <si>
    <t xml:space="preserve">Załącznik nr 1  do wniosku - opisu przedmiotu zamówienia 
</t>
  </si>
  <si>
    <t>tekstylia</t>
  </si>
  <si>
    <t xml:space="preserve"> 2026 - od czerwca 
 (31 tygodni)</t>
  </si>
  <si>
    <t xml:space="preserve">  2027 - do końca listopada
  (47 tygodnie)</t>
  </si>
  <si>
    <t>liczba opróżnień pojemników przez 18 m-cy nie więcej niż *</t>
  </si>
  <si>
    <t xml:space="preserve">liczba opróżnień pojemników przez 18 m-cy nie więcej niż </t>
  </si>
  <si>
    <t>1. Odbiór odpadów odbywać się będzie z posesji przy ul. Krucza 36/Wspólna 6, wjazd od ul. Żurawiej 7/9, w dni powszednie w godz. 6.30 -7.30.
2. Wykonawca dostarczy odpowiednie pojemniki do zbierania odpadów i ustawi je w miejscu wskazanym przez Zamawiającego.
3. Wykonawca zapewni załadunek odpadów bez narażania na szkodę ludzi, budynków lub pozostałych uczestników ruchu.
4. Wykonawca, w chwili przejęcia odpadów, przejmuje odpowiedzialność za należyte postępowanie z nimi oraz za skutki z tego wynikające.
5. Raz w roku  Wykonawca na zlecenie Zleceniodawcy umyje i zdezynfekuje pojemniki na odpady zmieszane 
6. Czas realizacji usługi - 18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</si>
</sst>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24FC5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26FA3A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textRotation="90" wrapText="1"/>
    </xf>
    <xf numFmtId="0" fontId="7" fillId="0" borderId="0" xfId="0" applyFont="1" applyAlignment="1">
      <alignment horizontal="center" vertical="center" textRotation="90"/>
    </xf>
    <xf numFmtId="164" fontId="0" fillId="0" borderId="0" xfId="0" applyNumberFormat="1"/>
    <xf numFmtId="2" fontId="0" fillId="0" borderId="0" xfId="0" applyNumberFormat="1"/>
    <xf numFmtId="0" fontId="0" fillId="6" borderId="1" xfId="0" applyFill="1" applyBorder="1"/>
    <xf numFmtId="0" fontId="7" fillId="0" borderId="0" xfId="0" applyFont="1" applyAlignment="1">
      <alignment vertical="center" textRotation="90"/>
    </xf>
    <xf numFmtId="0" fontId="3" fillId="6" borderId="7" xfId="0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textRotation="90" wrapText="1"/>
    </xf>
    <xf numFmtId="0" fontId="0" fillId="6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 textRotation="90" wrapText="1"/>
    </xf>
    <xf numFmtId="0" fontId="0" fillId="7" borderId="1" xfId="0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/>
    </xf>
    <xf numFmtId="0" fontId="0" fillId="7" borderId="1" xfId="0" applyFill="1" applyBorder="1"/>
    <xf numFmtId="0" fontId="0" fillId="8" borderId="1" xfId="0" applyFill="1" applyBorder="1"/>
    <xf numFmtId="0" fontId="3" fillId="8" borderId="7" xfId="0" applyFont="1" applyFill="1" applyBorder="1" applyAlignment="1">
      <alignment horizontal="center" vertical="center" textRotation="90" wrapText="1"/>
    </xf>
    <xf numFmtId="0" fontId="3" fillId="8" borderId="1" xfId="0" applyFont="1" applyFill="1" applyBorder="1" applyAlignment="1">
      <alignment horizontal="center" vertical="center" textRotation="90" wrapText="1"/>
    </xf>
    <xf numFmtId="0" fontId="0" fillId="8" borderId="7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/>
    <xf numFmtId="0" fontId="3" fillId="9" borderId="7" xfId="0" applyFont="1" applyFill="1" applyBorder="1" applyAlignment="1">
      <alignment horizontal="center" vertical="center" textRotation="90" wrapText="1"/>
    </xf>
    <xf numFmtId="0" fontId="3" fillId="9" borderId="1" xfId="0" applyFont="1" applyFill="1" applyBorder="1" applyAlignment="1">
      <alignment horizontal="center" vertical="center" textRotation="90" wrapText="1"/>
    </xf>
    <xf numFmtId="0" fontId="0" fillId="9" borderId="7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10" borderId="1" xfId="0" applyFill="1" applyBorder="1"/>
    <xf numFmtId="0" fontId="0" fillId="11" borderId="1" xfId="0" applyFill="1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6" borderId="2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26FA3A"/>
      <color rgb="FFFFFF66"/>
      <color rgb="FFFF99FF"/>
      <color rgb="FFFFFFCC"/>
      <color rgb="FFE8FD9B"/>
      <color rgb="FF04AC48"/>
      <color rgb="FFFCFC9C"/>
      <color rgb="FF60AA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6"/>
  <sheetViews>
    <sheetView tabSelected="1" view="pageBreakPreview" zoomScale="82" zoomScaleNormal="80" zoomScaleSheetLayoutView="82" workbookViewId="0">
      <selection activeCell="H16" sqref="H16"/>
    </sheetView>
  </sheetViews>
  <sheetFormatPr defaultRowHeight="14.5" x14ac:dyDescent="0.35"/>
  <cols>
    <col min="1" max="1" width="4.7265625" customWidth="1"/>
    <col min="2" max="2" width="23.453125" customWidth="1"/>
    <col min="3" max="3" width="8.453125" customWidth="1"/>
    <col min="4" max="4" width="8" customWidth="1"/>
    <col min="5" max="5" width="16.1796875" customWidth="1"/>
    <col min="6" max="6" width="8.1796875" customWidth="1"/>
    <col min="7" max="7" width="7.7265625" customWidth="1"/>
    <col min="8" max="8" width="10" customWidth="1"/>
    <col min="9" max="9" width="7.7265625" customWidth="1"/>
    <col min="10" max="10" width="6.1796875" customWidth="1"/>
    <col min="11" max="11" width="12.7265625" customWidth="1"/>
    <col min="12" max="14" width="7.7265625" customWidth="1"/>
    <col min="15" max="15" width="10.453125" customWidth="1"/>
    <col min="16" max="16" width="8.1796875" customWidth="1"/>
    <col min="18" max="18" width="7.7265625" customWidth="1"/>
    <col min="19" max="19" width="11.26953125" customWidth="1"/>
    <col min="31" max="31" width="11.1796875" customWidth="1"/>
    <col min="32" max="32" width="11.7265625" customWidth="1"/>
    <col min="33" max="33" width="12.453125" customWidth="1"/>
  </cols>
  <sheetData>
    <row r="1" spans="1:23" ht="38.25" customHeight="1" x14ac:dyDescent="0.35">
      <c r="B1" s="62" t="s">
        <v>25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t="s">
        <v>24</v>
      </c>
    </row>
    <row r="2" spans="1:23" ht="78.75" customHeight="1" x14ac:dyDescent="0.35">
      <c r="B2" s="69" t="s">
        <v>31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3" ht="18" customHeight="1" x14ac:dyDescent="0.3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3" s="24" customFormat="1" ht="18.5" x14ac:dyDescent="0.45">
      <c r="A4" s="63" t="s">
        <v>22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23" ht="18" customHeight="1" x14ac:dyDescent="0.35"/>
    <row r="6" spans="1:23" ht="18" customHeight="1" x14ac:dyDescent="0.35"/>
    <row r="7" spans="1:23" s="19" customFormat="1" x14ac:dyDescent="0.35">
      <c r="A7" s="70" t="s">
        <v>20</v>
      </c>
      <c r="B7" s="71" t="s">
        <v>19</v>
      </c>
      <c r="C7" s="90" t="s">
        <v>18</v>
      </c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2"/>
    </row>
    <row r="8" spans="1:23" s="23" customFormat="1" ht="31.5" customHeight="1" x14ac:dyDescent="0.35">
      <c r="A8" s="70"/>
      <c r="B8" s="71"/>
      <c r="C8" s="72" t="s">
        <v>17</v>
      </c>
      <c r="D8" s="73"/>
      <c r="E8" s="74"/>
      <c r="F8" s="75" t="s">
        <v>16</v>
      </c>
      <c r="G8" s="76"/>
      <c r="H8" s="77"/>
      <c r="I8" s="78" t="s">
        <v>15</v>
      </c>
      <c r="J8" s="79"/>
      <c r="K8" s="80"/>
      <c r="L8" s="81" t="s">
        <v>14</v>
      </c>
      <c r="M8" s="82"/>
      <c r="N8" s="83"/>
      <c r="O8" s="84" t="s">
        <v>13</v>
      </c>
      <c r="P8" s="85"/>
      <c r="Q8" s="86"/>
      <c r="R8" s="87" t="s">
        <v>12</v>
      </c>
      <c r="S8" s="88"/>
      <c r="T8" s="89"/>
      <c r="U8" s="66" t="s">
        <v>26</v>
      </c>
      <c r="V8" s="67"/>
      <c r="W8" s="68"/>
    </row>
    <row r="9" spans="1:23" s="19" customFormat="1" ht="129" customHeight="1" x14ac:dyDescent="0.35">
      <c r="A9" s="70"/>
      <c r="B9" s="71"/>
      <c r="C9" s="46" t="s">
        <v>10</v>
      </c>
      <c r="D9" s="47" t="s">
        <v>9</v>
      </c>
      <c r="E9" s="47" t="s">
        <v>29</v>
      </c>
      <c r="F9" s="22" t="s">
        <v>10</v>
      </c>
      <c r="G9" s="22" t="s">
        <v>9</v>
      </c>
      <c r="H9" s="22" t="s">
        <v>29</v>
      </c>
      <c r="I9" s="36" t="s">
        <v>10</v>
      </c>
      <c r="J9" s="36" t="s">
        <v>9</v>
      </c>
      <c r="K9" s="36" t="s">
        <v>29</v>
      </c>
      <c r="L9" s="21" t="s">
        <v>11</v>
      </c>
      <c r="M9" s="21" t="s">
        <v>9</v>
      </c>
      <c r="N9" s="21" t="s">
        <v>29</v>
      </c>
      <c r="O9" s="20" t="s">
        <v>11</v>
      </c>
      <c r="P9" s="20" t="s">
        <v>9</v>
      </c>
      <c r="Q9" s="20" t="s">
        <v>29</v>
      </c>
      <c r="R9" s="41" t="s">
        <v>10</v>
      </c>
      <c r="S9" s="42" t="s">
        <v>9</v>
      </c>
      <c r="T9" s="42" t="s">
        <v>30</v>
      </c>
      <c r="U9" s="32" t="s">
        <v>10</v>
      </c>
      <c r="V9" s="33" t="s">
        <v>9</v>
      </c>
      <c r="W9" s="33" t="s">
        <v>30</v>
      </c>
    </row>
    <row r="10" spans="1:23" s="18" customFormat="1" ht="24.75" customHeight="1" x14ac:dyDescent="0.35">
      <c r="A10" s="8">
        <v>1</v>
      </c>
      <c r="B10" s="17" t="s">
        <v>8</v>
      </c>
      <c r="C10" s="48">
        <v>1100</v>
      </c>
      <c r="D10" s="49">
        <v>5</v>
      </c>
      <c r="E10" s="49">
        <f>D10*3*78</f>
        <v>1170</v>
      </c>
      <c r="F10" s="16">
        <v>1100</v>
      </c>
      <c r="G10" s="16">
        <v>4</v>
      </c>
      <c r="H10" s="16">
        <f>G10*2*78</f>
        <v>624</v>
      </c>
      <c r="I10" s="37">
        <v>1100</v>
      </c>
      <c r="J10" s="37">
        <v>2</v>
      </c>
      <c r="K10" s="37">
        <f>J10*2*78</f>
        <v>312</v>
      </c>
      <c r="L10" s="15">
        <v>120</v>
      </c>
      <c r="M10" s="15">
        <v>2</v>
      </c>
      <c r="N10" s="14">
        <f>M10*1*78</f>
        <v>156</v>
      </c>
      <c r="O10" s="7">
        <v>120</v>
      </c>
      <c r="P10" s="7">
        <v>1</v>
      </c>
      <c r="Q10" s="7">
        <f>P10*3*78</f>
        <v>234</v>
      </c>
      <c r="R10" s="43">
        <v>7000</v>
      </c>
      <c r="S10" s="44">
        <v>1</v>
      </c>
      <c r="T10" s="44">
        <v>8</v>
      </c>
      <c r="U10" s="34">
        <v>120</v>
      </c>
      <c r="V10" s="34">
        <v>1</v>
      </c>
      <c r="W10" s="34">
        <v>6</v>
      </c>
    </row>
    <row r="11" spans="1:23" s="5" customFormat="1" ht="24" customHeight="1" thickBot="1" x14ac:dyDescent="0.4">
      <c r="A11" s="64" t="s">
        <v>7</v>
      </c>
      <c r="B11" s="65"/>
      <c r="C11" s="51" t="s">
        <v>6</v>
      </c>
      <c r="D11" s="50">
        <f>SUM(D10:D10)</f>
        <v>5</v>
      </c>
      <c r="E11" s="50">
        <f>SUM(E10:E10)</f>
        <v>1170</v>
      </c>
      <c r="F11" s="13" t="s">
        <v>6</v>
      </c>
      <c r="G11" s="12">
        <f>SUM(G10:G10)</f>
        <v>4</v>
      </c>
      <c r="H11" s="12">
        <f>SUM(H10:H10)</f>
        <v>624</v>
      </c>
      <c r="I11" s="11" t="s">
        <v>6</v>
      </c>
      <c r="J11" s="38">
        <f>SUM(J10:J10)</f>
        <v>2</v>
      </c>
      <c r="K11" s="38">
        <f>SUM(K10:K10)</f>
        <v>312</v>
      </c>
      <c r="L11" s="11" t="s">
        <v>6</v>
      </c>
      <c r="M11" s="10">
        <f>SUM(M10:M10)</f>
        <v>2</v>
      </c>
      <c r="N11" s="9">
        <f>SUM(N10:N10)</f>
        <v>156</v>
      </c>
      <c r="O11" s="8" t="s">
        <v>6</v>
      </c>
      <c r="P11" s="7">
        <v>1</v>
      </c>
      <c r="Q11" s="60">
        <f>SUM(Q10:Q10)</f>
        <v>234</v>
      </c>
      <c r="R11" s="6" t="s">
        <v>6</v>
      </c>
      <c r="S11" s="44">
        <v>1</v>
      </c>
      <c r="T11" s="44">
        <f>SUM(T10:T10)</f>
        <v>8</v>
      </c>
      <c r="U11" s="6" t="s">
        <v>6</v>
      </c>
      <c r="V11" s="35">
        <v>1</v>
      </c>
      <c r="W11" s="35">
        <v>6</v>
      </c>
    </row>
    <row r="12" spans="1:23" x14ac:dyDescent="0.35">
      <c r="Q12" s="56"/>
      <c r="W12">
        <f>SUM(E11+H11+K11+N11+Q11+T11+W11)</f>
        <v>2510</v>
      </c>
    </row>
    <row r="13" spans="1:23" ht="29.25" customHeight="1" x14ac:dyDescent="0.35">
      <c r="B13" t="s">
        <v>21</v>
      </c>
    </row>
    <row r="15" spans="1:23" ht="24.75" customHeight="1" x14ac:dyDescent="0.35">
      <c r="B15" s="5" t="s">
        <v>5</v>
      </c>
    </row>
    <row r="16" spans="1:23" s="4" customFormat="1" ht="99" customHeight="1" x14ac:dyDescent="0.35">
      <c r="B16" s="8" t="s">
        <v>23</v>
      </c>
      <c r="C16" s="26" t="s">
        <v>27</v>
      </c>
      <c r="D16" s="26" t="s">
        <v>28</v>
      </c>
      <c r="E16" s="25" t="s">
        <v>4</v>
      </c>
      <c r="F16" s="31"/>
      <c r="K16"/>
      <c r="L16" s="57"/>
      <c r="M16" s="57"/>
      <c r="N16" s="57"/>
      <c r="O16" s="57"/>
      <c r="P16"/>
      <c r="Q16"/>
      <c r="R16"/>
    </row>
    <row r="17" spans="2:31" ht="43.5" customHeight="1" x14ac:dyDescent="0.35">
      <c r="B17" s="45" t="s">
        <v>2</v>
      </c>
      <c r="C17" s="45">
        <f>(D11*3*31)</f>
        <v>465</v>
      </c>
      <c r="D17" s="45">
        <f>(D11*3*47)</f>
        <v>705</v>
      </c>
      <c r="E17" s="45">
        <f>C17+D17</f>
        <v>1170</v>
      </c>
      <c r="F17" s="31"/>
      <c r="K17" s="58"/>
      <c r="L17" s="58"/>
      <c r="M17" s="59"/>
      <c r="N17" s="59"/>
      <c r="O17" s="59"/>
      <c r="P17" s="59"/>
      <c r="Q17" s="59"/>
      <c r="R17" s="59"/>
      <c r="T17" s="23"/>
      <c r="AD17" s="28"/>
      <c r="AE17" s="29"/>
    </row>
    <row r="18" spans="2:31" ht="29.25" customHeight="1" x14ac:dyDescent="0.35">
      <c r="B18" s="2" t="s">
        <v>1</v>
      </c>
      <c r="C18" s="2">
        <f>G11*2*31</f>
        <v>248</v>
      </c>
      <c r="D18" s="2">
        <f>G11*2*47</f>
        <v>376</v>
      </c>
      <c r="E18" s="2">
        <f t="shared" ref="E18:E22" si="0">C18+D18</f>
        <v>624</v>
      </c>
      <c r="F18" s="31"/>
      <c r="J18" s="52"/>
      <c r="K18" s="56"/>
      <c r="L18" s="56"/>
      <c r="M18" s="56"/>
      <c r="N18" s="56"/>
      <c r="O18" s="56"/>
      <c r="P18" s="56"/>
      <c r="Q18" s="56"/>
      <c r="R18" s="56"/>
      <c r="AD18" s="28"/>
      <c r="AE18" s="29"/>
    </row>
    <row r="19" spans="2:31" ht="27" customHeight="1" x14ac:dyDescent="0.35">
      <c r="B19" s="39" t="s">
        <v>1</v>
      </c>
      <c r="C19" s="39">
        <f>J11*2*31</f>
        <v>124</v>
      </c>
      <c r="D19" s="39">
        <f>J11*2*47</f>
        <v>188</v>
      </c>
      <c r="E19" s="39">
        <f t="shared" si="0"/>
        <v>312</v>
      </c>
      <c r="F19" s="31"/>
      <c r="J19" s="53"/>
      <c r="K19" s="56"/>
      <c r="L19" s="56"/>
      <c r="M19" s="56"/>
      <c r="N19" s="56"/>
      <c r="O19" s="56"/>
      <c r="P19" s="56"/>
      <c r="Q19" s="56"/>
      <c r="R19" s="56"/>
      <c r="AD19" s="28"/>
      <c r="AE19" s="29"/>
    </row>
    <row r="20" spans="2:31" ht="27" customHeight="1" x14ac:dyDescent="0.35">
      <c r="B20" s="1" t="s">
        <v>0</v>
      </c>
      <c r="C20" s="1">
        <f>M11*1*31</f>
        <v>62</v>
      </c>
      <c r="D20" s="1">
        <f>M11*1*47</f>
        <v>94</v>
      </c>
      <c r="E20" s="54">
        <f t="shared" si="0"/>
        <v>156</v>
      </c>
      <c r="F20" s="31"/>
      <c r="J20" s="52"/>
      <c r="K20" s="56"/>
      <c r="L20" s="56"/>
      <c r="M20" s="56"/>
      <c r="N20" s="56"/>
      <c r="O20" s="56"/>
      <c r="P20" s="56"/>
      <c r="Q20" s="56"/>
      <c r="R20" s="56"/>
      <c r="AD20" s="28"/>
      <c r="AE20" s="29"/>
    </row>
    <row r="21" spans="2:31" ht="26.25" customHeight="1" x14ac:dyDescent="0.35">
      <c r="B21" s="3" t="s">
        <v>2</v>
      </c>
      <c r="C21" s="3">
        <f>P11*3*31</f>
        <v>93</v>
      </c>
      <c r="D21" s="3">
        <f>P11*3*47</f>
        <v>141</v>
      </c>
      <c r="E21" s="3">
        <f t="shared" si="0"/>
        <v>234</v>
      </c>
      <c r="F21" s="31"/>
      <c r="J21" s="53"/>
      <c r="K21" s="56"/>
      <c r="L21" s="56"/>
      <c r="M21" s="56"/>
      <c r="N21" s="56"/>
      <c r="O21" s="56"/>
      <c r="P21" s="56"/>
      <c r="Q21" s="56"/>
      <c r="R21" s="56"/>
      <c r="AD21" s="28"/>
      <c r="AE21" s="29"/>
    </row>
    <row r="22" spans="2:31" ht="24" customHeight="1" x14ac:dyDescent="0.35">
      <c r="B22" s="40" t="s">
        <v>3</v>
      </c>
      <c r="C22" s="40">
        <v>3</v>
      </c>
      <c r="D22" s="40">
        <v>5</v>
      </c>
      <c r="E22" s="55">
        <f t="shared" si="0"/>
        <v>8</v>
      </c>
      <c r="F22" s="31"/>
      <c r="J22" s="52"/>
      <c r="K22" s="56"/>
      <c r="L22" s="56"/>
      <c r="M22" s="56"/>
      <c r="N22" s="56"/>
      <c r="O22" s="56"/>
      <c r="P22" s="56"/>
      <c r="Q22" s="56"/>
      <c r="R22" s="56"/>
      <c r="AD22" s="28"/>
      <c r="AE22" s="29"/>
    </row>
    <row r="23" spans="2:31" ht="27" customHeight="1" x14ac:dyDescent="0.35">
      <c r="B23" s="30" t="s">
        <v>0</v>
      </c>
      <c r="C23" s="30">
        <v>3</v>
      </c>
      <c r="D23" s="30">
        <v>3</v>
      </c>
      <c r="E23" s="30">
        <f>W11</f>
        <v>6</v>
      </c>
      <c r="F23" s="27"/>
      <c r="J23" s="53"/>
      <c r="K23" s="56"/>
      <c r="L23" s="56"/>
      <c r="M23" s="56"/>
      <c r="N23" s="56"/>
      <c r="O23" s="56"/>
      <c r="P23" s="56"/>
      <c r="Q23" s="56"/>
      <c r="R23" s="56"/>
      <c r="AD23" s="28"/>
      <c r="AE23" s="29"/>
    </row>
    <row r="24" spans="2:31" ht="26.25" customHeight="1" x14ac:dyDescent="0.35">
      <c r="F24">
        <f>SUM(E17:E23)</f>
        <v>2510</v>
      </c>
      <c r="K24" s="52"/>
      <c r="L24" s="56"/>
      <c r="M24" s="56"/>
      <c r="N24" s="56"/>
      <c r="O24" s="56"/>
      <c r="P24" s="56"/>
      <c r="Q24" s="56"/>
      <c r="R24" s="56"/>
      <c r="S24" s="56"/>
    </row>
    <row r="25" spans="2:31" ht="41.25" customHeight="1" x14ac:dyDescent="0.35">
      <c r="K25" s="52"/>
      <c r="L25" s="61"/>
      <c r="M25" s="61"/>
      <c r="N25" s="61"/>
      <c r="O25" s="61"/>
      <c r="P25" s="61"/>
      <c r="Q25" s="61"/>
      <c r="R25" s="61"/>
      <c r="S25" s="61"/>
    </row>
    <row r="26" spans="2:31" ht="28.5" customHeight="1" x14ac:dyDescent="0.35">
      <c r="L26" s="61"/>
      <c r="M26" s="61"/>
      <c r="N26" s="61"/>
      <c r="O26" s="61"/>
      <c r="P26" s="61"/>
      <c r="Q26" s="61"/>
      <c r="R26" s="61"/>
      <c r="S26" s="61"/>
    </row>
  </sheetData>
  <mergeCells count="22">
    <mergeCell ref="B1:M1"/>
    <mergeCell ref="A4:N4"/>
    <mergeCell ref="A11:B11"/>
    <mergeCell ref="U8:W8"/>
    <mergeCell ref="B2:T3"/>
    <mergeCell ref="A7:A9"/>
    <mergeCell ref="B7:B9"/>
    <mergeCell ref="C8:E8"/>
    <mergeCell ref="F8:H8"/>
    <mergeCell ref="I8:K8"/>
    <mergeCell ref="L8:N8"/>
    <mergeCell ref="O8:Q8"/>
    <mergeCell ref="R8:T8"/>
    <mergeCell ref="C7:W7"/>
    <mergeCell ref="N26:O26"/>
    <mergeCell ref="P26:Q26"/>
    <mergeCell ref="R26:S26"/>
    <mergeCell ref="L26:M26"/>
    <mergeCell ref="L25:M25"/>
    <mergeCell ref="N25:O25"/>
    <mergeCell ref="P25:Q25"/>
    <mergeCell ref="R25:S25"/>
  </mergeCells>
  <pageMargins left="0.51181102362204722" right="0.19685039370078741" top="0.55118110236220474" bottom="0.55118110236220474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ilości na 18 mcy</vt:lpstr>
      <vt:lpstr>'Zestawienie ilości na 18 mcy'!Obszar_wydruku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Bylicka Dorota</dc:creator>
  <cp:lastModifiedBy>Blaszczak Anna</cp:lastModifiedBy>
  <cp:lastPrinted>2025-04-01T11:09:10Z</cp:lastPrinted>
  <dcterms:created xsi:type="dcterms:W3CDTF">2023-02-14T13:20:06Z</dcterms:created>
  <dcterms:modified xsi:type="dcterms:W3CDTF">2026-03-17T10:07:36Z</dcterms:modified>
</cp:coreProperties>
</file>