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-120" yWindow="-120" windowWidth="29040" windowHeight="15720"/>
  </bookViews>
  <sheets>
    <sheet name="podział na jednostki" sheetId="1" r:id="rId1"/>
  </sheets>
  <definedNames>
    <definedName name="_xlnm.Print_Area" localSheetId="0">'podział na jednostki'!$B$2:$T$14</definedName>
    <definedName name="_xlnm.Print_Titles" localSheetId="0">'podział na jednostki'!$5:$7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4" i="1" l="1"/>
  <c r="W14" i="1"/>
  <c r="Q14" i="1"/>
  <c r="P14" i="1"/>
  <c r="O14" i="1"/>
  <c r="M14" i="1"/>
  <c r="L14" i="1"/>
  <c r="K14" i="1"/>
  <c r="J14" i="1"/>
  <c r="I14" i="1"/>
  <c r="H14" i="1"/>
  <c r="G14" i="1"/>
  <c r="F14" i="1"/>
  <c r="V13" i="1"/>
  <c r="V14" i="1" s="1"/>
  <c r="S13" i="1"/>
  <c r="R13" i="1"/>
  <c r="N13" i="1"/>
  <c r="S12" i="1"/>
  <c r="R12" i="1"/>
  <c r="N12" i="1"/>
  <c r="S11" i="1"/>
  <c r="R11" i="1"/>
  <c r="N11" i="1"/>
  <c r="S10" i="1"/>
  <c r="R10" i="1"/>
  <c r="N10" i="1"/>
  <c r="T10" i="1" l="1"/>
  <c r="U10" i="1"/>
  <c r="N14" i="1"/>
  <c r="T12" i="1"/>
  <c r="U12" i="1"/>
  <c r="Y12" i="1" s="1"/>
  <c r="Y10" i="1"/>
  <c r="U11" i="1"/>
  <c r="Y11" i="1" s="1"/>
  <c r="T11" i="1"/>
  <c r="R14" i="1"/>
  <c r="U13" i="1"/>
  <c r="Y13" i="1" s="1"/>
  <c r="T13" i="1"/>
  <c r="S14" i="1"/>
  <c r="Y14" i="1" l="1"/>
  <c r="T14" i="1"/>
  <c r="U14" i="1"/>
</calcChain>
</file>

<file path=xl/sharedStrings.xml><?xml version="1.0" encoding="utf-8"?>
<sst xmlns="http://schemas.openxmlformats.org/spreadsheetml/2006/main" count="53" uniqueCount="48">
  <si>
    <t>ROZWÓJ SIECI OŚRODKÓW WSPARCIA DLA OSÓB Z ZABURZENIAMI PSYCHICZNYMI  -podział środków rezerwy celowej budżetu państwa cz. 83 poz. 25 na 2026 rok</t>
  </si>
  <si>
    <t>miesięczna kwota dotacji na uczestnika śds</t>
  </si>
  <si>
    <t>podwyższenie miesięcznej kwota dotacji na uczestnika śds art. 51 c ust. 5 uops</t>
  </si>
  <si>
    <t>miesięczna kwota dotacji na uczestnika klubu samopomocy</t>
  </si>
  <si>
    <t>l.p</t>
  </si>
  <si>
    <t>województwo</t>
  </si>
  <si>
    <t xml:space="preserve">Organ prowadzący (gmina/powiat/miasto na prawach powiatu realizujące zadanie w § powiatowym) </t>
  </si>
  <si>
    <t>Adres ośrodka wsparcia</t>
  </si>
  <si>
    <t xml:space="preserve">Liczba planowanych do utworzenia w 2026 r.miejsc   </t>
  </si>
  <si>
    <t>w tym:</t>
  </si>
  <si>
    <t>liczba miesięcy</t>
  </si>
  <si>
    <t>liczba planowanych do utworzenia ośrodków</t>
  </si>
  <si>
    <t>podział środków</t>
  </si>
  <si>
    <t>PRZYZNANE ŚRODKI OGÓŁEM</t>
  </si>
  <si>
    <t>Podział przyznanych środków na paragrafy</t>
  </si>
  <si>
    <t>PODZIAŁ ŚRODKÓW NA § RAZEM</t>
  </si>
  <si>
    <t>liczba miejsc z podwyższoną dotacją zgodnie z art. 51c ust 5 - dla osób ze spectrum autyzmu lub z niepełnosprawnościami sprzężonymi</t>
  </si>
  <si>
    <t>nowy śds</t>
  </si>
  <si>
    <t>typ ŚDS</t>
  </si>
  <si>
    <t>nowa filia śds</t>
  </si>
  <si>
    <t>typ filii</t>
  </si>
  <si>
    <t>nowy klub samopomocy</t>
  </si>
  <si>
    <t>Ogółem</t>
  </si>
  <si>
    <t>Środki na bieżącą działalność w 2026 roku</t>
  </si>
  <si>
    <t>Środki na zwiększenie dotacji w oparciu o art. 51c ust. 5</t>
  </si>
  <si>
    <t>gminy</t>
  </si>
  <si>
    <t>powiaty</t>
  </si>
  <si>
    <t>środki inwestycyjne (w tym zakupy inwestycyjne)</t>
  </si>
  <si>
    <t>środki remontowe</t>
  </si>
  <si>
    <t>wyposażenie</t>
  </si>
  <si>
    <t>§ 2010</t>
  </si>
  <si>
    <t>§ 6310</t>
  </si>
  <si>
    <t>§ 2110</t>
  </si>
  <si>
    <t>§ 6410</t>
  </si>
  <si>
    <t>13 (14+15+16)</t>
  </si>
  <si>
    <t>19 (13+17+18)</t>
  </si>
  <si>
    <t>24 (20+21+22+23)</t>
  </si>
  <si>
    <t>ŁÓDZKIE</t>
  </si>
  <si>
    <t>łódzkie</t>
  </si>
  <si>
    <t>Miasto i Gmina Działoszyn</t>
  </si>
  <si>
    <t>Niżankowice 1a, 98-355 Działoszyn</t>
  </si>
  <si>
    <t>Gmina Dłutów</t>
  </si>
  <si>
    <t>Drzewociny 34, 95-081  Dłutów</t>
  </si>
  <si>
    <t>Miasto Łódź</t>
  </si>
  <si>
    <t>Klub Samopomocy - ul. Próchnika 7, 90-408 Łódź</t>
  </si>
  <si>
    <r>
      <t xml:space="preserve">Łódź 90-745, ul. Pogonowskiego 34 </t>
    </r>
    <r>
      <rPr>
        <b/>
        <sz val="11"/>
        <color theme="1"/>
        <rFont val="Calibri"/>
        <family val="2"/>
        <charset val="238"/>
        <scheme val="minor"/>
      </rPr>
      <t>NOWY ŚDS</t>
    </r>
  </si>
  <si>
    <t>ABCD</t>
  </si>
  <si>
    <t>łódzkie 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</si>
</sst>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3" fontId="1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3" fontId="7" fillId="2" borderId="2" xfId="1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/>
    <xf numFmtId="3" fontId="2" fillId="2" borderId="2" xfId="0" applyNumberFormat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horizontal="center" vertical="center"/>
    </xf>
    <xf numFmtId="3" fontId="8" fillId="3" borderId="9" xfId="1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1" fillId="0" borderId="0" xfId="0" applyNumberFormat="1" applyFont="1"/>
    <xf numFmtId="3" fontId="0" fillId="0" borderId="1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3" fontId="11" fillId="0" borderId="0" xfId="0" applyNumberFormat="1" applyFont="1"/>
    <xf numFmtId="4" fontId="0" fillId="0" borderId="11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3" fontId="0" fillId="0" borderId="0" xfId="0" applyNumberFormat="1"/>
    <xf numFmtId="3" fontId="0" fillId="0" borderId="28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 wrapText="1"/>
    </xf>
    <xf numFmtId="4" fontId="0" fillId="0" borderId="30" xfId="0" applyNumberForma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5" fillId="0" borderId="0" xfId="0" applyNumberFormat="1" applyFont="1"/>
    <xf numFmtId="3" fontId="3" fillId="0" borderId="1" xfId="0" applyNumberFormat="1" applyFont="1" applyBorder="1" applyAlignment="1">
      <alignment horizontal="center" vertical="center"/>
    </xf>
    <xf numFmtId="3" fontId="5" fillId="2" borderId="2" xfId="1" applyNumberFormat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3" fontId="7" fillId="2" borderId="7" xfId="1" applyNumberFormat="1" applyFont="1" applyFill="1" applyBorder="1" applyAlignment="1">
      <alignment horizontal="center" vertical="center" wrapText="1"/>
    </xf>
    <xf numFmtId="3" fontId="7" fillId="2" borderId="8" xfId="1" applyNumberFormat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horizontal="left" vertical="center"/>
    </xf>
    <xf numFmtId="4" fontId="10" fillId="4" borderId="5" xfId="0" applyNumberFormat="1" applyFont="1" applyFill="1" applyBorder="1" applyAlignment="1">
      <alignment horizontal="left" vertical="center"/>
    </xf>
    <xf numFmtId="4" fontId="10" fillId="4" borderId="6" xfId="0" applyNumberFormat="1" applyFont="1" applyFill="1" applyBorder="1" applyAlignment="1">
      <alignment horizontal="left" vertical="center"/>
    </xf>
    <xf numFmtId="3" fontId="10" fillId="5" borderId="4" xfId="0" applyNumberFormat="1" applyFont="1" applyFill="1" applyBorder="1" applyAlignment="1">
      <alignment horizontal="right" vertical="center"/>
    </xf>
    <xf numFmtId="3" fontId="10" fillId="5" borderId="5" xfId="0" applyNumberFormat="1" applyFont="1" applyFill="1" applyBorder="1" applyAlignment="1">
      <alignment horizontal="right" vertical="center"/>
    </xf>
    <xf numFmtId="3" fontId="10" fillId="5" borderId="6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1"/>
  <sheetViews>
    <sheetView tabSelected="1" view="pageBreakPreview" zoomScale="60" zoomScaleNormal="70" workbookViewId="0">
      <pane ySplit="8" topLeftCell="A9" activePane="bottomLeft" state="frozen"/>
      <selection pane="bottomLeft" activeCell="W29" sqref="W29"/>
    </sheetView>
  </sheetViews>
  <sheetFormatPr defaultRowHeight="15" x14ac:dyDescent="0.25"/>
  <cols>
    <col min="1" max="1" width="9.140625" style="12"/>
    <col min="2" max="2" width="8.28515625" style="12" customWidth="1"/>
    <col min="3" max="3" width="22.140625" style="12" customWidth="1"/>
    <col min="4" max="4" width="21.140625" style="12" customWidth="1"/>
    <col min="5" max="5" width="28.28515625" style="12" customWidth="1"/>
    <col min="6" max="6" width="16.7109375" style="12" customWidth="1"/>
    <col min="7" max="7" width="16.85546875" style="12" customWidth="1"/>
    <col min="8" max="8" width="13.85546875" style="12" customWidth="1"/>
    <col min="9" max="9" width="9.42578125" style="12" customWidth="1"/>
    <col min="10" max="13" width="9.140625" style="12"/>
    <col min="14" max="14" width="16.42578125" style="12" customWidth="1"/>
    <col min="15" max="15" width="16.140625" style="12" customWidth="1"/>
    <col min="16" max="16" width="14" style="12" customWidth="1"/>
    <col min="17" max="17" width="13.7109375" style="12" customWidth="1"/>
    <col min="18" max="18" width="14.85546875" style="12" customWidth="1"/>
    <col min="19" max="19" width="14.7109375" style="12" customWidth="1"/>
    <col min="20" max="20" width="20.28515625" style="12" customWidth="1"/>
    <col min="21" max="21" width="15.85546875" style="12" customWidth="1"/>
    <col min="22" max="22" width="18.140625" style="12" customWidth="1"/>
    <col min="23" max="23" width="16.42578125" style="12" customWidth="1"/>
    <col min="24" max="24" width="16" style="12" customWidth="1"/>
    <col min="25" max="25" width="17.7109375" style="12" customWidth="1"/>
    <col min="26" max="16384" width="9.140625" style="12"/>
  </cols>
  <sheetData>
    <row r="2" spans="2:25" s="1" customFormat="1" ht="60" customHeight="1" x14ac:dyDescent="0.25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U2" s="2" t="s">
        <v>1</v>
      </c>
      <c r="V2" s="2" t="s">
        <v>2</v>
      </c>
      <c r="W2" s="2" t="s">
        <v>3</v>
      </c>
    </row>
    <row r="3" spans="2:25" s="1" customFormat="1" ht="27.75" customHeight="1" x14ac:dyDescent="0.25">
      <c r="D3" s="3"/>
      <c r="U3" s="4">
        <v>2929</v>
      </c>
      <c r="V3" s="4">
        <v>878.7</v>
      </c>
      <c r="W3" s="4">
        <v>1010</v>
      </c>
    </row>
    <row r="4" spans="2:25" s="1" customFormat="1" ht="27.75" customHeight="1" thickBot="1" x14ac:dyDescent="0.3">
      <c r="B4" s="3"/>
      <c r="D4" s="3"/>
      <c r="Q4" s="5"/>
      <c r="R4" s="5"/>
      <c r="S4" s="5"/>
    </row>
    <row r="5" spans="2:25" s="7" customFormat="1" ht="30" customHeight="1" thickBot="1" x14ac:dyDescent="0.3">
      <c r="B5" s="54" t="s">
        <v>4</v>
      </c>
      <c r="C5" s="55" t="s">
        <v>5</v>
      </c>
      <c r="D5" s="58" t="s">
        <v>6</v>
      </c>
      <c r="E5" s="58" t="s">
        <v>7</v>
      </c>
      <c r="F5" s="58" t="s">
        <v>8</v>
      </c>
      <c r="G5" s="6" t="s">
        <v>9</v>
      </c>
      <c r="H5" s="58" t="s">
        <v>10</v>
      </c>
      <c r="I5" s="58" t="s">
        <v>11</v>
      </c>
      <c r="J5" s="58"/>
      <c r="K5" s="58"/>
      <c r="L5" s="58"/>
      <c r="M5" s="58"/>
      <c r="N5" s="59" t="s">
        <v>12</v>
      </c>
      <c r="O5" s="60"/>
      <c r="P5" s="60"/>
      <c r="Q5" s="60"/>
      <c r="R5" s="60"/>
      <c r="S5" s="61"/>
      <c r="T5" s="70" t="s">
        <v>13</v>
      </c>
      <c r="U5" s="68" t="s">
        <v>14</v>
      </c>
      <c r="V5" s="71"/>
      <c r="W5" s="71"/>
      <c r="X5" s="69"/>
      <c r="Y5" s="72" t="s">
        <v>15</v>
      </c>
    </row>
    <row r="6" spans="2:25" s="7" customFormat="1" ht="22.5" customHeight="1" thickBot="1" x14ac:dyDescent="0.3">
      <c r="B6" s="54"/>
      <c r="C6" s="56"/>
      <c r="D6" s="58"/>
      <c r="E6" s="58"/>
      <c r="F6" s="58"/>
      <c r="G6" s="58" t="s">
        <v>16</v>
      </c>
      <c r="H6" s="58"/>
      <c r="I6" s="58" t="s">
        <v>17</v>
      </c>
      <c r="J6" s="58" t="s">
        <v>18</v>
      </c>
      <c r="K6" s="58" t="s">
        <v>19</v>
      </c>
      <c r="L6" s="58" t="s">
        <v>20</v>
      </c>
      <c r="M6" s="58" t="s">
        <v>21</v>
      </c>
      <c r="N6" s="58" t="s">
        <v>22</v>
      </c>
      <c r="O6" s="59" t="s">
        <v>9</v>
      </c>
      <c r="P6" s="60"/>
      <c r="Q6" s="61"/>
      <c r="R6" s="58" t="s">
        <v>23</v>
      </c>
      <c r="S6" s="61" t="s">
        <v>24</v>
      </c>
      <c r="T6" s="70"/>
      <c r="U6" s="68" t="s">
        <v>25</v>
      </c>
      <c r="V6" s="69"/>
      <c r="W6" s="68" t="s">
        <v>26</v>
      </c>
      <c r="X6" s="69"/>
      <c r="Y6" s="73"/>
    </row>
    <row r="7" spans="2:25" s="7" customFormat="1" ht="105.75" customHeight="1" thickBot="1" x14ac:dyDescent="0.3">
      <c r="B7" s="54"/>
      <c r="C7" s="57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6" t="s">
        <v>27</v>
      </c>
      <c r="P7" s="6" t="s">
        <v>28</v>
      </c>
      <c r="Q7" s="6" t="s">
        <v>29</v>
      </c>
      <c r="R7" s="58"/>
      <c r="S7" s="61"/>
      <c r="T7" s="70"/>
      <c r="U7" s="8" t="s">
        <v>30</v>
      </c>
      <c r="V7" s="8" t="s">
        <v>31</v>
      </c>
      <c r="W7" s="8" t="s">
        <v>32</v>
      </c>
      <c r="X7" s="8" t="s">
        <v>33</v>
      </c>
      <c r="Y7" s="74"/>
    </row>
    <row r="8" spans="2:25" s="11" customFormat="1" ht="15" customHeight="1" thickBot="1" x14ac:dyDescent="0.3">
      <c r="B8" s="9">
        <v>1</v>
      </c>
      <c r="C8" s="10">
        <v>2</v>
      </c>
      <c r="D8" s="10">
        <v>3</v>
      </c>
      <c r="E8" s="10">
        <v>4</v>
      </c>
      <c r="F8" s="10">
        <v>5</v>
      </c>
      <c r="G8" s="10">
        <v>6</v>
      </c>
      <c r="H8" s="10">
        <v>7</v>
      </c>
      <c r="I8" s="10">
        <v>8</v>
      </c>
      <c r="J8" s="10">
        <v>9</v>
      </c>
      <c r="K8" s="10">
        <v>10</v>
      </c>
      <c r="L8" s="10">
        <v>11</v>
      </c>
      <c r="M8" s="10">
        <v>12</v>
      </c>
      <c r="N8" s="10" t="s">
        <v>34</v>
      </c>
      <c r="O8" s="10">
        <v>14</v>
      </c>
      <c r="P8" s="10">
        <v>15</v>
      </c>
      <c r="Q8" s="10">
        <v>16</v>
      </c>
      <c r="R8" s="10">
        <v>17</v>
      </c>
      <c r="S8" s="10">
        <v>18</v>
      </c>
      <c r="T8" s="10" t="s">
        <v>35</v>
      </c>
      <c r="U8" s="10">
        <v>20</v>
      </c>
      <c r="V8" s="10">
        <v>21</v>
      </c>
      <c r="W8" s="10">
        <v>22</v>
      </c>
      <c r="X8" s="10">
        <v>23</v>
      </c>
      <c r="Y8" s="10" t="s">
        <v>36</v>
      </c>
    </row>
    <row r="9" spans="2:25" s="44" customFormat="1" ht="16.5" thickBot="1" x14ac:dyDescent="0.3">
      <c r="B9" s="62" t="s">
        <v>37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4"/>
    </row>
    <row r="10" spans="2:25" s="47" customFormat="1" ht="50.25" customHeight="1" x14ac:dyDescent="0.25">
      <c r="B10" s="26">
        <v>1</v>
      </c>
      <c r="C10" s="41" t="s">
        <v>38</v>
      </c>
      <c r="D10" s="36" t="s">
        <v>39</v>
      </c>
      <c r="E10" s="37" t="s">
        <v>40</v>
      </c>
      <c r="F10" s="27">
        <v>6</v>
      </c>
      <c r="G10" s="28">
        <v>2</v>
      </c>
      <c r="H10" s="29">
        <v>3</v>
      </c>
      <c r="I10" s="27"/>
      <c r="J10" s="28"/>
      <c r="K10" s="28"/>
      <c r="L10" s="28"/>
      <c r="M10" s="29"/>
      <c r="N10" s="30">
        <f t="shared" ref="N10:N13" si="0">SUM(O10:Q10)</f>
        <v>0</v>
      </c>
      <c r="O10" s="31"/>
      <c r="P10" s="45"/>
      <c r="Q10" s="17"/>
      <c r="R10" s="31">
        <f>F10*H10*$U$3</f>
        <v>52722</v>
      </c>
      <c r="S10" s="17">
        <f>G10*H10*$V$3</f>
        <v>5272.2000000000007</v>
      </c>
      <c r="T10" s="42">
        <f t="shared" ref="T10:T13" si="1">N10+R10+S10</f>
        <v>57994.2</v>
      </c>
      <c r="U10" s="35">
        <f>SUM(P10:S10)</f>
        <v>57994.2</v>
      </c>
      <c r="V10" s="46"/>
      <c r="W10" s="33"/>
      <c r="X10" s="34"/>
      <c r="Y10" s="32">
        <f>SUM(U10:X10)</f>
        <v>57994.2</v>
      </c>
    </row>
    <row r="11" spans="2:25" s="47" customFormat="1" ht="50.25" customHeight="1" x14ac:dyDescent="0.25">
      <c r="B11" s="48">
        <v>2</v>
      </c>
      <c r="C11" s="41" t="s">
        <v>38</v>
      </c>
      <c r="D11" s="48" t="s">
        <v>41</v>
      </c>
      <c r="E11" s="49" t="s">
        <v>42</v>
      </c>
      <c r="F11" s="14">
        <v>10</v>
      </c>
      <c r="G11" s="13">
        <v>4</v>
      </c>
      <c r="H11" s="15">
        <v>3</v>
      </c>
      <c r="I11" s="14"/>
      <c r="J11" s="13"/>
      <c r="K11" s="13"/>
      <c r="L11" s="13"/>
      <c r="M11" s="15"/>
      <c r="N11" s="30">
        <f t="shared" si="0"/>
        <v>0</v>
      </c>
      <c r="O11" s="16"/>
      <c r="P11" s="38"/>
      <c r="Q11" s="21"/>
      <c r="R11" s="31">
        <f>F11*H11*$U$3</f>
        <v>87870</v>
      </c>
      <c r="S11" s="17">
        <f>G11*H11*$V$3</f>
        <v>10544.400000000001</v>
      </c>
      <c r="T11" s="42">
        <f t="shared" si="1"/>
        <v>98414.399999999994</v>
      </c>
      <c r="U11" s="16">
        <f t="shared" ref="U11:U13" si="2">SUM(P11:S11)</f>
        <v>98414.399999999994</v>
      </c>
      <c r="V11" s="21"/>
      <c r="W11" s="19"/>
      <c r="X11" s="20"/>
      <c r="Y11" s="18">
        <f t="shared" ref="Y11:Y13" si="3">SUM(U11:X11)</f>
        <v>98414.399999999994</v>
      </c>
    </row>
    <row r="12" spans="2:25" s="47" customFormat="1" ht="50.25" customHeight="1" x14ac:dyDescent="0.25">
      <c r="B12" s="13">
        <v>3</v>
      </c>
      <c r="C12" s="41" t="s">
        <v>38</v>
      </c>
      <c r="D12" s="13" t="s">
        <v>43</v>
      </c>
      <c r="E12" s="23" t="s">
        <v>44</v>
      </c>
      <c r="F12" s="14">
        <v>12</v>
      </c>
      <c r="G12" s="13"/>
      <c r="H12" s="15">
        <v>3</v>
      </c>
      <c r="I12" s="14"/>
      <c r="J12" s="13"/>
      <c r="K12" s="13"/>
      <c r="L12" s="13"/>
      <c r="M12" s="15"/>
      <c r="N12" s="30">
        <f t="shared" si="0"/>
        <v>0</v>
      </c>
      <c r="O12" s="16"/>
      <c r="P12" s="38"/>
      <c r="Q12" s="21"/>
      <c r="R12" s="31">
        <f>F12*H12*$W$3</f>
        <v>36360</v>
      </c>
      <c r="S12" s="17">
        <f>G12*H12*$V$3</f>
        <v>0</v>
      </c>
      <c r="T12" s="42">
        <f t="shared" si="1"/>
        <v>36360</v>
      </c>
      <c r="U12" s="16">
        <f t="shared" si="2"/>
        <v>36360</v>
      </c>
      <c r="V12" s="21"/>
      <c r="W12" s="19"/>
      <c r="X12" s="20"/>
      <c r="Y12" s="18">
        <f t="shared" si="3"/>
        <v>36360</v>
      </c>
    </row>
    <row r="13" spans="2:25" s="47" customFormat="1" ht="50.25" customHeight="1" thickBot="1" x14ac:dyDescent="0.3">
      <c r="B13" s="22">
        <v>4</v>
      </c>
      <c r="C13" s="41" t="s">
        <v>38</v>
      </c>
      <c r="D13" s="13" t="s">
        <v>43</v>
      </c>
      <c r="E13" s="23" t="s">
        <v>45</v>
      </c>
      <c r="F13" s="14">
        <v>40</v>
      </c>
      <c r="G13" s="13">
        <v>10</v>
      </c>
      <c r="H13" s="15">
        <v>3</v>
      </c>
      <c r="I13" s="14">
        <v>1</v>
      </c>
      <c r="J13" s="13" t="s">
        <v>46</v>
      </c>
      <c r="K13" s="13"/>
      <c r="L13" s="13"/>
      <c r="M13" s="15"/>
      <c r="N13" s="30">
        <f t="shared" si="0"/>
        <v>123000</v>
      </c>
      <c r="O13" s="16">
        <v>123000</v>
      </c>
      <c r="P13" s="38"/>
      <c r="Q13" s="21"/>
      <c r="R13" s="31">
        <f>F13*H13*$U$3</f>
        <v>351480</v>
      </c>
      <c r="S13" s="17">
        <f>G13*H13*$V$3</f>
        <v>26361</v>
      </c>
      <c r="T13" s="42">
        <f t="shared" si="1"/>
        <v>500841</v>
      </c>
      <c r="U13" s="25">
        <f t="shared" si="2"/>
        <v>377841</v>
      </c>
      <c r="V13" s="50">
        <f>O13</f>
        <v>123000</v>
      </c>
      <c r="W13" s="19"/>
      <c r="X13" s="20"/>
      <c r="Y13" s="24">
        <f t="shared" si="3"/>
        <v>500841</v>
      </c>
    </row>
    <row r="14" spans="2:25" s="51" customFormat="1" ht="16.5" thickBot="1" x14ac:dyDescent="0.3">
      <c r="B14" s="65" t="s">
        <v>47</v>
      </c>
      <c r="C14" s="66"/>
      <c r="D14" s="66"/>
      <c r="E14" s="67"/>
      <c r="F14" s="43">
        <f t="shared" ref="F14:T14" si="4">SUM(F10:F13)</f>
        <v>68</v>
      </c>
      <c r="G14" s="43">
        <f t="shared" si="4"/>
        <v>16</v>
      </c>
      <c r="H14" s="43">
        <f t="shared" si="4"/>
        <v>12</v>
      </c>
      <c r="I14" s="43">
        <f t="shared" si="4"/>
        <v>1</v>
      </c>
      <c r="J14" s="43">
        <f t="shared" si="4"/>
        <v>0</v>
      </c>
      <c r="K14" s="43">
        <f t="shared" si="4"/>
        <v>0</v>
      </c>
      <c r="L14" s="43">
        <f t="shared" si="4"/>
        <v>0</v>
      </c>
      <c r="M14" s="43">
        <f t="shared" si="4"/>
        <v>0</v>
      </c>
      <c r="N14" s="39">
        <f t="shared" si="4"/>
        <v>123000</v>
      </c>
      <c r="O14" s="39">
        <f t="shared" si="4"/>
        <v>123000</v>
      </c>
      <c r="P14" s="39">
        <f t="shared" si="4"/>
        <v>0</v>
      </c>
      <c r="Q14" s="39">
        <f t="shared" si="4"/>
        <v>0</v>
      </c>
      <c r="R14" s="39">
        <f t="shared" si="4"/>
        <v>528432</v>
      </c>
      <c r="S14" s="39">
        <f t="shared" si="4"/>
        <v>42177.600000000006</v>
      </c>
      <c r="T14" s="40">
        <f t="shared" si="4"/>
        <v>693609.6</v>
      </c>
      <c r="U14" s="40">
        <f t="shared" ref="U14:Y14" si="5">SUM(U10:U13)</f>
        <v>570609.6</v>
      </c>
      <c r="V14" s="40">
        <f t="shared" si="5"/>
        <v>123000</v>
      </c>
      <c r="W14" s="40">
        <f t="shared" si="5"/>
        <v>0</v>
      </c>
      <c r="X14" s="40">
        <f t="shared" si="5"/>
        <v>0</v>
      </c>
      <c r="Y14" s="39">
        <f t="shared" si="5"/>
        <v>693609.6</v>
      </c>
    </row>
    <row r="16" spans="2:25" x14ac:dyDescent="0.25">
      <c r="D16" s="47"/>
    </row>
    <row r="17" spans="4:4" x14ac:dyDescent="0.25">
      <c r="D17" s="47"/>
    </row>
    <row r="18" spans="4:4" x14ac:dyDescent="0.25">
      <c r="D18" s="47"/>
    </row>
    <row r="19" spans="4:4" x14ac:dyDescent="0.25">
      <c r="D19" s="52"/>
    </row>
    <row r="20" spans="4:4" x14ac:dyDescent="0.25">
      <c r="D20" s="47"/>
    </row>
    <row r="21" spans="4:4" x14ac:dyDescent="0.25">
      <c r="D21" s="47"/>
    </row>
  </sheetData>
  <mergeCells count="26">
    <mergeCell ref="B9:Y9"/>
    <mergeCell ref="B14:E14"/>
    <mergeCell ref="R6:R7"/>
    <mergeCell ref="S6:S7"/>
    <mergeCell ref="U6:V6"/>
    <mergeCell ref="W6:X6"/>
    <mergeCell ref="T5:T7"/>
    <mergeCell ref="U5:X5"/>
    <mergeCell ref="Y5:Y7"/>
    <mergeCell ref="G6:G7"/>
    <mergeCell ref="I6:I7"/>
    <mergeCell ref="J6:J7"/>
    <mergeCell ref="K6:K7"/>
    <mergeCell ref="L6:L7"/>
    <mergeCell ref="M6:M7"/>
    <mergeCell ref="N6:N7"/>
    <mergeCell ref="B2:S2"/>
    <mergeCell ref="B5:B7"/>
    <mergeCell ref="C5:C7"/>
    <mergeCell ref="D5:D7"/>
    <mergeCell ref="E5:E7"/>
    <mergeCell ref="F5:F7"/>
    <mergeCell ref="H5:H7"/>
    <mergeCell ref="I5:M5"/>
    <mergeCell ref="N5:S5"/>
    <mergeCell ref="O6:Q6"/>
  </mergeCells>
  <pageMargins left="0.59055118110236227" right="0.51181102362204722" top="0.55118110236220474" bottom="0.74803149606299213" header="0.31496062992125984" footer="0.31496062992125984"/>
  <pageSetup paperSize="9" scale="48" fitToWidth="0" orientation="landscape" r:id="rId1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podział na jednostki</vt:lpstr>
      <vt:lpstr>'podział na jednostki'!Obszar_wydruku</vt:lpstr>
      <vt:lpstr>'podział na jednostki'!Tytuły_wydruku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Szulęcka Dagmara</dc:creator>
  <cp:lastModifiedBy>Agnieszka Rosiak (arosiak)</cp:lastModifiedBy>
  <dcterms:created xsi:type="dcterms:W3CDTF">2026-04-22T05:53:31Z</dcterms:created>
  <dcterms:modified xsi:type="dcterms:W3CDTF">2026-05-18T06:13:56Z</dcterms:modified>
</cp:coreProperties>
</file>