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K:\BW\KOMUNIKACJA SPOŁECZNA\Materiały KS\2026\07. LIPIEC\20.07.2026 Umowy na drogi\"/>
    </mc:Choice>
  </mc:AlternateContent>
  <xr:revisionPtr revIDLastSave="0" documentId="13_ncr:1_{686AC1A0-6374-4297-A4F4-1CD3C559C5B5}" xr6:coauthVersionLast="36" xr6:coauthVersionMax="36" xr10:uidLastSave="{00000000-0000-0000-0000-000000000000}"/>
  <bookViews>
    <workbookView xWindow="0" yWindow="0" windowWidth="24720" windowHeight="12105" xr2:uid="{00000000-000D-0000-FFFF-FFFF00000000}"/>
  </bookViews>
  <sheets>
    <sheet name="gm podst" sheetId="5" r:id="rId1"/>
  </sheets>
  <definedNames>
    <definedName name="_xlnm._FilterDatabase" localSheetId="0" hidden="1">'gm podst'!$A$2:$O$19</definedName>
    <definedName name="_xlnm.Print_Area" localSheetId="0">'gm podst'!$A$1:$O$18</definedName>
    <definedName name="_xlnm.Print_Titles" localSheetId="0">'gm podst'!$1:$2</definedName>
  </definedNames>
  <calcPr calcId="191029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0" i="5" l="1"/>
  <c r="M20" i="5"/>
  <c r="M19" i="5" l="1"/>
  <c r="N19" i="5" s="1"/>
  <c r="M18" i="5" l="1"/>
  <c r="M17" i="5"/>
  <c r="M16" i="5"/>
  <c r="M15" i="5"/>
  <c r="M14" i="5"/>
  <c r="N14" i="5" l="1"/>
  <c r="N17" i="5"/>
  <c r="N18" i="5"/>
  <c r="N15" i="5"/>
  <c r="N16" i="5"/>
  <c r="M13" i="5"/>
  <c r="N13" i="5" l="1"/>
  <c r="M12" i="5" l="1"/>
  <c r="N12" i="5" l="1"/>
  <c r="M11" i="5"/>
  <c r="M10" i="5"/>
  <c r="N11" i="5" l="1"/>
  <c r="N10" i="5"/>
  <c r="M9" i="5"/>
  <c r="N9" i="5" l="1"/>
  <c r="M8" i="5"/>
  <c r="N8" i="5" l="1"/>
  <c r="M7" i="5"/>
  <c r="N7" i="5" l="1"/>
  <c r="M6" i="5" l="1"/>
  <c r="M5" i="5"/>
  <c r="N5" i="5" s="1"/>
  <c r="N6" i="5" l="1"/>
  <c r="M4" i="5"/>
  <c r="N4" i="5" l="1"/>
  <c r="N3" i="5" l="1"/>
</calcChain>
</file>

<file path=xl/sharedStrings.xml><?xml version="1.0" encoding="utf-8"?>
<sst xmlns="http://schemas.openxmlformats.org/spreadsheetml/2006/main" count="168" uniqueCount="123">
  <si>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</si>
  <si>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</si>
  <si>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</si>
  <si>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</si>
  <si>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</si>
  <si>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</si>
  <si>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</si>
  <si>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</si>
  <si>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Powiat</t>
  </si>
  <si>
    <t>Wnioskowana kwota dofinansowania
 (w zł)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</si>
  <si>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</si>
  <si>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</si>
  <si>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TERC</t>
  </si>
  <si>
    <t>Zadanie nowe/kontynuowane/wieloletnie [N/K/W]</t>
  </si>
  <si>
    <t>bialski</t>
  </si>
  <si>
    <t>biłgorajski</t>
  </si>
  <si>
    <t>kraśnicki</t>
  </si>
  <si>
    <t>lubartowski</t>
  </si>
  <si>
    <t>lubelski</t>
  </si>
  <si>
    <t>łęczyński</t>
  </si>
  <si>
    <t>puławski</t>
  </si>
  <si>
    <t>rycki</t>
  </si>
  <si>
    <t>tomaszowski</t>
  </si>
  <si>
    <t>zamojski</t>
  </si>
  <si>
    <t>0601011</t>
  </si>
  <si>
    <t>0601162</t>
  </si>
  <si>
    <t>0602123</t>
  </si>
  <si>
    <t>0607072</t>
  </si>
  <si>
    <t>0607102</t>
  </si>
  <si>
    <t>0608032</t>
  </si>
  <si>
    <t>0609052</t>
  </si>
  <si>
    <t>0609122</t>
  </si>
  <si>
    <t>0610062</t>
  </si>
  <si>
    <t>0614022</t>
  </si>
  <si>
    <t>0614092</t>
  </si>
  <si>
    <t>0616032</t>
  </si>
  <si>
    <t>0618112</t>
  </si>
  <si>
    <t>0620012</t>
  </si>
  <si>
    <t>W</t>
  </si>
  <si>
    <t>N</t>
  </si>
  <si>
    <t>B</t>
  </si>
  <si>
    <t>P</t>
  </si>
  <si>
    <t>03.2026 - 12.2026</t>
  </si>
  <si>
    <t>03.2026 - 11.2026</t>
  </si>
  <si>
    <t>Gmina Głusk</t>
  </si>
  <si>
    <t xml:space="preserve">Miasto Międzyrzec Podlaski </t>
  </si>
  <si>
    <t>Gmina Tomaszów Lubelski</t>
  </si>
  <si>
    <t>07.2026 - 06.2027</t>
  </si>
  <si>
    <t>Gmina Spiczyn</t>
  </si>
  <si>
    <t>Gmina Tarnogród</t>
  </si>
  <si>
    <t>07.2026 - 10.2026</t>
  </si>
  <si>
    <t>07.2026 - 11.2026</t>
  </si>
  <si>
    <t>Gmina Nowodwór</t>
  </si>
  <si>
    <t>Gmina Strzyżewice</t>
  </si>
  <si>
    <t>Przebudowa drogi gminnej nr 107125L w Żabiej Woli na odcinku od km 2+304 do km 3+303</t>
  </si>
  <si>
    <t>Gmina Trzydnik Duży</t>
  </si>
  <si>
    <t>Rozbudowa z przebudową drogi gminnej nr 108595L Wola Trzydnicka - Trzydnik Mały (Stara Wieś) od km 0+017,59 do km 1+007,47</t>
  </si>
  <si>
    <t>Gmina Firlej</t>
  </si>
  <si>
    <t>Gmina Kurów</t>
  </si>
  <si>
    <t>Przebudowa drogi gminnej nr 107942L na odcinku od km 5+440,00 do km 6+821,50 w miejscowości Dęba</t>
  </si>
  <si>
    <t>Przebudowa drogi gminnej nr 105120L w miejscowości Charlęż, gmina Spiczyn</t>
  </si>
  <si>
    <t>Budowa drogi gminnej nr 127522L od km 0+000,00 do km 0+784,75 w miejscowości Majdan Górny</t>
  </si>
  <si>
    <t>Gmina Baranów</t>
  </si>
  <si>
    <t>Przebudowa dróg gminnych Nr 107408L od km 0+318,00 do km 0+568,20 oraz Nr 124058L od km 0+002,50 do km 0+321,50 w miejscowości Baranów</t>
  </si>
  <si>
    <t>Gmina Puławy</t>
  </si>
  <si>
    <t>Przebudowa drogi wewnętrznej ul. Kościelnej w miejscowości Góra Puławska od km 0+011,60 do km 0+124,48 oraz od km 0+000,00 do km 0+393,40</t>
  </si>
  <si>
    <t>Gmina Zakrzówek</t>
  </si>
  <si>
    <t>Przebudowa drogi gminnej nr 108355L od km 0+000 do km 0+208,60 oraz drogi w miejscowości Sulów od km 0+208,60 do km 0+359,98</t>
  </si>
  <si>
    <t>08.2026 - 07.2027</t>
  </si>
  <si>
    <t>Przebudowa drogi gminnej nr 102733L od km 0+042 do km 1+039 w miejscowości Urszulin</t>
  </si>
  <si>
    <t>Przebudowa drogi gminnej nr 103299L w miejscowości Sułoszyn od km 0+500 do km 1+390,10</t>
  </si>
  <si>
    <t>Gmina Adamów</t>
  </si>
  <si>
    <t>Budowa drogi gminnej nr 110836L w m. Suchowola Kolonia od km 0+000,00 do km 0+879,00</t>
  </si>
  <si>
    <t xml:space="preserve">Budowa drogi gminnej nr 107108L Dominów - Żabia Wola od km 0+003 do km 0+860,66 </t>
  </si>
  <si>
    <t>Przebudowa drogi gminnej nr 107727L na odc. od km 2+191 do km 3+037 w msc. Płonki</t>
  </si>
  <si>
    <t>Przebudowa drogi gminnej nr 109566L w miejscowości Luchów Górny</t>
  </si>
  <si>
    <t>Gmina Terespol</t>
  </si>
  <si>
    <t>Przebudowa odcinka drogi gminnej nr 100793L w miejscowości Łobaczew Duży od km 0+000 do km 0+280</t>
  </si>
  <si>
    <t>08.2026 - 11.2026</t>
  </si>
  <si>
    <t>0614063</t>
  </si>
  <si>
    <t>RFRD/G/203/2026 zadanie przeniesione z listy rezerwowej</t>
  </si>
  <si>
    <t>RFRD/G/162/2026 zadanie przeniesione z listy rezerwowej</t>
  </si>
  <si>
    <t>RFRD/G/9/2026 zadanie przeniesione z listy rezerwowej</t>
  </si>
  <si>
    <t>RFRD/G/221/2026 zadanie przeniesione z listy rezerwowej</t>
  </si>
  <si>
    <t>RFRD/G/83/2026 zadanie przeniesione z listy rezerwowej</t>
  </si>
  <si>
    <t>RFRD/G/84/2026 zadanie przeniesione z listy rezerwowej</t>
  </si>
  <si>
    <t>RFRD/G/228/2026 zadanie przeniesione z listy rezerwowej</t>
  </si>
  <si>
    <t>RFRD/G/91/2026 zadanie przeniesione z listy rezerwowej</t>
  </si>
  <si>
    <t>RFRD/G/129/2026 zadanie przeniesione z listy rezerwowej</t>
  </si>
  <si>
    <t>RFRD/G/57/2026 zadanie przeniesione z listy rezerwowej</t>
  </si>
  <si>
    <t>RFRD/G/51/2026 zadanie przeniesione z listy rezerwowej</t>
  </si>
  <si>
    <t xml:space="preserve">Przebudowa drogi gminnej nr 101690L ulicy bocznej do ul. T. Kościuszki w Międzyrzecu Podlaskim od km 0+410,0 do km 0+859,0 </t>
  </si>
  <si>
    <t>08.2026 - 10.2026</t>
  </si>
  <si>
    <t>08.2026 - 11.2027</t>
  </si>
  <si>
    <t>08.2026 - 12.2026</t>
  </si>
  <si>
    <t>09.2026 - 08.2027</t>
  </si>
  <si>
    <t>RFRD/G/230/2026 zadanie przeniesione z listy rezerwowej</t>
  </si>
  <si>
    <t>RFRD/G/204/2026 zadanie przeniesione z listy rezerwowej</t>
  </si>
  <si>
    <t>RFRD/G/214/2026 zadanie przeniesione z listy rezerwowej</t>
  </si>
  <si>
    <t>RFRD/G/187/2026 zadanie przeniesione z listy rezerwowej</t>
  </si>
  <si>
    <t>RFRD/G/149/2026 zadanie przeniesione z listy rezerwowej</t>
  </si>
  <si>
    <t>RFRD/G/234/2026 zadanie przeniesione z listy rezerwowej</t>
  </si>
  <si>
    <t>Gmina Zalesie</t>
  </si>
  <si>
    <t>0601192</t>
  </si>
  <si>
    <t xml:space="preserve">Przebudowa drogi gminnej nr 100760L w miejscowości Zalesie na dz. nr.ewid. 450 oraz  w miejscowości Lachówka Duża na dz. nr.ewid. 179 od km 0+008 do km ok. 0+961,16 o dł. 953,16 mb </t>
  </si>
  <si>
    <t>08.2026 - 05.2027</t>
  </si>
  <si>
    <t xml:space="preserve">Potwierdzenia </t>
  </si>
  <si>
    <t>Wójt Krzysztof Serafin + Główny Księgowy - Agnieszka Twardygrosz</t>
  </si>
  <si>
    <t>Wójt Tomasz Szewczyk + Skrabnik Honorata Chalimoniuk</t>
  </si>
  <si>
    <t xml:space="preserve">Wójt Mirosław Grzelak + Skarbnik Joanna Kukier </t>
  </si>
  <si>
    <t xml:space="preserve">Burmistrz Arkadiusz Małecki + Skarbnik Aleksandra Podleśna </t>
  </si>
  <si>
    <t>Z-ca Wójta - Bogdan Daniluk + Skarbnik Edyta Maruda</t>
  </si>
  <si>
    <t>Wójt Krzysztof Pilip + Skarbnik Agnieszka Guściora</t>
  </si>
  <si>
    <t xml:space="preserve">Wójt Jacek Anasiewicz + Skarbnik Agnieszka Ciszewska </t>
  </si>
  <si>
    <t xml:space="preserve">Wójt Marzena Czubaj-Gancerz + Skarbnik Grzegorz Gałan </t>
  </si>
  <si>
    <t>Wójt - Barbara Zdybel + Skarbnik Justyna Pasierkiewicz</t>
  </si>
  <si>
    <t>Wójt Tomasz Iwanicki + Skarbnik Joanna Grabowska</t>
  </si>
  <si>
    <t>Wójt - Kamil Lewandowski + z upoważnienia Skarbnika Krzysztofa Sobiny – starszy inspektor ds. księgowości budżetowej Wioletta Woźniak</t>
  </si>
  <si>
    <t>Wójt Gminy - Józef Potocki + Zastępca Wójta 
Marcin Walczak + Skarbnik Aneta Hałabis</t>
  </si>
  <si>
    <t>Wójt - Grzegorz Siwek + Skarbnik Iwona Wojtak</t>
  </si>
  <si>
    <t>Wójt - Ryszard Piotrowski + Skarbnik Ewa Konopka</t>
  </si>
  <si>
    <r>
      <rPr>
        <sz val="11"/>
        <rFont val="Calibri"/>
        <family val="2"/>
        <charset val="238"/>
        <scheme val="minor"/>
      </rPr>
      <t>Burmistrz - Paweł Dec + Skarbnik Katarzyna Szymanik</t>
    </r>
    <r>
      <rPr>
        <sz val="11"/>
        <color rgb="FF006100"/>
        <rFont val="Calibri"/>
        <family val="2"/>
        <charset val="238"/>
        <scheme val="minor"/>
      </rPr>
      <t xml:space="preserve">  </t>
    </r>
  </si>
  <si>
    <t>Z-ca Burmistrza  - Arkadiusz Myszka + Ewa Orzełowska - Zastępca Dyrektora Wydziału Finansów i Nadzoru działająca z up. Skarbnika Miasta na podstawie upoważnienia z dnia 01.04.2025r.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</si>
</sst>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000"/>
    <numFmt numFmtId="165" formatCode="#,##0.000"/>
  </numFmts>
  <fonts count="9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5" fillId="2" borderId="1" xfId="0" quotePrefix="1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4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/>
    </xf>
    <xf numFmtId="9" fontId="5" fillId="2" borderId="1" xfId="0" applyNumberFormat="1" applyFont="1" applyFill="1" applyBorder="1" applyAlignment="1">
      <alignment vertical="center"/>
    </xf>
    <xf numFmtId="0" fontId="7" fillId="3" borderId="3" xfId="5" applyBorder="1" applyAlignment="1">
      <alignment horizontal="center" vertical="center" wrapText="1"/>
    </xf>
    <xf numFmtId="0" fontId="7" fillId="3" borderId="4" xfId="5" applyBorder="1" applyAlignment="1">
      <alignment horizontal="center" vertical="center" wrapText="1"/>
    </xf>
    <xf numFmtId="49" fontId="7" fillId="3" borderId="1" xfId="5" applyNumberFormat="1" applyBorder="1" applyAlignment="1">
      <alignment horizontal="center" vertical="center" wrapText="1"/>
    </xf>
    <xf numFmtId="0" fontId="7" fillId="3" borderId="0" xfId="5"/>
    <xf numFmtId="49" fontId="8" fillId="3" borderId="1" xfId="5" applyNumberFormat="1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4" fillId="2" borderId="0" xfId="0" applyNumberFormat="1" applyFont="1" applyFill="1"/>
  </cellXfs>
  <cellStyles count="6">
    <cellStyle name="Dobry" xfId="5" builtinId="26"/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47"/>
  <sheetViews>
    <sheetView showGridLines="0" tabSelected="1" zoomScale="90" zoomScaleNormal="90" zoomScaleSheetLayoutView="100" workbookViewId="0">
      <pane xSplit="4" ySplit="2" topLeftCell="E15" activePane="bottomRight" state="frozen"/>
      <selection pane="topRight" activeCell="E1" sqref="E1"/>
      <selection pane="bottomLeft" activeCell="A3" sqref="A3"/>
      <selection pane="bottomRight" activeCell="N20" sqref="N20"/>
    </sheetView>
  </sheetViews>
  <sheetFormatPr defaultColWidth="9.140625" defaultRowHeight="15" x14ac:dyDescent="0.25"/>
  <cols>
    <col min="1" max="1" width="11" style="2" customWidth="1"/>
    <col min="2" max="2" width="18.140625" style="2" customWidth="1"/>
    <col min="3" max="4" width="15.7109375" style="2" customWidth="1"/>
    <col min="5" max="5" width="46.7109375" style="24" customWidth="1"/>
    <col min="6" max="6" width="25.5703125" style="2" customWidth="1"/>
    <col min="7" max="7" width="15.7109375" style="2" customWidth="1"/>
    <col min="8" max="8" width="28.85546875" style="2" customWidth="1"/>
    <col min="9" max="10" width="15.7109375" style="2" customWidth="1"/>
    <col min="11" max="11" width="13.42578125" style="12" customWidth="1"/>
    <col min="12" max="12" width="15.7109375" style="2" customWidth="1"/>
    <col min="13" max="13" width="17.28515625" style="2" customWidth="1"/>
    <col min="14" max="14" width="15.7109375" style="2" customWidth="1"/>
    <col min="15" max="15" width="15.7109375" style="19" customWidth="1"/>
    <col min="16" max="16384" width="9.140625" style="2"/>
  </cols>
  <sheetData>
    <row r="1" spans="1:15" x14ac:dyDescent="0.2">
      <c r="A1" s="28" t="s">
        <v>0</v>
      </c>
      <c r="B1" s="28" t="s">
        <v>1</v>
      </c>
      <c r="C1" s="31" t="s">
        <v>13</v>
      </c>
      <c r="D1" s="29" t="s">
        <v>2</v>
      </c>
      <c r="E1" s="21" t="s">
        <v>106</v>
      </c>
      <c r="F1" s="28" t="s">
        <v>12</v>
      </c>
      <c r="G1" s="29" t="s">
        <v>8</v>
      </c>
      <c r="H1" s="28" t="s">
        <v>3</v>
      </c>
      <c r="I1" s="28" t="s">
        <v>10</v>
      </c>
      <c r="J1" s="28" t="s">
        <v>4</v>
      </c>
      <c r="K1" s="28" t="s">
        <v>11</v>
      </c>
      <c r="L1" s="28" t="s">
        <v>5</v>
      </c>
      <c r="M1" s="28" t="s">
        <v>9</v>
      </c>
      <c r="N1" s="29" t="s">
        <v>7</v>
      </c>
      <c r="O1" s="27" t="s">
        <v>6</v>
      </c>
    </row>
    <row r="2" spans="1:15" x14ac:dyDescent="0.2">
      <c r="A2" s="28"/>
      <c r="B2" s="28"/>
      <c r="C2" s="32"/>
      <c r="D2" s="30"/>
      <c r="E2" s="22"/>
      <c r="F2" s="28"/>
      <c r="G2" s="30"/>
      <c r="H2" s="28"/>
      <c r="I2" s="28"/>
      <c r="J2" s="28"/>
      <c r="K2" s="28"/>
      <c r="L2" s="28"/>
      <c r="M2" s="28"/>
      <c r="N2" s="30"/>
      <c r="O2" s="27"/>
    </row>
    <row r="3" spans="1:15" s="14" customFormat="1" ht="51" x14ac:dyDescent="0.25">
      <c r="A3" s="4">
        <v>1</v>
      </c>
      <c r="B3" s="1" t="s">
        <v>80</v>
      </c>
      <c r="C3" s="1" t="s">
        <v>39</v>
      </c>
      <c r="D3" s="1" t="s">
        <v>58</v>
      </c>
      <c r="E3" s="26" t="s">
        <v>110</v>
      </c>
      <c r="F3" s="1" t="s">
        <v>79</v>
      </c>
      <c r="G3" s="1" t="s">
        <v>20</v>
      </c>
      <c r="H3" s="15" t="s">
        <v>59</v>
      </c>
      <c r="I3" s="1" t="s">
        <v>41</v>
      </c>
      <c r="J3" s="1">
        <v>1.381</v>
      </c>
      <c r="K3" s="11" t="s">
        <v>68</v>
      </c>
      <c r="L3" s="16">
        <v>2761696.2</v>
      </c>
      <c r="M3" s="16">
        <v>1657017.72</v>
      </c>
      <c r="N3" s="16">
        <f>L3-M3</f>
        <v>1104678.4800000002</v>
      </c>
      <c r="O3" s="18">
        <v>0.6</v>
      </c>
    </row>
    <row r="4" spans="1:15" s="14" customFormat="1" ht="51" x14ac:dyDescent="0.25">
      <c r="A4" s="4">
        <v>2</v>
      </c>
      <c r="B4" s="1" t="s">
        <v>81</v>
      </c>
      <c r="C4" s="1" t="s">
        <v>39</v>
      </c>
      <c r="D4" s="1" t="s">
        <v>53</v>
      </c>
      <c r="E4" s="26" t="s">
        <v>115</v>
      </c>
      <c r="F4" s="1" t="s">
        <v>31</v>
      </c>
      <c r="G4" s="1" t="s">
        <v>18</v>
      </c>
      <c r="H4" s="1" t="s">
        <v>54</v>
      </c>
      <c r="I4" s="1" t="s">
        <v>41</v>
      </c>
      <c r="J4" s="1">
        <v>0.999</v>
      </c>
      <c r="K4" s="11" t="s">
        <v>78</v>
      </c>
      <c r="L4" s="16">
        <v>2573835.09</v>
      </c>
      <c r="M4" s="16">
        <f t="shared" ref="M4:M18" si="0">ROUNDDOWN(L4*O4,2)</f>
        <v>1286917.54</v>
      </c>
      <c r="N4" s="16">
        <f t="shared" ref="N4:N18" si="1">L4-M4</f>
        <v>1286917.5499999998</v>
      </c>
      <c r="O4" s="18">
        <v>0.5</v>
      </c>
    </row>
    <row r="5" spans="1:15" s="14" customFormat="1" ht="51" x14ac:dyDescent="0.25">
      <c r="A5" s="1">
        <v>3</v>
      </c>
      <c r="B5" s="1" t="s">
        <v>82</v>
      </c>
      <c r="C5" s="5" t="s">
        <v>39</v>
      </c>
      <c r="D5" s="6" t="s">
        <v>48</v>
      </c>
      <c r="E5" s="25" t="s">
        <v>116</v>
      </c>
      <c r="F5" s="9" t="s">
        <v>32</v>
      </c>
      <c r="G5" s="1" t="s">
        <v>19</v>
      </c>
      <c r="H5" s="1" t="s">
        <v>60</v>
      </c>
      <c r="I5" s="1" t="s">
        <v>41</v>
      </c>
      <c r="J5" s="10">
        <v>0.99</v>
      </c>
      <c r="K5" s="11" t="s">
        <v>50</v>
      </c>
      <c r="L5" s="13">
        <v>1484221.61</v>
      </c>
      <c r="M5" s="7">
        <f t="shared" si="0"/>
        <v>890532.96</v>
      </c>
      <c r="N5" s="8">
        <f t="shared" si="1"/>
        <v>593688.65000000014</v>
      </c>
      <c r="O5" s="17">
        <v>0.6</v>
      </c>
    </row>
    <row r="6" spans="1:15" s="3" customFormat="1" ht="63.75" x14ac:dyDescent="0.25">
      <c r="A6" s="4">
        <v>4</v>
      </c>
      <c r="B6" s="1" t="s">
        <v>83</v>
      </c>
      <c r="C6" s="5" t="s">
        <v>39</v>
      </c>
      <c r="D6" s="6" t="s">
        <v>55</v>
      </c>
      <c r="E6" s="25" t="s">
        <v>107</v>
      </c>
      <c r="F6" s="9" t="s">
        <v>27</v>
      </c>
      <c r="G6" s="1" t="s">
        <v>16</v>
      </c>
      <c r="H6" s="1" t="s">
        <v>56</v>
      </c>
      <c r="I6" s="1" t="s">
        <v>41</v>
      </c>
      <c r="J6" s="10">
        <v>0.99</v>
      </c>
      <c r="K6" s="11" t="s">
        <v>78</v>
      </c>
      <c r="L6" s="8">
        <v>2755254.59</v>
      </c>
      <c r="M6" s="7">
        <f t="shared" si="0"/>
        <v>1653152.75</v>
      </c>
      <c r="N6" s="8">
        <f t="shared" si="1"/>
        <v>1102101.8399999999</v>
      </c>
      <c r="O6" s="17">
        <v>0.6</v>
      </c>
    </row>
    <row r="7" spans="1:15" s="3" customFormat="1" ht="63" customHeight="1" x14ac:dyDescent="0.25">
      <c r="A7" s="4">
        <v>5</v>
      </c>
      <c r="B7" s="1" t="s">
        <v>84</v>
      </c>
      <c r="C7" s="5" t="s">
        <v>39</v>
      </c>
      <c r="D7" s="6" t="s">
        <v>46</v>
      </c>
      <c r="E7" s="25" t="s">
        <v>114</v>
      </c>
      <c r="F7" s="9" t="s">
        <v>36</v>
      </c>
      <c r="G7" s="1" t="s">
        <v>22</v>
      </c>
      <c r="H7" s="1" t="s">
        <v>61</v>
      </c>
      <c r="I7" s="1" t="s">
        <v>40</v>
      </c>
      <c r="J7" s="10">
        <v>0.78500000000000003</v>
      </c>
      <c r="K7" s="11" t="s">
        <v>47</v>
      </c>
      <c r="L7" s="13">
        <v>3020706.69</v>
      </c>
      <c r="M7" s="7">
        <f t="shared" si="0"/>
        <v>1812424.01</v>
      </c>
      <c r="N7" s="8">
        <f t="shared" si="1"/>
        <v>1208282.68</v>
      </c>
      <c r="O7" s="17">
        <v>0.6</v>
      </c>
    </row>
    <row r="8" spans="1:15" s="3" customFormat="1" ht="79.5" customHeight="1" x14ac:dyDescent="0.25">
      <c r="A8" s="1">
        <v>6</v>
      </c>
      <c r="B8" s="1" t="s">
        <v>85</v>
      </c>
      <c r="C8" s="5" t="s">
        <v>39</v>
      </c>
      <c r="D8" s="6" t="s">
        <v>62</v>
      </c>
      <c r="E8" s="25" t="s">
        <v>109</v>
      </c>
      <c r="F8" s="9" t="s">
        <v>33</v>
      </c>
      <c r="G8" s="1" t="s">
        <v>20</v>
      </c>
      <c r="H8" s="1" t="s">
        <v>63</v>
      </c>
      <c r="I8" s="1" t="s">
        <v>41</v>
      </c>
      <c r="J8" s="10">
        <v>0.56899999999999995</v>
      </c>
      <c r="K8" s="11" t="s">
        <v>78</v>
      </c>
      <c r="L8" s="13">
        <v>533091.81999999995</v>
      </c>
      <c r="M8" s="7">
        <f t="shared" si="0"/>
        <v>319855.09000000003</v>
      </c>
      <c r="N8" s="8">
        <f t="shared" si="1"/>
        <v>213236.72999999992</v>
      </c>
      <c r="O8" s="17">
        <v>0.6</v>
      </c>
    </row>
    <row r="9" spans="1:15" s="3" customFormat="1" ht="63.75" x14ac:dyDescent="0.25">
      <c r="A9" s="4">
        <v>7</v>
      </c>
      <c r="B9" s="1" t="s">
        <v>86</v>
      </c>
      <c r="C9" s="5" t="s">
        <v>39</v>
      </c>
      <c r="D9" s="6" t="s">
        <v>64</v>
      </c>
      <c r="E9" s="25" t="s">
        <v>117</v>
      </c>
      <c r="F9" s="9" t="s">
        <v>34</v>
      </c>
      <c r="G9" s="1" t="s">
        <v>20</v>
      </c>
      <c r="H9" s="1" t="s">
        <v>65</v>
      </c>
      <c r="I9" s="1" t="s">
        <v>41</v>
      </c>
      <c r="J9" s="10">
        <v>0.50700000000000001</v>
      </c>
      <c r="K9" s="11" t="s">
        <v>92</v>
      </c>
      <c r="L9" s="8">
        <v>1212009.76</v>
      </c>
      <c r="M9" s="7">
        <f t="shared" si="0"/>
        <v>727205.85</v>
      </c>
      <c r="N9" s="8">
        <f t="shared" si="1"/>
        <v>484803.91000000003</v>
      </c>
      <c r="O9" s="17">
        <v>0.6</v>
      </c>
    </row>
    <row r="10" spans="1:15" s="3" customFormat="1" ht="63.75" x14ac:dyDescent="0.25">
      <c r="A10" s="4">
        <v>8</v>
      </c>
      <c r="B10" s="1" t="s">
        <v>87</v>
      </c>
      <c r="C10" s="5" t="s">
        <v>39</v>
      </c>
      <c r="D10" s="6" t="s">
        <v>66</v>
      </c>
      <c r="E10" s="25" t="s">
        <v>118</v>
      </c>
      <c r="F10" s="6" t="s">
        <v>28</v>
      </c>
      <c r="G10" s="1" t="s">
        <v>16</v>
      </c>
      <c r="H10" s="1" t="s">
        <v>67</v>
      </c>
      <c r="I10" s="1" t="s">
        <v>41</v>
      </c>
      <c r="J10" s="10">
        <v>0.36</v>
      </c>
      <c r="K10" s="11" t="s">
        <v>68</v>
      </c>
      <c r="L10" s="13">
        <v>603487.98</v>
      </c>
      <c r="M10" s="7">
        <f t="shared" si="0"/>
        <v>362092.78</v>
      </c>
      <c r="N10" s="8">
        <f t="shared" si="1"/>
        <v>241395.19999999995</v>
      </c>
      <c r="O10" s="17">
        <v>0.6</v>
      </c>
    </row>
    <row r="11" spans="1:15" s="3" customFormat="1" ht="51" x14ac:dyDescent="0.25">
      <c r="A11" s="1">
        <v>9</v>
      </c>
      <c r="B11" s="1" t="s">
        <v>88</v>
      </c>
      <c r="C11" s="5" t="s">
        <v>39</v>
      </c>
      <c r="D11" s="6" t="s">
        <v>52</v>
      </c>
      <c r="E11" s="25" t="s">
        <v>120</v>
      </c>
      <c r="F11" s="6" t="s">
        <v>35</v>
      </c>
      <c r="G11" s="1" t="s">
        <v>21</v>
      </c>
      <c r="H11" s="1" t="s">
        <v>69</v>
      </c>
      <c r="I11" s="1" t="s">
        <v>41</v>
      </c>
      <c r="J11" s="10">
        <v>0.997</v>
      </c>
      <c r="K11" s="11" t="s">
        <v>51</v>
      </c>
      <c r="L11" s="13">
        <v>719720.76</v>
      </c>
      <c r="M11" s="7">
        <f t="shared" si="0"/>
        <v>431832.45</v>
      </c>
      <c r="N11" s="8">
        <f t="shared" si="1"/>
        <v>287888.31</v>
      </c>
      <c r="O11" s="17">
        <v>0.6</v>
      </c>
    </row>
    <row r="12" spans="1:15" s="3" customFormat="1" ht="51" x14ac:dyDescent="0.25">
      <c r="A12" s="4">
        <v>10</v>
      </c>
      <c r="B12" s="1" t="s">
        <v>89</v>
      </c>
      <c r="C12" s="5" t="s">
        <v>39</v>
      </c>
      <c r="D12" s="6" t="s">
        <v>57</v>
      </c>
      <c r="E12" s="25" t="s">
        <v>119</v>
      </c>
      <c r="F12" s="6" t="s">
        <v>29</v>
      </c>
      <c r="G12" s="1" t="s">
        <v>17</v>
      </c>
      <c r="H12" s="1" t="s">
        <v>70</v>
      </c>
      <c r="I12" s="1" t="s">
        <v>41</v>
      </c>
      <c r="J12" s="10">
        <v>0.89</v>
      </c>
      <c r="K12" s="11" t="s">
        <v>94</v>
      </c>
      <c r="L12" s="13">
        <v>1498846.12</v>
      </c>
      <c r="M12" s="7">
        <f t="shared" si="0"/>
        <v>899307.67</v>
      </c>
      <c r="N12" s="8">
        <f t="shared" si="1"/>
        <v>599538.45000000007</v>
      </c>
      <c r="O12" s="17">
        <v>0.6</v>
      </c>
    </row>
    <row r="13" spans="1:15" s="3" customFormat="1" ht="51" x14ac:dyDescent="0.25">
      <c r="A13" s="4">
        <v>11</v>
      </c>
      <c r="B13" s="1" t="s">
        <v>90</v>
      </c>
      <c r="C13" s="5" t="s">
        <v>39</v>
      </c>
      <c r="D13" s="6" t="s">
        <v>71</v>
      </c>
      <c r="E13" s="25" t="s">
        <v>112</v>
      </c>
      <c r="F13" s="6" t="s">
        <v>37</v>
      </c>
      <c r="G13" s="1" t="s">
        <v>23</v>
      </c>
      <c r="H13" s="1" t="s">
        <v>72</v>
      </c>
      <c r="I13" s="1" t="s">
        <v>40</v>
      </c>
      <c r="J13" s="10">
        <v>0.879</v>
      </c>
      <c r="K13" s="11" t="s">
        <v>43</v>
      </c>
      <c r="L13" s="13">
        <v>2291954.29</v>
      </c>
      <c r="M13" s="7">
        <f t="shared" si="0"/>
        <v>1145977.1399999999</v>
      </c>
      <c r="N13" s="8">
        <f t="shared" si="1"/>
        <v>1145977.1500000001</v>
      </c>
      <c r="O13" s="17">
        <v>0.5</v>
      </c>
    </row>
    <row r="14" spans="1:15" s="3" customFormat="1" ht="51" x14ac:dyDescent="0.25">
      <c r="A14" s="1">
        <v>12</v>
      </c>
      <c r="B14" s="1" t="s">
        <v>96</v>
      </c>
      <c r="C14" s="5" t="s">
        <v>39</v>
      </c>
      <c r="D14" s="6" t="s">
        <v>44</v>
      </c>
      <c r="E14" s="25" t="s">
        <v>113</v>
      </c>
      <c r="F14" s="9" t="s">
        <v>30</v>
      </c>
      <c r="G14" s="1" t="s">
        <v>18</v>
      </c>
      <c r="H14" s="1" t="s">
        <v>73</v>
      </c>
      <c r="I14" s="1" t="s">
        <v>40</v>
      </c>
      <c r="J14" s="10">
        <v>0.85799999999999998</v>
      </c>
      <c r="K14" s="11" t="s">
        <v>42</v>
      </c>
      <c r="L14" s="13">
        <v>1921859.94</v>
      </c>
      <c r="M14" s="7">
        <f t="shared" si="0"/>
        <v>960929.97</v>
      </c>
      <c r="N14" s="8">
        <f t="shared" si="1"/>
        <v>960929.97</v>
      </c>
      <c r="O14" s="17">
        <v>0.5</v>
      </c>
    </row>
    <row r="15" spans="1:15" s="3" customFormat="1" ht="51" x14ac:dyDescent="0.25">
      <c r="A15" s="4">
        <v>13</v>
      </c>
      <c r="B15" s="1" t="s">
        <v>97</v>
      </c>
      <c r="C15" s="5" t="s">
        <v>39</v>
      </c>
      <c r="D15" s="6" t="s">
        <v>58</v>
      </c>
      <c r="E15" s="25" t="s">
        <v>110</v>
      </c>
      <c r="F15" s="6" t="s">
        <v>79</v>
      </c>
      <c r="G15" s="1" t="s">
        <v>20</v>
      </c>
      <c r="H15" s="1" t="s">
        <v>74</v>
      </c>
      <c r="I15" s="1" t="s">
        <v>41</v>
      </c>
      <c r="J15" s="10">
        <v>0.84599999999999997</v>
      </c>
      <c r="K15" s="11" t="s">
        <v>95</v>
      </c>
      <c r="L15" s="13">
        <v>614341.18999999994</v>
      </c>
      <c r="M15" s="7">
        <f t="shared" si="0"/>
        <v>368604.71</v>
      </c>
      <c r="N15" s="8">
        <f t="shared" si="1"/>
        <v>245736.47999999992</v>
      </c>
      <c r="O15" s="17">
        <v>0.6</v>
      </c>
    </row>
    <row r="16" spans="1:15" s="3" customFormat="1" ht="51" x14ac:dyDescent="0.25">
      <c r="A16" s="4">
        <v>14</v>
      </c>
      <c r="B16" s="1" t="s">
        <v>98</v>
      </c>
      <c r="C16" s="5" t="s">
        <v>39</v>
      </c>
      <c r="D16" s="6" t="s">
        <v>49</v>
      </c>
      <c r="E16" s="23" t="s">
        <v>121</v>
      </c>
      <c r="F16" s="6" t="s">
        <v>26</v>
      </c>
      <c r="G16" s="1" t="s">
        <v>15</v>
      </c>
      <c r="H16" s="1" t="s">
        <v>75</v>
      </c>
      <c r="I16" s="1" t="s">
        <v>41</v>
      </c>
      <c r="J16" s="10">
        <v>0.505</v>
      </c>
      <c r="K16" s="11" t="s">
        <v>50</v>
      </c>
      <c r="L16" s="13">
        <v>677734.82</v>
      </c>
      <c r="M16" s="7">
        <f t="shared" si="0"/>
        <v>338867.41</v>
      </c>
      <c r="N16" s="8">
        <f t="shared" si="1"/>
        <v>338867.41</v>
      </c>
      <c r="O16" s="17">
        <v>0.5</v>
      </c>
    </row>
    <row r="17" spans="1:15" s="14" customFormat="1" ht="75" x14ac:dyDescent="0.25">
      <c r="A17" s="1">
        <v>15</v>
      </c>
      <c r="B17" s="1" t="s">
        <v>99</v>
      </c>
      <c r="C17" s="5" t="s">
        <v>38</v>
      </c>
      <c r="D17" s="6" t="s">
        <v>45</v>
      </c>
      <c r="E17" s="25" t="s">
        <v>122</v>
      </c>
      <c r="F17" s="6" t="s">
        <v>24</v>
      </c>
      <c r="G17" s="1" t="s">
        <v>14</v>
      </c>
      <c r="H17" s="1" t="s">
        <v>91</v>
      </c>
      <c r="I17" s="1" t="s">
        <v>41</v>
      </c>
      <c r="J17" s="10">
        <v>0.44900000000000001</v>
      </c>
      <c r="K17" s="11" t="s">
        <v>93</v>
      </c>
      <c r="L17" s="13">
        <v>2285200.64</v>
      </c>
      <c r="M17" s="7">
        <f t="shared" si="0"/>
        <v>1371120.38</v>
      </c>
      <c r="N17" s="8">
        <f t="shared" si="1"/>
        <v>914080.26000000024</v>
      </c>
      <c r="O17" s="17">
        <v>0.6</v>
      </c>
    </row>
    <row r="18" spans="1:15" s="3" customFormat="1" ht="59.25" customHeight="1" x14ac:dyDescent="0.25">
      <c r="A18" s="4">
        <v>16</v>
      </c>
      <c r="B18" s="1" t="s">
        <v>100</v>
      </c>
      <c r="C18" s="5" t="s">
        <v>39</v>
      </c>
      <c r="D18" s="6" t="s">
        <v>76</v>
      </c>
      <c r="E18" s="25" t="s">
        <v>111</v>
      </c>
      <c r="F18" s="9" t="s">
        <v>25</v>
      </c>
      <c r="G18" s="1" t="s">
        <v>14</v>
      </c>
      <c r="H18" s="1" t="s">
        <v>77</v>
      </c>
      <c r="I18" s="1" t="s">
        <v>41</v>
      </c>
      <c r="J18" s="10">
        <v>0.28000000000000003</v>
      </c>
      <c r="K18" s="11" t="s">
        <v>94</v>
      </c>
      <c r="L18" s="8">
        <v>812231.31</v>
      </c>
      <c r="M18" s="7">
        <f t="shared" si="0"/>
        <v>406115.65</v>
      </c>
      <c r="N18" s="8">
        <f t="shared" si="1"/>
        <v>406115.66000000003</v>
      </c>
      <c r="O18" s="17">
        <v>0.5</v>
      </c>
    </row>
    <row r="19" spans="1:15" s="3" customFormat="1" ht="89.25" x14ac:dyDescent="0.25">
      <c r="A19" s="4">
        <v>18</v>
      </c>
      <c r="B19" s="1" t="s">
        <v>101</v>
      </c>
      <c r="C19" s="5" t="s">
        <v>39</v>
      </c>
      <c r="D19" s="6" t="s">
        <v>102</v>
      </c>
      <c r="E19" s="25" t="s">
        <v>108</v>
      </c>
      <c r="F19" s="9" t="s">
        <v>103</v>
      </c>
      <c r="G19" s="1" t="s">
        <v>14</v>
      </c>
      <c r="H19" s="1" t="s">
        <v>104</v>
      </c>
      <c r="I19" s="1" t="s">
        <v>41</v>
      </c>
      <c r="J19" s="10">
        <v>0.95299999999999996</v>
      </c>
      <c r="K19" s="11" t="s">
        <v>105</v>
      </c>
      <c r="L19" s="13">
        <v>2743598.65</v>
      </c>
      <c r="M19" s="7">
        <f t="shared" ref="M19" si="2">ROUNDDOWN(L19*O19,2)</f>
        <v>1371799.32</v>
      </c>
      <c r="N19" s="8">
        <f t="shared" ref="N19" si="3">L19-M19</f>
        <v>1371799.3299999998</v>
      </c>
      <c r="O19" s="20">
        <v>0.5</v>
      </c>
    </row>
    <row r="20" spans="1:15" ht="125.25" customHeight="1" x14ac:dyDescent="0.25">
      <c r="E20"/>
      <c r="M20" s="33">
        <f>SUM(M3:M19)</f>
        <v>16003753.4</v>
      </c>
      <c r="N20" s="33">
        <f>SUM(N3:N19)</f>
        <v>12506038.060000001</v>
      </c>
    </row>
    <row r="21" spans="1:15" x14ac:dyDescent="0.25">
      <c r="E21"/>
    </row>
    <row r="22" spans="1:15" x14ac:dyDescent="0.25">
      <c r="E22"/>
    </row>
    <row r="23" spans="1:15" x14ac:dyDescent="0.25">
      <c r="E23"/>
    </row>
    <row r="24" spans="1:15" x14ac:dyDescent="0.25">
      <c r="E24"/>
    </row>
    <row r="25" spans="1:15" x14ac:dyDescent="0.25">
      <c r="E25"/>
    </row>
    <row r="26" spans="1:15" x14ac:dyDescent="0.25">
      <c r="E26"/>
    </row>
    <row r="27" spans="1:15" x14ac:dyDescent="0.25">
      <c r="E27"/>
    </row>
    <row r="28" spans="1:15" x14ac:dyDescent="0.25">
      <c r="E28"/>
    </row>
    <row r="29" spans="1:15" x14ac:dyDescent="0.25">
      <c r="E29"/>
    </row>
    <row r="30" spans="1:15" x14ac:dyDescent="0.25">
      <c r="E30"/>
    </row>
    <row r="31" spans="1:15" x14ac:dyDescent="0.25">
      <c r="E31"/>
    </row>
    <row r="32" spans="1:15" x14ac:dyDescent="0.25">
      <c r="E32"/>
    </row>
    <row r="33" spans="5:5" x14ac:dyDescent="0.25">
      <c r="E33"/>
    </row>
    <row r="34" spans="5:5" x14ac:dyDescent="0.25">
      <c r="E34"/>
    </row>
    <row r="35" spans="5:5" x14ac:dyDescent="0.25">
      <c r="E35"/>
    </row>
    <row r="36" spans="5:5" x14ac:dyDescent="0.25">
      <c r="E36"/>
    </row>
    <row r="37" spans="5:5" x14ac:dyDescent="0.25">
      <c r="E37"/>
    </row>
    <row r="38" spans="5:5" x14ac:dyDescent="0.25">
      <c r="E38"/>
    </row>
    <row r="39" spans="5:5" x14ac:dyDescent="0.25">
      <c r="E39"/>
    </row>
    <row r="40" spans="5:5" x14ac:dyDescent="0.25">
      <c r="E40"/>
    </row>
    <row r="41" spans="5:5" x14ac:dyDescent="0.25">
      <c r="E41"/>
    </row>
    <row r="42" spans="5:5" x14ac:dyDescent="0.25">
      <c r="E42"/>
    </row>
    <row r="43" spans="5:5" x14ac:dyDescent="0.25">
      <c r="E43"/>
    </row>
    <row r="44" spans="5:5" x14ac:dyDescent="0.25">
      <c r="E44"/>
    </row>
    <row r="45" spans="5:5" x14ac:dyDescent="0.25">
      <c r="E45"/>
    </row>
    <row r="46" spans="5:5" x14ac:dyDescent="0.25">
      <c r="E46"/>
    </row>
    <row r="47" spans="5:5" x14ac:dyDescent="0.25">
      <c r="E47"/>
    </row>
    <row r="48" spans="5:5" x14ac:dyDescent="0.25">
      <c r="E48"/>
    </row>
    <row r="49" spans="5:5" x14ac:dyDescent="0.25">
      <c r="E49"/>
    </row>
    <row r="50" spans="5:5" x14ac:dyDescent="0.25">
      <c r="E50"/>
    </row>
    <row r="51" spans="5:5" x14ac:dyDescent="0.25">
      <c r="E51"/>
    </row>
    <row r="52" spans="5:5" x14ac:dyDescent="0.25">
      <c r="E52"/>
    </row>
    <row r="53" spans="5:5" x14ac:dyDescent="0.25">
      <c r="E53"/>
    </row>
    <row r="54" spans="5:5" x14ac:dyDescent="0.25">
      <c r="E54"/>
    </row>
    <row r="55" spans="5:5" x14ac:dyDescent="0.25">
      <c r="E55"/>
    </row>
    <row r="56" spans="5:5" x14ac:dyDescent="0.25">
      <c r="E56"/>
    </row>
    <row r="57" spans="5:5" x14ac:dyDescent="0.25">
      <c r="E57"/>
    </row>
    <row r="58" spans="5:5" x14ac:dyDescent="0.25">
      <c r="E58"/>
    </row>
    <row r="59" spans="5:5" x14ac:dyDescent="0.25">
      <c r="E59"/>
    </row>
    <row r="60" spans="5:5" x14ac:dyDescent="0.25">
      <c r="E60"/>
    </row>
    <row r="61" spans="5:5" x14ac:dyDescent="0.25">
      <c r="E61"/>
    </row>
    <row r="62" spans="5:5" x14ac:dyDescent="0.25">
      <c r="E62"/>
    </row>
    <row r="63" spans="5:5" x14ac:dyDescent="0.25">
      <c r="E63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</sheetData>
  <autoFilter ref="A2:O19" xr:uid="{00000000-0009-0000-0000-000002000000}"/>
  <mergeCells count="14">
    <mergeCell ref="A1:A2"/>
    <mergeCell ref="B1:B2"/>
    <mergeCell ref="C1:C2"/>
    <mergeCell ref="G1:G2"/>
    <mergeCell ref="H1:H2"/>
    <mergeCell ref="D1:D2"/>
    <mergeCell ref="F1:F2"/>
    <mergeCell ref="O1:O2"/>
    <mergeCell ref="M1:M2"/>
    <mergeCell ref="N1:N2"/>
    <mergeCell ref="I1:I2"/>
    <mergeCell ref="J1:J2"/>
    <mergeCell ref="K1:K2"/>
    <mergeCell ref="L1:L2"/>
  </mergeCells>
  <dataValidations count="2">
    <dataValidation type="list" allowBlank="1" showInputMessage="1" showErrorMessage="1" sqref="I3:I19" xr:uid="{00000000-0002-0000-0200-000000000000}">
      <formula1>"B,P,R"</formula1>
    </dataValidation>
    <dataValidation type="list" allowBlank="1" showInputMessage="1" showErrorMessage="1" sqref="C3:C19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91" fitToHeight="0" orientation="landscape" r:id="rId1"/>
  <headerFooter>
    <oddHeader>&amp;CZestawienie umów RFRD do podpisania - 20 lipca 2026 r.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gm podst</vt:lpstr>
      <vt:lpstr>'gm podst'!Obszar_wydruku</vt:lpstr>
      <vt:lpstr>'gm podst'!Tytuły_wydruku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Dominika Gryczaniuk</cp:lastModifiedBy>
  <cp:lastPrinted>2026-07-08T11:58:47Z</cp:lastPrinted>
  <dcterms:created xsi:type="dcterms:W3CDTF">2019-02-25T10:53:14Z</dcterms:created>
  <dcterms:modified xsi:type="dcterms:W3CDTF">2026-07-20T07:02:11Z</dcterms:modified>
</cp:coreProperties>
</file>