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bara.brus\Desktop\zamówienia do 170 tys - 2026\262.90 - najem kserokopiarek\"/>
    </mc:Choice>
  </mc:AlternateContent>
  <xr:revisionPtr revIDLastSave="0" documentId="13_ncr:1_{15ADEC0C-B15E-4F85-AB83-85EC9C478B63}" xr6:coauthVersionLast="47" xr6:coauthVersionMax="47" xr10:uidLastSave="{00000000-0000-0000-0000-000000000000}"/>
  <bookViews>
    <workbookView xWindow="-120" yWindow="-120" windowWidth="29040" windowHeight="15720" xr2:uid="{A0B3DEB8-CA4C-4B43-A104-234DCCBDE68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3" i="1" l="1"/>
  <c r="I12" i="1"/>
  <c r="G11" i="1"/>
  <c r="F21" i="1"/>
  <c r="H21" i="1" s="1"/>
  <c r="H12" i="1"/>
  <c r="G12" i="1"/>
  <c r="K12" i="1" l="1"/>
  <c r="F19" i="1"/>
  <c r="F20" i="1" l="1"/>
  <c r="H20" i="1" s="1"/>
  <c r="F22" i="1"/>
  <c r="H19" i="1"/>
  <c r="H13" i="1"/>
  <c r="G13" i="1"/>
  <c r="I11" i="1"/>
  <c r="H23" i="1" l="1"/>
  <c r="F23" i="1"/>
  <c r="K11" i="1"/>
  <c r="H22" i="1"/>
  <c r="H24" i="1" s="1"/>
  <c r="F24" i="1"/>
  <c r="I13" i="1"/>
  <c r="H25" i="1" l="1"/>
  <c r="F25" i="1"/>
  <c r="K14" i="1"/>
  <c r="I14" i="1"/>
  <c r="F27" i="1" l="1"/>
  <c r="H27" i="1"/>
</calcChain>
</file>

<file path=xl/sharedStrings.xml><?xml version="1.0" encoding="utf-8"?>
<sst xmlns="http://schemas.openxmlformats.org/spreadsheetml/2006/main" count="37" uniqueCount="34">
  <si>
    <t>Koszt wydruku strony</t>
  </si>
  <si>
    <t>lp.</t>
  </si>
  <si>
    <t>Urządzenia</t>
  </si>
  <si>
    <t>Cena netto za kopię w formacie A4 czarno-białą</t>
  </si>
  <si>
    <t>Cena netto za kopię w formacie A4 kolorową</t>
  </si>
  <si>
    <t>Wartość netto za wszystkie wykonane kopie w formacie A4 czarnobiałe w okresie trwania umowy</t>
  </si>
  <si>
    <t>Wartość netto za wszystkie wykonane kopie  w formacie A4 kolorowe w okresie trwania umowy</t>
  </si>
  <si>
    <t>Łączna wartość netto za  wszystkie kopie (kolorowe + czarno-białe)</t>
  </si>
  <si>
    <t>Stawka podatku VAT</t>
  </si>
  <si>
    <t>Łączna wartość brutto za  wszystkie kopie (kolorowe + czarno-białe)</t>
  </si>
  <si>
    <t>Ilość urządzeń</t>
  </si>
  <si>
    <t>Okres trwania umowy (w miesiącach)</t>
  </si>
  <si>
    <t>Miesięczny czynsz dzierżawy za urządzenie - kwota netto</t>
  </si>
  <si>
    <t>Łączna wartość brutto czynszu w całym okresie trwania umowy za wszystkie urządzenia</t>
  </si>
  <si>
    <t>urządzenia monochromatyczne
(zakres objęty prawem opcji)</t>
  </si>
  <si>
    <t>Kwota czynszu dzierżawy</t>
  </si>
  <si>
    <t>Łączna wartość netto czynszu w całym okresie trwania umowy za wszystkie urządzenia (kol 3 x kol 4 x kol 5)</t>
  </si>
  <si>
    <t>Szacowana ilość czarno-białych kopii w formacie A4 w okresie trwania umowy (24 m-cy)</t>
  </si>
  <si>
    <t>Szacowana ilość kopii w formacie A4 wykonanych w kolorze w okresie trwania umowy (24 m-cy)</t>
  </si>
  <si>
    <t>urządzenia kolorowe z prędkością co najmniej 25 kopii/min.</t>
  </si>
  <si>
    <t>urządzenia kolorowe z prędkością co najmniej 55 kopii/min.
(zakres podstawowy)</t>
  </si>
  <si>
    <t>urządzenia kolorowe z prędkością co najmniej 25 kopii/min.
(zakres podstawowy)</t>
  </si>
  <si>
    <t>urządzenie monochromatyczne zprędkością co najmniej 55 kopii/min.</t>
  </si>
  <si>
    <t>urządzenia kolorowe z prędkościa co najmniej 55 kopiii/min.</t>
  </si>
  <si>
    <t>urządzenie monochromatyczne z prędkościa co najmniej 55 kopii/min.
(zakres podstawowy)</t>
  </si>
  <si>
    <t>Wartość czynszu dzierżawy zakresu podstawowego</t>
  </si>
  <si>
    <t>Wartość  zakresu czynszu dzierżawy objetego prawem opcji</t>
  </si>
  <si>
    <t>Łączna wartość czynszu dzierżawy zamówienia</t>
  </si>
  <si>
    <t>Łączna wartość wydruku</t>
  </si>
  <si>
    <t>Formularz cenowy</t>
  </si>
  <si>
    <t>2005-7.262.90.2026</t>
  </si>
  <si>
    <t>Załącznik nr 3</t>
  </si>
  <si>
    <t>Wykonawca:</t>
  </si>
  <si>
    <t>Łączna wartość realizacji przedmiotu zamówienia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</si>
</sst>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\ &quot;zł&quot;"/>
    <numFmt numFmtId="165" formatCode="#,##0.00\ &quot;zł&quot;"/>
  </numFmts>
  <fonts count="9" x14ac:knownFonts="1">
    <font>
      <sz val="12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1"/>
      <color theme="0"/>
      <name val="Cambria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8" tint="0.59999389629810485"/>
      </patternFill>
    </fill>
    <fill>
      <patternFill patternType="solid">
        <fgColor theme="9" tint="0.79998168889431442"/>
        <bgColor theme="8" tint="0.79998168889431442"/>
      </patternFill>
    </fill>
    <fill>
      <patternFill patternType="solid">
        <fgColor theme="4" tint="0.59999389629810485"/>
        <bgColor theme="8" tint="0.59999389629810485"/>
      </patternFill>
    </fill>
    <fill>
      <patternFill patternType="solid">
        <fgColor theme="4" tint="0.59999389629810485"/>
        <bgColor theme="8" tint="0.79998168889431442"/>
      </patternFill>
    </fill>
  </fills>
  <borders count="16">
    <border>
      <left/>
      <right/>
      <top/>
      <bottom/>
      <diagonal/>
    </border>
    <border diagonalUp="1" diagonalDown="1">
      <left/>
      <right/>
      <top/>
      <bottom/>
      <diagonal style="thin">
        <color auto="1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" fontId="1" fillId="2" borderId="7" xfId="0" applyNumberFormat="1" applyFont="1" applyFill="1" applyBorder="1" applyAlignment="1">
      <alignment horizontal="center" vertical="center" wrapText="1"/>
    </xf>
    <xf numFmtId="1" fontId="1" fillId="4" borderId="6" xfId="0" applyNumberFormat="1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1" fontId="1" fillId="4" borderId="7" xfId="0" applyNumberFormat="1" applyFont="1" applyFill="1" applyBorder="1" applyAlignment="1">
      <alignment horizontal="center" vertical="center" wrapText="1"/>
    </xf>
    <xf numFmtId="165" fontId="1" fillId="4" borderId="7" xfId="0" applyNumberFormat="1" applyFont="1" applyFill="1" applyBorder="1" applyAlignment="1">
      <alignment horizontal="center" vertical="center" wrapText="1"/>
    </xf>
    <xf numFmtId="9" fontId="1" fillId="4" borderId="7" xfId="0" applyNumberFormat="1" applyFont="1" applyFill="1" applyBorder="1" applyAlignment="1">
      <alignment horizontal="center" vertical="center" wrapText="1"/>
    </xf>
    <xf numFmtId="1" fontId="1" fillId="4" borderId="8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165" fontId="1" fillId="4" borderId="9" xfId="0" applyNumberFormat="1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3" fontId="1" fillId="5" borderId="0" xfId="0" applyNumberFormat="1" applyFont="1" applyFill="1" applyAlignment="1">
      <alignment horizontal="center" vertical="center"/>
    </xf>
    <xf numFmtId="3" fontId="1" fillId="5" borderId="1" xfId="0" applyNumberFormat="1" applyFont="1" applyFill="1" applyBorder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165" fontId="1" fillId="5" borderId="0" xfId="0" applyNumberFormat="1" applyFont="1" applyFill="1" applyAlignment="1">
      <alignment horizontal="center" vertical="center"/>
    </xf>
    <xf numFmtId="165" fontId="1" fillId="5" borderId="1" xfId="0" applyNumberFormat="1" applyFont="1" applyFill="1" applyBorder="1" applyAlignment="1">
      <alignment horizontal="center" vertical="center"/>
    </xf>
    <xf numFmtId="9" fontId="1" fillId="5" borderId="0" xfId="0" applyNumberFormat="1" applyFont="1" applyFill="1" applyAlignment="1">
      <alignment horizontal="center" vertical="center"/>
    </xf>
    <xf numFmtId="3" fontId="1" fillId="5" borderId="0" xfId="0" applyNumberFormat="1" applyFont="1" applyFill="1" applyBorder="1" applyAlignment="1">
      <alignment horizontal="center" vertical="center"/>
    </xf>
    <xf numFmtId="164" fontId="1" fillId="5" borderId="0" xfId="0" applyNumberFormat="1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1" fontId="1" fillId="6" borderId="6" xfId="0" applyNumberFormat="1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1" fontId="1" fillId="6" borderId="7" xfId="0" applyNumberFormat="1" applyFont="1" applyFill="1" applyBorder="1" applyAlignment="1">
      <alignment horizontal="center" vertical="center" wrapText="1"/>
    </xf>
    <xf numFmtId="165" fontId="1" fillId="6" borderId="7" xfId="0" applyNumberFormat="1" applyFont="1" applyFill="1" applyBorder="1" applyAlignment="1">
      <alignment horizontal="center" vertical="center" wrapText="1"/>
    </xf>
    <xf numFmtId="9" fontId="1" fillId="6" borderId="7" xfId="0" applyNumberFormat="1" applyFont="1" applyFill="1" applyBorder="1" applyAlignment="1">
      <alignment horizontal="center" vertical="center" wrapText="1"/>
    </xf>
    <xf numFmtId="1" fontId="1" fillId="7" borderId="0" xfId="0" applyNumberFormat="1" applyFont="1" applyFill="1" applyBorder="1" applyAlignment="1">
      <alignment horizontal="center" vertical="center" wrapText="1"/>
    </xf>
    <xf numFmtId="0" fontId="1" fillId="7" borderId="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9" fontId="1" fillId="4" borderId="9" xfId="0" applyNumberFormat="1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1" fontId="1" fillId="4" borderId="9" xfId="0" applyNumberFormat="1" applyFont="1" applyFill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9" fontId="6" fillId="5" borderId="0" xfId="0" applyNumberFormat="1" applyFont="1" applyFill="1" applyAlignment="1">
      <alignment horizontal="center" vertical="center"/>
    </xf>
    <xf numFmtId="165" fontId="6" fillId="0" borderId="3" xfId="0" applyNumberFormat="1" applyFont="1" applyBorder="1" applyAlignment="1">
      <alignment horizontal="center" vertical="center"/>
    </xf>
    <xf numFmtId="9" fontId="5" fillId="4" borderId="0" xfId="0" applyNumberFormat="1" applyFont="1" applyFill="1" applyBorder="1" applyAlignment="1">
      <alignment horizontal="center" vertical="center" wrapText="1"/>
    </xf>
    <xf numFmtId="165" fontId="5" fillId="4" borderId="0" xfId="0" applyNumberFormat="1" applyFont="1" applyFill="1" applyBorder="1" applyAlignment="1">
      <alignment horizontal="center" vertical="center" wrapText="1"/>
    </xf>
    <xf numFmtId="165" fontId="5" fillId="7" borderId="0" xfId="0" applyNumberFormat="1" applyFont="1" applyFill="1" applyBorder="1" applyAlignment="1">
      <alignment horizontal="center" vertical="center" wrapText="1"/>
    </xf>
    <xf numFmtId="9" fontId="5" fillId="7" borderId="0" xfId="0" applyNumberFormat="1" applyFont="1" applyFill="1" applyBorder="1" applyAlignment="1">
      <alignment horizontal="center" vertical="center" wrapText="1"/>
    </xf>
    <xf numFmtId="9" fontId="4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165" fontId="5" fillId="4" borderId="0" xfId="0" applyNumberFormat="1" applyFont="1" applyFill="1" applyBorder="1" applyAlignment="1">
      <alignment horizontal="center" vertical="center" wrapText="1"/>
    </xf>
    <xf numFmtId="165" fontId="5" fillId="7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1" fontId="1" fillId="8" borderId="15" xfId="0" applyNumberFormat="1" applyFont="1" applyFill="1" applyBorder="1" applyAlignment="1">
      <alignment horizontal="center" vertical="center" wrapText="1"/>
    </xf>
    <xf numFmtId="165" fontId="6" fillId="8" borderId="0" xfId="0" applyNumberFormat="1" applyFont="1" applyFill="1" applyBorder="1" applyAlignment="1">
      <alignment horizontal="center" vertical="top" wrapText="1"/>
    </xf>
    <xf numFmtId="165" fontId="5" fillId="8" borderId="0" xfId="0" applyNumberFormat="1" applyFont="1" applyFill="1" applyBorder="1" applyAlignment="1">
      <alignment horizontal="center" vertical="center" wrapText="1"/>
    </xf>
    <xf numFmtId="9" fontId="5" fillId="9" borderId="0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13">
    <dxf>
      <font>
        <strike val="0"/>
        <outline val="0"/>
        <shadow val="0"/>
        <u val="none"/>
        <vertAlign val="baseline"/>
        <sz val="11"/>
        <color theme="1"/>
        <name val="Cambria"/>
        <family val="1"/>
        <charset val="23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mbria"/>
        <family val="1"/>
        <charset val="23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mbria"/>
        <family val="1"/>
        <charset val="23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mbria"/>
        <family val="1"/>
        <charset val="23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mbria"/>
        <family val="1"/>
        <charset val="23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mbria"/>
        <family val="1"/>
        <charset val="23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mbria"/>
        <family val="1"/>
        <charset val="23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mbria"/>
        <family val="1"/>
        <charset val="23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mbria"/>
        <family val="1"/>
        <charset val="23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mbria"/>
        <family val="1"/>
        <charset val="238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mbria"/>
        <family val="1"/>
        <charset val="23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mbria"/>
        <family val="1"/>
        <charset val="238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mbria"/>
        <family val="1"/>
        <charset val="238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3A60BA5-D605-F24C-8C50-9C52AC05FA03}" name="Tabela1" displayName="Tabela1" ref="A9:K14" totalsRowShown="0" headerRowDxfId="12" dataDxfId="11">
  <autoFilter ref="A9:K14" xr:uid="{53A60BA5-D605-F24C-8C50-9C52AC05FA03}"/>
  <tableColumns count="11">
    <tableColumn id="17" xr3:uid="{7F54D131-6545-D744-8EC1-95AF71EC7BF9}" name="lp." dataDxfId="10"/>
    <tableColumn id="1" xr3:uid="{A2F106A1-0ECE-C847-95A1-08F7CC540100}" name="Urządzenia" dataDxfId="9"/>
    <tableColumn id="7" xr3:uid="{62386322-F349-0645-9C01-8B323BFE9153}" name="Szacowana ilość czarno-białych kopii w formacie A4 w okresie trwania umowy (24 m-cy)" dataDxfId="8"/>
    <tableColumn id="8" xr3:uid="{86C6222E-E264-5C43-BB46-B3F03777A522}" name="Szacowana ilość kopii w formacie A4 wykonanych w kolorze w okresie trwania umowy (24 m-cy)" dataDxfId="7"/>
    <tableColumn id="9" xr3:uid="{D5D99632-0240-0940-8F56-C8926B5D15C9}" name="Cena netto za kopię w formacie A4 czarno-białą" dataDxfId="6"/>
    <tableColumn id="10" xr3:uid="{8909EBAE-7367-5445-90F9-8CD6652A385D}" name="Cena netto za kopię w formacie A4 kolorową" dataDxfId="5"/>
    <tableColumn id="12" xr3:uid="{A163205A-FB5B-7940-8384-369886DDB2EE}" name="Wartość netto za wszystkie wykonane kopie w formacie A4 czarnobiałe w okresie trwania umowy" dataDxfId="4"/>
    <tableColumn id="13" xr3:uid="{7AC1D860-E00E-AD4D-A7AF-FC34E35AB8CE}" name="Wartość netto za wszystkie wykonane kopie  w formacie A4 kolorowe w okresie trwania umowy" dataDxfId="3"/>
    <tableColumn id="14" xr3:uid="{471FCA53-6FD0-E646-BA02-DF5CE9D28D68}" name="Łączna wartość netto za  wszystkie kopie (kolorowe + czarno-białe)" dataDxfId="2"/>
    <tableColumn id="11" xr3:uid="{9C6D1303-1963-3041-9EA8-486C1DF349A6}" name="Stawka podatku VAT" dataDxfId="1"/>
    <tableColumn id="16" xr3:uid="{03DEB262-93A4-954D-8921-C0E7F20548DB}" name="Łączna wartość brutto za  wszystkie kopie (kolorowe + czarno-białe)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E83D9-F542-9749-B134-B1841F9DFCCE}">
  <sheetPr>
    <pageSetUpPr fitToPage="1"/>
  </sheetPr>
  <dimension ref="A1:XFC31"/>
  <sheetViews>
    <sheetView tabSelected="1" view="pageBreakPreview" zoomScaleNormal="100" zoomScaleSheetLayoutView="100" workbookViewId="0">
      <selection activeCell="J1" sqref="J1"/>
    </sheetView>
  </sheetViews>
  <sheetFormatPr defaultColWidth="0" defaultRowHeight="15.75" zeroHeight="1" x14ac:dyDescent="0.25"/>
  <cols>
    <col min="1" max="1" width="7" customWidth="1"/>
    <col min="2" max="2" width="16.75" customWidth="1"/>
    <col min="3" max="3" width="10.75" customWidth="1"/>
    <col min="4" max="4" width="12.25" customWidth="1"/>
    <col min="5" max="5" width="11.75" customWidth="1"/>
    <col min="6" max="6" width="13.625" customWidth="1"/>
    <col min="7" max="7" width="13.25" customWidth="1"/>
    <col min="8" max="8" width="14.5" customWidth="1"/>
    <col min="9" max="9" width="18.5" customWidth="1"/>
    <col min="10" max="10" width="15.5" customWidth="1"/>
    <col min="11" max="11" width="17.25" customWidth="1"/>
    <col min="12" max="16383" width="10.75" hidden="1"/>
    <col min="16384" max="16384" width="3.75" customWidth="1"/>
  </cols>
  <sheetData>
    <row r="1" spans="1:11" x14ac:dyDescent="0.25">
      <c r="B1" s="57" t="s">
        <v>30</v>
      </c>
      <c r="J1" s="57" t="s">
        <v>31</v>
      </c>
    </row>
    <row r="2" spans="1:11" x14ac:dyDescent="0.25"/>
    <row r="3" spans="1:11" x14ac:dyDescent="0.25">
      <c r="B3" s="57" t="s">
        <v>32</v>
      </c>
    </row>
    <row r="4" spans="1:11" x14ac:dyDescent="0.25"/>
    <row r="5" spans="1:11" x14ac:dyDescent="0.25"/>
    <row r="6" spans="1:11" x14ac:dyDescent="0.25"/>
    <row r="7" spans="1:11" ht="18.75" x14ac:dyDescent="0.3">
      <c r="A7" s="51"/>
      <c r="B7" s="50"/>
      <c r="C7" s="50"/>
      <c r="D7" s="50"/>
      <c r="E7" s="56" t="s">
        <v>29</v>
      </c>
      <c r="F7" s="52"/>
      <c r="G7" s="52"/>
      <c r="H7" s="52"/>
      <c r="I7" s="50"/>
      <c r="J7" s="50"/>
      <c r="K7" s="50"/>
    </row>
    <row r="8" spans="1:11" x14ac:dyDescent="0.25">
      <c r="A8" s="53" t="s">
        <v>0</v>
      </c>
      <c r="B8" s="53"/>
      <c r="C8" s="53"/>
      <c r="D8" s="53"/>
      <c r="E8" s="53"/>
      <c r="F8" s="53"/>
      <c r="G8" s="53"/>
      <c r="H8" s="53"/>
      <c r="I8" s="53"/>
      <c r="J8" s="53"/>
      <c r="K8" s="53"/>
    </row>
    <row r="9" spans="1:11" ht="154.9" customHeight="1" x14ac:dyDescent="0.25">
      <c r="A9" s="1" t="s">
        <v>1</v>
      </c>
      <c r="B9" s="2" t="s">
        <v>2</v>
      </c>
      <c r="C9" s="1" t="s">
        <v>17</v>
      </c>
      <c r="D9" s="1" t="s">
        <v>18</v>
      </c>
      <c r="E9" s="1" t="s">
        <v>3</v>
      </c>
      <c r="F9" s="1" t="s">
        <v>4</v>
      </c>
      <c r="G9" s="1" t="s">
        <v>5</v>
      </c>
      <c r="H9" s="1" t="s">
        <v>6</v>
      </c>
      <c r="I9" s="1" t="s">
        <v>7</v>
      </c>
      <c r="J9" s="1" t="s">
        <v>8</v>
      </c>
      <c r="K9" s="1" t="s">
        <v>9</v>
      </c>
    </row>
    <row r="10" spans="1:11" x14ac:dyDescent="0.25">
      <c r="A10" s="3">
        <v>1</v>
      </c>
      <c r="B10" s="4">
        <v>2</v>
      </c>
      <c r="C10" s="3">
        <v>3</v>
      </c>
      <c r="D10" s="4">
        <v>4</v>
      </c>
      <c r="E10" s="3">
        <v>5</v>
      </c>
      <c r="F10" s="4">
        <v>6</v>
      </c>
      <c r="G10" s="3">
        <v>7</v>
      </c>
      <c r="H10" s="4">
        <v>8</v>
      </c>
      <c r="I10" s="3">
        <v>9</v>
      </c>
      <c r="J10" s="4">
        <v>10</v>
      </c>
      <c r="K10" s="4">
        <v>12</v>
      </c>
    </row>
    <row r="11" spans="1:11" ht="71.25" x14ac:dyDescent="0.25">
      <c r="A11" s="28">
        <v>1</v>
      </c>
      <c r="B11" s="18" t="s">
        <v>22</v>
      </c>
      <c r="C11" s="19">
        <v>804000</v>
      </c>
      <c r="D11" s="20"/>
      <c r="E11" s="21"/>
      <c r="F11" s="22"/>
      <c r="G11" s="23">
        <f>ROUND((Tabela1[[#This Row],[Szacowana ilość czarno-białych kopii w formacie A4 w okresie trwania umowy (24 m-cy)]]*Tabela1[[#This Row],[Cena netto za kopię w formacie A4 czarno-białą]]),2)</f>
        <v>0</v>
      </c>
      <c r="H11" s="24"/>
      <c r="I11" s="23">
        <f>Tabela1[[#This Row],[Wartość netto za wszystkie wykonane kopie w formacie A4 czarnobiałe w okresie trwania umowy]]</f>
        <v>0</v>
      </c>
      <c r="J11" s="25">
        <v>0.23</v>
      </c>
      <c r="K11" s="23">
        <f>ROUND((Tabela1[[#This Row],[Łączna wartość netto za  wszystkie kopie (kolorowe + czarno-białe)]]*Tabela1[[#This Row],[Stawka podatku VAT]]+Tabela1[[#This Row],[Łączna wartość netto za  wszystkie kopie (kolorowe + czarno-białe)]]),2)</f>
        <v>0</v>
      </c>
    </row>
    <row r="12" spans="1:11" ht="71.25" x14ac:dyDescent="0.25">
      <c r="A12" s="28">
        <v>2</v>
      </c>
      <c r="B12" s="18" t="s">
        <v>23</v>
      </c>
      <c r="C12" s="19">
        <v>1572000</v>
      </c>
      <c r="D12" s="26">
        <v>6000</v>
      </c>
      <c r="E12" s="21"/>
      <c r="F12" s="27"/>
      <c r="G12" s="23">
        <f>ROUND((Tabela1[[#This Row],[Szacowana ilość czarno-białych kopii w formacie A4 w okresie trwania umowy (24 m-cy)]]*Tabela1[[#This Row],[Cena netto za kopię w formacie A4 czarno-białą]]),2)</f>
        <v>0</v>
      </c>
      <c r="H12" s="23">
        <f>ROUND((Tabela1[[#This Row],[Szacowana ilość kopii w formacie A4 wykonanych w kolorze w okresie trwania umowy (24 m-cy)]]*Tabela1[[#This Row],[Cena netto za kopię w formacie A4 kolorową]]),2)</f>
        <v>0</v>
      </c>
      <c r="I12" s="23">
        <f>Tabela1[[#This Row],[Wartość netto za wszystkie wykonane kopie w formacie A4 czarnobiałe w okresie trwania umowy]]+Tabela1[[#This Row],[Wartość netto za wszystkie wykonane kopie  w formacie A4 kolorowe w okresie trwania umowy]]</f>
        <v>0</v>
      </c>
      <c r="J12" s="25">
        <v>0.23</v>
      </c>
      <c r="K12" s="23">
        <f>ROUND((Tabela1[[#This Row],[Łączna wartość netto za  wszystkie kopie (kolorowe + czarno-białe)]]*Tabela1[[#This Row],[Stawka podatku VAT]]+Tabela1[[#This Row],[Łączna wartość netto za  wszystkie kopie (kolorowe + czarno-białe)]]),2)</f>
        <v>0</v>
      </c>
    </row>
    <row r="13" spans="1:11" ht="72" thickBot="1" x14ac:dyDescent="0.3">
      <c r="A13" s="28">
        <v>3</v>
      </c>
      <c r="B13" s="18" t="s">
        <v>19</v>
      </c>
      <c r="C13" s="19">
        <v>120000</v>
      </c>
      <c r="D13" s="19">
        <v>4800</v>
      </c>
      <c r="E13" s="21"/>
      <c r="F13" s="21"/>
      <c r="G13" s="23">
        <f>ROUND((Tabela1[[#This Row],[Szacowana ilość czarno-białych kopii w formacie A4 w okresie trwania umowy (24 m-cy)]]*Tabela1[[#This Row],[Cena netto za kopię w formacie A4 czarno-białą]]),2)</f>
        <v>0</v>
      </c>
      <c r="H13" s="23">
        <f>ROUND((Tabela1[[#This Row],[Szacowana ilość kopii w formacie A4 wykonanych w kolorze w okresie trwania umowy (24 m-cy)]]*Tabela1[[#This Row],[Cena netto za kopię w formacie A4 kolorową]]),2)</f>
        <v>0</v>
      </c>
      <c r="I13" s="23">
        <f>Tabela1[[#This Row],[Wartość netto za wszystkie wykonane kopie w formacie A4 czarnobiałe w okresie trwania umowy]]+Tabela1[[#This Row],[Wartość netto za wszystkie wykonane kopie  w formacie A4 kolorowe w okresie trwania umowy]]</f>
        <v>0</v>
      </c>
      <c r="J13" s="25">
        <v>0.23</v>
      </c>
      <c r="K13" s="23">
        <f>ROUND((Tabela1[[#This Row],[Łączna wartość netto za  wszystkie kopie (kolorowe + czarno-białe)]]*Tabela1[[#This Row],[Stawka podatku VAT]]+Tabela1[[#This Row],[Łączna wartość netto za  wszystkie kopie (kolorowe + czarno-białe)]]),2)</f>
        <v>0</v>
      </c>
    </row>
    <row r="14" spans="1:11" ht="40.5" customHeight="1" thickBot="1" x14ac:dyDescent="0.3">
      <c r="A14" s="2"/>
      <c r="B14" s="1"/>
      <c r="C14" s="2"/>
      <c r="D14" s="2"/>
      <c r="E14" s="2"/>
      <c r="F14" s="2"/>
      <c r="G14" s="2"/>
      <c r="H14" s="41" t="s">
        <v>28</v>
      </c>
      <c r="I14" s="42">
        <f>I11+I12+I13</f>
        <v>0</v>
      </c>
      <c r="J14" s="43">
        <v>0.23</v>
      </c>
      <c r="K14" s="44">
        <f>SUM(K11:K13)</f>
        <v>0</v>
      </c>
    </row>
    <row r="15" spans="1:11" x14ac:dyDescent="0.25"/>
    <row r="16" spans="1:11" x14ac:dyDescent="0.25">
      <c r="A16" s="53" t="s">
        <v>15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</row>
    <row r="17" spans="1:8" ht="143.25" thickBot="1" x14ac:dyDescent="0.3">
      <c r="A17" s="5" t="s">
        <v>1</v>
      </c>
      <c r="B17" s="6" t="s">
        <v>2</v>
      </c>
      <c r="C17" s="6" t="s">
        <v>10</v>
      </c>
      <c r="D17" s="6" t="s">
        <v>11</v>
      </c>
      <c r="E17" s="6" t="s">
        <v>12</v>
      </c>
      <c r="F17" s="6" t="s">
        <v>16</v>
      </c>
      <c r="G17" s="6" t="s">
        <v>8</v>
      </c>
      <c r="H17" s="6" t="s">
        <v>13</v>
      </c>
    </row>
    <row r="18" spans="1:8" ht="16.5" thickTop="1" x14ac:dyDescent="0.25">
      <c r="A18" s="7">
        <v>1</v>
      </c>
      <c r="B18" s="8">
        <v>2</v>
      </c>
      <c r="C18" s="9">
        <v>3</v>
      </c>
      <c r="D18" s="8">
        <v>4</v>
      </c>
      <c r="E18" s="9">
        <v>5</v>
      </c>
      <c r="F18" s="8">
        <v>6</v>
      </c>
      <c r="G18" s="9">
        <v>7</v>
      </c>
      <c r="H18" s="9">
        <v>9</v>
      </c>
    </row>
    <row r="19" spans="1:8" ht="99.75" x14ac:dyDescent="0.25">
      <c r="A19" s="10">
        <v>1</v>
      </c>
      <c r="B19" s="11" t="s">
        <v>24</v>
      </c>
      <c r="C19" s="12">
        <v>1</v>
      </c>
      <c r="D19" s="12">
        <v>24</v>
      </c>
      <c r="E19" s="13"/>
      <c r="F19" s="13">
        <f>D19*E19*C19</f>
        <v>0</v>
      </c>
      <c r="G19" s="14">
        <v>0.23</v>
      </c>
      <c r="H19" s="13">
        <f>F19*G19+F19</f>
        <v>0</v>
      </c>
    </row>
    <row r="20" spans="1:8" ht="99.75" x14ac:dyDescent="0.25">
      <c r="A20" s="29">
        <v>2</v>
      </c>
      <c r="B20" s="30" t="s">
        <v>20</v>
      </c>
      <c r="C20" s="31">
        <v>6</v>
      </c>
      <c r="D20" s="31">
        <v>24</v>
      </c>
      <c r="E20" s="32"/>
      <c r="F20" s="13">
        <f t="shared" ref="F20:F22" si="0">D20*E20*C20</f>
        <v>0</v>
      </c>
      <c r="G20" s="33">
        <v>0.23</v>
      </c>
      <c r="H20" s="13">
        <f t="shared" ref="H20:H21" si="1">F20*G20+F20</f>
        <v>0</v>
      </c>
    </row>
    <row r="21" spans="1:8" ht="99.75" x14ac:dyDescent="0.25">
      <c r="A21" s="29">
        <v>3</v>
      </c>
      <c r="B21" s="30" t="s">
        <v>21</v>
      </c>
      <c r="C21" s="31">
        <v>2</v>
      </c>
      <c r="D21" s="31">
        <v>24</v>
      </c>
      <c r="E21" s="32"/>
      <c r="F21" s="13">
        <f t="shared" si="0"/>
        <v>0</v>
      </c>
      <c r="G21" s="33">
        <v>0.23</v>
      </c>
      <c r="H21" s="13">
        <f t="shared" si="1"/>
        <v>0</v>
      </c>
    </row>
    <row r="22" spans="1:8" ht="57" x14ac:dyDescent="0.25">
      <c r="A22" s="38">
        <v>4</v>
      </c>
      <c r="B22" s="16" t="s">
        <v>14</v>
      </c>
      <c r="C22" s="39">
        <v>1</v>
      </c>
      <c r="D22" s="39">
        <v>24</v>
      </c>
      <c r="E22" s="17"/>
      <c r="F22" s="17">
        <f t="shared" si="0"/>
        <v>0</v>
      </c>
      <c r="G22" s="37">
        <v>0.23</v>
      </c>
      <c r="H22" s="17">
        <f>F22*G22+F22</f>
        <v>0</v>
      </c>
    </row>
    <row r="23" spans="1:8" ht="44.25" customHeight="1" x14ac:dyDescent="0.25">
      <c r="A23" s="61"/>
      <c r="B23" s="62"/>
      <c r="C23" s="63"/>
      <c r="D23" s="64" t="s">
        <v>25</v>
      </c>
      <c r="E23" s="64"/>
      <c r="F23" s="65">
        <f>F19+F20+F21</f>
        <v>0</v>
      </c>
      <c r="G23" s="66">
        <v>0.23</v>
      </c>
      <c r="H23" s="65">
        <f>SUM(H19:H21)</f>
        <v>0</v>
      </c>
    </row>
    <row r="24" spans="1:8" ht="44.25" customHeight="1" x14ac:dyDescent="0.25">
      <c r="A24" s="15"/>
      <c r="B24" s="16"/>
      <c r="C24" s="36"/>
      <c r="D24" s="54" t="s">
        <v>26</v>
      </c>
      <c r="E24" s="54"/>
      <c r="F24" s="46">
        <f>F22</f>
        <v>0</v>
      </c>
      <c r="G24" s="45">
        <v>0.23</v>
      </c>
      <c r="H24" s="46">
        <f>H22</f>
        <v>0</v>
      </c>
    </row>
    <row r="25" spans="1:8" ht="44.25" customHeight="1" x14ac:dyDescent="0.25">
      <c r="A25" s="34"/>
      <c r="B25" s="35"/>
      <c r="C25" s="35"/>
      <c r="D25" s="55" t="s">
        <v>27</v>
      </c>
      <c r="E25" s="55"/>
      <c r="F25" s="47">
        <f>F23+F24</f>
        <v>0</v>
      </c>
      <c r="G25" s="48">
        <v>0.23</v>
      </c>
      <c r="H25" s="47">
        <f>H23+H24</f>
        <v>0</v>
      </c>
    </row>
    <row r="26" spans="1:8" ht="16.5" thickBot="1" x14ac:dyDescent="0.3"/>
    <row r="27" spans="1:8" ht="46.5" customHeight="1" thickBot="1" x14ac:dyDescent="0.3">
      <c r="A27" s="58" t="s">
        <v>33</v>
      </c>
      <c r="B27" s="59"/>
      <c r="C27" s="59"/>
      <c r="D27" s="59"/>
      <c r="E27" s="60"/>
      <c r="F27" s="40">
        <f>F25+I14</f>
        <v>0</v>
      </c>
      <c r="G27" s="49">
        <v>0.23</v>
      </c>
      <c r="H27" s="40">
        <f>SUM(K14,H23,H24)</f>
        <v>0</v>
      </c>
    </row>
    <row r="28" spans="1:8" x14ac:dyDescent="0.25">
      <c r="A28" s="52"/>
      <c r="B28" s="52"/>
      <c r="C28" s="52"/>
      <c r="D28" s="52"/>
      <c r="E28" s="52"/>
      <c r="F28" s="52"/>
      <c r="G28" s="52"/>
    </row>
    <row r="29" spans="1:8" x14ac:dyDescent="0.25"/>
    <row r="30" spans="1:8" x14ac:dyDescent="0.25"/>
    <row r="31" spans="1:8" x14ac:dyDescent="0.25"/>
  </sheetData>
  <mergeCells count="8">
    <mergeCell ref="A28:G28"/>
    <mergeCell ref="A8:K8"/>
    <mergeCell ref="A16:K16"/>
    <mergeCell ref="D23:E23"/>
    <mergeCell ref="D24:E24"/>
    <mergeCell ref="D25:E25"/>
    <mergeCell ref="A27:E27"/>
    <mergeCell ref="E7:H7"/>
  </mergeCells>
  <pageMargins left="0.7" right="0.7" top="0.75" bottom="0.75" header="0.3" footer="0.3"/>
  <pageSetup paperSize="8" scale="7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Brus-Gąsik Barbara (RP Lublin)</cp:lastModifiedBy>
  <cp:lastPrinted>2026-05-26T12:26:53Z</cp:lastPrinted>
  <dcterms:created xsi:type="dcterms:W3CDTF">2022-04-07T22:33:54Z</dcterms:created>
  <dcterms:modified xsi:type="dcterms:W3CDTF">2026-05-27T10:03:45Z</dcterms:modified>
</cp:coreProperties>
</file>