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_Krzewska\Desktop\gov.pl\Maluch 2018\wyniki\"/>
    </mc:Choice>
  </mc:AlternateContent>
  <bookViews>
    <workbookView xWindow="0" yWindow="0" windowWidth="28800" windowHeight="12000"/>
  </bookViews>
  <sheets>
    <sheet name="T -moduł 1a" sheetId="1" r:id="rId1"/>
  </sheets>
  <definedNames>
    <definedName name="_xlnm._FilterDatabase" localSheetId="0" hidden="1">'T -moduł 1a'!$A$1:$AE$114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" i="1" l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C7" i="1"/>
  <c r="AE7" i="1" s="1"/>
  <c r="AC8" i="1"/>
  <c r="AE8" i="1" s="1"/>
  <c r="AC9" i="1"/>
  <c r="AE9" i="1" s="1"/>
  <c r="AC10" i="1"/>
  <c r="AE10" i="1" s="1"/>
  <c r="AC11" i="1"/>
  <c r="AE11" i="1" s="1"/>
  <c r="AC12" i="1"/>
  <c r="AE12" i="1" s="1"/>
  <c r="AC13" i="1"/>
  <c r="AE13" i="1" s="1"/>
  <c r="AC14" i="1"/>
  <c r="AE14" i="1" s="1"/>
  <c r="AC15" i="1"/>
  <c r="AE15" i="1" s="1"/>
  <c r="AC16" i="1"/>
  <c r="AE16" i="1" s="1"/>
  <c r="AC17" i="1"/>
  <c r="AE17" i="1" s="1"/>
  <c r="AC18" i="1"/>
  <c r="AE18" i="1" s="1"/>
  <c r="AC19" i="1"/>
  <c r="AE19" i="1" s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E105" i="1" s="1"/>
  <c r="AC106" i="1"/>
  <c r="AC107" i="1"/>
  <c r="AE107" i="1" s="1"/>
  <c r="AC108" i="1"/>
  <c r="AE108" i="1" s="1"/>
  <c r="AC109" i="1"/>
  <c r="AC110" i="1"/>
  <c r="AC111" i="1"/>
  <c r="AC112" i="1"/>
  <c r="AC113" i="1"/>
  <c r="AC114" i="1"/>
  <c r="AD6" i="1"/>
  <c r="AC6" i="1"/>
  <c r="H67" i="1"/>
  <c r="L67" i="1"/>
  <c r="H68" i="1"/>
  <c r="L68" i="1"/>
  <c r="AE6" i="1" l="1"/>
  <c r="T114" i="1"/>
  <c r="O114" i="1"/>
  <c r="AE114" i="1" s="1"/>
  <c r="L114" i="1"/>
  <c r="H114" i="1"/>
  <c r="T113" i="1"/>
  <c r="O113" i="1"/>
  <c r="AE113" i="1" s="1"/>
  <c r="L113" i="1"/>
  <c r="H113" i="1"/>
  <c r="T112" i="1"/>
  <c r="O112" i="1"/>
  <c r="AE112" i="1" s="1"/>
  <c r="L112" i="1"/>
  <c r="H112" i="1"/>
  <c r="T111" i="1"/>
  <c r="O111" i="1"/>
  <c r="AE111" i="1" s="1"/>
  <c r="L111" i="1"/>
  <c r="H111" i="1"/>
  <c r="U110" i="1"/>
  <c r="T110" i="1"/>
  <c r="O110" i="1"/>
  <c r="H110" i="1"/>
  <c r="U109" i="1"/>
  <c r="T109" i="1"/>
  <c r="O109" i="1"/>
  <c r="AE109" i="1" s="1"/>
  <c r="L109" i="1"/>
  <c r="H109" i="1"/>
  <c r="U108" i="1"/>
  <c r="T108" i="1"/>
  <c r="R108" i="1"/>
  <c r="S108" i="1" s="1"/>
  <c r="H108" i="1"/>
  <c r="U107" i="1"/>
  <c r="T107" i="1"/>
  <c r="R107" i="1"/>
  <c r="S107" i="1" s="1"/>
  <c r="H107" i="1"/>
  <c r="U106" i="1"/>
  <c r="T106" i="1"/>
  <c r="O106" i="1"/>
  <c r="AE106" i="1" s="1"/>
  <c r="H106" i="1"/>
  <c r="U105" i="1"/>
  <c r="T105" i="1"/>
  <c r="R105" i="1"/>
  <c r="S105" i="1" s="1"/>
  <c r="H105" i="1"/>
  <c r="U104" i="1"/>
  <c r="T104" i="1"/>
  <c r="O104" i="1"/>
  <c r="AE104" i="1" s="1"/>
  <c r="L104" i="1"/>
  <c r="H104" i="1"/>
  <c r="U103" i="1"/>
  <c r="T103" i="1"/>
  <c r="O103" i="1"/>
  <c r="AE103" i="1" s="1"/>
  <c r="L103" i="1"/>
  <c r="H103" i="1"/>
  <c r="U102" i="1"/>
  <c r="T102" i="1"/>
  <c r="O102" i="1"/>
  <c r="AE102" i="1" s="1"/>
  <c r="L102" i="1"/>
  <c r="H102" i="1"/>
  <c r="U101" i="1"/>
  <c r="T101" i="1"/>
  <c r="O101" i="1"/>
  <c r="AE101" i="1" s="1"/>
  <c r="L101" i="1"/>
  <c r="H101" i="1"/>
  <c r="U100" i="1"/>
  <c r="T100" i="1"/>
  <c r="O100" i="1"/>
  <c r="AE100" i="1" s="1"/>
  <c r="L100" i="1"/>
  <c r="U99" i="1"/>
  <c r="T99" i="1"/>
  <c r="O99" i="1"/>
  <c r="AE99" i="1" s="1"/>
  <c r="L99" i="1"/>
  <c r="H99" i="1"/>
  <c r="U98" i="1"/>
  <c r="T98" i="1"/>
  <c r="O98" i="1"/>
  <c r="AE98" i="1" s="1"/>
  <c r="L98" i="1"/>
  <c r="H98" i="1"/>
  <c r="U97" i="1"/>
  <c r="T97" i="1"/>
  <c r="O97" i="1"/>
  <c r="AE97" i="1" s="1"/>
  <c r="L97" i="1"/>
  <c r="H97" i="1"/>
  <c r="U96" i="1"/>
  <c r="T96" i="1"/>
  <c r="O96" i="1"/>
  <c r="AE96" i="1" s="1"/>
  <c r="L96" i="1"/>
  <c r="H96" i="1"/>
  <c r="U95" i="1"/>
  <c r="T95" i="1"/>
  <c r="O95" i="1"/>
  <c r="AE95" i="1" s="1"/>
  <c r="L95" i="1"/>
  <c r="H95" i="1"/>
  <c r="U94" i="1"/>
  <c r="T94" i="1"/>
  <c r="O94" i="1"/>
  <c r="AE94" i="1" s="1"/>
  <c r="L94" i="1"/>
  <c r="H94" i="1"/>
  <c r="U93" i="1"/>
  <c r="T93" i="1"/>
  <c r="O93" i="1"/>
  <c r="AE93" i="1" s="1"/>
  <c r="L93" i="1"/>
  <c r="H93" i="1"/>
  <c r="U92" i="1"/>
  <c r="T92" i="1"/>
  <c r="O92" i="1"/>
  <c r="AE92" i="1" s="1"/>
  <c r="L92" i="1"/>
  <c r="H92" i="1"/>
  <c r="U91" i="1"/>
  <c r="T91" i="1"/>
  <c r="O91" i="1"/>
  <c r="AE91" i="1" s="1"/>
  <c r="L91" i="1"/>
  <c r="H91" i="1"/>
  <c r="U90" i="1"/>
  <c r="T90" i="1"/>
  <c r="O90" i="1"/>
  <c r="AE90" i="1" s="1"/>
  <c r="L90" i="1"/>
  <c r="H90" i="1"/>
  <c r="T89" i="1"/>
  <c r="O89" i="1"/>
  <c r="AE89" i="1" s="1"/>
  <c r="L89" i="1"/>
  <c r="H89" i="1"/>
  <c r="T88" i="1"/>
  <c r="O88" i="1"/>
  <c r="AE88" i="1" s="1"/>
  <c r="L88" i="1"/>
  <c r="H88" i="1"/>
  <c r="U87" i="1"/>
  <c r="O87" i="1"/>
  <c r="AE87" i="1" s="1"/>
  <c r="L87" i="1"/>
  <c r="H87" i="1"/>
  <c r="U86" i="1"/>
  <c r="O86" i="1"/>
  <c r="AE86" i="1" s="1"/>
  <c r="L86" i="1"/>
  <c r="H86" i="1"/>
  <c r="T85" i="1"/>
  <c r="O85" i="1"/>
  <c r="AE85" i="1" s="1"/>
  <c r="L85" i="1"/>
  <c r="H85" i="1"/>
  <c r="T84" i="1"/>
  <c r="O84" i="1"/>
  <c r="AE84" i="1" s="1"/>
  <c r="L84" i="1"/>
  <c r="H84" i="1"/>
  <c r="T83" i="1"/>
  <c r="O83" i="1"/>
  <c r="AE83" i="1" s="1"/>
  <c r="L83" i="1"/>
  <c r="H83" i="1"/>
  <c r="T82" i="1"/>
  <c r="O82" i="1"/>
  <c r="AE82" i="1" s="1"/>
  <c r="L82" i="1"/>
  <c r="H82" i="1"/>
  <c r="T81" i="1"/>
  <c r="O81" i="1"/>
  <c r="AE81" i="1" s="1"/>
  <c r="L81" i="1"/>
  <c r="H81" i="1"/>
  <c r="T80" i="1"/>
  <c r="O80" i="1"/>
  <c r="AE80" i="1" s="1"/>
  <c r="L80" i="1"/>
  <c r="H80" i="1"/>
  <c r="T79" i="1"/>
  <c r="O79" i="1"/>
  <c r="AE79" i="1" s="1"/>
  <c r="L79" i="1"/>
  <c r="H79" i="1"/>
  <c r="T78" i="1"/>
  <c r="O78" i="1"/>
  <c r="AE78" i="1" s="1"/>
  <c r="L78" i="1"/>
  <c r="H78" i="1"/>
  <c r="U77" i="1"/>
  <c r="T77" i="1"/>
  <c r="O77" i="1"/>
  <c r="AE77" i="1" s="1"/>
  <c r="L77" i="1"/>
  <c r="H77" i="1"/>
  <c r="U76" i="1"/>
  <c r="T76" i="1"/>
  <c r="O76" i="1"/>
  <c r="AE76" i="1" s="1"/>
  <c r="L76" i="1"/>
  <c r="H76" i="1"/>
  <c r="U75" i="1"/>
  <c r="T75" i="1"/>
  <c r="O75" i="1"/>
  <c r="AE75" i="1" s="1"/>
  <c r="L75" i="1"/>
  <c r="H75" i="1"/>
  <c r="U74" i="1"/>
  <c r="T74" i="1"/>
  <c r="O74" i="1"/>
  <c r="AE74" i="1" s="1"/>
  <c r="L74" i="1"/>
  <c r="H74" i="1"/>
  <c r="U73" i="1"/>
  <c r="T73" i="1"/>
  <c r="O73" i="1"/>
  <c r="AE73" i="1" s="1"/>
  <c r="L73" i="1"/>
  <c r="H73" i="1"/>
  <c r="U72" i="1"/>
  <c r="T72" i="1"/>
  <c r="O72" i="1"/>
  <c r="AE72" i="1" s="1"/>
  <c r="L72" i="1"/>
  <c r="H72" i="1"/>
  <c r="U71" i="1"/>
  <c r="T71" i="1"/>
  <c r="O71" i="1"/>
  <c r="AE71" i="1" s="1"/>
  <c r="L71" i="1"/>
  <c r="H71" i="1"/>
  <c r="U70" i="1"/>
  <c r="T70" i="1"/>
  <c r="O70" i="1"/>
  <c r="AE70" i="1" s="1"/>
  <c r="L70" i="1"/>
  <c r="H70" i="1"/>
  <c r="U69" i="1"/>
  <c r="T69" i="1"/>
  <c r="O69" i="1"/>
  <c r="AE69" i="1" s="1"/>
  <c r="L69" i="1"/>
  <c r="H69" i="1"/>
  <c r="U68" i="1"/>
  <c r="T68" i="1"/>
  <c r="O68" i="1"/>
  <c r="AE68" i="1" s="1"/>
  <c r="U67" i="1"/>
  <c r="T67" i="1"/>
  <c r="O67" i="1"/>
  <c r="AE67" i="1" s="1"/>
  <c r="U66" i="1"/>
  <c r="T66" i="1"/>
  <c r="O66" i="1"/>
  <c r="AE66" i="1" s="1"/>
  <c r="L66" i="1"/>
  <c r="H66" i="1"/>
  <c r="U65" i="1"/>
  <c r="T65" i="1"/>
  <c r="O65" i="1"/>
  <c r="AE65" i="1" s="1"/>
  <c r="L65" i="1"/>
  <c r="H65" i="1"/>
  <c r="U64" i="1"/>
  <c r="T64" i="1"/>
  <c r="O64" i="1"/>
  <c r="AE64" i="1" s="1"/>
  <c r="L64" i="1"/>
  <c r="H64" i="1"/>
  <c r="U63" i="1"/>
  <c r="T63" i="1"/>
  <c r="O63" i="1"/>
  <c r="AE63" i="1" s="1"/>
  <c r="L63" i="1"/>
  <c r="H63" i="1"/>
  <c r="U62" i="1"/>
  <c r="T62" i="1"/>
  <c r="O62" i="1"/>
  <c r="AE62" i="1" s="1"/>
  <c r="L62" i="1"/>
  <c r="H62" i="1"/>
  <c r="U61" i="1"/>
  <c r="T61" i="1"/>
  <c r="O61" i="1"/>
  <c r="AE61" i="1" s="1"/>
  <c r="L61" i="1"/>
  <c r="H61" i="1"/>
  <c r="U60" i="1"/>
  <c r="T60" i="1"/>
  <c r="O60" i="1"/>
  <c r="AE60" i="1" s="1"/>
  <c r="L60" i="1"/>
  <c r="H60" i="1"/>
  <c r="U59" i="1"/>
  <c r="T59" i="1"/>
  <c r="O59" i="1"/>
  <c r="AE59" i="1" s="1"/>
  <c r="L59" i="1"/>
  <c r="H59" i="1"/>
  <c r="U58" i="1"/>
  <c r="T58" i="1"/>
  <c r="O58" i="1"/>
  <c r="AE58" i="1" s="1"/>
  <c r="L58" i="1"/>
  <c r="H58" i="1"/>
  <c r="U57" i="1"/>
  <c r="T57" i="1"/>
  <c r="O57" i="1"/>
  <c r="AE57" i="1" s="1"/>
  <c r="L57" i="1"/>
  <c r="H57" i="1"/>
  <c r="U56" i="1"/>
  <c r="T56" i="1"/>
  <c r="O56" i="1"/>
  <c r="AE56" i="1" s="1"/>
  <c r="L56" i="1"/>
  <c r="H56" i="1"/>
  <c r="U55" i="1"/>
  <c r="T55" i="1"/>
  <c r="O55" i="1"/>
  <c r="AE55" i="1" s="1"/>
  <c r="L55" i="1"/>
  <c r="H55" i="1"/>
  <c r="U54" i="1"/>
  <c r="T54" i="1"/>
  <c r="O54" i="1"/>
  <c r="AE54" i="1" s="1"/>
  <c r="L54" i="1"/>
  <c r="H54" i="1"/>
  <c r="U53" i="1"/>
  <c r="T53" i="1"/>
  <c r="O53" i="1"/>
  <c r="AE53" i="1" s="1"/>
  <c r="L53" i="1"/>
  <c r="H53" i="1"/>
  <c r="U52" i="1"/>
  <c r="T52" i="1"/>
  <c r="O52" i="1"/>
  <c r="AE52" i="1" s="1"/>
  <c r="L52" i="1"/>
  <c r="H52" i="1"/>
  <c r="U51" i="1"/>
  <c r="T51" i="1"/>
  <c r="O51" i="1"/>
  <c r="AE51" i="1" s="1"/>
  <c r="L51" i="1"/>
  <c r="H51" i="1"/>
  <c r="U50" i="1"/>
  <c r="T50" i="1"/>
  <c r="O50" i="1"/>
  <c r="AE50" i="1" s="1"/>
  <c r="L50" i="1"/>
  <c r="H50" i="1"/>
  <c r="U49" i="1"/>
  <c r="T49" i="1"/>
  <c r="O49" i="1"/>
  <c r="AE49" i="1" s="1"/>
  <c r="L49" i="1"/>
  <c r="H49" i="1"/>
  <c r="U48" i="1"/>
  <c r="T48" i="1"/>
  <c r="O48" i="1"/>
  <c r="AE48" i="1" s="1"/>
  <c r="L48" i="1"/>
  <c r="H48" i="1"/>
  <c r="U47" i="1"/>
  <c r="T47" i="1"/>
  <c r="O47" i="1"/>
  <c r="AE47" i="1" s="1"/>
  <c r="L47" i="1"/>
  <c r="H47" i="1"/>
  <c r="U46" i="1"/>
  <c r="T46" i="1"/>
  <c r="O46" i="1"/>
  <c r="AE46" i="1" s="1"/>
  <c r="L46" i="1"/>
  <c r="H46" i="1"/>
  <c r="U45" i="1"/>
  <c r="T45" i="1"/>
  <c r="O45" i="1"/>
  <c r="AE45" i="1" s="1"/>
  <c r="L45" i="1"/>
  <c r="H45" i="1"/>
  <c r="U44" i="1"/>
  <c r="T44" i="1"/>
  <c r="O44" i="1"/>
  <c r="AE44" i="1" s="1"/>
  <c r="L44" i="1"/>
  <c r="H44" i="1"/>
  <c r="U43" i="1"/>
  <c r="T43" i="1"/>
  <c r="O43" i="1"/>
  <c r="AE43" i="1" s="1"/>
  <c r="L43" i="1"/>
  <c r="H43" i="1"/>
  <c r="U42" i="1"/>
  <c r="T42" i="1"/>
  <c r="O42" i="1"/>
  <c r="AE42" i="1" s="1"/>
  <c r="L42" i="1"/>
  <c r="H42" i="1"/>
  <c r="U41" i="1"/>
  <c r="T41" i="1"/>
  <c r="O41" i="1"/>
  <c r="AE41" i="1" s="1"/>
  <c r="L41" i="1"/>
  <c r="H41" i="1"/>
  <c r="U40" i="1"/>
  <c r="T40" i="1"/>
  <c r="O40" i="1"/>
  <c r="AE40" i="1" s="1"/>
  <c r="L40" i="1"/>
  <c r="H40" i="1"/>
  <c r="U39" i="1"/>
  <c r="T39" i="1"/>
  <c r="O39" i="1"/>
  <c r="AE39" i="1" s="1"/>
  <c r="L39" i="1"/>
  <c r="H39" i="1"/>
  <c r="U38" i="1"/>
  <c r="T38" i="1"/>
  <c r="O38" i="1"/>
  <c r="AE38" i="1" s="1"/>
  <c r="L38" i="1"/>
  <c r="H38" i="1"/>
  <c r="U37" i="1"/>
  <c r="T37" i="1"/>
  <c r="O37" i="1"/>
  <c r="AE37" i="1" s="1"/>
  <c r="L37" i="1"/>
  <c r="H37" i="1"/>
  <c r="U36" i="1"/>
  <c r="T36" i="1"/>
  <c r="O36" i="1"/>
  <c r="AE36" i="1" s="1"/>
  <c r="L36" i="1"/>
  <c r="H36" i="1"/>
  <c r="U35" i="1"/>
  <c r="T35" i="1"/>
  <c r="O35" i="1"/>
  <c r="AE35" i="1" s="1"/>
  <c r="L35" i="1"/>
  <c r="H35" i="1"/>
  <c r="U34" i="1"/>
  <c r="T34" i="1"/>
  <c r="O34" i="1"/>
  <c r="AE34" i="1" s="1"/>
  <c r="L34" i="1"/>
  <c r="H34" i="1"/>
  <c r="U33" i="1"/>
  <c r="T33" i="1"/>
  <c r="O33" i="1"/>
  <c r="AE33" i="1" s="1"/>
  <c r="L33" i="1"/>
  <c r="H33" i="1"/>
  <c r="U32" i="1"/>
  <c r="T32" i="1"/>
  <c r="O32" i="1"/>
  <c r="AE32" i="1" s="1"/>
  <c r="L32" i="1"/>
  <c r="H32" i="1"/>
  <c r="U31" i="1"/>
  <c r="T31" i="1"/>
  <c r="O31" i="1"/>
  <c r="AE31" i="1" s="1"/>
  <c r="L31" i="1"/>
  <c r="H31" i="1"/>
  <c r="U30" i="1"/>
  <c r="T30" i="1"/>
  <c r="O30" i="1"/>
  <c r="AE30" i="1" s="1"/>
  <c r="L30" i="1"/>
  <c r="H30" i="1"/>
  <c r="U29" i="1"/>
  <c r="T29" i="1"/>
  <c r="O29" i="1"/>
  <c r="AE29" i="1" s="1"/>
  <c r="L29" i="1"/>
  <c r="H29" i="1"/>
  <c r="U28" i="1"/>
  <c r="T28" i="1"/>
  <c r="O28" i="1"/>
  <c r="AE28" i="1" s="1"/>
  <c r="L28" i="1"/>
  <c r="H28" i="1"/>
  <c r="U27" i="1"/>
  <c r="T27" i="1"/>
  <c r="O27" i="1"/>
  <c r="AE27" i="1" s="1"/>
  <c r="L27" i="1"/>
  <c r="H27" i="1"/>
  <c r="U26" i="1"/>
  <c r="T26" i="1"/>
  <c r="O26" i="1"/>
  <c r="AE26" i="1" s="1"/>
  <c r="L26" i="1"/>
  <c r="H26" i="1"/>
  <c r="U25" i="1"/>
  <c r="T25" i="1"/>
  <c r="O25" i="1"/>
  <c r="AE25" i="1" s="1"/>
  <c r="L25" i="1"/>
  <c r="H25" i="1"/>
  <c r="U24" i="1"/>
  <c r="T24" i="1"/>
  <c r="O24" i="1"/>
  <c r="AE24" i="1" s="1"/>
  <c r="L24" i="1"/>
  <c r="H24" i="1"/>
  <c r="U23" i="1"/>
  <c r="T23" i="1"/>
  <c r="O23" i="1"/>
  <c r="AE23" i="1" s="1"/>
  <c r="L23" i="1"/>
  <c r="H23" i="1"/>
  <c r="U22" i="1"/>
  <c r="T22" i="1"/>
  <c r="O22" i="1"/>
  <c r="AE22" i="1" s="1"/>
  <c r="L22" i="1"/>
  <c r="H22" i="1"/>
  <c r="U21" i="1"/>
  <c r="T21" i="1"/>
  <c r="O21" i="1"/>
  <c r="AE21" i="1" s="1"/>
  <c r="L21" i="1"/>
  <c r="H21" i="1"/>
  <c r="U20" i="1"/>
  <c r="T20" i="1"/>
  <c r="O20" i="1"/>
  <c r="AE20" i="1" s="1"/>
  <c r="L20" i="1"/>
  <c r="H20" i="1"/>
  <c r="T19" i="1"/>
  <c r="R19" i="1"/>
  <c r="S19" i="1" s="1"/>
  <c r="T18" i="1"/>
  <c r="R18" i="1"/>
  <c r="S18" i="1" s="1"/>
  <c r="T17" i="1"/>
  <c r="R17" i="1"/>
  <c r="S17" i="1" s="1"/>
  <c r="R16" i="1"/>
  <c r="S16" i="1" s="1"/>
  <c r="R15" i="1"/>
  <c r="S15" i="1" s="1"/>
  <c r="R14" i="1"/>
  <c r="S14" i="1" s="1"/>
  <c r="T13" i="1"/>
  <c r="R13" i="1"/>
  <c r="S13" i="1" s="1"/>
  <c r="T12" i="1"/>
  <c r="R12" i="1"/>
  <c r="S12" i="1" s="1"/>
  <c r="T11" i="1"/>
  <c r="R11" i="1"/>
  <c r="S11" i="1" s="1"/>
  <c r="T10" i="1"/>
  <c r="R10" i="1"/>
  <c r="S10" i="1" s="1"/>
  <c r="T9" i="1"/>
  <c r="R9" i="1"/>
  <c r="S9" i="1" s="1"/>
  <c r="T8" i="1"/>
  <c r="R8" i="1"/>
  <c r="S8" i="1" s="1"/>
  <c r="T7" i="1"/>
  <c r="T6" i="1"/>
  <c r="R6" i="1"/>
  <c r="S6" i="1" s="1"/>
  <c r="R110" i="1" l="1"/>
  <c r="S110" i="1" s="1"/>
  <c r="AE110" i="1"/>
  <c r="R29" i="1"/>
  <c r="S29" i="1" s="1"/>
  <c r="R33" i="1"/>
  <c r="S33" i="1" s="1"/>
  <c r="R41" i="1"/>
  <c r="S41" i="1" s="1"/>
  <c r="R111" i="1"/>
  <c r="S111" i="1" s="1"/>
  <c r="R112" i="1"/>
  <c r="S112" i="1" s="1"/>
  <c r="R113" i="1"/>
  <c r="S113" i="1" s="1"/>
  <c r="R114" i="1"/>
  <c r="S114" i="1" s="1"/>
  <c r="R79" i="1"/>
  <c r="S79" i="1" s="1"/>
  <c r="R81" i="1"/>
  <c r="S81" i="1" s="1"/>
  <c r="R83" i="1"/>
  <c r="S83" i="1" s="1"/>
  <c r="R85" i="1"/>
  <c r="S85" i="1" s="1"/>
  <c r="R87" i="1"/>
  <c r="S87" i="1" s="1"/>
  <c r="R89" i="1"/>
  <c r="S89" i="1" s="1"/>
  <c r="R103" i="1"/>
  <c r="S103" i="1" s="1"/>
  <c r="R23" i="1"/>
  <c r="S23" i="1" s="1"/>
  <c r="R27" i="1"/>
  <c r="S27" i="1" s="1"/>
  <c r="R35" i="1"/>
  <c r="S35" i="1" s="1"/>
  <c r="R43" i="1"/>
  <c r="S43" i="1" s="1"/>
  <c r="R67" i="1"/>
  <c r="S67" i="1" s="1"/>
  <c r="R71" i="1"/>
  <c r="S71" i="1" s="1"/>
  <c r="R75" i="1"/>
  <c r="S75" i="1" s="1"/>
  <c r="R95" i="1"/>
  <c r="S95" i="1" s="1"/>
  <c r="R99" i="1"/>
  <c r="S99" i="1" s="1"/>
  <c r="R100" i="1"/>
  <c r="S100" i="1" s="1"/>
  <c r="R44" i="1"/>
  <c r="S44" i="1" s="1"/>
  <c r="R48" i="1"/>
  <c r="S48" i="1" s="1"/>
  <c r="R52" i="1"/>
  <c r="S52" i="1" s="1"/>
  <c r="R60" i="1"/>
  <c r="S60" i="1" s="1"/>
  <c r="R64" i="1"/>
  <c r="S64" i="1" s="1"/>
  <c r="R68" i="1"/>
  <c r="S68" i="1" s="1"/>
  <c r="R76" i="1"/>
  <c r="S76" i="1" s="1"/>
  <c r="R92" i="1"/>
  <c r="S92" i="1" s="1"/>
  <c r="R109" i="1"/>
  <c r="S109" i="1" s="1"/>
  <c r="R47" i="1"/>
  <c r="S47" i="1" s="1"/>
  <c r="R59" i="1"/>
  <c r="S59" i="1" s="1"/>
  <c r="R45" i="1"/>
  <c r="S45" i="1" s="1"/>
  <c r="R49" i="1"/>
  <c r="S49" i="1" s="1"/>
  <c r="R57" i="1"/>
  <c r="S57" i="1" s="1"/>
  <c r="R61" i="1"/>
  <c r="S61" i="1" s="1"/>
  <c r="R39" i="1"/>
  <c r="S39" i="1" s="1"/>
  <c r="R65" i="1"/>
  <c r="S65" i="1" s="1"/>
  <c r="R73" i="1"/>
  <c r="S73" i="1" s="1"/>
  <c r="R91" i="1"/>
  <c r="S91" i="1" s="1"/>
  <c r="R96" i="1"/>
  <c r="S96" i="1" s="1"/>
  <c r="R63" i="1"/>
  <c r="S63" i="1" s="1"/>
  <c r="R25" i="1"/>
  <c r="S25" i="1" s="1"/>
  <c r="R28" i="1"/>
  <c r="S28" i="1" s="1"/>
  <c r="R31" i="1"/>
  <c r="S31" i="1" s="1"/>
  <c r="R32" i="1"/>
  <c r="S32" i="1" s="1"/>
  <c r="R36" i="1"/>
  <c r="S36" i="1" s="1"/>
  <c r="R51" i="1"/>
  <c r="S51" i="1" s="1"/>
  <c r="R55" i="1"/>
  <c r="S55" i="1" s="1"/>
  <c r="R77" i="1"/>
  <c r="S77" i="1" s="1"/>
  <c r="R93" i="1"/>
  <c r="S93" i="1" s="1"/>
  <c r="R102" i="1"/>
  <c r="S102" i="1" s="1"/>
  <c r="R38" i="1"/>
  <c r="S38" i="1" s="1"/>
  <c r="R21" i="1"/>
  <c r="S21" i="1" s="1"/>
  <c r="R24" i="1"/>
  <c r="S24" i="1" s="1"/>
  <c r="R30" i="1"/>
  <c r="S30" i="1" s="1"/>
  <c r="R37" i="1"/>
  <c r="S37" i="1" s="1"/>
  <c r="R40" i="1"/>
  <c r="S40" i="1" s="1"/>
  <c r="R46" i="1"/>
  <c r="S46" i="1" s="1"/>
  <c r="R53" i="1"/>
  <c r="S53" i="1" s="1"/>
  <c r="R56" i="1"/>
  <c r="S56" i="1" s="1"/>
  <c r="R69" i="1"/>
  <c r="S69" i="1" s="1"/>
  <c r="R72" i="1"/>
  <c r="S72" i="1" s="1"/>
  <c r="R97" i="1"/>
  <c r="S97" i="1" s="1"/>
  <c r="R104" i="1"/>
  <c r="S104" i="1" s="1"/>
  <c r="R22" i="1"/>
  <c r="S22" i="1" s="1"/>
  <c r="R20" i="1"/>
  <c r="S20" i="1" s="1"/>
  <c r="R26" i="1"/>
  <c r="S26" i="1" s="1"/>
  <c r="R34" i="1"/>
  <c r="S34" i="1" s="1"/>
  <c r="R42" i="1"/>
  <c r="S42" i="1" s="1"/>
  <c r="R50" i="1"/>
  <c r="S50" i="1" s="1"/>
  <c r="R54" i="1"/>
  <c r="S54" i="1" s="1"/>
  <c r="R58" i="1"/>
  <c r="S58" i="1" s="1"/>
  <c r="R62" i="1"/>
  <c r="S62" i="1" s="1"/>
  <c r="R66" i="1"/>
  <c r="S66" i="1" s="1"/>
  <c r="R70" i="1"/>
  <c r="S70" i="1" s="1"/>
  <c r="R74" i="1"/>
  <c r="S74" i="1" s="1"/>
  <c r="R78" i="1"/>
  <c r="S78" i="1" s="1"/>
  <c r="R80" i="1"/>
  <c r="S80" i="1" s="1"/>
  <c r="R82" i="1"/>
  <c r="S82" i="1" s="1"/>
  <c r="R84" i="1"/>
  <c r="S84" i="1" s="1"/>
  <c r="R86" i="1"/>
  <c r="S86" i="1" s="1"/>
  <c r="R88" i="1"/>
  <c r="S88" i="1" s="1"/>
  <c r="R90" i="1"/>
  <c r="S90" i="1" s="1"/>
  <c r="R94" i="1"/>
  <c r="S94" i="1" s="1"/>
  <c r="R98" i="1"/>
  <c r="S98" i="1" s="1"/>
  <c r="R101" i="1"/>
  <c r="S101" i="1" s="1"/>
  <c r="R106" i="1"/>
  <c r="S106" i="1" s="1"/>
</calcChain>
</file>

<file path=xl/sharedStrings.xml><?xml version="1.0" encoding="utf-8"?>
<sst xmlns="http://schemas.openxmlformats.org/spreadsheetml/2006/main" count="806" uniqueCount="287">
  <si>
    <r>
      <t>Instytucja (nazwa, adres)</t>
    </r>
    <r>
      <rPr>
        <vertAlign val="superscript"/>
        <sz val="9"/>
        <rFont val="Calibri"/>
        <family val="2"/>
        <charset val="238"/>
        <scheme val="minor"/>
      </rPr>
      <t>1</t>
    </r>
  </si>
  <si>
    <t>Nazwa gminy, na terenie której będą tworzone miejsca opieki</t>
  </si>
  <si>
    <t>Koszty realizacji zadania OGÓŁEM (zł), z tego:</t>
  </si>
  <si>
    <t>Udział dofinansowania (%)</t>
  </si>
  <si>
    <r>
      <t xml:space="preserve">Kwota dofinansowania na tworzenie miejsca w żłobku lub klubie dziecięcym/ 1 tworzone miejsce </t>
    </r>
    <r>
      <rPr>
        <vertAlign val="superscript"/>
        <sz val="9"/>
        <rFont val="Calibri"/>
        <family val="2"/>
        <charset val="238"/>
        <scheme val="minor"/>
      </rPr>
      <t>3</t>
    </r>
  </si>
  <si>
    <r>
      <t xml:space="preserve">Kwota dofinansowania na tworzenie miejsca u dziennego opiekuna/ 1 tworzone miejsce </t>
    </r>
    <r>
      <rPr>
        <vertAlign val="superscript"/>
        <sz val="9"/>
        <rFont val="Calibri"/>
        <family val="2"/>
        <charset val="238"/>
        <scheme val="minor"/>
      </rPr>
      <t>4</t>
    </r>
  </si>
  <si>
    <t>gmina</t>
  </si>
  <si>
    <t>powiat</t>
  </si>
  <si>
    <t>samorząd województwa</t>
  </si>
  <si>
    <t>WK</t>
  </si>
  <si>
    <t>PK</t>
  </si>
  <si>
    <t>GK</t>
  </si>
  <si>
    <t>typ gminy</t>
  </si>
  <si>
    <t>żłobek</t>
  </si>
  <si>
    <t>klub dziecięcy</t>
  </si>
  <si>
    <t>dzienny opiekun</t>
  </si>
  <si>
    <t>na żłobek i klub dziecięcy</t>
  </si>
  <si>
    <t>na dziennego opiekuna</t>
  </si>
  <si>
    <t>Dofinansowanie (zł), 
z tego:</t>
  </si>
  <si>
    <t>Żłobek gminny w Ciepłowodach ul. Szkolna 2 , 57-211 Ciepłowody</t>
  </si>
  <si>
    <t>Gmina Ciepłowody</t>
  </si>
  <si>
    <t>02</t>
  </si>
  <si>
    <t>24</t>
  </si>
  <si>
    <t>2</t>
  </si>
  <si>
    <t>Żłobek publiczny w gminie miejskiej Nowa Ruda, ul. Kłodzka 7, 57-402 Nowa Ruda</t>
  </si>
  <si>
    <t>Gmina Miejska Nowa Ruda</t>
  </si>
  <si>
    <t>08</t>
  </si>
  <si>
    <t>04</t>
  </si>
  <si>
    <t>1</t>
  </si>
  <si>
    <t xml:space="preserve">Klub dziecięcy, ul. Pl. Wolności 17, 56-210 Wąsosz </t>
  </si>
  <si>
    <t>Gmina Wąsosz</t>
  </si>
  <si>
    <t>3</t>
  </si>
  <si>
    <t>Klub dziecięcy, ul. W. Łokietka 6, 59-300 Lubin</t>
  </si>
  <si>
    <t>Gmina Lubin</t>
  </si>
  <si>
    <t>11</t>
  </si>
  <si>
    <t>Żłobek w Męcince, Męcinka 10b, 59-424 Męcinka</t>
  </si>
  <si>
    <t>Gmina Męcinka</t>
  </si>
  <si>
    <t>05</t>
  </si>
  <si>
    <t>03</t>
  </si>
  <si>
    <t>Samorządowy Żłobek w Międzylesiu, ul. B. Chrobrego 2, 57-530 Międzylesie</t>
  </si>
  <si>
    <t>Gmina Międzylesie</t>
  </si>
  <si>
    <t>10</t>
  </si>
  <si>
    <t>Żłobek Publiczny w Szczytnej, ul. Wolności 80, 57-330 Szczytna</t>
  </si>
  <si>
    <t>Gmina Szczytna</t>
  </si>
  <si>
    <t>14</t>
  </si>
  <si>
    <t>4</t>
  </si>
  <si>
    <t>Gminny żłobek w Żmigrodzie, ul. Poznańska 8, 55-140 Żmigród</t>
  </si>
  <si>
    <t>Gmina Żmigród</t>
  </si>
  <si>
    <t>20</t>
  </si>
  <si>
    <t>06</t>
  </si>
  <si>
    <t>Klub dziecięcy w Księginicach, obręb Księginice, 55-100 Trzebnica</t>
  </si>
  <si>
    <t>Gmina Trzebnica</t>
  </si>
  <si>
    <t>Klub dziecięcy w Ligocie, obręb Ligota, 55-100 Trzebnica</t>
  </si>
  <si>
    <t>Klub dzieciecy w Kuźniczysku, obręb Kuźniczysko, 55-100 Trzebnica</t>
  </si>
  <si>
    <t>Żłobek gminny, Wojciechów 35, 59-623 Lubomierz</t>
  </si>
  <si>
    <t>Gmina Lubomierz</t>
  </si>
  <si>
    <t>12</t>
  </si>
  <si>
    <t>Publiczny żłobek w Niechlowie" DOBRY START", ul. Szkolna 23, 56-215 Niechlów</t>
  </si>
  <si>
    <t>Gmina Niechlów</t>
  </si>
  <si>
    <t>Żłobek gminny w Rudnej, 59-305 Rudna</t>
  </si>
  <si>
    <t>Gmina Rudna</t>
  </si>
  <si>
    <t>Złobek, Odolion ul. Młodzieżowa 5, 87-700 Aleksandrów Kujawski</t>
  </si>
  <si>
    <t xml:space="preserve">Aleksandrów Kujawski </t>
  </si>
  <si>
    <t>01</t>
  </si>
  <si>
    <t>Klub Dziecięcy "Bajkowa Kraina", ul. Główna 19, 89-506 Kęsowo</t>
  </si>
  <si>
    <t>Kęsowo</t>
  </si>
  <si>
    <t>16</t>
  </si>
  <si>
    <t xml:space="preserve">Żłobek w Barcin, ul J. Wojciechowskiego 10a, 88-190 Barcin </t>
  </si>
  <si>
    <t>Barcin</t>
  </si>
  <si>
    <t>19</t>
  </si>
  <si>
    <t>Żłobek w Bobrownikach, ul.Włocławska10, 87-617 Bobrowniki</t>
  </si>
  <si>
    <t>Bobrowniki</t>
  </si>
  <si>
    <t xml:space="preserve">Żłobek w Piotrkowie Kujawskim ul. Poznańska 21 A, 88-230 Piotrków Kujawski </t>
  </si>
  <si>
    <t>Piotrków Kujawski</t>
  </si>
  <si>
    <t>Żłobek Samorządowy,ul Długa 33, 86-022 Dobrcz</t>
  </si>
  <si>
    <t>Dobrcz</t>
  </si>
  <si>
    <t>Żłobek "Bajkolandia" Wesołówka 45, 21-013 Puchaczów</t>
  </si>
  <si>
    <t>Gmina Puchaczów</t>
  </si>
  <si>
    <t>Żłobek, ul. Szkolna, Jastków</t>
  </si>
  <si>
    <t>Gmina Jastków</t>
  </si>
  <si>
    <t>09</t>
  </si>
  <si>
    <t>07</t>
  </si>
  <si>
    <t>Żłobek w Gminie Miasto Lubartów, ul. Mickiewicza 8, 21-100 Lubartów</t>
  </si>
  <si>
    <t>Gmina Miasto Lubartów</t>
  </si>
  <si>
    <t>Oddział Żłobkowy przy Przedszkolu nr 1, ul. Dudka 15a, 69-200 Sulęcin</t>
  </si>
  <si>
    <t>Sulęcin</t>
  </si>
  <si>
    <t>Żłobek Miejski, ul. Mickiewicza 9, 66-520 Dobiegniew</t>
  </si>
  <si>
    <t>Dobiegniew</t>
  </si>
  <si>
    <t>Żłobek Miejski nr 1, ul. Racławicka 2, 66-620 Gubin</t>
  </si>
  <si>
    <t>Gubin</t>
  </si>
  <si>
    <t>Żłobek Miejski, ul. Bolesława Chrobrego2a, 66-016 Czerwieńsk</t>
  </si>
  <si>
    <t>Czerwieńsk</t>
  </si>
  <si>
    <t>Żłobek Miejski, ul. Piastowska 6 d, 66-600 Krosno Odrzańskie</t>
  </si>
  <si>
    <t>Krosno Odrzańskie</t>
  </si>
  <si>
    <t>Klub Dziecięcy w Nowogrodzie Bobrzańskim, ul. Szkolna 6, 66-010 Nowogród Bobrzański</t>
  </si>
  <si>
    <t>Nowogród Bobrzański</t>
  </si>
  <si>
    <t>Miejski Żłobek w Wieluniu, ul. Sadowa 98-300 Wieluń</t>
  </si>
  <si>
    <t>Wieluń</t>
  </si>
  <si>
    <t>17</t>
  </si>
  <si>
    <t>Klub Malucha przy przedszkolu samorządowym w Starym Wiśniczu, Stary Wiśnicz 389, 32-720 Nowy Wiśnicz</t>
  </si>
  <si>
    <t>Nowy Wiśnicz</t>
  </si>
  <si>
    <t>Gminny Klub Dziecięcy w Czchowie, ul. Szkolna 3, 32-860 Czchów</t>
  </si>
  <si>
    <t>Czchów</t>
  </si>
  <si>
    <t>Samorządowe Przedszkole Integracyjne z Oddziałem Żłobkowym w Trzyciążu, nr działki 193/3 i 192/152</t>
  </si>
  <si>
    <t>Trzyciąż</t>
  </si>
  <si>
    <t>Przedszkole i Żłobek w Zakliczynie dz. Nr 568/3 i cz. Nr 569</t>
  </si>
  <si>
    <t>Zakliczyn</t>
  </si>
  <si>
    <t>Żłobek Publiczny w Szczucinie, ul. Rudnickiego 19, 33-230 Szczucin</t>
  </si>
  <si>
    <t>Szczucin</t>
  </si>
  <si>
    <t>Żłobek w Wojniczu, ul. Rynek 30, 32-830 Wojnicz</t>
  </si>
  <si>
    <t xml:space="preserve"> Wojnicz</t>
  </si>
  <si>
    <t>13</t>
  </si>
  <si>
    <t>Żłobek w Górznie, ul. Kardynała Stefana Wyszyńskiego 8, 08-404 Górzno</t>
  </si>
  <si>
    <t>Gmina Górzno</t>
  </si>
  <si>
    <t>Klub dziecięcy w Suchożebrach, ul. Siedlecka 5, 08-125 Suchożebry</t>
  </si>
  <si>
    <t>Gmina Suchożebry</t>
  </si>
  <si>
    <t>26</t>
  </si>
  <si>
    <t>Żłobek w Gminie Lubowidz,ul. Leśna 11, 09-304 Lubowidz</t>
  </si>
  <si>
    <t>Gmina Lubowidz</t>
  </si>
  <si>
    <t>37</t>
  </si>
  <si>
    <t>Gminny Klub dziecięcy nr 1 Bielany Jarosławy 65, 08-311 Bielany</t>
  </si>
  <si>
    <t>Gmina Bielany</t>
  </si>
  <si>
    <t>29</t>
  </si>
  <si>
    <t>Klub dziecięcy "Uśmiech Malucha" ul. Wojska Polskiego 23, 09-500 Gostynin</t>
  </si>
  <si>
    <t>Gmina Miasta Gostynin</t>
  </si>
  <si>
    <t>Żłobek Gminny, ul. Kardynała Wyszyńskiego, 08-460 Sobolew</t>
  </si>
  <si>
    <t>Gmina Sobolew</t>
  </si>
  <si>
    <t>Żłobek w Iłży, Os. Stanisława Staszica 14, 27-100 Iłża</t>
  </si>
  <si>
    <t>Gmina Iłża</t>
  </si>
  <si>
    <t>25</t>
  </si>
  <si>
    <t>Żłobek "Bajkowy Świat" w Miastkowie Kościelnym, ul. Rynek 1, 08-420 Miastków Kościelny</t>
  </si>
  <si>
    <t>Gmina Miastków Kościelny</t>
  </si>
  <si>
    <t>Żłobek Miejski w Węgrowie, ul. Szamoty 33, 07-100 Węgrów</t>
  </si>
  <si>
    <t>Miasto Węgrów</t>
  </si>
  <si>
    <t>33</t>
  </si>
  <si>
    <t>Gminny Żłobek w Głowaczowie, ul. Warecka, działka nr 53/1</t>
  </si>
  <si>
    <t>Gmina Głowaczów</t>
  </si>
  <si>
    <t>Żłobek, Kraszewo 57a, 06-456 Ojrzeń</t>
  </si>
  <si>
    <t>Gmina Ojrzeń</t>
  </si>
  <si>
    <t>Klub Malucha, Obryte 114, 07-215 Obryte</t>
  </si>
  <si>
    <t>Gmina Obryte</t>
  </si>
  <si>
    <t>Żłobek Miejsko Gminny nr 1 w Łosicach, ul. Międzyrzecka 73, 08-200 Łosice</t>
  </si>
  <si>
    <t>Gmina Łosice</t>
  </si>
  <si>
    <t xml:space="preserve">14 </t>
  </si>
  <si>
    <t>Żłobek Miejski, ul. Szkolna 2, 06-300 Przasnysz</t>
  </si>
  <si>
    <t>Miasto Przasnysz</t>
  </si>
  <si>
    <t>22</t>
  </si>
  <si>
    <t>Żłobek nr 1 ul.Sienkiewicza 1  46-250 Wołczyn</t>
  </si>
  <si>
    <t>Wołczyn</t>
  </si>
  <si>
    <t>żłobek  ul.Opolskia 37, 49-120 Żelazna</t>
  </si>
  <si>
    <t>Dąbrowa</t>
  </si>
  <si>
    <t>Żłobek Gminny w Ujeździe, ul. Strzelecka 6 47-143 Ujazd</t>
  </si>
  <si>
    <t>Ujazd</t>
  </si>
  <si>
    <t>Klub Dziecięcy w Lubszy ul. Kukurydziana 1a, 49-313 Lubsza</t>
  </si>
  <si>
    <t>Lubsza</t>
  </si>
  <si>
    <t xml:space="preserve">Żłobek w Korfantowie ul. 3 Maja 12, 48-317 Korfantów </t>
  </si>
  <si>
    <t>Korfantów</t>
  </si>
  <si>
    <t>Żłobek Gminny w Dukli, ul. Trakt Węgierski 38B, 38-450 Dukla</t>
  </si>
  <si>
    <t>Dukla</t>
  </si>
  <si>
    <t>18</t>
  </si>
  <si>
    <t>Żłobek w Wiśniowej, 38-124 Wiśniowa 76B</t>
  </si>
  <si>
    <t>Wiśniowa</t>
  </si>
  <si>
    <t>Samorządowy Żłobek, ul. Rejtana 38a, 38-460 Jedlicze</t>
  </si>
  <si>
    <t>Jedlicze</t>
  </si>
  <si>
    <t>Gminny Żłobek w Ustrobnej, Ustrobna 2, 38-471 Wojaszówka</t>
  </si>
  <si>
    <t>Wojaszówka</t>
  </si>
  <si>
    <t>Żłobek Samorządowy w Dynowie, ul. Szkolna 11, 36-065 Dynów</t>
  </si>
  <si>
    <t>Dynów</t>
  </si>
  <si>
    <t>Publiczny Żłobek w Wadowicach Górnych, 39-308 Wadowice Górne 133 e</t>
  </si>
  <si>
    <t>Wadowice Góne</t>
  </si>
  <si>
    <t>Klub dziecięcy "Maluszek", ul. Armii Krajowej 11, 36-030 Błażowa</t>
  </si>
  <si>
    <t>Błażowa</t>
  </si>
  <si>
    <t>Publiczny Żłobek w Zarzeczu, 37-205 Zarzecze 4G</t>
  </si>
  <si>
    <t>Zarzecze</t>
  </si>
  <si>
    <t>Gminny Żłobek w Zawierzbiu, Zawierzbie b.n., 39-204 Żyraków</t>
  </si>
  <si>
    <t>Żyraków</t>
  </si>
  <si>
    <t>Żłobek samorządowy w Nowosielcach, ul. Heleny Gniewosz 146, 38-530 Zarszyn</t>
  </si>
  <si>
    <t>Zarszyn</t>
  </si>
  <si>
    <t>Klub Dziecięcy, 36-123 Lipnica 275</t>
  </si>
  <si>
    <t>Dzikowiec</t>
  </si>
  <si>
    <t>Gminny żłobek, ul.Szkolna 2, 38-480 Rymanów</t>
  </si>
  <si>
    <t>Rymanów</t>
  </si>
  <si>
    <t>Gminny Żłobek w Krasnem, 36-007 Krasne b.n.</t>
  </si>
  <si>
    <t>Krasne</t>
  </si>
  <si>
    <t>Żłobek Miejski w Rudniku nad Sanem, , ul. Mickiewicza 6, 37-420 Rudnik nad Sanem</t>
  </si>
  <si>
    <t>Rudnik nad Sanem</t>
  </si>
  <si>
    <t>Żłobek "Tęczowa Kraina", 37-204 Tryńcza 127</t>
  </si>
  <si>
    <t>Tryńcza</t>
  </si>
  <si>
    <t>Żłobek Gminny w Mielniku, ul. Brzeska 132, 17-307 Mielnik</t>
  </si>
  <si>
    <t>Mielnik</t>
  </si>
  <si>
    <t>x</t>
  </si>
  <si>
    <t>Żłobek Miejski, ul. Zawadzkiego 13, 16-500 Sejny</t>
  </si>
  <si>
    <t>Sejny Miasto</t>
  </si>
  <si>
    <t>Żłobek Gminny ul. Ks. Jana Hinza 1, 77-133 Tuchomie</t>
  </si>
  <si>
    <t>Tuchomie</t>
  </si>
  <si>
    <t>Gminny Żłobek "Niedźwiadek"  ul. Wyzwolenia 20, 83-425 Dziemiany</t>
  </si>
  <si>
    <t>Dziemiany</t>
  </si>
  <si>
    <t>Przedszkole i Żłobek w Nowej Wsi Lęborskiej  84-351 Nowa Wieś Lęborska</t>
  </si>
  <si>
    <t>Nowa Wieś Lęborska</t>
  </si>
  <si>
    <t>Gminny Żłobek "PTYŚ" w Karsinie ul. Długa 31 83-440 Karsin</t>
  </si>
  <si>
    <t>Karsin</t>
  </si>
  <si>
    <t>Żłobek Gminny w Lipuszu ul. Rogali 21, 83-424 Lipusz</t>
  </si>
  <si>
    <t>Lipusz</t>
  </si>
  <si>
    <t>Żłobek w Brusach ul. Armii Krajowej 1; 89-632 Brusy</t>
  </si>
  <si>
    <t>Brusy</t>
  </si>
  <si>
    <t>Żłobek Charbrowo  ul. Łebska 9; 84-352 Wicko</t>
  </si>
  <si>
    <t>Wicko</t>
  </si>
  <si>
    <t>Żłobek w Szkole Postawowej nr 2 im. Gen. J. Hallera, ul. 27 stycznia 19; 83-140 Gniew</t>
  </si>
  <si>
    <t>Gniew miasto</t>
  </si>
  <si>
    <t>Dzienny Opiekun Nr 1  ul. Kwidzyńska 9, 82-522 Sadlinki</t>
  </si>
  <si>
    <t>Sadlinki</t>
  </si>
  <si>
    <t>Żłobek przy Zespole Szkolno - Przedszkolnym w Miedźnie, ul. Szkolna 1, 42-120 Miedźno</t>
  </si>
  <si>
    <t>Miedźno</t>
  </si>
  <si>
    <t>Żłobek w miejscowości Huta Stara B, ul. Boczna 1, 42-262 Poczesna</t>
  </si>
  <si>
    <t>Poczesna</t>
  </si>
  <si>
    <t>Żłobek we Włoszczowie ul. Różana</t>
  </si>
  <si>
    <t>Włoszczowa</t>
  </si>
  <si>
    <t>Żłobek w Gminie Chęciny</t>
  </si>
  <si>
    <t>Chęciny</t>
  </si>
  <si>
    <t>Urszula Mech, Adamów, ul. Kościelna 2</t>
  </si>
  <si>
    <t>Brody</t>
  </si>
  <si>
    <t>Marlena Dwojak, Adamów, ul. Kościelna 2</t>
  </si>
  <si>
    <t>Opiekun nieznany, Ruda, ul. Widok 1</t>
  </si>
  <si>
    <t>Opiekun nieznany, Ruda, ul. Widok 2</t>
  </si>
  <si>
    <t>Żłobek w Koprzywnicy ul. Szkolna 9</t>
  </si>
  <si>
    <t>Koprzywnica</t>
  </si>
  <si>
    <t>Żłobek Samorządowy, Rogiedle 27, 11-135 Lubomino</t>
  </si>
  <si>
    <t>Gmina Lubomino</t>
  </si>
  <si>
    <t>28</t>
  </si>
  <si>
    <t>Żłobek Miejski, ul. Tysiąclecia 3,      13-300 Nowe Miasto Lubawskie</t>
  </si>
  <si>
    <t>Gmina Miejska Nowe Miasto Lubawskie</t>
  </si>
  <si>
    <t>Dzienny opiekun Gmina Miejska Bartoszyce, ul. Wyszyńskiego,   11-200 Bartoszyce</t>
  </si>
  <si>
    <t>Gmina Miejska Bartoszyce</t>
  </si>
  <si>
    <t>Dzienny opiekun Gmina Miejska Bartoszyce, ul. Bema 40,   11-200 Bartoszyce</t>
  </si>
  <si>
    <t>Żłobek Miejski, ul. Warszawska 7A z Oddziałem przy ul. Garnizonowej 20, 11-040 Dobre Miasto</t>
  </si>
  <si>
    <t>Gmina Dobre Miasto</t>
  </si>
  <si>
    <t>Żłobek w Karolewie, Karolew 4, 
63-810 Borek Wlkp.</t>
  </si>
  <si>
    <t>Borek Wielkopolski</t>
  </si>
  <si>
    <t>30</t>
  </si>
  <si>
    <t>Klub Dziecięcy "Miś Uszatek", 
pl. 21 stycznia 4, 62-250 Czerniejewo</t>
  </si>
  <si>
    <t>Czerniejewo</t>
  </si>
  <si>
    <t>Przedszkole Publiczne w Doruchowie (16 miejsc w oddziale żłobkowym w powastającej placówce przedszkola), ul. Szkolna 1, 63-505 Doruchów</t>
  </si>
  <si>
    <t>Doruchów</t>
  </si>
  <si>
    <t>Żłobek miejski, ul. Kolejowa 7, 
63-233 Jaraczewo (w organizacji)</t>
  </si>
  <si>
    <t>Jaraczewo</t>
  </si>
  <si>
    <t>Żłobek Miejski, ul. Stanisława Polańskiego 3, 77-430 Krajenka</t>
  </si>
  <si>
    <t>Krajenka</t>
  </si>
  <si>
    <t>31</t>
  </si>
  <si>
    <t>Żłobek, ul. Powstańców Wielkopolskich 103a, 63-840 Krobia</t>
  </si>
  <si>
    <t>Krobia</t>
  </si>
  <si>
    <t>Żłobek Gminny, 
ul. Gajowa, 77-420 Lipka</t>
  </si>
  <si>
    <t>Lipka</t>
  </si>
  <si>
    <t>Klub Malucha nr 1, Plac Wolności 31, 64-820 Szamocin</t>
  </si>
  <si>
    <t>Szamocin</t>
  </si>
  <si>
    <t>Opiekun Dzienny nr 1, ul. Solna 20, 
62-120 Wapno</t>
  </si>
  <si>
    <t>Wapno</t>
  </si>
  <si>
    <t>Żłobek Miejski w Bobolicach, 
ul. Szkolna 1, 76-020 Bobolice</t>
  </si>
  <si>
    <t>Bobolice</t>
  </si>
  <si>
    <t>32</t>
  </si>
  <si>
    <t>Żłobek w Gościnie,
ul. Kościuszki 5, 78-120 Gościno</t>
  </si>
  <si>
    <t>Gościno</t>
  </si>
  <si>
    <t>Żłobek Miejski,
Osiedle Słoneczne, 73-155 Węgorzyno</t>
  </si>
  <si>
    <t>Węgorzyno</t>
  </si>
  <si>
    <t>"TOLA" Publiczny Żłobek w Tucznie,
ul. Wolności 3, 78-640 Tuczno</t>
  </si>
  <si>
    <t>Tuczno</t>
  </si>
  <si>
    <t>Liczba miejsc</t>
  </si>
  <si>
    <t>Okres funkcjono-wania miejsc                (w miesiącach)</t>
  </si>
  <si>
    <t>Całkowita kwota dofinansowania</t>
  </si>
  <si>
    <t>Lp.</t>
  </si>
  <si>
    <r>
      <t>Kod terytorialny GUS gminy, na terenie któej będą tworzone miejsca opieki</t>
    </r>
    <r>
      <rPr>
        <vertAlign val="superscript"/>
        <sz val="9"/>
        <rFont val="Calibri"/>
        <family val="2"/>
        <charset val="238"/>
        <scheme val="minor"/>
      </rPr>
      <t>2</t>
    </r>
  </si>
  <si>
    <t>Liczba tworzonych miejsc</t>
  </si>
  <si>
    <t>Wydatki na tworzenie miejsc</t>
  </si>
  <si>
    <r>
      <t xml:space="preserve">Podmiot wnioskujący </t>
    </r>
    <r>
      <rPr>
        <vertAlign val="superscript"/>
        <sz val="9"/>
        <rFont val="Calibri"/>
        <family val="2"/>
        <charset val="238"/>
        <scheme val="minor"/>
      </rPr>
      <t>6</t>
    </r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</si>
  <si>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</si>
  <si>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</si>
  <si>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</si>
  <si>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</si>
  <si>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Okres funkcjonowania miejsc                
(w miesiącach)</t>
  </si>
  <si>
    <t>Ogółem:</t>
  </si>
  <si>
    <t>Środki własne (zł), z tego:</t>
  </si>
  <si>
    <t>8 (9+10+11)</t>
  </si>
  <si>
    <t>12 (13+14)</t>
  </si>
  <si>
    <t>15 (16+17)</t>
  </si>
  <si>
    <t>18 (12+15)</t>
  </si>
  <si>
    <t>19 (15/18)</t>
  </si>
  <si>
    <t>20 (16/(9+10))</t>
  </si>
  <si>
    <t>21 (17/11)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</si>
</sst>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4" fontId="3" fillId="0" borderId="1" xfId="3" applyNumberFormat="1" applyFont="1" applyBorder="1" applyAlignment="1" applyProtection="1">
      <alignment horizontal="left" vertical="center" wrapText="1"/>
      <protection locked="0"/>
    </xf>
    <xf numFmtId="49" fontId="3" fillId="0" borderId="1" xfId="3" applyNumberFormat="1" applyFont="1" applyBorder="1" applyAlignment="1" applyProtection="1">
      <alignment horizontal="center" vertical="center" wrapText="1"/>
      <protection locked="0"/>
    </xf>
    <xf numFmtId="3" fontId="3" fillId="0" borderId="1" xfId="3" applyNumberFormat="1" applyFont="1" applyBorder="1" applyAlignment="1" applyProtection="1">
      <alignment horizontal="right" vertical="center" wrapText="1"/>
      <protection locked="0"/>
    </xf>
    <xf numFmtId="10" fontId="3" fillId="0" borderId="1" xfId="2" applyNumberFormat="1" applyFont="1" applyBorder="1" applyAlignment="1" applyProtection="1">
      <alignment vertical="center" wrapText="1"/>
      <protection locked="0"/>
    </xf>
    <xf numFmtId="4" fontId="3" fillId="0" borderId="1" xfId="3" applyNumberFormat="1" applyFont="1" applyBorder="1" applyAlignment="1" applyProtection="1">
      <alignment vertical="center" wrapText="1"/>
      <protection locked="0"/>
    </xf>
    <xf numFmtId="3" fontId="3" fillId="0" borderId="1" xfId="3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3" applyFont="1" applyBorder="1" applyAlignment="1" applyProtection="1">
      <alignment horizontal="left" vertical="center" wrapText="1"/>
      <protection locked="0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3" fontId="3" fillId="0" borderId="1" xfId="3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/>
    <xf numFmtId="43" fontId="3" fillId="0" borderId="1" xfId="1" applyFont="1" applyBorder="1" applyAlignment="1" applyProtection="1">
      <alignment vertical="center" wrapText="1"/>
      <protection locked="0"/>
    </xf>
    <xf numFmtId="4" fontId="3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0" fontId="3" fillId="0" borderId="1" xfId="2" applyNumberFormat="1" applyFont="1" applyFill="1" applyBorder="1" applyAlignment="1" applyProtection="1">
      <alignment vertical="center" wrapText="1"/>
      <protection locked="0"/>
    </xf>
    <xf numFmtId="4" fontId="3" fillId="0" borderId="1" xfId="3" applyNumberFormat="1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/>
    <xf numFmtId="49" fontId="3" fillId="0" borderId="1" xfId="3" applyNumberFormat="1" applyFont="1" applyBorder="1" applyAlignment="1" applyProtection="1">
      <alignment horizontal="right" vertical="center" wrapText="1"/>
      <protection locked="0"/>
    </xf>
    <xf numFmtId="0" fontId="5" fillId="0" borderId="1" xfId="0" applyFont="1" applyBorder="1" applyAlignment="1">
      <alignment horizontal="center" vertical="center"/>
    </xf>
    <xf numFmtId="4" fontId="3" fillId="0" borderId="1" xfId="3" applyNumberFormat="1" applyFont="1" applyBorder="1" applyAlignment="1" applyProtection="1">
      <alignment horizontal="center" vertical="center" wrapText="1"/>
      <protection locked="0"/>
    </xf>
    <xf numFmtId="10" fontId="3" fillId="0" borderId="1" xfId="2" applyNumberFormat="1" applyFont="1" applyBorder="1" applyAlignment="1" applyProtection="1">
      <alignment horizontal="center" vertical="center" wrapText="1"/>
      <protection locked="0"/>
    </xf>
    <xf numFmtId="3" fontId="3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0" xfId="0" applyFont="1" applyFill="1"/>
    <xf numFmtId="3" fontId="3" fillId="0" borderId="1" xfId="0" applyNumberFormat="1" applyFont="1" applyFill="1" applyBorder="1"/>
    <xf numFmtId="0" fontId="3" fillId="0" borderId="1" xfId="3" applyFont="1" applyFill="1" applyBorder="1" applyAlignment="1" applyProtection="1">
      <alignment horizontal="left" vertical="center" wrapText="1"/>
      <protection locked="0"/>
    </xf>
    <xf numFmtId="3" fontId="5" fillId="0" borderId="1" xfId="0" applyNumberFormat="1" applyFont="1" applyBorder="1"/>
    <xf numFmtId="3" fontId="5" fillId="0" borderId="1" xfId="0" applyNumberFormat="1" applyFont="1" applyFill="1" applyBorder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" fontId="3" fillId="2" borderId="1" xfId="3" applyNumberFormat="1" applyFont="1" applyFill="1" applyBorder="1" applyAlignment="1" applyProtection="1">
      <alignment horizontal="left" vertical="center" wrapText="1"/>
      <protection locked="0"/>
    </xf>
    <xf numFmtId="10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Border="1"/>
    <xf numFmtId="4" fontId="5" fillId="0" borderId="0" xfId="0" applyNumberFormat="1" applyFont="1"/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4" borderId="2" xfId="3" applyFont="1" applyFill="1" applyBorder="1" applyAlignment="1">
      <alignment horizontal="center" vertical="center" wrapText="1"/>
    </xf>
    <xf numFmtId="4" fontId="8" fillId="0" borderId="1" xfId="0" applyNumberFormat="1" applyFont="1" applyBorder="1"/>
    <xf numFmtId="4" fontId="3" fillId="0" borderId="1" xfId="3" applyNumberFormat="1" applyFont="1" applyBorder="1" applyAlignment="1">
      <alignment horizontal="center" vertical="center" wrapText="1"/>
    </xf>
    <xf numFmtId="4" fontId="3" fillId="4" borderId="19" xfId="3" applyNumberFormat="1" applyFont="1" applyFill="1" applyBorder="1" applyAlignment="1">
      <alignment horizontal="center" vertical="center" wrapText="1"/>
    </xf>
    <xf numFmtId="4" fontId="3" fillId="4" borderId="5" xfId="3" applyNumberFormat="1" applyFont="1" applyFill="1" applyBorder="1" applyAlignment="1">
      <alignment horizontal="center" vertical="center" wrapText="1"/>
    </xf>
    <xf numFmtId="4" fontId="3" fillId="4" borderId="2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Border="1" applyAlignment="1" applyProtection="1">
      <alignment horizontal="right" vertical="center" wrapText="1"/>
      <protection locked="0"/>
    </xf>
    <xf numFmtId="4" fontId="3" fillId="0" borderId="1" xfId="3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1" applyNumberFormat="1" applyFont="1" applyBorder="1" applyAlignment="1" applyProtection="1">
      <alignment horizontal="right" vertical="center" wrapText="1"/>
      <protection locked="0"/>
    </xf>
    <xf numFmtId="4" fontId="3" fillId="3" borderId="1" xfId="3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4" fontId="3" fillId="0" borderId="3" xfId="3" applyNumberFormat="1" applyFont="1" applyBorder="1" applyAlignment="1">
      <alignment horizontal="center" vertical="center" wrapText="1"/>
    </xf>
    <xf numFmtId="4" fontId="3" fillId="0" borderId="4" xfId="3" applyNumberFormat="1" applyFont="1" applyBorder="1" applyAlignment="1">
      <alignment horizontal="center" vertical="center" wrapText="1"/>
    </xf>
    <xf numFmtId="4" fontId="3" fillId="0" borderId="5" xfId="3" applyNumberFormat="1" applyFont="1" applyBorder="1" applyAlignment="1">
      <alignment horizontal="center" vertical="center" wrapText="1"/>
    </xf>
    <xf numFmtId="4" fontId="3" fillId="0" borderId="9" xfId="3" applyNumberFormat="1" applyFont="1" applyBorder="1" applyAlignment="1">
      <alignment horizontal="center" vertical="center" wrapText="1"/>
    </xf>
    <xf numFmtId="4" fontId="3" fillId="0" borderId="0" xfId="3" applyNumberFormat="1" applyFont="1" applyBorder="1" applyAlignment="1">
      <alignment horizontal="center" vertical="center" wrapText="1"/>
    </xf>
    <xf numFmtId="4" fontId="3" fillId="0" borderId="11" xfId="3" applyNumberFormat="1" applyFont="1" applyBorder="1" applyAlignment="1">
      <alignment horizontal="center" vertical="center" wrapText="1"/>
    </xf>
    <xf numFmtId="4" fontId="3" fillId="0" borderId="12" xfId="3" applyNumberFormat="1" applyFont="1" applyBorder="1" applyAlignment="1">
      <alignment horizontal="center" vertical="center" wrapText="1"/>
    </xf>
    <xf numFmtId="4" fontId="3" fillId="0" borderId="13" xfId="3" applyNumberFormat="1" applyFont="1" applyBorder="1" applyAlignment="1">
      <alignment horizontal="center" vertical="center" wrapText="1"/>
    </xf>
    <xf numFmtId="4" fontId="3" fillId="0" borderId="14" xfId="3" applyNumberFormat="1" applyFont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wrapText="1"/>
    </xf>
    <xf numFmtId="4" fontId="3" fillId="0" borderId="15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" fontId="7" fillId="0" borderId="6" xfId="3" applyNumberFormat="1" applyFont="1" applyBorder="1" applyAlignment="1" applyProtection="1">
      <alignment vertical="center" wrapText="1"/>
      <protection locked="0"/>
    </xf>
    <xf numFmtId="1" fontId="7" fillId="0" borderId="7" xfId="3" applyNumberFormat="1" applyFont="1" applyBorder="1" applyAlignment="1" applyProtection="1">
      <alignment vertical="center" wrapText="1"/>
      <protection locked="0"/>
    </xf>
    <xf numFmtId="1" fontId="7" fillId="0" borderId="6" xfId="3" applyNumberFormat="1" applyFont="1" applyBorder="1" applyAlignment="1" applyProtection="1">
      <alignment horizontal="center" vertical="center" wrapText="1"/>
      <protection locked="0"/>
    </xf>
    <xf numFmtId="1" fontId="7" fillId="0" borderId="7" xfId="3" applyNumberFormat="1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7" fillId="0" borderId="2" xfId="3" applyFont="1" applyBorder="1" applyAlignment="1">
      <alignment vertical="center" wrapText="1"/>
    </xf>
    <xf numFmtId="0" fontId="7" fillId="0" borderId="10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">
    <cellStyle name="Dziesiętny" xfId="1" builtinId="3"/>
    <cellStyle name="Normalny" xfId="0" builtinId="0"/>
    <cellStyle name="Normalny_Arkusz1" xfId="3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9"/>
  <sheetViews>
    <sheetView tabSelected="1" topLeftCell="N1" zoomScale="70" zoomScaleNormal="70" workbookViewId="0">
      <selection activeCell="AJ11" sqref="AJ11"/>
    </sheetView>
  </sheetViews>
  <sheetFormatPr defaultRowHeight="12" x14ac:dyDescent="0.2"/>
  <cols>
    <col min="1" max="1" width="9.140625" style="1"/>
    <col min="2" max="2" width="17" style="1" customWidth="1"/>
    <col min="3" max="3" width="19" style="1" customWidth="1"/>
    <col min="4" max="7" width="9.42578125" style="1" bestFit="1" customWidth="1"/>
    <col min="8" max="8" width="10.28515625" style="67" customWidth="1"/>
    <col min="9" max="11" width="9.42578125" style="67" bestFit="1" customWidth="1"/>
    <col min="12" max="12" width="14.42578125" style="65" customWidth="1"/>
    <col min="13" max="13" width="14.5703125" style="65" customWidth="1"/>
    <col min="14" max="14" width="9.85546875" style="65" bestFit="1" customWidth="1"/>
    <col min="15" max="16" width="14.85546875" style="65" bestFit="1" customWidth="1"/>
    <col min="17" max="17" width="9.85546875" style="65" bestFit="1" customWidth="1"/>
    <col min="18" max="18" width="14.85546875" style="65" bestFit="1" customWidth="1"/>
    <col min="19" max="24" width="9.42578125" style="1" bestFit="1" customWidth="1"/>
    <col min="25" max="28" width="9.140625" style="1"/>
    <col min="29" max="29" width="11.140625" style="41" customWidth="1"/>
    <col min="30" max="30" width="9.28515625" style="41" bestFit="1" customWidth="1"/>
    <col min="31" max="31" width="11.85546875" style="41" customWidth="1"/>
    <col min="32" max="16384" width="9.140625" style="1"/>
  </cols>
  <sheetData>
    <row r="1" spans="1:31" ht="42" customHeight="1" x14ac:dyDescent="0.2">
      <c r="A1" s="86" t="s">
        <v>268</v>
      </c>
      <c r="B1" s="86" t="s">
        <v>0</v>
      </c>
      <c r="C1" s="86" t="s">
        <v>1</v>
      </c>
      <c r="D1" s="93" t="s">
        <v>269</v>
      </c>
      <c r="E1" s="94"/>
      <c r="F1" s="94"/>
      <c r="G1" s="95"/>
      <c r="H1" s="86" t="s">
        <v>270</v>
      </c>
      <c r="I1" s="86"/>
      <c r="J1" s="102"/>
      <c r="K1" s="102"/>
      <c r="L1" s="69" t="s">
        <v>271</v>
      </c>
      <c r="M1" s="70"/>
      <c r="N1" s="70"/>
      <c r="O1" s="70"/>
      <c r="P1" s="70"/>
      <c r="Q1" s="71"/>
      <c r="R1" s="78" t="s">
        <v>2</v>
      </c>
      <c r="S1" s="81" t="s">
        <v>3</v>
      </c>
      <c r="T1" s="81" t="s">
        <v>4</v>
      </c>
      <c r="U1" s="81" t="s">
        <v>5</v>
      </c>
      <c r="V1" s="123" t="s">
        <v>272</v>
      </c>
      <c r="W1" s="124"/>
      <c r="X1" s="125"/>
      <c r="Y1" s="112" t="s">
        <v>273</v>
      </c>
      <c r="Z1" s="113"/>
      <c r="AA1" s="114" t="s">
        <v>274</v>
      </c>
      <c r="AB1" s="115"/>
      <c r="AC1" s="116" t="s">
        <v>275</v>
      </c>
      <c r="AD1" s="118" t="s">
        <v>276</v>
      </c>
      <c r="AE1" s="105" t="s">
        <v>267</v>
      </c>
    </row>
    <row r="2" spans="1:31" ht="12" customHeight="1" x14ac:dyDescent="0.2">
      <c r="A2" s="87"/>
      <c r="B2" s="89"/>
      <c r="C2" s="91"/>
      <c r="D2" s="96"/>
      <c r="E2" s="97"/>
      <c r="F2" s="97"/>
      <c r="G2" s="98"/>
      <c r="H2" s="103"/>
      <c r="I2" s="103"/>
      <c r="J2" s="103"/>
      <c r="K2" s="103"/>
      <c r="L2" s="72"/>
      <c r="M2" s="73"/>
      <c r="N2" s="73"/>
      <c r="O2" s="73"/>
      <c r="P2" s="73"/>
      <c r="Q2" s="74"/>
      <c r="R2" s="79"/>
      <c r="S2" s="82"/>
      <c r="T2" s="84"/>
      <c r="U2" s="84"/>
      <c r="V2" s="106" t="s">
        <v>6</v>
      </c>
      <c r="W2" s="106" t="s">
        <v>7</v>
      </c>
      <c r="X2" s="109" t="s">
        <v>8</v>
      </c>
      <c r="Y2" s="119" t="s">
        <v>265</v>
      </c>
      <c r="Z2" s="119" t="s">
        <v>266</v>
      </c>
      <c r="AA2" s="121" t="s">
        <v>265</v>
      </c>
      <c r="AB2" s="121" t="s">
        <v>277</v>
      </c>
      <c r="AC2" s="116"/>
      <c r="AD2" s="118"/>
      <c r="AE2" s="105"/>
    </row>
    <row r="3" spans="1:31" ht="12" customHeight="1" x14ac:dyDescent="0.2">
      <c r="A3" s="87"/>
      <c r="B3" s="89"/>
      <c r="C3" s="91"/>
      <c r="D3" s="99"/>
      <c r="E3" s="100"/>
      <c r="F3" s="100"/>
      <c r="G3" s="101"/>
      <c r="H3" s="104"/>
      <c r="I3" s="104"/>
      <c r="J3" s="104"/>
      <c r="K3" s="104"/>
      <c r="L3" s="75"/>
      <c r="M3" s="76"/>
      <c r="N3" s="76"/>
      <c r="O3" s="76"/>
      <c r="P3" s="76"/>
      <c r="Q3" s="77"/>
      <c r="R3" s="79"/>
      <c r="S3" s="82"/>
      <c r="T3" s="84"/>
      <c r="U3" s="84"/>
      <c r="V3" s="107"/>
      <c r="W3" s="107"/>
      <c r="X3" s="110"/>
      <c r="Y3" s="120"/>
      <c r="Z3" s="120"/>
      <c r="AA3" s="122"/>
      <c r="AB3" s="122"/>
      <c r="AC3" s="116"/>
      <c r="AD3" s="118"/>
      <c r="AE3" s="105"/>
    </row>
    <row r="4" spans="1:31" ht="36" x14ac:dyDescent="0.2">
      <c r="A4" s="88"/>
      <c r="B4" s="90"/>
      <c r="C4" s="92"/>
      <c r="D4" s="2" t="s">
        <v>9</v>
      </c>
      <c r="E4" s="2" t="s">
        <v>10</v>
      </c>
      <c r="F4" s="2" t="s">
        <v>11</v>
      </c>
      <c r="G4" s="44" t="s">
        <v>12</v>
      </c>
      <c r="H4" s="45" t="s">
        <v>278</v>
      </c>
      <c r="I4" s="2" t="s">
        <v>13</v>
      </c>
      <c r="J4" s="2" t="s">
        <v>14</v>
      </c>
      <c r="K4" s="2" t="s">
        <v>15</v>
      </c>
      <c r="L4" s="57" t="s">
        <v>279</v>
      </c>
      <c r="M4" s="57" t="s">
        <v>16</v>
      </c>
      <c r="N4" s="57" t="s">
        <v>17</v>
      </c>
      <c r="O4" s="57" t="s">
        <v>18</v>
      </c>
      <c r="P4" s="57" t="s">
        <v>16</v>
      </c>
      <c r="Q4" s="57" t="s">
        <v>17</v>
      </c>
      <c r="R4" s="80"/>
      <c r="S4" s="83"/>
      <c r="T4" s="85"/>
      <c r="U4" s="85"/>
      <c r="V4" s="108"/>
      <c r="W4" s="108"/>
      <c r="X4" s="111"/>
      <c r="Y4" s="120"/>
      <c r="Z4" s="120"/>
      <c r="AA4" s="122"/>
      <c r="AB4" s="122"/>
      <c r="AC4" s="117"/>
      <c r="AD4" s="118"/>
      <c r="AE4" s="105"/>
    </row>
    <row r="5" spans="1:31" ht="24" x14ac:dyDescent="0.2">
      <c r="A5" s="46">
        <v>1</v>
      </c>
      <c r="B5" s="47">
        <v>2</v>
      </c>
      <c r="C5" s="48">
        <v>3</v>
      </c>
      <c r="D5" s="49">
        <v>4</v>
      </c>
      <c r="E5" s="50">
        <v>5</v>
      </c>
      <c r="F5" s="51">
        <v>6</v>
      </c>
      <c r="G5" s="52">
        <v>7</v>
      </c>
      <c r="H5" s="53" t="s">
        <v>280</v>
      </c>
      <c r="I5" s="53">
        <v>9</v>
      </c>
      <c r="J5" s="50">
        <v>10</v>
      </c>
      <c r="K5" s="46">
        <v>11</v>
      </c>
      <c r="L5" s="58" t="s">
        <v>281</v>
      </c>
      <c r="M5" s="59">
        <v>13</v>
      </c>
      <c r="N5" s="59">
        <v>14</v>
      </c>
      <c r="O5" s="60" t="s">
        <v>282</v>
      </c>
      <c r="P5" s="59">
        <v>16</v>
      </c>
      <c r="Q5" s="59">
        <v>17</v>
      </c>
      <c r="R5" s="58" t="s">
        <v>283</v>
      </c>
      <c r="S5" s="55" t="s">
        <v>284</v>
      </c>
      <c r="T5" s="54" t="s">
        <v>285</v>
      </c>
      <c r="U5" s="54" t="s">
        <v>286</v>
      </c>
      <c r="V5" s="53">
        <v>23</v>
      </c>
      <c r="W5" s="53">
        <v>24</v>
      </c>
      <c r="X5" s="53">
        <v>25</v>
      </c>
      <c r="Y5" s="53">
        <v>26</v>
      </c>
      <c r="Z5" s="53">
        <v>27</v>
      </c>
      <c r="AA5" s="53">
        <v>28</v>
      </c>
      <c r="AB5" s="53">
        <v>29</v>
      </c>
      <c r="AC5" s="53">
        <v>30</v>
      </c>
      <c r="AD5" s="53">
        <v>31</v>
      </c>
      <c r="AE5" s="53">
        <v>32</v>
      </c>
    </row>
    <row r="6" spans="1:31" ht="48" x14ac:dyDescent="0.2">
      <c r="A6" s="15">
        <v>1</v>
      </c>
      <c r="B6" s="3" t="s">
        <v>19</v>
      </c>
      <c r="C6" s="3" t="s">
        <v>20</v>
      </c>
      <c r="D6" s="4" t="s">
        <v>21</v>
      </c>
      <c r="E6" s="4" t="s">
        <v>22</v>
      </c>
      <c r="F6" s="4" t="s">
        <v>21</v>
      </c>
      <c r="G6" s="4" t="s">
        <v>23</v>
      </c>
      <c r="H6" s="5">
        <v>11</v>
      </c>
      <c r="I6" s="5">
        <v>11</v>
      </c>
      <c r="J6" s="5">
        <v>0</v>
      </c>
      <c r="K6" s="5">
        <v>0</v>
      </c>
      <c r="L6" s="61">
        <v>77550</v>
      </c>
      <c r="M6" s="61">
        <v>77550</v>
      </c>
      <c r="N6" s="61">
        <v>0</v>
      </c>
      <c r="O6" s="61">
        <v>220000</v>
      </c>
      <c r="P6" s="61">
        <v>220000</v>
      </c>
      <c r="Q6" s="61">
        <v>0</v>
      </c>
      <c r="R6" s="61">
        <f>L6+O6</f>
        <v>297550</v>
      </c>
      <c r="S6" s="6">
        <f>O6/R6</f>
        <v>0.73937153419593349</v>
      </c>
      <c r="T6" s="7">
        <f>P6/(I6+J6)</f>
        <v>20000</v>
      </c>
      <c r="U6" s="7">
        <v>0</v>
      </c>
      <c r="V6" s="9" t="s">
        <v>190</v>
      </c>
      <c r="W6" s="10"/>
      <c r="X6" s="10"/>
      <c r="Y6" s="10">
        <v>11</v>
      </c>
      <c r="Z6" s="26">
        <v>1</v>
      </c>
      <c r="AA6" s="10"/>
      <c r="AB6" s="26"/>
      <c r="AC6" s="40">
        <f t="shared" ref="AC6:AC37" si="0">Y6*Z6*100</f>
        <v>1100</v>
      </c>
      <c r="AD6" s="40">
        <f t="shared" ref="AD6:AD37" si="1">AA6*AB6*500</f>
        <v>0</v>
      </c>
      <c r="AE6" s="56">
        <f t="shared" ref="AE6:AE37" si="2">O6+AC6+AD6</f>
        <v>221100</v>
      </c>
    </row>
    <row r="7" spans="1:31" s="29" customFormat="1" ht="60" x14ac:dyDescent="0.2">
      <c r="A7" s="21">
        <v>2</v>
      </c>
      <c r="B7" s="17" t="s">
        <v>24</v>
      </c>
      <c r="C7" s="17" t="s">
        <v>25</v>
      </c>
      <c r="D7" s="18" t="s">
        <v>21</v>
      </c>
      <c r="E7" s="18" t="s">
        <v>26</v>
      </c>
      <c r="F7" s="18" t="s">
        <v>27</v>
      </c>
      <c r="G7" s="18" t="s">
        <v>28</v>
      </c>
      <c r="H7" s="8">
        <v>42</v>
      </c>
      <c r="I7" s="8">
        <v>42</v>
      </c>
      <c r="J7" s="8">
        <v>0</v>
      </c>
      <c r="K7" s="8">
        <v>0</v>
      </c>
      <c r="L7" s="62">
        <v>460000</v>
      </c>
      <c r="M7" s="62">
        <v>460000</v>
      </c>
      <c r="N7" s="62">
        <v>0</v>
      </c>
      <c r="O7" s="62">
        <v>840000</v>
      </c>
      <c r="P7" s="62">
        <v>840000</v>
      </c>
      <c r="Q7" s="62">
        <v>0</v>
      </c>
      <c r="R7" s="62">
        <v>1300000</v>
      </c>
      <c r="S7" s="19">
        <v>0.6462</v>
      </c>
      <c r="T7" s="20">
        <f t="shared" ref="T7:T19" si="3">P7/(I7+J7)</f>
        <v>20000</v>
      </c>
      <c r="U7" s="20">
        <v>0</v>
      </c>
      <c r="V7" s="27" t="s">
        <v>190</v>
      </c>
      <c r="W7" s="28"/>
      <c r="X7" s="28"/>
      <c r="Y7" s="21"/>
      <c r="Z7" s="21"/>
      <c r="AA7" s="21"/>
      <c r="AB7" s="21"/>
      <c r="AC7" s="40">
        <f t="shared" si="0"/>
        <v>0</v>
      </c>
      <c r="AD7" s="40">
        <f t="shared" si="1"/>
        <v>0</v>
      </c>
      <c r="AE7" s="56">
        <f t="shared" si="2"/>
        <v>840000</v>
      </c>
    </row>
    <row r="8" spans="1:31" s="29" customFormat="1" ht="36" x14ac:dyDescent="0.2">
      <c r="A8" s="15">
        <v>3</v>
      </c>
      <c r="B8" s="17" t="s">
        <v>29</v>
      </c>
      <c r="C8" s="17" t="s">
        <v>30</v>
      </c>
      <c r="D8" s="18" t="s">
        <v>21</v>
      </c>
      <c r="E8" s="18" t="s">
        <v>27</v>
      </c>
      <c r="F8" s="18" t="s">
        <v>27</v>
      </c>
      <c r="G8" s="18" t="s">
        <v>31</v>
      </c>
      <c r="H8" s="8">
        <v>16</v>
      </c>
      <c r="I8" s="8">
        <v>0</v>
      </c>
      <c r="J8" s="8">
        <v>16</v>
      </c>
      <c r="K8" s="8">
        <v>0</v>
      </c>
      <c r="L8" s="62">
        <v>79000</v>
      </c>
      <c r="M8" s="62">
        <v>79000</v>
      </c>
      <c r="N8" s="62">
        <v>0</v>
      </c>
      <c r="O8" s="62">
        <v>316000</v>
      </c>
      <c r="P8" s="62">
        <v>316000</v>
      </c>
      <c r="Q8" s="62">
        <v>0</v>
      </c>
      <c r="R8" s="62">
        <f t="shared" ref="R8:R19" si="4">L8+O8</f>
        <v>395000</v>
      </c>
      <c r="S8" s="19">
        <f t="shared" ref="S8:S19" si="5">O8/R8</f>
        <v>0.8</v>
      </c>
      <c r="T8" s="20">
        <f t="shared" si="3"/>
        <v>19750</v>
      </c>
      <c r="U8" s="20">
        <v>0</v>
      </c>
      <c r="V8" s="27" t="s">
        <v>190</v>
      </c>
      <c r="W8" s="28"/>
      <c r="X8" s="28"/>
      <c r="Y8" s="28">
        <v>16</v>
      </c>
      <c r="Z8" s="30">
        <v>4</v>
      </c>
      <c r="AA8" s="28"/>
      <c r="AB8" s="30"/>
      <c r="AC8" s="40">
        <f t="shared" si="0"/>
        <v>6400</v>
      </c>
      <c r="AD8" s="40">
        <f t="shared" si="1"/>
        <v>0</v>
      </c>
      <c r="AE8" s="56">
        <f t="shared" si="2"/>
        <v>322400</v>
      </c>
    </row>
    <row r="9" spans="1:31" s="29" customFormat="1" ht="36" x14ac:dyDescent="0.2">
      <c r="A9" s="21">
        <v>4</v>
      </c>
      <c r="B9" s="17" t="s">
        <v>32</v>
      </c>
      <c r="C9" s="17" t="s">
        <v>33</v>
      </c>
      <c r="D9" s="18" t="s">
        <v>21</v>
      </c>
      <c r="E9" s="18" t="s">
        <v>34</v>
      </c>
      <c r="F9" s="18" t="s">
        <v>21</v>
      </c>
      <c r="G9" s="18" t="s">
        <v>23</v>
      </c>
      <c r="H9" s="8">
        <v>15</v>
      </c>
      <c r="I9" s="8">
        <v>0</v>
      </c>
      <c r="J9" s="8">
        <v>15</v>
      </c>
      <c r="K9" s="8">
        <v>0</v>
      </c>
      <c r="L9" s="62">
        <v>43086</v>
      </c>
      <c r="M9" s="62">
        <v>43086</v>
      </c>
      <c r="N9" s="62">
        <v>0</v>
      </c>
      <c r="O9" s="62">
        <v>172340</v>
      </c>
      <c r="P9" s="62">
        <v>172340</v>
      </c>
      <c r="Q9" s="62">
        <v>0</v>
      </c>
      <c r="R9" s="62">
        <f t="shared" si="4"/>
        <v>215426</v>
      </c>
      <c r="S9" s="19">
        <f t="shared" si="5"/>
        <v>0.79999628642782206</v>
      </c>
      <c r="T9" s="20">
        <f t="shared" si="3"/>
        <v>11489.333333333334</v>
      </c>
      <c r="U9" s="20">
        <v>0</v>
      </c>
      <c r="V9" s="27" t="s">
        <v>190</v>
      </c>
      <c r="W9" s="28"/>
      <c r="X9" s="28"/>
      <c r="Y9" s="21"/>
      <c r="Z9" s="21"/>
      <c r="AA9" s="21"/>
      <c r="AB9" s="21"/>
      <c r="AC9" s="40">
        <f t="shared" si="0"/>
        <v>0</v>
      </c>
      <c r="AD9" s="40">
        <f t="shared" si="1"/>
        <v>0</v>
      </c>
      <c r="AE9" s="56">
        <f t="shared" si="2"/>
        <v>172340</v>
      </c>
    </row>
    <row r="10" spans="1:31" s="29" customFormat="1" ht="36" x14ac:dyDescent="0.2">
      <c r="A10" s="15">
        <v>5</v>
      </c>
      <c r="B10" s="17" t="s">
        <v>35</v>
      </c>
      <c r="C10" s="17" t="s">
        <v>36</v>
      </c>
      <c r="D10" s="18" t="s">
        <v>21</v>
      </c>
      <c r="E10" s="18" t="s">
        <v>37</v>
      </c>
      <c r="F10" s="18" t="s">
        <v>38</v>
      </c>
      <c r="G10" s="18" t="s">
        <v>23</v>
      </c>
      <c r="H10" s="8">
        <v>20</v>
      </c>
      <c r="I10" s="8">
        <v>20</v>
      </c>
      <c r="J10" s="8">
        <v>0</v>
      </c>
      <c r="K10" s="8">
        <v>0</v>
      </c>
      <c r="L10" s="62">
        <v>100000</v>
      </c>
      <c r="M10" s="62">
        <v>100000</v>
      </c>
      <c r="N10" s="62">
        <v>0</v>
      </c>
      <c r="O10" s="62">
        <v>400000</v>
      </c>
      <c r="P10" s="62">
        <v>400000</v>
      </c>
      <c r="Q10" s="62">
        <v>0</v>
      </c>
      <c r="R10" s="62">
        <f t="shared" si="4"/>
        <v>500000</v>
      </c>
      <c r="S10" s="19">
        <f t="shared" si="5"/>
        <v>0.8</v>
      </c>
      <c r="T10" s="20">
        <f t="shared" si="3"/>
        <v>20000</v>
      </c>
      <c r="U10" s="20">
        <v>0</v>
      </c>
      <c r="V10" s="27" t="s">
        <v>190</v>
      </c>
      <c r="W10" s="28"/>
      <c r="X10" s="28"/>
      <c r="Y10" s="21"/>
      <c r="Z10" s="21"/>
      <c r="AA10" s="21"/>
      <c r="AB10" s="21"/>
      <c r="AC10" s="40">
        <f t="shared" si="0"/>
        <v>0</v>
      </c>
      <c r="AD10" s="40">
        <f t="shared" si="1"/>
        <v>0</v>
      </c>
      <c r="AE10" s="56">
        <f t="shared" si="2"/>
        <v>400000</v>
      </c>
    </row>
    <row r="11" spans="1:31" s="29" customFormat="1" ht="60" x14ac:dyDescent="0.2">
      <c r="A11" s="21">
        <v>6</v>
      </c>
      <c r="B11" s="17" t="s">
        <v>39</v>
      </c>
      <c r="C11" s="17" t="s">
        <v>40</v>
      </c>
      <c r="D11" s="18" t="s">
        <v>21</v>
      </c>
      <c r="E11" s="18" t="s">
        <v>26</v>
      </c>
      <c r="F11" s="18" t="s">
        <v>41</v>
      </c>
      <c r="G11" s="18" t="s">
        <v>31</v>
      </c>
      <c r="H11" s="8">
        <v>15</v>
      </c>
      <c r="I11" s="8">
        <v>15</v>
      </c>
      <c r="J11" s="8">
        <v>0</v>
      </c>
      <c r="K11" s="8">
        <v>0</v>
      </c>
      <c r="L11" s="62">
        <v>69250</v>
      </c>
      <c r="M11" s="62">
        <v>69250</v>
      </c>
      <c r="N11" s="62">
        <v>0</v>
      </c>
      <c r="O11" s="62">
        <v>277000</v>
      </c>
      <c r="P11" s="62">
        <v>277000</v>
      </c>
      <c r="Q11" s="62">
        <v>0</v>
      </c>
      <c r="R11" s="62">
        <f>L11+O11</f>
        <v>346250</v>
      </c>
      <c r="S11" s="19">
        <f t="shared" si="5"/>
        <v>0.8</v>
      </c>
      <c r="T11" s="20">
        <f t="shared" si="3"/>
        <v>18466.666666666668</v>
      </c>
      <c r="U11" s="20">
        <v>0</v>
      </c>
      <c r="V11" s="27" t="s">
        <v>190</v>
      </c>
      <c r="W11" s="28"/>
      <c r="X11" s="28"/>
      <c r="Y11" s="28">
        <v>15</v>
      </c>
      <c r="Z11" s="30">
        <v>3</v>
      </c>
      <c r="AA11" s="28"/>
      <c r="AB11" s="30"/>
      <c r="AC11" s="40">
        <f t="shared" si="0"/>
        <v>4500</v>
      </c>
      <c r="AD11" s="40">
        <f t="shared" si="1"/>
        <v>0</v>
      </c>
      <c r="AE11" s="56">
        <f t="shared" si="2"/>
        <v>281500</v>
      </c>
    </row>
    <row r="12" spans="1:31" s="29" customFormat="1" ht="48" x14ac:dyDescent="0.2">
      <c r="A12" s="15">
        <v>7</v>
      </c>
      <c r="B12" s="17" t="s">
        <v>42</v>
      </c>
      <c r="C12" s="17" t="s">
        <v>43</v>
      </c>
      <c r="D12" s="18" t="s">
        <v>21</v>
      </c>
      <c r="E12" s="18" t="s">
        <v>26</v>
      </c>
      <c r="F12" s="18" t="s">
        <v>44</v>
      </c>
      <c r="G12" s="18" t="s">
        <v>45</v>
      </c>
      <c r="H12" s="8">
        <v>19</v>
      </c>
      <c r="I12" s="8">
        <v>19</v>
      </c>
      <c r="J12" s="8">
        <v>0</v>
      </c>
      <c r="K12" s="8">
        <v>0</v>
      </c>
      <c r="L12" s="62">
        <v>95000</v>
      </c>
      <c r="M12" s="62">
        <v>95000</v>
      </c>
      <c r="N12" s="62">
        <v>0</v>
      </c>
      <c r="O12" s="62">
        <v>380000</v>
      </c>
      <c r="P12" s="62">
        <v>380000</v>
      </c>
      <c r="Q12" s="62">
        <v>0</v>
      </c>
      <c r="R12" s="62">
        <f t="shared" si="4"/>
        <v>475000</v>
      </c>
      <c r="S12" s="19">
        <f t="shared" si="5"/>
        <v>0.8</v>
      </c>
      <c r="T12" s="20">
        <f t="shared" si="3"/>
        <v>20000</v>
      </c>
      <c r="U12" s="20">
        <v>0</v>
      </c>
      <c r="V12" s="27" t="s">
        <v>190</v>
      </c>
      <c r="W12" s="28"/>
      <c r="X12" s="28"/>
      <c r="Y12" s="21"/>
      <c r="Z12" s="21"/>
      <c r="AA12" s="21"/>
      <c r="AB12" s="21"/>
      <c r="AC12" s="40">
        <f t="shared" si="0"/>
        <v>0</v>
      </c>
      <c r="AD12" s="40">
        <f t="shared" si="1"/>
        <v>0</v>
      </c>
      <c r="AE12" s="56">
        <f t="shared" si="2"/>
        <v>380000</v>
      </c>
    </row>
    <row r="13" spans="1:31" s="29" customFormat="1" ht="48" x14ac:dyDescent="0.2">
      <c r="A13" s="21">
        <v>8</v>
      </c>
      <c r="B13" s="17" t="s">
        <v>46</v>
      </c>
      <c r="C13" s="17" t="s">
        <v>47</v>
      </c>
      <c r="D13" s="18" t="s">
        <v>21</v>
      </c>
      <c r="E13" s="18" t="s">
        <v>48</v>
      </c>
      <c r="F13" s="18" t="s">
        <v>49</v>
      </c>
      <c r="G13" s="18" t="s">
        <v>31</v>
      </c>
      <c r="H13" s="8">
        <v>30</v>
      </c>
      <c r="I13" s="8">
        <v>30</v>
      </c>
      <c r="J13" s="8">
        <v>0</v>
      </c>
      <c r="K13" s="8">
        <v>0</v>
      </c>
      <c r="L13" s="62">
        <v>150000</v>
      </c>
      <c r="M13" s="62">
        <v>150000</v>
      </c>
      <c r="N13" s="62">
        <v>0</v>
      </c>
      <c r="O13" s="62">
        <v>600000</v>
      </c>
      <c r="P13" s="62">
        <v>600000</v>
      </c>
      <c r="Q13" s="62">
        <v>0</v>
      </c>
      <c r="R13" s="62">
        <f t="shared" si="4"/>
        <v>750000</v>
      </c>
      <c r="S13" s="19">
        <f t="shared" si="5"/>
        <v>0.8</v>
      </c>
      <c r="T13" s="20">
        <f t="shared" si="3"/>
        <v>20000</v>
      </c>
      <c r="U13" s="20">
        <v>0</v>
      </c>
      <c r="V13" s="27" t="s">
        <v>190</v>
      </c>
      <c r="W13" s="28"/>
      <c r="X13" s="28"/>
      <c r="Y13" s="21"/>
      <c r="Z13" s="21"/>
      <c r="AA13" s="21"/>
      <c r="AB13" s="21"/>
      <c r="AC13" s="40">
        <f t="shared" si="0"/>
        <v>0</v>
      </c>
      <c r="AD13" s="40">
        <f t="shared" si="1"/>
        <v>0</v>
      </c>
      <c r="AE13" s="56">
        <f t="shared" si="2"/>
        <v>600000</v>
      </c>
    </row>
    <row r="14" spans="1:31" s="29" customFormat="1" ht="48" x14ac:dyDescent="0.2">
      <c r="A14" s="15">
        <v>9</v>
      </c>
      <c r="B14" s="17" t="s">
        <v>50</v>
      </c>
      <c r="C14" s="17" t="s">
        <v>51</v>
      </c>
      <c r="D14" s="18" t="s">
        <v>21</v>
      </c>
      <c r="E14" s="18" t="s">
        <v>48</v>
      </c>
      <c r="F14" s="18" t="s">
        <v>38</v>
      </c>
      <c r="G14" s="18" t="s">
        <v>31</v>
      </c>
      <c r="H14" s="8">
        <v>15</v>
      </c>
      <c r="I14" s="8">
        <v>0</v>
      </c>
      <c r="J14" s="8">
        <v>15</v>
      </c>
      <c r="K14" s="8">
        <v>0</v>
      </c>
      <c r="L14" s="62">
        <v>8636</v>
      </c>
      <c r="M14" s="62">
        <v>8636</v>
      </c>
      <c r="N14" s="62">
        <v>0</v>
      </c>
      <c r="O14" s="62">
        <v>34546</v>
      </c>
      <c r="P14" s="62">
        <v>34546</v>
      </c>
      <c r="Q14" s="62">
        <v>0</v>
      </c>
      <c r="R14" s="62">
        <f t="shared" si="4"/>
        <v>43182</v>
      </c>
      <c r="S14" s="19">
        <f t="shared" si="5"/>
        <v>0.80000926311889209</v>
      </c>
      <c r="T14" s="20">
        <v>2303</v>
      </c>
      <c r="U14" s="20">
        <v>0</v>
      </c>
      <c r="V14" s="27" t="s">
        <v>190</v>
      </c>
      <c r="W14" s="28"/>
      <c r="X14" s="28"/>
      <c r="Y14" s="21"/>
      <c r="Z14" s="21"/>
      <c r="AA14" s="21"/>
      <c r="AB14" s="21"/>
      <c r="AC14" s="40">
        <f t="shared" si="0"/>
        <v>0</v>
      </c>
      <c r="AD14" s="40">
        <f t="shared" si="1"/>
        <v>0</v>
      </c>
      <c r="AE14" s="56">
        <f t="shared" si="2"/>
        <v>34546</v>
      </c>
    </row>
    <row r="15" spans="1:31" s="29" customFormat="1" ht="48" x14ac:dyDescent="0.2">
      <c r="A15" s="21">
        <v>10</v>
      </c>
      <c r="B15" s="17" t="s">
        <v>52</v>
      </c>
      <c r="C15" s="17" t="s">
        <v>51</v>
      </c>
      <c r="D15" s="18" t="s">
        <v>21</v>
      </c>
      <c r="E15" s="18" t="s">
        <v>48</v>
      </c>
      <c r="F15" s="18" t="s">
        <v>38</v>
      </c>
      <c r="G15" s="18" t="s">
        <v>31</v>
      </c>
      <c r="H15" s="8">
        <v>15</v>
      </c>
      <c r="I15" s="8">
        <v>0</v>
      </c>
      <c r="J15" s="8">
        <v>15</v>
      </c>
      <c r="K15" s="8">
        <v>0</v>
      </c>
      <c r="L15" s="62">
        <v>8636</v>
      </c>
      <c r="M15" s="62">
        <v>8636</v>
      </c>
      <c r="N15" s="62">
        <v>0</v>
      </c>
      <c r="O15" s="62">
        <v>34546</v>
      </c>
      <c r="P15" s="62">
        <v>34546</v>
      </c>
      <c r="Q15" s="62">
        <v>0</v>
      </c>
      <c r="R15" s="62">
        <f t="shared" si="4"/>
        <v>43182</v>
      </c>
      <c r="S15" s="19">
        <f t="shared" si="5"/>
        <v>0.80000926311889209</v>
      </c>
      <c r="T15" s="20">
        <v>2303</v>
      </c>
      <c r="U15" s="20">
        <v>0</v>
      </c>
      <c r="V15" s="27" t="s">
        <v>190</v>
      </c>
      <c r="W15" s="28"/>
      <c r="X15" s="28"/>
      <c r="Y15" s="21"/>
      <c r="Z15" s="21"/>
      <c r="AA15" s="21"/>
      <c r="AB15" s="21"/>
      <c r="AC15" s="40">
        <f t="shared" si="0"/>
        <v>0</v>
      </c>
      <c r="AD15" s="40">
        <f t="shared" si="1"/>
        <v>0</v>
      </c>
      <c r="AE15" s="56">
        <f t="shared" si="2"/>
        <v>34546</v>
      </c>
    </row>
    <row r="16" spans="1:31" s="29" customFormat="1" ht="48" x14ac:dyDescent="0.2">
      <c r="A16" s="15">
        <v>11</v>
      </c>
      <c r="B16" s="31" t="s">
        <v>53</v>
      </c>
      <c r="C16" s="17" t="s">
        <v>51</v>
      </c>
      <c r="D16" s="18" t="s">
        <v>21</v>
      </c>
      <c r="E16" s="18" t="s">
        <v>48</v>
      </c>
      <c r="F16" s="18" t="s">
        <v>38</v>
      </c>
      <c r="G16" s="18" t="s">
        <v>31</v>
      </c>
      <c r="H16" s="8">
        <v>15</v>
      </c>
      <c r="I16" s="8">
        <v>0</v>
      </c>
      <c r="J16" s="8">
        <v>15</v>
      </c>
      <c r="K16" s="8">
        <v>0</v>
      </c>
      <c r="L16" s="62">
        <v>8636</v>
      </c>
      <c r="M16" s="62">
        <v>8636</v>
      </c>
      <c r="N16" s="62">
        <v>0</v>
      </c>
      <c r="O16" s="62">
        <v>34546</v>
      </c>
      <c r="P16" s="62">
        <v>34546</v>
      </c>
      <c r="Q16" s="62">
        <v>0</v>
      </c>
      <c r="R16" s="62">
        <f t="shared" si="4"/>
        <v>43182</v>
      </c>
      <c r="S16" s="19">
        <f t="shared" si="5"/>
        <v>0.80000926311889209</v>
      </c>
      <c r="T16" s="20">
        <v>2303</v>
      </c>
      <c r="U16" s="20">
        <v>0</v>
      </c>
      <c r="V16" s="27" t="s">
        <v>190</v>
      </c>
      <c r="W16" s="28"/>
      <c r="X16" s="28"/>
      <c r="Y16" s="21"/>
      <c r="Z16" s="21"/>
      <c r="AA16" s="21"/>
      <c r="AB16" s="21"/>
      <c r="AC16" s="40">
        <f t="shared" si="0"/>
        <v>0</v>
      </c>
      <c r="AD16" s="40">
        <f t="shared" si="1"/>
        <v>0</v>
      </c>
      <c r="AE16" s="56">
        <f t="shared" si="2"/>
        <v>34546</v>
      </c>
    </row>
    <row r="17" spans="1:31" s="29" customFormat="1" ht="36" x14ac:dyDescent="0.2">
      <c r="A17" s="21">
        <v>12</v>
      </c>
      <c r="B17" s="31" t="s">
        <v>54</v>
      </c>
      <c r="C17" s="31" t="s">
        <v>55</v>
      </c>
      <c r="D17" s="18" t="s">
        <v>21</v>
      </c>
      <c r="E17" s="18" t="s">
        <v>56</v>
      </c>
      <c r="F17" s="18" t="s">
        <v>21</v>
      </c>
      <c r="G17" s="18" t="s">
        <v>31</v>
      </c>
      <c r="H17" s="8">
        <v>25</v>
      </c>
      <c r="I17" s="8">
        <v>25</v>
      </c>
      <c r="J17" s="8">
        <v>0</v>
      </c>
      <c r="K17" s="8">
        <v>0</v>
      </c>
      <c r="L17" s="62">
        <v>121834</v>
      </c>
      <c r="M17" s="62">
        <v>121834</v>
      </c>
      <c r="N17" s="62">
        <v>0</v>
      </c>
      <c r="O17" s="62">
        <v>487336</v>
      </c>
      <c r="P17" s="62">
        <v>487336</v>
      </c>
      <c r="Q17" s="62">
        <v>0</v>
      </c>
      <c r="R17" s="62">
        <f t="shared" si="4"/>
        <v>609170</v>
      </c>
      <c r="S17" s="19">
        <f t="shared" si="5"/>
        <v>0.8</v>
      </c>
      <c r="T17" s="20">
        <f t="shared" si="3"/>
        <v>19493.439999999999</v>
      </c>
      <c r="U17" s="20">
        <v>0</v>
      </c>
      <c r="V17" s="27" t="s">
        <v>190</v>
      </c>
      <c r="W17" s="28"/>
      <c r="X17" s="28"/>
      <c r="Y17" s="21"/>
      <c r="Z17" s="21"/>
      <c r="AA17" s="21"/>
      <c r="AB17" s="21"/>
      <c r="AC17" s="40">
        <f t="shared" si="0"/>
        <v>0</v>
      </c>
      <c r="AD17" s="40">
        <f t="shared" si="1"/>
        <v>0</v>
      </c>
      <c r="AE17" s="56">
        <f t="shared" si="2"/>
        <v>487336</v>
      </c>
    </row>
    <row r="18" spans="1:31" s="29" customFormat="1" ht="48" x14ac:dyDescent="0.2">
      <c r="A18" s="15">
        <v>13</v>
      </c>
      <c r="B18" s="31" t="s">
        <v>57</v>
      </c>
      <c r="C18" s="31" t="s">
        <v>58</v>
      </c>
      <c r="D18" s="18" t="s">
        <v>21</v>
      </c>
      <c r="E18" s="18" t="s">
        <v>27</v>
      </c>
      <c r="F18" s="18" t="s">
        <v>38</v>
      </c>
      <c r="G18" s="18" t="s">
        <v>23</v>
      </c>
      <c r="H18" s="8">
        <v>18</v>
      </c>
      <c r="I18" s="8">
        <v>18</v>
      </c>
      <c r="J18" s="8">
        <v>0</v>
      </c>
      <c r="K18" s="8">
        <v>0</v>
      </c>
      <c r="L18" s="62">
        <v>90000</v>
      </c>
      <c r="M18" s="62">
        <v>90000</v>
      </c>
      <c r="N18" s="62">
        <v>0</v>
      </c>
      <c r="O18" s="62">
        <v>360000</v>
      </c>
      <c r="P18" s="62">
        <v>360000</v>
      </c>
      <c r="Q18" s="62">
        <v>0</v>
      </c>
      <c r="R18" s="62">
        <f t="shared" si="4"/>
        <v>450000</v>
      </c>
      <c r="S18" s="19">
        <f t="shared" si="5"/>
        <v>0.8</v>
      </c>
      <c r="T18" s="20">
        <f t="shared" si="3"/>
        <v>20000</v>
      </c>
      <c r="U18" s="20">
        <v>0</v>
      </c>
      <c r="V18" s="27" t="s">
        <v>190</v>
      </c>
      <c r="W18" s="28"/>
      <c r="X18" s="28"/>
      <c r="Y18" s="28">
        <v>18</v>
      </c>
      <c r="Z18" s="30">
        <v>4</v>
      </c>
      <c r="AA18" s="28"/>
      <c r="AB18" s="30"/>
      <c r="AC18" s="40">
        <f t="shared" si="0"/>
        <v>7200</v>
      </c>
      <c r="AD18" s="40">
        <f t="shared" si="1"/>
        <v>0</v>
      </c>
      <c r="AE18" s="56">
        <f t="shared" si="2"/>
        <v>367200</v>
      </c>
    </row>
    <row r="19" spans="1:31" s="29" customFormat="1" ht="36" x14ac:dyDescent="0.2">
      <c r="A19" s="21">
        <v>14</v>
      </c>
      <c r="B19" s="31" t="s">
        <v>59</v>
      </c>
      <c r="C19" s="31" t="s">
        <v>60</v>
      </c>
      <c r="D19" s="18" t="s">
        <v>21</v>
      </c>
      <c r="E19" s="18" t="s">
        <v>34</v>
      </c>
      <c r="F19" s="18" t="s">
        <v>38</v>
      </c>
      <c r="G19" s="18" t="s">
        <v>23</v>
      </c>
      <c r="H19" s="8">
        <v>34</v>
      </c>
      <c r="I19" s="8">
        <v>34</v>
      </c>
      <c r="J19" s="8">
        <v>0</v>
      </c>
      <c r="K19" s="8">
        <v>0</v>
      </c>
      <c r="L19" s="62">
        <v>1320000</v>
      </c>
      <c r="M19" s="62">
        <v>1320000</v>
      </c>
      <c r="N19" s="62">
        <v>0</v>
      </c>
      <c r="O19" s="62">
        <v>680000</v>
      </c>
      <c r="P19" s="62">
        <v>680000</v>
      </c>
      <c r="Q19" s="62">
        <v>0</v>
      </c>
      <c r="R19" s="62">
        <f t="shared" si="4"/>
        <v>2000000</v>
      </c>
      <c r="S19" s="19">
        <f t="shared" si="5"/>
        <v>0.34</v>
      </c>
      <c r="T19" s="20">
        <f t="shared" si="3"/>
        <v>20000</v>
      </c>
      <c r="U19" s="20">
        <v>0</v>
      </c>
      <c r="V19" s="27" t="s">
        <v>190</v>
      </c>
      <c r="W19" s="28"/>
      <c r="X19" s="28"/>
      <c r="Y19" s="21"/>
      <c r="Z19" s="21"/>
      <c r="AA19" s="21"/>
      <c r="AB19" s="21"/>
      <c r="AC19" s="40">
        <f t="shared" si="0"/>
        <v>0</v>
      </c>
      <c r="AD19" s="40">
        <f t="shared" si="1"/>
        <v>0</v>
      </c>
      <c r="AE19" s="56">
        <f t="shared" si="2"/>
        <v>680000</v>
      </c>
    </row>
    <row r="20" spans="1:31" ht="48" x14ac:dyDescent="0.2">
      <c r="A20" s="15">
        <v>15</v>
      </c>
      <c r="B20" s="3" t="s">
        <v>61</v>
      </c>
      <c r="C20" s="3" t="s">
        <v>62</v>
      </c>
      <c r="D20" s="4" t="s">
        <v>27</v>
      </c>
      <c r="E20" s="4" t="s">
        <v>63</v>
      </c>
      <c r="F20" s="4" t="s">
        <v>27</v>
      </c>
      <c r="G20" s="4" t="s">
        <v>23</v>
      </c>
      <c r="H20" s="5">
        <f>I20+J20+K20</f>
        <v>32</v>
      </c>
      <c r="I20" s="5">
        <v>32</v>
      </c>
      <c r="J20" s="5"/>
      <c r="K20" s="5"/>
      <c r="L20" s="61">
        <f>M20+N20</f>
        <v>1876667</v>
      </c>
      <c r="M20" s="61">
        <v>1876667</v>
      </c>
      <c r="N20" s="61"/>
      <c r="O20" s="61">
        <f>P20+Q20</f>
        <v>640000</v>
      </c>
      <c r="P20" s="61">
        <v>640000</v>
      </c>
      <c r="Q20" s="61"/>
      <c r="R20" s="61">
        <f>L20+O20</f>
        <v>2516667</v>
      </c>
      <c r="S20" s="6">
        <f>O20/R20</f>
        <v>0.25430460207886063</v>
      </c>
      <c r="T20" s="7">
        <f>P20/(I20+J20)</f>
        <v>20000</v>
      </c>
      <c r="U20" s="7" t="e">
        <f>Q20/K20</f>
        <v>#DIV/0!</v>
      </c>
      <c r="V20" s="9" t="s">
        <v>190</v>
      </c>
      <c r="W20" s="15"/>
      <c r="X20" s="15"/>
      <c r="Y20" s="15"/>
      <c r="Z20" s="15"/>
      <c r="AA20" s="15"/>
      <c r="AB20" s="15"/>
      <c r="AC20" s="40">
        <f t="shared" si="0"/>
        <v>0</v>
      </c>
      <c r="AD20" s="40">
        <f t="shared" si="1"/>
        <v>0</v>
      </c>
      <c r="AE20" s="56">
        <f t="shared" si="2"/>
        <v>640000</v>
      </c>
    </row>
    <row r="21" spans="1:31" ht="48" x14ac:dyDescent="0.2">
      <c r="A21" s="21">
        <v>16</v>
      </c>
      <c r="B21" s="3" t="s">
        <v>64</v>
      </c>
      <c r="C21" s="3" t="s">
        <v>65</v>
      </c>
      <c r="D21" s="4" t="s">
        <v>27</v>
      </c>
      <c r="E21" s="4" t="s">
        <v>66</v>
      </c>
      <c r="F21" s="4" t="s">
        <v>38</v>
      </c>
      <c r="G21" s="4" t="s">
        <v>23</v>
      </c>
      <c r="H21" s="5">
        <f t="shared" ref="H21:H25" si="6">I21+J21+K21</f>
        <v>15</v>
      </c>
      <c r="I21" s="5"/>
      <c r="J21" s="5">
        <v>15</v>
      </c>
      <c r="K21" s="5"/>
      <c r="L21" s="61">
        <f t="shared" ref="L21:L25" si="7">M21+N21</f>
        <v>61000</v>
      </c>
      <c r="M21" s="61">
        <v>61000</v>
      </c>
      <c r="N21" s="61"/>
      <c r="O21" s="61">
        <f t="shared" ref="O21:O25" si="8">P21+Q21</f>
        <v>237135</v>
      </c>
      <c r="P21" s="61">
        <v>237135</v>
      </c>
      <c r="Q21" s="61"/>
      <c r="R21" s="61">
        <f t="shared" ref="R21:R24" si="9">L21+O21</f>
        <v>298135</v>
      </c>
      <c r="S21" s="6">
        <f t="shared" ref="S21:S25" si="10">O21/R21</f>
        <v>0.7953947037415936</v>
      </c>
      <c r="T21" s="7">
        <f t="shared" ref="T21:T25" si="11">P21/(I21+J21)</f>
        <v>15809</v>
      </c>
      <c r="U21" s="7" t="e">
        <f t="shared" ref="U21:U25" si="12">Q21/K21</f>
        <v>#DIV/0!</v>
      </c>
      <c r="V21" s="9" t="s">
        <v>190</v>
      </c>
      <c r="W21" s="15"/>
      <c r="X21" s="15"/>
      <c r="Y21" s="15">
        <v>15</v>
      </c>
      <c r="Z21" s="15">
        <v>4</v>
      </c>
      <c r="AA21" s="15"/>
      <c r="AB21" s="15"/>
      <c r="AC21" s="40">
        <f t="shared" si="0"/>
        <v>6000</v>
      </c>
      <c r="AD21" s="40">
        <f t="shared" si="1"/>
        <v>0</v>
      </c>
      <c r="AE21" s="56">
        <f t="shared" si="2"/>
        <v>243135</v>
      </c>
    </row>
    <row r="22" spans="1:31" ht="36" x14ac:dyDescent="0.2">
      <c r="A22" s="15">
        <v>17</v>
      </c>
      <c r="B22" s="3" t="s">
        <v>67</v>
      </c>
      <c r="C22" s="3" t="s">
        <v>68</v>
      </c>
      <c r="D22" s="4" t="s">
        <v>27</v>
      </c>
      <c r="E22" s="4" t="s">
        <v>69</v>
      </c>
      <c r="F22" s="4" t="s">
        <v>63</v>
      </c>
      <c r="G22" s="4" t="s">
        <v>31</v>
      </c>
      <c r="H22" s="5">
        <f t="shared" si="6"/>
        <v>57</v>
      </c>
      <c r="I22" s="5">
        <v>57</v>
      </c>
      <c r="J22" s="5"/>
      <c r="K22" s="5"/>
      <c r="L22" s="61">
        <f t="shared" si="7"/>
        <v>500000</v>
      </c>
      <c r="M22" s="61">
        <v>500000</v>
      </c>
      <c r="N22" s="61"/>
      <c r="O22" s="61">
        <f t="shared" si="8"/>
        <v>1140000</v>
      </c>
      <c r="P22" s="61">
        <v>1140000</v>
      </c>
      <c r="Q22" s="61"/>
      <c r="R22" s="61">
        <f t="shared" si="9"/>
        <v>1640000</v>
      </c>
      <c r="S22" s="6">
        <f t="shared" si="10"/>
        <v>0.69512195121951215</v>
      </c>
      <c r="T22" s="7">
        <f t="shared" si="11"/>
        <v>20000</v>
      </c>
      <c r="U22" s="7" t="e">
        <f t="shared" si="12"/>
        <v>#DIV/0!</v>
      </c>
      <c r="V22" s="9" t="s">
        <v>190</v>
      </c>
      <c r="W22" s="15"/>
      <c r="X22" s="15"/>
      <c r="Y22" s="15"/>
      <c r="Z22" s="15"/>
      <c r="AA22" s="15"/>
      <c r="AB22" s="15"/>
      <c r="AC22" s="40">
        <f t="shared" si="0"/>
        <v>0</v>
      </c>
      <c r="AD22" s="40">
        <f t="shared" si="1"/>
        <v>0</v>
      </c>
      <c r="AE22" s="56">
        <f t="shared" si="2"/>
        <v>1140000</v>
      </c>
    </row>
    <row r="23" spans="1:31" ht="48" x14ac:dyDescent="0.2">
      <c r="A23" s="21">
        <v>18</v>
      </c>
      <c r="B23" s="3" t="s">
        <v>70</v>
      </c>
      <c r="C23" s="3" t="s">
        <v>71</v>
      </c>
      <c r="D23" s="4" t="s">
        <v>27</v>
      </c>
      <c r="E23" s="4" t="s">
        <v>26</v>
      </c>
      <c r="F23" s="4" t="s">
        <v>21</v>
      </c>
      <c r="G23" s="4" t="s">
        <v>23</v>
      </c>
      <c r="H23" s="5">
        <f t="shared" si="6"/>
        <v>10</v>
      </c>
      <c r="I23" s="5"/>
      <c r="J23" s="5">
        <v>10</v>
      </c>
      <c r="K23" s="5"/>
      <c r="L23" s="61">
        <f t="shared" si="7"/>
        <v>36160.019999999997</v>
      </c>
      <c r="M23" s="61">
        <v>36160.019999999997</v>
      </c>
      <c r="N23" s="61"/>
      <c r="O23" s="61">
        <f t="shared" si="8"/>
        <v>144640.07999999999</v>
      </c>
      <c r="P23" s="61">
        <v>144640.07999999999</v>
      </c>
      <c r="Q23" s="61"/>
      <c r="R23" s="61">
        <f t="shared" si="9"/>
        <v>180800.09999999998</v>
      </c>
      <c r="S23" s="6">
        <f t="shared" si="10"/>
        <v>0.8</v>
      </c>
      <c r="T23" s="7">
        <f t="shared" si="11"/>
        <v>14464.007999999998</v>
      </c>
      <c r="U23" s="7" t="e">
        <f t="shared" si="12"/>
        <v>#DIV/0!</v>
      </c>
      <c r="V23" s="9" t="s">
        <v>190</v>
      </c>
      <c r="W23" s="15"/>
      <c r="X23" s="15"/>
      <c r="Y23" s="15"/>
      <c r="Z23" s="15"/>
      <c r="AA23" s="15"/>
      <c r="AB23" s="15"/>
      <c r="AC23" s="40">
        <f t="shared" si="0"/>
        <v>0</v>
      </c>
      <c r="AD23" s="40">
        <f t="shared" si="1"/>
        <v>0</v>
      </c>
      <c r="AE23" s="56">
        <f t="shared" si="2"/>
        <v>144640.07999999999</v>
      </c>
    </row>
    <row r="24" spans="1:31" ht="60" x14ac:dyDescent="0.2">
      <c r="A24" s="15">
        <v>19</v>
      </c>
      <c r="B24" s="3" t="s">
        <v>72</v>
      </c>
      <c r="C24" s="3" t="s">
        <v>73</v>
      </c>
      <c r="D24" s="4" t="s">
        <v>27</v>
      </c>
      <c r="E24" s="4" t="s">
        <v>34</v>
      </c>
      <c r="F24" s="4" t="s">
        <v>37</v>
      </c>
      <c r="G24" s="4" t="s">
        <v>31</v>
      </c>
      <c r="H24" s="5">
        <f t="shared" si="6"/>
        <v>10</v>
      </c>
      <c r="I24" s="5">
        <v>10</v>
      </c>
      <c r="J24" s="5"/>
      <c r="K24" s="5"/>
      <c r="L24" s="61">
        <f t="shared" si="7"/>
        <v>25000</v>
      </c>
      <c r="M24" s="61">
        <v>25000</v>
      </c>
      <c r="N24" s="61"/>
      <c r="O24" s="61">
        <f t="shared" si="8"/>
        <v>100000</v>
      </c>
      <c r="P24" s="61">
        <v>100000</v>
      </c>
      <c r="Q24" s="61"/>
      <c r="R24" s="61">
        <f t="shared" si="9"/>
        <v>125000</v>
      </c>
      <c r="S24" s="6">
        <f t="shared" si="10"/>
        <v>0.8</v>
      </c>
      <c r="T24" s="7">
        <f t="shared" si="11"/>
        <v>10000</v>
      </c>
      <c r="U24" s="7" t="e">
        <f t="shared" si="12"/>
        <v>#DIV/0!</v>
      </c>
      <c r="V24" s="9" t="s">
        <v>190</v>
      </c>
      <c r="W24" s="15"/>
      <c r="X24" s="15"/>
      <c r="Y24" s="13">
        <v>10</v>
      </c>
      <c r="Z24" s="13">
        <v>9</v>
      </c>
      <c r="AA24" s="13"/>
      <c r="AB24" s="13"/>
      <c r="AC24" s="40">
        <f t="shared" si="0"/>
        <v>9000</v>
      </c>
      <c r="AD24" s="40">
        <f t="shared" si="1"/>
        <v>0</v>
      </c>
      <c r="AE24" s="56">
        <f t="shared" si="2"/>
        <v>109000</v>
      </c>
    </row>
    <row r="25" spans="1:31" ht="48" x14ac:dyDescent="0.2">
      <c r="A25" s="21">
        <v>20</v>
      </c>
      <c r="B25" s="3" t="s">
        <v>74</v>
      </c>
      <c r="C25" s="3" t="s">
        <v>75</v>
      </c>
      <c r="D25" s="4" t="s">
        <v>27</v>
      </c>
      <c r="E25" s="4" t="s">
        <v>38</v>
      </c>
      <c r="F25" s="4" t="s">
        <v>38</v>
      </c>
      <c r="G25" s="4" t="s">
        <v>23</v>
      </c>
      <c r="H25" s="5">
        <f t="shared" si="6"/>
        <v>20</v>
      </c>
      <c r="I25" s="5">
        <v>20</v>
      </c>
      <c r="J25" s="5"/>
      <c r="K25" s="5"/>
      <c r="L25" s="61">
        <f t="shared" si="7"/>
        <v>100000</v>
      </c>
      <c r="M25" s="61">
        <v>100000</v>
      </c>
      <c r="N25" s="61"/>
      <c r="O25" s="61">
        <f t="shared" si="8"/>
        <v>400000</v>
      </c>
      <c r="P25" s="61">
        <v>400000</v>
      </c>
      <c r="Q25" s="61"/>
      <c r="R25" s="61">
        <f>L25+O25</f>
        <v>500000</v>
      </c>
      <c r="S25" s="6">
        <f t="shared" si="10"/>
        <v>0.8</v>
      </c>
      <c r="T25" s="7">
        <f t="shared" si="11"/>
        <v>20000</v>
      </c>
      <c r="U25" s="7" t="e">
        <f t="shared" si="12"/>
        <v>#DIV/0!</v>
      </c>
      <c r="V25" s="9" t="s">
        <v>190</v>
      </c>
      <c r="W25" s="15"/>
      <c r="X25" s="15"/>
      <c r="Y25" s="13">
        <v>20</v>
      </c>
      <c r="Z25" s="13">
        <v>4</v>
      </c>
      <c r="AA25" s="13"/>
      <c r="AB25" s="13"/>
      <c r="AC25" s="40">
        <f t="shared" si="0"/>
        <v>8000</v>
      </c>
      <c r="AD25" s="40">
        <f t="shared" si="1"/>
        <v>0</v>
      </c>
      <c r="AE25" s="56">
        <f t="shared" si="2"/>
        <v>408000</v>
      </c>
    </row>
    <row r="26" spans="1:31" ht="48" x14ac:dyDescent="0.2">
      <c r="A26" s="15">
        <v>21</v>
      </c>
      <c r="B26" s="3" t="s">
        <v>76</v>
      </c>
      <c r="C26" s="3" t="s">
        <v>77</v>
      </c>
      <c r="D26" s="4" t="s">
        <v>49</v>
      </c>
      <c r="E26" s="4" t="s">
        <v>41</v>
      </c>
      <c r="F26" s="4" t="s">
        <v>37</v>
      </c>
      <c r="G26" s="4" t="s">
        <v>23</v>
      </c>
      <c r="H26" s="5">
        <f>I26+J26+K26</f>
        <v>20</v>
      </c>
      <c r="I26" s="5">
        <v>20</v>
      </c>
      <c r="J26" s="5">
        <v>0</v>
      </c>
      <c r="K26" s="5">
        <v>0</v>
      </c>
      <c r="L26" s="61">
        <f>M26+N26</f>
        <v>499885</v>
      </c>
      <c r="M26" s="61">
        <v>499885</v>
      </c>
      <c r="N26" s="61">
        <v>0</v>
      </c>
      <c r="O26" s="61">
        <f>P26+Q26</f>
        <v>400000</v>
      </c>
      <c r="P26" s="61">
        <v>400000</v>
      </c>
      <c r="Q26" s="61">
        <v>0</v>
      </c>
      <c r="R26" s="61">
        <f>L26+O26</f>
        <v>899885</v>
      </c>
      <c r="S26" s="6">
        <f>O26/R26</f>
        <v>0.44450124182534434</v>
      </c>
      <c r="T26" s="7">
        <f>P26/(I26+J26)</f>
        <v>20000</v>
      </c>
      <c r="U26" s="7" t="e">
        <f>Q26/K26</f>
        <v>#DIV/0!</v>
      </c>
      <c r="V26" s="9" t="s">
        <v>190</v>
      </c>
      <c r="W26" s="15"/>
      <c r="X26" s="15"/>
      <c r="Y26" s="15"/>
      <c r="Z26" s="15"/>
      <c r="AA26" s="15"/>
      <c r="AB26" s="15"/>
      <c r="AC26" s="40">
        <f t="shared" si="0"/>
        <v>0</v>
      </c>
      <c r="AD26" s="40">
        <f t="shared" si="1"/>
        <v>0</v>
      </c>
      <c r="AE26" s="56">
        <f t="shared" si="2"/>
        <v>400000</v>
      </c>
    </row>
    <row r="27" spans="1:31" ht="24" x14ac:dyDescent="0.2">
      <c r="A27" s="21">
        <v>22</v>
      </c>
      <c r="B27" s="3" t="s">
        <v>78</v>
      </c>
      <c r="C27" s="3" t="s">
        <v>79</v>
      </c>
      <c r="D27" s="4" t="s">
        <v>49</v>
      </c>
      <c r="E27" s="4" t="s">
        <v>80</v>
      </c>
      <c r="F27" s="4" t="s">
        <v>81</v>
      </c>
      <c r="G27" s="4" t="s">
        <v>23</v>
      </c>
      <c r="H27" s="5">
        <f t="shared" ref="H27:H41" si="13">I27+J27+K27</f>
        <v>30</v>
      </c>
      <c r="I27" s="5">
        <v>30</v>
      </c>
      <c r="J27" s="5">
        <v>0</v>
      </c>
      <c r="K27" s="5">
        <v>0</v>
      </c>
      <c r="L27" s="61">
        <f t="shared" ref="L27:L41" si="14">M27+N27</f>
        <v>484660</v>
      </c>
      <c r="M27" s="61">
        <v>484660</v>
      </c>
      <c r="N27" s="61">
        <v>0</v>
      </c>
      <c r="O27" s="61">
        <f t="shared" ref="O27:O41" si="15">P27+Q27</f>
        <v>600000</v>
      </c>
      <c r="P27" s="61">
        <v>600000</v>
      </c>
      <c r="Q27" s="61">
        <v>0</v>
      </c>
      <c r="R27" s="61">
        <f t="shared" ref="R27:R28" si="16">L27+O27</f>
        <v>1084660</v>
      </c>
      <c r="S27" s="6">
        <f t="shared" ref="S27:S28" si="17">O27/R27</f>
        <v>0.55316873490310325</v>
      </c>
      <c r="T27" s="7">
        <f t="shared" ref="T27:T28" si="18">P27/(I27+J27)</f>
        <v>20000</v>
      </c>
      <c r="U27" s="7" t="e">
        <f t="shared" ref="U27:U28" si="19">Q27/K27</f>
        <v>#DIV/0!</v>
      </c>
      <c r="V27" s="9" t="s">
        <v>190</v>
      </c>
      <c r="W27" s="15"/>
      <c r="X27" s="15"/>
      <c r="Y27" s="15"/>
      <c r="Z27" s="15"/>
      <c r="AA27" s="15"/>
      <c r="AB27" s="15"/>
      <c r="AC27" s="40">
        <f t="shared" si="0"/>
        <v>0</v>
      </c>
      <c r="AD27" s="40">
        <f t="shared" si="1"/>
        <v>0</v>
      </c>
      <c r="AE27" s="56">
        <f t="shared" si="2"/>
        <v>600000</v>
      </c>
    </row>
    <row r="28" spans="1:31" ht="48" x14ac:dyDescent="0.2">
      <c r="A28" s="15">
        <v>23</v>
      </c>
      <c r="B28" s="3" t="s">
        <v>82</v>
      </c>
      <c r="C28" s="3" t="s">
        <v>83</v>
      </c>
      <c r="D28" s="4" t="s">
        <v>49</v>
      </c>
      <c r="E28" s="4" t="s">
        <v>26</v>
      </c>
      <c r="F28" s="4" t="s">
        <v>63</v>
      </c>
      <c r="G28" s="4" t="s">
        <v>28</v>
      </c>
      <c r="H28" s="5">
        <f t="shared" si="13"/>
        <v>60</v>
      </c>
      <c r="I28" s="5">
        <v>60</v>
      </c>
      <c r="J28" s="5">
        <v>0</v>
      </c>
      <c r="K28" s="5">
        <v>0</v>
      </c>
      <c r="L28" s="61">
        <f t="shared" si="14"/>
        <v>300000</v>
      </c>
      <c r="M28" s="61">
        <v>300000</v>
      </c>
      <c r="N28" s="61">
        <v>0</v>
      </c>
      <c r="O28" s="61">
        <f t="shared" si="15"/>
        <v>1200000</v>
      </c>
      <c r="P28" s="61">
        <v>1200000</v>
      </c>
      <c r="Q28" s="61">
        <v>0</v>
      </c>
      <c r="R28" s="61">
        <f t="shared" si="16"/>
        <v>1500000</v>
      </c>
      <c r="S28" s="6">
        <f t="shared" si="17"/>
        <v>0.8</v>
      </c>
      <c r="T28" s="7">
        <f t="shared" si="18"/>
        <v>20000</v>
      </c>
      <c r="U28" s="7" t="e">
        <f t="shared" si="19"/>
        <v>#DIV/0!</v>
      </c>
      <c r="V28" s="9" t="s">
        <v>190</v>
      </c>
      <c r="W28" s="15"/>
      <c r="X28" s="15"/>
      <c r="Y28" s="15"/>
      <c r="Z28" s="15"/>
      <c r="AA28" s="15"/>
      <c r="AB28" s="15"/>
      <c r="AC28" s="40">
        <f t="shared" si="0"/>
        <v>0</v>
      </c>
      <c r="AD28" s="40">
        <f t="shared" si="1"/>
        <v>0</v>
      </c>
      <c r="AE28" s="56">
        <f t="shared" si="2"/>
        <v>1200000</v>
      </c>
    </row>
    <row r="29" spans="1:31" ht="48" x14ac:dyDescent="0.2">
      <c r="A29" s="21">
        <v>24</v>
      </c>
      <c r="B29" s="38" t="s">
        <v>84</v>
      </c>
      <c r="C29" s="3" t="s">
        <v>85</v>
      </c>
      <c r="D29" s="4" t="s">
        <v>26</v>
      </c>
      <c r="E29" s="4" t="s">
        <v>81</v>
      </c>
      <c r="F29" s="4" t="s">
        <v>27</v>
      </c>
      <c r="G29" s="4" t="s">
        <v>45</v>
      </c>
      <c r="H29" s="5">
        <f t="shared" si="13"/>
        <v>40</v>
      </c>
      <c r="I29" s="5">
        <v>40</v>
      </c>
      <c r="J29" s="5"/>
      <c r="K29" s="5"/>
      <c r="L29" s="63">
        <f t="shared" si="14"/>
        <v>88406</v>
      </c>
      <c r="M29" s="63">
        <v>88406</v>
      </c>
      <c r="N29" s="61"/>
      <c r="O29" s="63">
        <f t="shared" si="15"/>
        <v>353624</v>
      </c>
      <c r="P29" s="63">
        <v>353624</v>
      </c>
      <c r="Q29" s="61"/>
      <c r="R29" s="63">
        <f>L29+O29</f>
        <v>442030</v>
      </c>
      <c r="S29" s="6">
        <f>O29/R29</f>
        <v>0.8</v>
      </c>
      <c r="T29" s="7">
        <f>P29/(I29+J29)</f>
        <v>8840.6</v>
      </c>
      <c r="U29" s="7" t="e">
        <f>Q29/K29</f>
        <v>#DIV/0!</v>
      </c>
      <c r="V29" s="9" t="s">
        <v>190</v>
      </c>
      <c r="W29" s="16"/>
      <c r="X29" s="16"/>
      <c r="Y29" s="15"/>
      <c r="Z29" s="15"/>
      <c r="AA29" s="15"/>
      <c r="AB29" s="15"/>
      <c r="AC29" s="40">
        <f t="shared" si="0"/>
        <v>0</v>
      </c>
      <c r="AD29" s="40">
        <f t="shared" si="1"/>
        <v>0</v>
      </c>
      <c r="AE29" s="56">
        <f t="shared" si="2"/>
        <v>353624</v>
      </c>
    </row>
    <row r="30" spans="1:31" ht="36" x14ac:dyDescent="0.2">
      <c r="A30" s="15">
        <v>25</v>
      </c>
      <c r="B30" s="38" t="s">
        <v>86</v>
      </c>
      <c r="C30" s="3" t="s">
        <v>87</v>
      </c>
      <c r="D30" s="4" t="s">
        <v>26</v>
      </c>
      <c r="E30" s="4" t="s">
        <v>49</v>
      </c>
      <c r="F30" s="4" t="s">
        <v>63</v>
      </c>
      <c r="G30" s="4" t="s">
        <v>45</v>
      </c>
      <c r="H30" s="5">
        <f t="shared" si="13"/>
        <v>15</v>
      </c>
      <c r="I30" s="5">
        <v>15</v>
      </c>
      <c r="J30" s="5"/>
      <c r="K30" s="5"/>
      <c r="L30" s="63">
        <f t="shared" si="14"/>
        <v>60000</v>
      </c>
      <c r="M30" s="63">
        <v>60000</v>
      </c>
      <c r="N30" s="61"/>
      <c r="O30" s="63">
        <f t="shared" si="15"/>
        <v>240000</v>
      </c>
      <c r="P30" s="63">
        <v>240000</v>
      </c>
      <c r="Q30" s="61"/>
      <c r="R30" s="63">
        <f t="shared" ref="R30:R33" si="20">L30+O30</f>
        <v>300000</v>
      </c>
      <c r="S30" s="6">
        <f t="shared" ref="S30:S35" si="21">O30/R30</f>
        <v>0.8</v>
      </c>
      <c r="T30" s="7">
        <f t="shared" ref="T30:T35" si="22">P30/(I30+J30)</f>
        <v>16000</v>
      </c>
      <c r="U30" s="7" t="e">
        <f t="shared" ref="U30:U35" si="23">Q30/K30</f>
        <v>#DIV/0!</v>
      </c>
      <c r="V30" s="9" t="s">
        <v>190</v>
      </c>
      <c r="W30" s="16"/>
      <c r="X30" s="16"/>
      <c r="Y30" s="16">
        <v>15</v>
      </c>
      <c r="Z30" s="16">
        <v>4</v>
      </c>
      <c r="AA30" s="16"/>
      <c r="AB30" s="16"/>
      <c r="AC30" s="40">
        <f t="shared" si="0"/>
        <v>6000</v>
      </c>
      <c r="AD30" s="40">
        <f t="shared" si="1"/>
        <v>0</v>
      </c>
      <c r="AE30" s="56">
        <f t="shared" si="2"/>
        <v>246000</v>
      </c>
    </row>
    <row r="31" spans="1:31" ht="36" x14ac:dyDescent="0.2">
      <c r="A31" s="21">
        <v>26</v>
      </c>
      <c r="B31" s="38" t="s">
        <v>88</v>
      </c>
      <c r="C31" s="3" t="s">
        <v>89</v>
      </c>
      <c r="D31" s="4" t="s">
        <v>26</v>
      </c>
      <c r="E31" s="4" t="s">
        <v>21</v>
      </c>
      <c r="F31" s="4" t="s">
        <v>63</v>
      </c>
      <c r="G31" s="4" t="s">
        <v>28</v>
      </c>
      <c r="H31" s="5">
        <f t="shared" si="13"/>
        <v>16</v>
      </c>
      <c r="I31" s="5">
        <v>16</v>
      </c>
      <c r="J31" s="5"/>
      <c r="K31" s="5"/>
      <c r="L31" s="63">
        <f t="shared" si="14"/>
        <v>244661</v>
      </c>
      <c r="M31" s="63">
        <v>244661</v>
      </c>
      <c r="N31" s="61"/>
      <c r="O31" s="63">
        <f t="shared" si="15"/>
        <v>319984</v>
      </c>
      <c r="P31" s="63">
        <v>319984</v>
      </c>
      <c r="Q31" s="61"/>
      <c r="R31" s="63">
        <f t="shared" si="20"/>
        <v>564645</v>
      </c>
      <c r="S31" s="6">
        <f t="shared" si="21"/>
        <v>0.56669943061569661</v>
      </c>
      <c r="T31" s="7">
        <f t="shared" si="22"/>
        <v>19999</v>
      </c>
      <c r="U31" s="7" t="e">
        <f t="shared" si="23"/>
        <v>#DIV/0!</v>
      </c>
      <c r="V31" s="9" t="s">
        <v>190</v>
      </c>
      <c r="W31" s="16"/>
      <c r="X31" s="16"/>
      <c r="Y31" s="16">
        <v>16</v>
      </c>
      <c r="Z31" s="16">
        <v>4</v>
      </c>
      <c r="AA31" s="16"/>
      <c r="AB31" s="16"/>
      <c r="AC31" s="40">
        <f t="shared" si="0"/>
        <v>6400</v>
      </c>
      <c r="AD31" s="40">
        <f t="shared" si="1"/>
        <v>0</v>
      </c>
      <c r="AE31" s="56">
        <f t="shared" si="2"/>
        <v>326384</v>
      </c>
    </row>
    <row r="32" spans="1:31" ht="48" x14ac:dyDescent="0.2">
      <c r="A32" s="15">
        <v>27</v>
      </c>
      <c r="B32" s="38" t="s">
        <v>90</v>
      </c>
      <c r="C32" s="3" t="s">
        <v>91</v>
      </c>
      <c r="D32" s="4" t="s">
        <v>26</v>
      </c>
      <c r="E32" s="4" t="s">
        <v>80</v>
      </c>
      <c r="F32" s="4" t="s">
        <v>38</v>
      </c>
      <c r="G32" s="4" t="s">
        <v>45</v>
      </c>
      <c r="H32" s="5">
        <f t="shared" si="13"/>
        <v>10</v>
      </c>
      <c r="I32" s="5">
        <v>10</v>
      </c>
      <c r="J32" s="5"/>
      <c r="K32" s="5"/>
      <c r="L32" s="63">
        <f t="shared" si="14"/>
        <v>330203</v>
      </c>
      <c r="M32" s="63">
        <v>330203</v>
      </c>
      <c r="N32" s="61"/>
      <c r="O32" s="63">
        <f t="shared" si="15"/>
        <v>200000</v>
      </c>
      <c r="P32" s="63">
        <v>200000</v>
      </c>
      <c r="Q32" s="61"/>
      <c r="R32" s="63">
        <f t="shared" si="20"/>
        <v>530203</v>
      </c>
      <c r="S32" s="6">
        <f t="shared" si="21"/>
        <v>0.37721401048277736</v>
      </c>
      <c r="T32" s="7">
        <f t="shared" si="22"/>
        <v>20000</v>
      </c>
      <c r="U32" s="7" t="e">
        <f t="shared" si="23"/>
        <v>#DIV/0!</v>
      </c>
      <c r="V32" s="9" t="s">
        <v>190</v>
      </c>
      <c r="W32" s="16"/>
      <c r="X32" s="16"/>
      <c r="Y32" s="15"/>
      <c r="Z32" s="15"/>
      <c r="AA32" s="15"/>
      <c r="AB32" s="15"/>
      <c r="AC32" s="40">
        <f t="shared" si="0"/>
        <v>0</v>
      </c>
      <c r="AD32" s="40">
        <f t="shared" si="1"/>
        <v>0</v>
      </c>
      <c r="AE32" s="56">
        <f t="shared" si="2"/>
        <v>200000</v>
      </c>
    </row>
    <row r="33" spans="1:31" ht="48" x14ac:dyDescent="0.2">
      <c r="A33" s="21">
        <v>28</v>
      </c>
      <c r="B33" s="38" t="s">
        <v>92</v>
      </c>
      <c r="C33" s="3" t="s">
        <v>93</v>
      </c>
      <c r="D33" s="4" t="s">
        <v>26</v>
      </c>
      <c r="E33" s="4" t="s">
        <v>21</v>
      </c>
      <c r="F33" s="4" t="s">
        <v>49</v>
      </c>
      <c r="G33" s="4" t="s">
        <v>45</v>
      </c>
      <c r="H33" s="5">
        <f t="shared" si="13"/>
        <v>68</v>
      </c>
      <c r="I33" s="5">
        <v>68</v>
      </c>
      <c r="J33" s="5"/>
      <c r="K33" s="5"/>
      <c r="L33" s="63">
        <f t="shared" si="14"/>
        <v>306650</v>
      </c>
      <c r="M33" s="63">
        <v>306650</v>
      </c>
      <c r="N33" s="61"/>
      <c r="O33" s="63">
        <f t="shared" si="15"/>
        <v>1226598</v>
      </c>
      <c r="P33" s="63">
        <v>1226598</v>
      </c>
      <c r="Q33" s="61"/>
      <c r="R33" s="63">
        <f t="shared" si="20"/>
        <v>1533248</v>
      </c>
      <c r="S33" s="6">
        <f t="shared" si="21"/>
        <v>0.79999973911591604</v>
      </c>
      <c r="T33" s="7">
        <f t="shared" si="22"/>
        <v>18038.205882352941</v>
      </c>
      <c r="U33" s="7" t="e">
        <f t="shared" si="23"/>
        <v>#DIV/0!</v>
      </c>
      <c r="V33" s="9" t="s">
        <v>190</v>
      </c>
      <c r="W33" s="16"/>
      <c r="X33" s="16"/>
      <c r="Y33" s="15"/>
      <c r="Z33" s="15"/>
      <c r="AA33" s="15"/>
      <c r="AB33" s="15"/>
      <c r="AC33" s="40">
        <f t="shared" si="0"/>
        <v>0</v>
      </c>
      <c r="AD33" s="40">
        <f t="shared" si="1"/>
        <v>0</v>
      </c>
      <c r="AE33" s="56">
        <f t="shared" si="2"/>
        <v>1226598</v>
      </c>
    </row>
    <row r="34" spans="1:31" ht="72" x14ac:dyDescent="0.2">
      <c r="A34" s="15">
        <v>29</v>
      </c>
      <c r="B34" s="38" t="s">
        <v>94</v>
      </c>
      <c r="C34" s="3" t="s">
        <v>95</v>
      </c>
      <c r="D34" s="4" t="s">
        <v>26</v>
      </c>
      <c r="E34" s="4" t="s">
        <v>80</v>
      </c>
      <c r="F34" s="4" t="s">
        <v>37</v>
      </c>
      <c r="G34" s="4" t="s">
        <v>45</v>
      </c>
      <c r="H34" s="5">
        <f t="shared" si="13"/>
        <v>15</v>
      </c>
      <c r="I34" s="5"/>
      <c r="J34" s="5">
        <v>15</v>
      </c>
      <c r="K34" s="5"/>
      <c r="L34" s="63">
        <f t="shared" si="14"/>
        <v>75000</v>
      </c>
      <c r="M34" s="63">
        <v>75000</v>
      </c>
      <c r="N34" s="61"/>
      <c r="O34" s="63">
        <f t="shared" si="15"/>
        <v>300000</v>
      </c>
      <c r="P34" s="63">
        <v>300000</v>
      </c>
      <c r="Q34" s="61"/>
      <c r="R34" s="63">
        <f>L34+O34</f>
        <v>375000</v>
      </c>
      <c r="S34" s="6">
        <f t="shared" si="21"/>
        <v>0.8</v>
      </c>
      <c r="T34" s="7">
        <f t="shared" si="22"/>
        <v>20000</v>
      </c>
      <c r="U34" s="7" t="e">
        <f t="shared" si="23"/>
        <v>#DIV/0!</v>
      </c>
      <c r="V34" s="9" t="s">
        <v>190</v>
      </c>
      <c r="W34" s="16"/>
      <c r="X34" s="16"/>
      <c r="Y34" s="15">
        <v>15</v>
      </c>
      <c r="Z34" s="15">
        <v>4</v>
      </c>
      <c r="AA34" s="15"/>
      <c r="AB34" s="15"/>
      <c r="AC34" s="40">
        <f t="shared" si="0"/>
        <v>6000</v>
      </c>
      <c r="AD34" s="40">
        <f t="shared" si="1"/>
        <v>0</v>
      </c>
      <c r="AE34" s="56">
        <f t="shared" si="2"/>
        <v>306000</v>
      </c>
    </row>
    <row r="35" spans="1:31" ht="48" x14ac:dyDescent="0.2">
      <c r="A35" s="21">
        <v>30</v>
      </c>
      <c r="B35" s="3" t="s">
        <v>96</v>
      </c>
      <c r="C35" s="24" t="s">
        <v>97</v>
      </c>
      <c r="D35" s="24" t="s">
        <v>41</v>
      </c>
      <c r="E35" s="24" t="s">
        <v>98</v>
      </c>
      <c r="F35" s="24" t="s">
        <v>80</v>
      </c>
      <c r="G35" s="24" t="s">
        <v>31</v>
      </c>
      <c r="H35" s="5">
        <f t="shared" si="13"/>
        <v>100</v>
      </c>
      <c r="I35" s="5">
        <v>100</v>
      </c>
      <c r="J35" s="61"/>
      <c r="K35" s="61"/>
      <c r="L35" s="61">
        <f t="shared" si="14"/>
        <v>3600000</v>
      </c>
      <c r="M35" s="61">
        <v>3600000</v>
      </c>
      <c r="N35" s="61"/>
      <c r="O35" s="61">
        <f t="shared" si="15"/>
        <v>2000000</v>
      </c>
      <c r="P35" s="61">
        <v>2000000</v>
      </c>
      <c r="Q35" s="61"/>
      <c r="R35" s="61">
        <f t="shared" ref="R35" si="24">L35+O35</f>
        <v>5600000</v>
      </c>
      <c r="S35" s="39">
        <f t="shared" si="21"/>
        <v>0.35714285714285715</v>
      </c>
      <c r="T35" s="24">
        <f t="shared" si="22"/>
        <v>20000</v>
      </c>
      <c r="U35" s="24" t="e">
        <f t="shared" si="23"/>
        <v>#DIV/0!</v>
      </c>
      <c r="V35" s="9" t="s">
        <v>190</v>
      </c>
      <c r="W35" s="40"/>
      <c r="X35" s="40"/>
      <c r="Y35" s="15"/>
      <c r="Z35" s="15"/>
      <c r="AA35" s="15"/>
      <c r="AB35" s="15"/>
      <c r="AC35" s="40">
        <f t="shared" si="0"/>
        <v>0</v>
      </c>
      <c r="AD35" s="40">
        <f t="shared" si="1"/>
        <v>0</v>
      </c>
      <c r="AE35" s="56">
        <f t="shared" si="2"/>
        <v>2000000</v>
      </c>
    </row>
    <row r="36" spans="1:31" ht="72" x14ac:dyDescent="0.2">
      <c r="A36" s="15">
        <v>31</v>
      </c>
      <c r="B36" s="17" t="s">
        <v>99</v>
      </c>
      <c r="C36" s="17" t="s">
        <v>100</v>
      </c>
      <c r="D36" s="18" t="s">
        <v>56</v>
      </c>
      <c r="E36" s="18" t="s">
        <v>63</v>
      </c>
      <c r="F36" s="18" t="s">
        <v>49</v>
      </c>
      <c r="G36" s="18" t="s">
        <v>31</v>
      </c>
      <c r="H36" s="8">
        <f t="shared" si="13"/>
        <v>35</v>
      </c>
      <c r="I36" s="8"/>
      <c r="J36" s="8">
        <v>35</v>
      </c>
      <c r="K36" s="8"/>
      <c r="L36" s="62">
        <f t="shared" si="14"/>
        <v>331700</v>
      </c>
      <c r="M36" s="62">
        <v>331700</v>
      </c>
      <c r="N36" s="62"/>
      <c r="O36" s="62">
        <f t="shared" si="15"/>
        <v>700000</v>
      </c>
      <c r="P36" s="62">
        <v>700000</v>
      </c>
      <c r="Q36" s="62"/>
      <c r="R36" s="62">
        <f>L36+O36</f>
        <v>1031700</v>
      </c>
      <c r="S36" s="19">
        <f>O36/R36</f>
        <v>0.67849180963458366</v>
      </c>
      <c r="T36" s="20">
        <f>P36/(I36+J36)</f>
        <v>20000</v>
      </c>
      <c r="U36" s="20" t="e">
        <f>Q36/K36</f>
        <v>#DIV/0!</v>
      </c>
      <c r="V36" s="9" t="s">
        <v>190</v>
      </c>
      <c r="W36" s="21"/>
      <c r="X36" s="21"/>
      <c r="Y36" s="15"/>
      <c r="Z36" s="15"/>
      <c r="AA36" s="15"/>
      <c r="AB36" s="15"/>
      <c r="AC36" s="40">
        <f t="shared" si="0"/>
        <v>0</v>
      </c>
      <c r="AD36" s="40">
        <f t="shared" si="1"/>
        <v>0</v>
      </c>
      <c r="AE36" s="56">
        <f t="shared" si="2"/>
        <v>700000</v>
      </c>
    </row>
    <row r="37" spans="1:31" ht="60" x14ac:dyDescent="0.2">
      <c r="A37" s="21">
        <v>32</v>
      </c>
      <c r="B37" s="17" t="s">
        <v>101</v>
      </c>
      <c r="C37" s="17" t="s">
        <v>102</v>
      </c>
      <c r="D37" s="18" t="s">
        <v>56</v>
      </c>
      <c r="E37" s="18" t="s">
        <v>21</v>
      </c>
      <c r="F37" s="18" t="s">
        <v>38</v>
      </c>
      <c r="G37" s="18" t="s">
        <v>31</v>
      </c>
      <c r="H37" s="8">
        <f t="shared" si="13"/>
        <v>24</v>
      </c>
      <c r="I37" s="8"/>
      <c r="J37" s="8">
        <v>24</v>
      </c>
      <c r="K37" s="8"/>
      <c r="L37" s="62">
        <f t="shared" si="14"/>
        <v>48000</v>
      </c>
      <c r="M37" s="62">
        <v>48000</v>
      </c>
      <c r="N37" s="62"/>
      <c r="O37" s="62">
        <f t="shared" si="15"/>
        <v>192000</v>
      </c>
      <c r="P37" s="62">
        <v>192000</v>
      </c>
      <c r="Q37" s="62"/>
      <c r="R37" s="62">
        <f t="shared" ref="R37:R40" si="25">L37+O37</f>
        <v>240000</v>
      </c>
      <c r="S37" s="19">
        <f t="shared" ref="S37:S41" si="26">O37/R37</f>
        <v>0.8</v>
      </c>
      <c r="T37" s="20">
        <f t="shared" ref="T37:T41" si="27">P37/(I37+J37)</f>
        <v>8000</v>
      </c>
      <c r="U37" s="20" t="e">
        <f t="shared" ref="U37:U41" si="28">Q37/K37</f>
        <v>#DIV/0!</v>
      </c>
      <c r="V37" s="9" t="s">
        <v>190</v>
      </c>
      <c r="W37" s="21"/>
      <c r="X37" s="21"/>
      <c r="Y37" s="21">
        <v>24</v>
      </c>
      <c r="Z37" s="33">
        <v>4</v>
      </c>
      <c r="AA37" s="21"/>
      <c r="AB37" s="33"/>
      <c r="AC37" s="40">
        <f t="shared" si="0"/>
        <v>9600</v>
      </c>
      <c r="AD37" s="40">
        <f t="shared" si="1"/>
        <v>0</v>
      </c>
      <c r="AE37" s="56">
        <f t="shared" si="2"/>
        <v>201600</v>
      </c>
    </row>
    <row r="38" spans="1:31" ht="84" x14ac:dyDescent="0.2">
      <c r="A38" s="15">
        <v>33</v>
      </c>
      <c r="B38" s="17" t="s">
        <v>103</v>
      </c>
      <c r="C38" s="17" t="s">
        <v>104</v>
      </c>
      <c r="D38" s="18" t="s">
        <v>56</v>
      </c>
      <c r="E38" s="18" t="s">
        <v>56</v>
      </c>
      <c r="F38" s="18" t="s">
        <v>49</v>
      </c>
      <c r="G38" s="18" t="s">
        <v>23</v>
      </c>
      <c r="H38" s="8">
        <f t="shared" si="13"/>
        <v>25</v>
      </c>
      <c r="I38" s="8">
        <v>25</v>
      </c>
      <c r="J38" s="8"/>
      <c r="K38" s="8"/>
      <c r="L38" s="62">
        <f t="shared" si="14"/>
        <v>1300631</v>
      </c>
      <c r="M38" s="62">
        <v>1300631</v>
      </c>
      <c r="N38" s="62"/>
      <c r="O38" s="62">
        <f t="shared" si="15"/>
        <v>500000</v>
      </c>
      <c r="P38" s="62">
        <v>500000</v>
      </c>
      <c r="Q38" s="62"/>
      <c r="R38" s="62">
        <f t="shared" si="25"/>
        <v>1800631</v>
      </c>
      <c r="S38" s="19">
        <f t="shared" si="26"/>
        <v>0.27768043535849379</v>
      </c>
      <c r="T38" s="20">
        <f t="shared" si="27"/>
        <v>20000</v>
      </c>
      <c r="U38" s="20" t="e">
        <f t="shared" si="28"/>
        <v>#DIV/0!</v>
      </c>
      <c r="V38" s="9" t="s">
        <v>190</v>
      </c>
      <c r="W38" s="21"/>
      <c r="X38" s="21"/>
      <c r="Y38" s="15"/>
      <c r="Z38" s="15"/>
      <c r="AA38" s="15"/>
      <c r="AB38" s="15"/>
      <c r="AC38" s="40">
        <f t="shared" ref="AC38:AC69" si="29">Y38*Z38*100</f>
        <v>0</v>
      </c>
      <c r="AD38" s="40">
        <f t="shared" ref="AD38:AD69" si="30">AA38*AB38*500</f>
        <v>0</v>
      </c>
      <c r="AE38" s="56">
        <f t="shared" ref="AE38:AE69" si="31">O38+AC38+AD38</f>
        <v>500000</v>
      </c>
    </row>
    <row r="39" spans="1:31" ht="36" x14ac:dyDescent="0.2">
      <c r="A39" s="21">
        <v>34</v>
      </c>
      <c r="B39" s="17" t="s">
        <v>105</v>
      </c>
      <c r="C39" s="17" t="s">
        <v>106</v>
      </c>
      <c r="D39" s="18" t="s">
        <v>56</v>
      </c>
      <c r="E39" s="18" t="s">
        <v>66</v>
      </c>
      <c r="F39" s="18" t="s">
        <v>44</v>
      </c>
      <c r="G39" s="18" t="s">
        <v>31</v>
      </c>
      <c r="H39" s="8">
        <f t="shared" si="13"/>
        <v>20</v>
      </c>
      <c r="I39" s="8">
        <v>20</v>
      </c>
      <c r="J39" s="8"/>
      <c r="K39" s="8"/>
      <c r="L39" s="62">
        <f t="shared" si="14"/>
        <v>115205.73</v>
      </c>
      <c r="M39" s="62">
        <v>115205.73</v>
      </c>
      <c r="N39" s="62"/>
      <c r="O39" s="62">
        <f t="shared" si="15"/>
        <v>400000</v>
      </c>
      <c r="P39" s="62">
        <v>400000</v>
      </c>
      <c r="Q39" s="62"/>
      <c r="R39" s="62">
        <f t="shared" si="25"/>
        <v>515205.73</v>
      </c>
      <c r="S39" s="19">
        <f t="shared" si="26"/>
        <v>0.77638888061279909</v>
      </c>
      <c r="T39" s="20">
        <f t="shared" si="27"/>
        <v>20000</v>
      </c>
      <c r="U39" s="20" t="e">
        <f t="shared" si="28"/>
        <v>#DIV/0!</v>
      </c>
      <c r="V39" s="9" t="s">
        <v>190</v>
      </c>
      <c r="W39" s="21"/>
      <c r="X39" s="21"/>
      <c r="Y39" s="21">
        <v>20</v>
      </c>
      <c r="Z39" s="33">
        <v>3</v>
      </c>
      <c r="AA39" s="21"/>
      <c r="AB39" s="33"/>
      <c r="AC39" s="40">
        <f t="shared" si="29"/>
        <v>6000</v>
      </c>
      <c r="AD39" s="40">
        <f t="shared" si="30"/>
        <v>0</v>
      </c>
      <c r="AE39" s="56">
        <f t="shared" si="31"/>
        <v>406000</v>
      </c>
    </row>
    <row r="40" spans="1:31" ht="48" x14ac:dyDescent="0.2">
      <c r="A40" s="15">
        <v>35</v>
      </c>
      <c r="B40" s="17" t="s">
        <v>107</v>
      </c>
      <c r="C40" s="17" t="s">
        <v>108</v>
      </c>
      <c r="D40" s="18" t="s">
        <v>56</v>
      </c>
      <c r="E40" s="18" t="s">
        <v>27</v>
      </c>
      <c r="F40" s="18" t="s">
        <v>81</v>
      </c>
      <c r="G40" s="18" t="s">
        <v>31</v>
      </c>
      <c r="H40" s="8">
        <f t="shared" si="13"/>
        <v>54</v>
      </c>
      <c r="I40" s="8">
        <v>54</v>
      </c>
      <c r="J40" s="8"/>
      <c r="K40" s="8"/>
      <c r="L40" s="62">
        <f t="shared" si="14"/>
        <v>3152081.58</v>
      </c>
      <c r="M40" s="62">
        <v>3152081.58</v>
      </c>
      <c r="N40" s="62"/>
      <c r="O40" s="62">
        <f t="shared" si="15"/>
        <v>1080000</v>
      </c>
      <c r="P40" s="62">
        <v>1080000</v>
      </c>
      <c r="Q40" s="62"/>
      <c r="R40" s="62">
        <f t="shared" si="25"/>
        <v>4232081.58</v>
      </c>
      <c r="S40" s="19">
        <f t="shared" si="26"/>
        <v>0.25519356836216756</v>
      </c>
      <c r="T40" s="20">
        <f t="shared" si="27"/>
        <v>20000</v>
      </c>
      <c r="U40" s="20" t="e">
        <f t="shared" si="28"/>
        <v>#DIV/0!</v>
      </c>
      <c r="V40" s="9" t="s">
        <v>190</v>
      </c>
      <c r="W40" s="21"/>
      <c r="X40" s="21"/>
      <c r="Y40" s="21">
        <v>54</v>
      </c>
      <c r="Z40" s="33">
        <v>1</v>
      </c>
      <c r="AA40" s="21"/>
      <c r="AB40" s="33"/>
      <c r="AC40" s="40">
        <f t="shared" si="29"/>
        <v>5400</v>
      </c>
      <c r="AD40" s="40">
        <f t="shared" si="30"/>
        <v>0</v>
      </c>
      <c r="AE40" s="56">
        <f t="shared" si="31"/>
        <v>1085400</v>
      </c>
    </row>
    <row r="41" spans="1:31" ht="36" x14ac:dyDescent="0.2">
      <c r="A41" s="21">
        <v>36</v>
      </c>
      <c r="B41" s="17" t="s">
        <v>109</v>
      </c>
      <c r="C41" s="17" t="s">
        <v>110</v>
      </c>
      <c r="D41" s="18" t="s">
        <v>56</v>
      </c>
      <c r="E41" s="18" t="s">
        <v>66</v>
      </c>
      <c r="F41" s="18" t="s">
        <v>111</v>
      </c>
      <c r="G41" s="18" t="s">
        <v>31</v>
      </c>
      <c r="H41" s="8">
        <f t="shared" si="13"/>
        <v>20</v>
      </c>
      <c r="I41" s="8">
        <v>20</v>
      </c>
      <c r="J41" s="8"/>
      <c r="K41" s="8"/>
      <c r="L41" s="62">
        <f t="shared" si="14"/>
        <v>100000</v>
      </c>
      <c r="M41" s="62">
        <v>100000</v>
      </c>
      <c r="N41" s="62"/>
      <c r="O41" s="62">
        <f t="shared" si="15"/>
        <v>400000</v>
      </c>
      <c r="P41" s="62">
        <v>400000</v>
      </c>
      <c r="Q41" s="62"/>
      <c r="R41" s="62">
        <f>L41+O41</f>
        <v>500000</v>
      </c>
      <c r="S41" s="19">
        <f t="shared" si="26"/>
        <v>0.8</v>
      </c>
      <c r="T41" s="20">
        <f t="shared" si="27"/>
        <v>20000</v>
      </c>
      <c r="U41" s="20" t="e">
        <f t="shared" si="28"/>
        <v>#DIV/0!</v>
      </c>
      <c r="V41" s="9" t="s">
        <v>190</v>
      </c>
      <c r="W41" s="21"/>
      <c r="X41" s="21"/>
      <c r="Y41" s="15"/>
      <c r="Z41" s="15"/>
      <c r="AA41" s="15"/>
      <c r="AB41" s="15"/>
      <c r="AC41" s="40">
        <f t="shared" si="29"/>
        <v>0</v>
      </c>
      <c r="AD41" s="40">
        <f t="shared" si="30"/>
        <v>0</v>
      </c>
      <c r="AE41" s="56">
        <f t="shared" si="31"/>
        <v>400000</v>
      </c>
    </row>
    <row r="42" spans="1:31" ht="60" x14ac:dyDescent="0.2">
      <c r="A42" s="15">
        <v>37</v>
      </c>
      <c r="B42" s="3" t="s">
        <v>112</v>
      </c>
      <c r="C42" s="3" t="s">
        <v>113</v>
      </c>
      <c r="D42" s="22" t="s">
        <v>44</v>
      </c>
      <c r="E42" s="22" t="s">
        <v>38</v>
      </c>
      <c r="F42" s="22" t="s">
        <v>37</v>
      </c>
      <c r="G42" s="22" t="s">
        <v>23</v>
      </c>
      <c r="H42" s="5">
        <f>I42+J42+K42</f>
        <v>20</v>
      </c>
      <c r="I42" s="5">
        <v>20</v>
      </c>
      <c r="J42" s="5"/>
      <c r="K42" s="5"/>
      <c r="L42" s="61">
        <f>M42+N42</f>
        <v>121665</v>
      </c>
      <c r="M42" s="61">
        <v>121665</v>
      </c>
      <c r="N42" s="61"/>
      <c r="O42" s="61">
        <f>P42+Q42</f>
        <v>400000</v>
      </c>
      <c r="P42" s="61">
        <v>400000</v>
      </c>
      <c r="Q42" s="61"/>
      <c r="R42" s="61">
        <f>L42+O42</f>
        <v>521665</v>
      </c>
      <c r="S42" s="6">
        <f>O42/R42</f>
        <v>0.76677561270163808</v>
      </c>
      <c r="T42" s="7">
        <f>P42/(I42+J42)</f>
        <v>20000</v>
      </c>
      <c r="U42" s="7" t="e">
        <f>Q42/K42</f>
        <v>#DIV/0!</v>
      </c>
      <c r="V42" s="9" t="s">
        <v>190</v>
      </c>
      <c r="W42" s="15"/>
      <c r="X42" s="15"/>
      <c r="Y42" s="15"/>
      <c r="Z42" s="15"/>
      <c r="AA42" s="15"/>
      <c r="AB42" s="15"/>
      <c r="AC42" s="40">
        <f t="shared" si="29"/>
        <v>0</v>
      </c>
      <c r="AD42" s="40">
        <f t="shared" si="30"/>
        <v>0</v>
      </c>
      <c r="AE42" s="56">
        <f t="shared" si="31"/>
        <v>400000</v>
      </c>
    </row>
    <row r="43" spans="1:31" ht="48" x14ac:dyDescent="0.2">
      <c r="A43" s="21">
        <v>38</v>
      </c>
      <c r="B43" s="3" t="s">
        <v>114</v>
      </c>
      <c r="C43" s="3" t="s">
        <v>115</v>
      </c>
      <c r="D43" s="22" t="s">
        <v>44</v>
      </c>
      <c r="E43" s="22" t="s">
        <v>116</v>
      </c>
      <c r="F43" s="22" t="s">
        <v>41</v>
      </c>
      <c r="G43" s="22" t="s">
        <v>23</v>
      </c>
      <c r="H43" s="5">
        <f>I43+J43+K43</f>
        <v>15</v>
      </c>
      <c r="I43" s="5"/>
      <c r="J43" s="5">
        <v>15</v>
      </c>
      <c r="K43" s="5"/>
      <c r="L43" s="61">
        <f t="shared" ref="L43:L60" si="32">M43+N43</f>
        <v>57565</v>
      </c>
      <c r="M43" s="61">
        <v>57565</v>
      </c>
      <c r="N43" s="61"/>
      <c r="O43" s="61">
        <f t="shared" ref="O43:O75" si="33">P43+Q43</f>
        <v>230250</v>
      </c>
      <c r="P43" s="61">
        <v>230250</v>
      </c>
      <c r="Q43" s="61"/>
      <c r="R43" s="61">
        <f t="shared" ref="R43:R60" si="34">L43+O43</f>
        <v>287815</v>
      </c>
      <c r="S43" s="6">
        <f t="shared" ref="S43:S60" si="35">O43/R43</f>
        <v>0.79999305109184715</v>
      </c>
      <c r="T43" s="7">
        <f t="shared" ref="T43:T60" si="36">P43/(I43+J43)</f>
        <v>15350</v>
      </c>
      <c r="U43" s="7" t="e">
        <f t="shared" ref="U43:U60" si="37">Q43/K43</f>
        <v>#DIV/0!</v>
      </c>
      <c r="V43" s="9" t="s">
        <v>190</v>
      </c>
      <c r="W43" s="15"/>
      <c r="X43" s="15"/>
      <c r="Y43" s="34">
        <v>15</v>
      </c>
      <c r="Z43" s="35">
        <v>3</v>
      </c>
      <c r="AA43" s="35">
        <v>0</v>
      </c>
      <c r="AB43" s="35">
        <v>0</v>
      </c>
      <c r="AC43" s="40">
        <f t="shared" si="29"/>
        <v>4500</v>
      </c>
      <c r="AD43" s="40">
        <f t="shared" si="30"/>
        <v>0</v>
      </c>
      <c r="AE43" s="56">
        <f t="shared" si="31"/>
        <v>234750</v>
      </c>
    </row>
    <row r="44" spans="1:31" ht="36" x14ac:dyDescent="0.2">
      <c r="A44" s="15">
        <v>39</v>
      </c>
      <c r="B44" s="3" t="s">
        <v>117</v>
      </c>
      <c r="C44" s="3" t="s">
        <v>118</v>
      </c>
      <c r="D44" s="22" t="s">
        <v>44</v>
      </c>
      <c r="E44" s="22" t="s">
        <v>119</v>
      </c>
      <c r="F44" s="22" t="s">
        <v>38</v>
      </c>
      <c r="G44" s="22" t="s">
        <v>23</v>
      </c>
      <c r="H44" s="5">
        <f t="shared" ref="H44:H75" si="38">I44+J44+K44</f>
        <v>24</v>
      </c>
      <c r="I44" s="5">
        <v>24</v>
      </c>
      <c r="J44" s="5"/>
      <c r="K44" s="5"/>
      <c r="L44" s="61">
        <f t="shared" si="32"/>
        <v>3087241.76</v>
      </c>
      <c r="M44" s="61">
        <v>3087241.76</v>
      </c>
      <c r="N44" s="61"/>
      <c r="O44" s="61">
        <f t="shared" si="33"/>
        <v>480000</v>
      </c>
      <c r="P44" s="61">
        <v>480000</v>
      </c>
      <c r="Q44" s="61"/>
      <c r="R44" s="61">
        <f t="shared" si="34"/>
        <v>3567241.76</v>
      </c>
      <c r="S44" s="6">
        <f t="shared" si="35"/>
        <v>0.1345577430109475</v>
      </c>
      <c r="T44" s="7">
        <f t="shared" si="36"/>
        <v>20000</v>
      </c>
      <c r="U44" s="7" t="e">
        <f t="shared" si="37"/>
        <v>#DIV/0!</v>
      </c>
      <c r="V44" s="9" t="s">
        <v>190</v>
      </c>
      <c r="W44" s="15"/>
      <c r="X44" s="15"/>
      <c r="Y44" s="15"/>
      <c r="Z44" s="15"/>
      <c r="AA44" s="15"/>
      <c r="AB44" s="15"/>
      <c r="AC44" s="40">
        <f t="shared" si="29"/>
        <v>0</v>
      </c>
      <c r="AD44" s="40">
        <f t="shared" si="30"/>
        <v>0</v>
      </c>
      <c r="AE44" s="56">
        <f t="shared" si="31"/>
        <v>480000</v>
      </c>
    </row>
    <row r="45" spans="1:31" ht="48" x14ac:dyDescent="0.2">
      <c r="A45" s="21">
        <v>40</v>
      </c>
      <c r="B45" s="3" t="s">
        <v>120</v>
      </c>
      <c r="C45" s="3" t="s">
        <v>121</v>
      </c>
      <c r="D45" s="22" t="s">
        <v>44</v>
      </c>
      <c r="E45" s="22" t="s">
        <v>122</v>
      </c>
      <c r="F45" s="22" t="s">
        <v>21</v>
      </c>
      <c r="G45" s="22" t="s">
        <v>23</v>
      </c>
      <c r="H45" s="5">
        <f t="shared" si="38"/>
        <v>8</v>
      </c>
      <c r="I45" s="5"/>
      <c r="J45" s="5">
        <v>8</v>
      </c>
      <c r="K45" s="5"/>
      <c r="L45" s="61">
        <f t="shared" si="32"/>
        <v>40000</v>
      </c>
      <c r="M45" s="61">
        <v>40000</v>
      </c>
      <c r="N45" s="61"/>
      <c r="O45" s="61">
        <f t="shared" si="33"/>
        <v>160000</v>
      </c>
      <c r="P45" s="61">
        <v>160000</v>
      </c>
      <c r="Q45" s="61"/>
      <c r="R45" s="61">
        <f t="shared" si="34"/>
        <v>200000</v>
      </c>
      <c r="S45" s="6">
        <f t="shared" si="35"/>
        <v>0.8</v>
      </c>
      <c r="T45" s="7">
        <f t="shared" si="36"/>
        <v>20000</v>
      </c>
      <c r="U45" s="7" t="e">
        <f t="shared" si="37"/>
        <v>#DIV/0!</v>
      </c>
      <c r="V45" s="9" t="s">
        <v>190</v>
      </c>
      <c r="W45" s="15"/>
      <c r="X45" s="15"/>
      <c r="Y45" s="34">
        <v>8</v>
      </c>
      <c r="Z45" s="35">
        <v>4</v>
      </c>
      <c r="AA45" s="35">
        <v>0</v>
      </c>
      <c r="AB45" s="35">
        <v>0</v>
      </c>
      <c r="AC45" s="40">
        <f t="shared" si="29"/>
        <v>3200</v>
      </c>
      <c r="AD45" s="40">
        <f t="shared" si="30"/>
        <v>0</v>
      </c>
      <c r="AE45" s="56">
        <f t="shared" si="31"/>
        <v>163200</v>
      </c>
    </row>
    <row r="46" spans="1:31" ht="60" x14ac:dyDescent="0.2">
      <c r="A46" s="15">
        <v>41</v>
      </c>
      <c r="B46" s="3" t="s">
        <v>123</v>
      </c>
      <c r="C46" s="3" t="s">
        <v>124</v>
      </c>
      <c r="D46" s="22" t="s">
        <v>44</v>
      </c>
      <c r="E46" s="22" t="s">
        <v>27</v>
      </c>
      <c r="F46" s="22" t="s">
        <v>63</v>
      </c>
      <c r="G46" s="22" t="s">
        <v>28</v>
      </c>
      <c r="H46" s="5">
        <f t="shared" si="38"/>
        <v>30</v>
      </c>
      <c r="I46" s="5"/>
      <c r="J46" s="5">
        <v>30</v>
      </c>
      <c r="K46" s="5"/>
      <c r="L46" s="61">
        <f t="shared" si="32"/>
        <v>136900</v>
      </c>
      <c r="M46" s="61">
        <v>136900</v>
      </c>
      <c r="N46" s="61"/>
      <c r="O46" s="61">
        <f t="shared" si="33"/>
        <v>547600</v>
      </c>
      <c r="P46" s="61">
        <v>547600</v>
      </c>
      <c r="Q46" s="61"/>
      <c r="R46" s="61">
        <f t="shared" si="34"/>
        <v>684500</v>
      </c>
      <c r="S46" s="6">
        <f t="shared" si="35"/>
        <v>0.8</v>
      </c>
      <c r="T46" s="7">
        <f t="shared" si="36"/>
        <v>18253.333333333332</v>
      </c>
      <c r="U46" s="7" t="e">
        <f t="shared" si="37"/>
        <v>#DIV/0!</v>
      </c>
      <c r="V46" s="9" t="s">
        <v>190</v>
      </c>
      <c r="W46" s="15"/>
      <c r="X46" s="15"/>
      <c r="Y46" s="34">
        <v>30</v>
      </c>
      <c r="Z46" s="35">
        <v>2</v>
      </c>
      <c r="AA46" s="35">
        <v>0</v>
      </c>
      <c r="AB46" s="35">
        <v>0</v>
      </c>
      <c r="AC46" s="40">
        <f t="shared" si="29"/>
        <v>6000</v>
      </c>
      <c r="AD46" s="40">
        <f t="shared" si="30"/>
        <v>0</v>
      </c>
      <c r="AE46" s="56">
        <f t="shared" si="31"/>
        <v>553600</v>
      </c>
    </row>
    <row r="47" spans="1:31" ht="48" x14ac:dyDescent="0.2">
      <c r="A47" s="21">
        <v>42</v>
      </c>
      <c r="B47" s="3" t="s">
        <v>125</v>
      </c>
      <c r="C47" s="3" t="s">
        <v>126</v>
      </c>
      <c r="D47" s="22" t="s">
        <v>44</v>
      </c>
      <c r="E47" s="22" t="s">
        <v>38</v>
      </c>
      <c r="F47" s="22" t="s">
        <v>34</v>
      </c>
      <c r="G47" s="22" t="s">
        <v>23</v>
      </c>
      <c r="H47" s="5">
        <f t="shared" si="38"/>
        <v>10</v>
      </c>
      <c r="I47" s="5">
        <v>10</v>
      </c>
      <c r="J47" s="5"/>
      <c r="K47" s="5"/>
      <c r="L47" s="61">
        <f t="shared" si="32"/>
        <v>125927</v>
      </c>
      <c r="M47" s="61">
        <v>125927</v>
      </c>
      <c r="N47" s="61"/>
      <c r="O47" s="61">
        <f t="shared" si="33"/>
        <v>200000</v>
      </c>
      <c r="P47" s="61">
        <v>200000</v>
      </c>
      <c r="Q47" s="61"/>
      <c r="R47" s="61">
        <f>L47+O47</f>
        <v>325927</v>
      </c>
      <c r="S47" s="6">
        <f t="shared" si="35"/>
        <v>0.6136343414322839</v>
      </c>
      <c r="T47" s="7">
        <f t="shared" si="36"/>
        <v>20000</v>
      </c>
      <c r="U47" s="7" t="e">
        <f t="shared" si="37"/>
        <v>#DIV/0!</v>
      </c>
      <c r="V47" s="9" t="s">
        <v>190</v>
      </c>
      <c r="W47" s="15"/>
      <c r="X47" s="15"/>
      <c r="Y47" s="15"/>
      <c r="Z47" s="15"/>
      <c r="AA47" s="15"/>
      <c r="AB47" s="15"/>
      <c r="AC47" s="40">
        <f t="shared" si="29"/>
        <v>0</v>
      </c>
      <c r="AD47" s="40">
        <f t="shared" si="30"/>
        <v>0</v>
      </c>
      <c r="AE47" s="56">
        <f t="shared" si="31"/>
        <v>200000</v>
      </c>
    </row>
    <row r="48" spans="1:31" ht="36" x14ac:dyDescent="0.2">
      <c r="A48" s="15">
        <v>43</v>
      </c>
      <c r="B48" s="3" t="s">
        <v>127</v>
      </c>
      <c r="C48" s="3" t="s">
        <v>128</v>
      </c>
      <c r="D48" s="22" t="s">
        <v>44</v>
      </c>
      <c r="E48" s="22" t="s">
        <v>129</v>
      </c>
      <c r="F48" s="22" t="s">
        <v>38</v>
      </c>
      <c r="G48" s="22" t="s">
        <v>31</v>
      </c>
      <c r="H48" s="5">
        <f t="shared" si="38"/>
        <v>30</v>
      </c>
      <c r="I48" s="5">
        <v>30</v>
      </c>
      <c r="J48" s="5"/>
      <c r="K48" s="5"/>
      <c r="L48" s="61">
        <f t="shared" si="32"/>
        <v>150000</v>
      </c>
      <c r="M48" s="61">
        <v>150000</v>
      </c>
      <c r="N48" s="61"/>
      <c r="O48" s="61">
        <f t="shared" si="33"/>
        <v>600000</v>
      </c>
      <c r="P48" s="61">
        <v>600000</v>
      </c>
      <c r="Q48" s="61"/>
      <c r="R48" s="61">
        <f t="shared" si="34"/>
        <v>750000</v>
      </c>
      <c r="S48" s="6">
        <f t="shared" si="35"/>
        <v>0.8</v>
      </c>
      <c r="T48" s="7">
        <f t="shared" si="36"/>
        <v>20000</v>
      </c>
      <c r="U48" s="7" t="e">
        <f t="shared" si="37"/>
        <v>#DIV/0!</v>
      </c>
      <c r="V48" s="9" t="s">
        <v>190</v>
      </c>
      <c r="W48" s="15"/>
      <c r="X48" s="15"/>
      <c r="Y48" s="15"/>
      <c r="Z48" s="15"/>
      <c r="AA48" s="15"/>
      <c r="AB48" s="15"/>
      <c r="AC48" s="40">
        <f t="shared" si="29"/>
        <v>0</v>
      </c>
      <c r="AD48" s="40">
        <f t="shared" si="30"/>
        <v>0</v>
      </c>
      <c r="AE48" s="56">
        <f t="shared" si="31"/>
        <v>600000</v>
      </c>
    </row>
    <row r="49" spans="1:31" ht="72" x14ac:dyDescent="0.2">
      <c r="A49" s="21">
        <v>44</v>
      </c>
      <c r="B49" s="3" t="s">
        <v>130</v>
      </c>
      <c r="C49" s="3" t="s">
        <v>131</v>
      </c>
      <c r="D49" s="22" t="s">
        <v>44</v>
      </c>
      <c r="E49" s="22" t="s">
        <v>38</v>
      </c>
      <c r="F49" s="22" t="s">
        <v>26</v>
      </c>
      <c r="G49" s="22" t="s">
        <v>23</v>
      </c>
      <c r="H49" s="5">
        <f t="shared" si="38"/>
        <v>16</v>
      </c>
      <c r="I49" s="5">
        <v>16</v>
      </c>
      <c r="J49" s="5"/>
      <c r="K49" s="5"/>
      <c r="L49" s="61">
        <f t="shared" si="32"/>
        <v>80000</v>
      </c>
      <c r="M49" s="61">
        <v>80000</v>
      </c>
      <c r="N49" s="61"/>
      <c r="O49" s="61">
        <f t="shared" si="33"/>
        <v>320000</v>
      </c>
      <c r="P49" s="61">
        <v>320000</v>
      </c>
      <c r="Q49" s="61"/>
      <c r="R49" s="61">
        <f t="shared" si="34"/>
        <v>400000</v>
      </c>
      <c r="S49" s="6">
        <f t="shared" si="35"/>
        <v>0.8</v>
      </c>
      <c r="T49" s="7">
        <f t="shared" si="36"/>
        <v>20000</v>
      </c>
      <c r="U49" s="7" t="e">
        <f t="shared" si="37"/>
        <v>#DIV/0!</v>
      </c>
      <c r="V49" s="9" t="s">
        <v>190</v>
      </c>
      <c r="W49" s="15"/>
      <c r="X49" s="15"/>
      <c r="Y49" s="15"/>
      <c r="Z49" s="15"/>
      <c r="AA49" s="15"/>
      <c r="AB49" s="15"/>
      <c r="AC49" s="40">
        <f t="shared" si="29"/>
        <v>0</v>
      </c>
      <c r="AD49" s="40">
        <f t="shared" si="30"/>
        <v>0</v>
      </c>
      <c r="AE49" s="56">
        <f t="shared" si="31"/>
        <v>320000</v>
      </c>
    </row>
    <row r="50" spans="1:31" ht="48" x14ac:dyDescent="0.2">
      <c r="A50" s="15">
        <v>45</v>
      </c>
      <c r="B50" s="3" t="s">
        <v>132</v>
      </c>
      <c r="C50" s="3" t="s">
        <v>133</v>
      </c>
      <c r="D50" s="22" t="s">
        <v>44</v>
      </c>
      <c r="E50" s="22" t="s">
        <v>134</v>
      </c>
      <c r="F50" s="22" t="s">
        <v>63</v>
      </c>
      <c r="G50" s="22" t="s">
        <v>28</v>
      </c>
      <c r="H50" s="5">
        <f t="shared" si="38"/>
        <v>30</v>
      </c>
      <c r="I50" s="5">
        <v>30</v>
      </c>
      <c r="J50" s="5"/>
      <c r="K50" s="5"/>
      <c r="L50" s="61">
        <f t="shared" si="32"/>
        <v>157500</v>
      </c>
      <c r="M50" s="61">
        <v>157500</v>
      </c>
      <c r="N50" s="61"/>
      <c r="O50" s="61">
        <f t="shared" si="33"/>
        <v>600000</v>
      </c>
      <c r="P50" s="61">
        <v>600000</v>
      </c>
      <c r="Q50" s="61"/>
      <c r="R50" s="61">
        <f t="shared" si="34"/>
        <v>757500</v>
      </c>
      <c r="S50" s="6">
        <f t="shared" si="35"/>
        <v>0.79207920792079212</v>
      </c>
      <c r="T50" s="7">
        <f t="shared" si="36"/>
        <v>20000</v>
      </c>
      <c r="U50" s="7" t="e">
        <f t="shared" si="37"/>
        <v>#DIV/0!</v>
      </c>
      <c r="V50" s="9" t="s">
        <v>190</v>
      </c>
      <c r="W50" s="15"/>
      <c r="X50" s="15"/>
      <c r="Y50" s="15"/>
      <c r="Z50" s="15"/>
      <c r="AA50" s="15"/>
      <c r="AB50" s="15"/>
      <c r="AC50" s="40">
        <f t="shared" si="29"/>
        <v>0</v>
      </c>
      <c r="AD50" s="40">
        <f t="shared" si="30"/>
        <v>0</v>
      </c>
      <c r="AE50" s="56">
        <f t="shared" si="31"/>
        <v>600000</v>
      </c>
    </row>
    <row r="51" spans="1:31" ht="48" x14ac:dyDescent="0.2">
      <c r="A51" s="21">
        <v>46</v>
      </c>
      <c r="B51" s="3" t="s">
        <v>135</v>
      </c>
      <c r="C51" s="3" t="s">
        <v>136</v>
      </c>
      <c r="D51" s="22" t="s">
        <v>44</v>
      </c>
      <c r="E51" s="22" t="s">
        <v>81</v>
      </c>
      <c r="F51" s="22" t="s">
        <v>21</v>
      </c>
      <c r="G51" s="22" t="s">
        <v>23</v>
      </c>
      <c r="H51" s="5">
        <f t="shared" si="38"/>
        <v>23</v>
      </c>
      <c r="I51" s="5">
        <v>23</v>
      </c>
      <c r="J51" s="5"/>
      <c r="K51" s="5"/>
      <c r="L51" s="61">
        <f t="shared" si="32"/>
        <v>115000</v>
      </c>
      <c r="M51" s="61">
        <v>115000</v>
      </c>
      <c r="N51" s="61"/>
      <c r="O51" s="61">
        <f t="shared" si="33"/>
        <v>460000</v>
      </c>
      <c r="P51" s="61">
        <v>460000</v>
      </c>
      <c r="Q51" s="61"/>
      <c r="R51" s="61">
        <f t="shared" si="34"/>
        <v>575000</v>
      </c>
      <c r="S51" s="6">
        <f t="shared" si="35"/>
        <v>0.8</v>
      </c>
      <c r="T51" s="7">
        <f t="shared" si="36"/>
        <v>20000</v>
      </c>
      <c r="U51" s="7" t="e">
        <f t="shared" si="37"/>
        <v>#DIV/0!</v>
      </c>
      <c r="V51" s="9" t="s">
        <v>190</v>
      </c>
      <c r="W51" s="15"/>
      <c r="X51" s="15"/>
      <c r="Y51" s="15"/>
      <c r="Z51" s="15"/>
      <c r="AA51" s="15"/>
      <c r="AB51" s="15"/>
      <c r="AC51" s="40">
        <f t="shared" si="29"/>
        <v>0</v>
      </c>
      <c r="AD51" s="40">
        <f t="shared" si="30"/>
        <v>0</v>
      </c>
      <c r="AE51" s="56">
        <f t="shared" si="31"/>
        <v>460000</v>
      </c>
    </row>
    <row r="52" spans="1:31" ht="24" x14ac:dyDescent="0.2">
      <c r="A52" s="15">
        <v>47</v>
      </c>
      <c r="B52" s="3" t="s">
        <v>137</v>
      </c>
      <c r="C52" s="3" t="s">
        <v>138</v>
      </c>
      <c r="D52" s="22" t="s">
        <v>44</v>
      </c>
      <c r="E52" s="22" t="s">
        <v>21</v>
      </c>
      <c r="F52" s="22" t="s">
        <v>49</v>
      </c>
      <c r="G52" s="22" t="s">
        <v>23</v>
      </c>
      <c r="H52" s="5">
        <f t="shared" si="38"/>
        <v>15</v>
      </c>
      <c r="I52" s="5">
        <v>15</v>
      </c>
      <c r="J52" s="5"/>
      <c r="K52" s="5"/>
      <c r="L52" s="61">
        <f t="shared" si="32"/>
        <v>64970</v>
      </c>
      <c r="M52" s="61">
        <v>64970</v>
      </c>
      <c r="N52" s="61"/>
      <c r="O52" s="61">
        <f t="shared" si="33"/>
        <v>259880</v>
      </c>
      <c r="P52" s="61">
        <v>259880</v>
      </c>
      <c r="Q52" s="61"/>
      <c r="R52" s="61">
        <f t="shared" si="34"/>
        <v>324850</v>
      </c>
      <c r="S52" s="6">
        <f t="shared" si="35"/>
        <v>0.8</v>
      </c>
      <c r="T52" s="7">
        <f t="shared" si="36"/>
        <v>17325.333333333332</v>
      </c>
      <c r="U52" s="7" t="e">
        <f t="shared" si="37"/>
        <v>#DIV/0!</v>
      </c>
      <c r="V52" s="9" t="s">
        <v>190</v>
      </c>
      <c r="W52" s="15"/>
      <c r="X52" s="15"/>
      <c r="Y52" s="34">
        <v>15</v>
      </c>
      <c r="Z52" s="35">
        <v>4</v>
      </c>
      <c r="AA52" s="35">
        <v>0</v>
      </c>
      <c r="AB52" s="35">
        <v>0</v>
      </c>
      <c r="AC52" s="40">
        <f t="shared" si="29"/>
        <v>6000</v>
      </c>
      <c r="AD52" s="40">
        <f t="shared" si="30"/>
        <v>0</v>
      </c>
      <c r="AE52" s="56">
        <f t="shared" si="31"/>
        <v>265880</v>
      </c>
    </row>
    <row r="53" spans="1:31" ht="36" x14ac:dyDescent="0.2">
      <c r="A53" s="21">
        <v>48</v>
      </c>
      <c r="B53" s="11" t="s">
        <v>139</v>
      </c>
      <c r="C53" s="11" t="s">
        <v>140</v>
      </c>
      <c r="D53" s="22" t="s">
        <v>44</v>
      </c>
      <c r="E53" s="22" t="s">
        <v>22</v>
      </c>
      <c r="F53" s="22" t="s">
        <v>21</v>
      </c>
      <c r="G53" s="22" t="s">
        <v>23</v>
      </c>
      <c r="H53" s="5">
        <f t="shared" si="38"/>
        <v>20</v>
      </c>
      <c r="I53" s="5"/>
      <c r="J53" s="5">
        <v>20</v>
      </c>
      <c r="K53" s="5"/>
      <c r="L53" s="61">
        <f t="shared" si="32"/>
        <v>100000</v>
      </c>
      <c r="M53" s="61">
        <v>100000</v>
      </c>
      <c r="N53" s="61"/>
      <c r="O53" s="61">
        <f t="shared" si="33"/>
        <v>400000</v>
      </c>
      <c r="P53" s="61">
        <v>400000</v>
      </c>
      <c r="Q53" s="61"/>
      <c r="R53" s="61">
        <f t="shared" si="34"/>
        <v>500000</v>
      </c>
      <c r="S53" s="6">
        <f t="shared" si="35"/>
        <v>0.8</v>
      </c>
      <c r="T53" s="7">
        <f t="shared" si="36"/>
        <v>20000</v>
      </c>
      <c r="U53" s="7" t="e">
        <f t="shared" si="37"/>
        <v>#DIV/0!</v>
      </c>
      <c r="V53" s="9" t="s">
        <v>190</v>
      </c>
      <c r="W53" s="15"/>
      <c r="X53" s="15"/>
      <c r="Y53" s="5">
        <v>19</v>
      </c>
      <c r="Z53" s="5">
        <v>4</v>
      </c>
      <c r="AA53" s="5">
        <v>1</v>
      </c>
      <c r="AB53" s="5">
        <v>4</v>
      </c>
      <c r="AC53" s="40">
        <f t="shared" si="29"/>
        <v>7600</v>
      </c>
      <c r="AD53" s="40">
        <f t="shared" si="30"/>
        <v>2000</v>
      </c>
      <c r="AE53" s="56">
        <f t="shared" si="31"/>
        <v>409600</v>
      </c>
    </row>
    <row r="54" spans="1:31" ht="60" x14ac:dyDescent="0.2">
      <c r="A54" s="15">
        <v>49</v>
      </c>
      <c r="B54" s="11" t="s">
        <v>141</v>
      </c>
      <c r="C54" s="11" t="s">
        <v>142</v>
      </c>
      <c r="D54" s="22" t="s">
        <v>143</v>
      </c>
      <c r="E54" s="22" t="s">
        <v>41</v>
      </c>
      <c r="F54" s="22" t="s">
        <v>21</v>
      </c>
      <c r="G54" s="22" t="s">
        <v>31</v>
      </c>
      <c r="H54" s="5">
        <f t="shared" si="38"/>
        <v>30</v>
      </c>
      <c r="I54" s="5">
        <v>30</v>
      </c>
      <c r="J54" s="5"/>
      <c r="K54" s="5"/>
      <c r="L54" s="61">
        <f t="shared" si="32"/>
        <v>471431</v>
      </c>
      <c r="M54" s="61">
        <v>471431</v>
      </c>
      <c r="N54" s="61"/>
      <c r="O54" s="61">
        <f t="shared" si="33"/>
        <v>600000</v>
      </c>
      <c r="P54" s="61">
        <v>600000</v>
      </c>
      <c r="Q54" s="61"/>
      <c r="R54" s="61">
        <f t="shared" si="34"/>
        <v>1071431</v>
      </c>
      <c r="S54" s="6">
        <f t="shared" si="35"/>
        <v>0.55999873066954386</v>
      </c>
      <c r="T54" s="7">
        <f t="shared" si="36"/>
        <v>20000</v>
      </c>
      <c r="U54" s="7" t="e">
        <f t="shared" si="37"/>
        <v>#DIV/0!</v>
      </c>
      <c r="V54" s="9" t="s">
        <v>190</v>
      </c>
      <c r="W54" s="15"/>
      <c r="X54" s="15"/>
      <c r="Y54" s="15"/>
      <c r="Z54" s="15"/>
      <c r="AA54" s="15"/>
      <c r="AB54" s="15"/>
      <c r="AC54" s="40">
        <f t="shared" si="29"/>
        <v>0</v>
      </c>
      <c r="AD54" s="40">
        <f t="shared" si="30"/>
        <v>0</v>
      </c>
      <c r="AE54" s="56">
        <f t="shared" si="31"/>
        <v>600000</v>
      </c>
    </row>
    <row r="55" spans="1:31" ht="36" x14ac:dyDescent="0.2">
      <c r="A55" s="21">
        <v>50</v>
      </c>
      <c r="B55" s="11" t="s">
        <v>144</v>
      </c>
      <c r="C55" s="11" t="s">
        <v>145</v>
      </c>
      <c r="D55" s="22" t="s">
        <v>44</v>
      </c>
      <c r="E55" s="22" t="s">
        <v>146</v>
      </c>
      <c r="F55" s="22" t="s">
        <v>63</v>
      </c>
      <c r="G55" s="22" t="s">
        <v>28</v>
      </c>
      <c r="H55" s="5">
        <f t="shared" si="38"/>
        <v>20</v>
      </c>
      <c r="I55" s="5">
        <v>20</v>
      </c>
      <c r="J55" s="5"/>
      <c r="K55" s="5"/>
      <c r="L55" s="61">
        <f t="shared" si="32"/>
        <v>40868</v>
      </c>
      <c r="M55" s="61">
        <v>40868</v>
      </c>
      <c r="N55" s="61"/>
      <c r="O55" s="61">
        <f t="shared" si="33"/>
        <v>163472</v>
      </c>
      <c r="P55" s="61">
        <v>163472</v>
      </c>
      <c r="Q55" s="61"/>
      <c r="R55" s="61">
        <f t="shared" si="34"/>
        <v>204340</v>
      </c>
      <c r="S55" s="6">
        <f t="shared" si="35"/>
        <v>0.8</v>
      </c>
      <c r="T55" s="7">
        <f t="shared" si="36"/>
        <v>8173.6</v>
      </c>
      <c r="U55" s="7" t="e">
        <f t="shared" si="37"/>
        <v>#DIV/0!</v>
      </c>
      <c r="V55" s="9" t="s">
        <v>190</v>
      </c>
      <c r="W55" s="15"/>
      <c r="X55" s="15"/>
      <c r="Y55" s="5">
        <v>20</v>
      </c>
      <c r="Z55" s="5">
        <v>4</v>
      </c>
      <c r="AA55" s="5">
        <v>0</v>
      </c>
      <c r="AB55" s="5">
        <v>0</v>
      </c>
      <c r="AC55" s="40">
        <f t="shared" si="29"/>
        <v>8000</v>
      </c>
      <c r="AD55" s="40">
        <f t="shared" si="30"/>
        <v>0</v>
      </c>
      <c r="AE55" s="56">
        <f t="shared" si="31"/>
        <v>171472</v>
      </c>
    </row>
    <row r="56" spans="1:31" ht="36" x14ac:dyDescent="0.2">
      <c r="A56" s="15">
        <v>51</v>
      </c>
      <c r="B56" s="17" t="s">
        <v>147</v>
      </c>
      <c r="C56" s="17" t="s">
        <v>148</v>
      </c>
      <c r="D56" s="18" t="s">
        <v>66</v>
      </c>
      <c r="E56" s="18" t="s">
        <v>27</v>
      </c>
      <c r="F56" s="18" t="s">
        <v>27</v>
      </c>
      <c r="G56" s="18" t="s">
        <v>31</v>
      </c>
      <c r="H56" s="5">
        <f t="shared" si="38"/>
        <v>20</v>
      </c>
      <c r="I56" s="8">
        <v>20</v>
      </c>
      <c r="J56" s="8"/>
      <c r="K56" s="5"/>
      <c r="L56" s="61">
        <f t="shared" si="32"/>
        <v>111576</v>
      </c>
      <c r="M56" s="62">
        <v>111576</v>
      </c>
      <c r="N56" s="61"/>
      <c r="O56" s="61">
        <f t="shared" si="33"/>
        <v>400000</v>
      </c>
      <c r="P56" s="62">
        <v>400000</v>
      </c>
      <c r="Q56" s="61"/>
      <c r="R56" s="61">
        <f t="shared" si="34"/>
        <v>511576</v>
      </c>
      <c r="S56" s="6">
        <f t="shared" si="35"/>
        <v>0.78189750887453668</v>
      </c>
      <c r="T56" s="7">
        <f t="shared" si="36"/>
        <v>20000</v>
      </c>
      <c r="U56" s="7" t="e">
        <f t="shared" si="37"/>
        <v>#DIV/0!</v>
      </c>
      <c r="V56" s="9" t="s">
        <v>190</v>
      </c>
      <c r="W56" s="15"/>
      <c r="X56" s="15"/>
      <c r="Y56" s="28">
        <v>20</v>
      </c>
      <c r="Z56" s="30">
        <v>4</v>
      </c>
      <c r="AA56" s="10"/>
      <c r="AB56" s="26"/>
      <c r="AC56" s="40">
        <f t="shared" si="29"/>
        <v>8000</v>
      </c>
      <c r="AD56" s="40">
        <f t="shared" si="30"/>
        <v>0</v>
      </c>
      <c r="AE56" s="56">
        <f t="shared" si="31"/>
        <v>408000</v>
      </c>
    </row>
    <row r="57" spans="1:31" ht="24" x14ac:dyDescent="0.2">
      <c r="A57" s="21">
        <v>52</v>
      </c>
      <c r="B57" s="17" t="s">
        <v>149</v>
      </c>
      <c r="C57" s="17" t="s">
        <v>150</v>
      </c>
      <c r="D57" s="18" t="s">
        <v>66</v>
      </c>
      <c r="E57" s="18" t="s">
        <v>80</v>
      </c>
      <c r="F57" s="18" t="s">
        <v>21</v>
      </c>
      <c r="G57" s="18" t="s">
        <v>23</v>
      </c>
      <c r="H57" s="5">
        <f t="shared" si="38"/>
        <v>30</v>
      </c>
      <c r="I57" s="8">
        <v>30</v>
      </c>
      <c r="J57" s="8"/>
      <c r="K57" s="5"/>
      <c r="L57" s="61">
        <f t="shared" si="32"/>
        <v>150000</v>
      </c>
      <c r="M57" s="62">
        <v>150000</v>
      </c>
      <c r="N57" s="61"/>
      <c r="O57" s="61">
        <f t="shared" si="33"/>
        <v>600000</v>
      </c>
      <c r="P57" s="62">
        <v>600000</v>
      </c>
      <c r="Q57" s="61"/>
      <c r="R57" s="61">
        <f t="shared" si="34"/>
        <v>750000</v>
      </c>
      <c r="S57" s="6">
        <f t="shared" si="35"/>
        <v>0.8</v>
      </c>
      <c r="T57" s="7">
        <f t="shared" si="36"/>
        <v>20000</v>
      </c>
      <c r="U57" s="7" t="e">
        <f t="shared" si="37"/>
        <v>#DIV/0!</v>
      </c>
      <c r="V57" s="9" t="s">
        <v>190</v>
      </c>
      <c r="W57" s="15"/>
      <c r="X57" s="15"/>
      <c r="Y57" s="15"/>
      <c r="Z57" s="15"/>
      <c r="AA57" s="15"/>
      <c r="AB57" s="15"/>
      <c r="AC57" s="40">
        <f t="shared" si="29"/>
        <v>0</v>
      </c>
      <c r="AD57" s="40">
        <f t="shared" si="30"/>
        <v>0</v>
      </c>
      <c r="AE57" s="56">
        <f t="shared" si="31"/>
        <v>600000</v>
      </c>
    </row>
    <row r="58" spans="1:31" ht="48" x14ac:dyDescent="0.2">
      <c r="A58" s="15">
        <v>53</v>
      </c>
      <c r="B58" s="17" t="s">
        <v>151</v>
      </c>
      <c r="C58" s="17" t="s">
        <v>152</v>
      </c>
      <c r="D58" s="18" t="s">
        <v>66</v>
      </c>
      <c r="E58" s="18" t="s">
        <v>34</v>
      </c>
      <c r="F58" s="18" t="s">
        <v>49</v>
      </c>
      <c r="G58" s="18" t="s">
        <v>31</v>
      </c>
      <c r="H58" s="5">
        <f t="shared" si="38"/>
        <v>20</v>
      </c>
      <c r="I58" s="8">
        <v>20</v>
      </c>
      <c r="J58" s="8"/>
      <c r="K58" s="5"/>
      <c r="L58" s="61">
        <f t="shared" si="32"/>
        <v>100000</v>
      </c>
      <c r="M58" s="62">
        <v>100000</v>
      </c>
      <c r="N58" s="61"/>
      <c r="O58" s="61">
        <f t="shared" si="33"/>
        <v>400000</v>
      </c>
      <c r="P58" s="62">
        <v>400000</v>
      </c>
      <c r="Q58" s="61"/>
      <c r="R58" s="61">
        <f t="shared" si="34"/>
        <v>500000</v>
      </c>
      <c r="S58" s="6">
        <f t="shared" si="35"/>
        <v>0.8</v>
      </c>
      <c r="T58" s="7">
        <f t="shared" si="36"/>
        <v>20000</v>
      </c>
      <c r="U58" s="7" t="e">
        <f t="shared" si="37"/>
        <v>#DIV/0!</v>
      </c>
      <c r="V58" s="9" t="s">
        <v>190</v>
      </c>
      <c r="W58" s="15"/>
      <c r="X58" s="15"/>
      <c r="Y58" s="15"/>
      <c r="Z58" s="15"/>
      <c r="AA58" s="15"/>
      <c r="AB58" s="15"/>
      <c r="AC58" s="40">
        <f t="shared" si="29"/>
        <v>0</v>
      </c>
      <c r="AD58" s="40">
        <f t="shared" si="30"/>
        <v>0</v>
      </c>
      <c r="AE58" s="56">
        <f t="shared" si="31"/>
        <v>400000</v>
      </c>
    </row>
    <row r="59" spans="1:31" ht="48" x14ac:dyDescent="0.2">
      <c r="A59" s="21">
        <v>54</v>
      </c>
      <c r="B59" s="17" t="s">
        <v>153</v>
      </c>
      <c r="C59" s="17" t="s">
        <v>154</v>
      </c>
      <c r="D59" s="18" t="s">
        <v>66</v>
      </c>
      <c r="E59" s="18" t="s">
        <v>63</v>
      </c>
      <c r="F59" s="18" t="s">
        <v>37</v>
      </c>
      <c r="G59" s="18" t="s">
        <v>23</v>
      </c>
      <c r="H59" s="5">
        <f t="shared" si="38"/>
        <v>27</v>
      </c>
      <c r="I59" s="8"/>
      <c r="J59" s="8">
        <v>27</v>
      </c>
      <c r="K59" s="5"/>
      <c r="L59" s="61">
        <f t="shared" si="32"/>
        <v>200535</v>
      </c>
      <c r="M59" s="62">
        <v>200535</v>
      </c>
      <c r="N59" s="61"/>
      <c r="O59" s="61">
        <f t="shared" si="33"/>
        <v>540000</v>
      </c>
      <c r="P59" s="62">
        <v>540000</v>
      </c>
      <c r="Q59" s="61"/>
      <c r="R59" s="61">
        <f t="shared" si="34"/>
        <v>740535</v>
      </c>
      <c r="S59" s="6">
        <f t="shared" si="35"/>
        <v>0.72920253600437523</v>
      </c>
      <c r="T59" s="7">
        <f t="shared" si="36"/>
        <v>20000</v>
      </c>
      <c r="U59" s="7" t="e">
        <f t="shared" si="37"/>
        <v>#DIV/0!</v>
      </c>
      <c r="V59" s="9" t="s">
        <v>190</v>
      </c>
      <c r="W59" s="15"/>
      <c r="X59" s="15"/>
      <c r="Y59" s="15"/>
      <c r="Z59" s="15"/>
      <c r="AA59" s="15"/>
      <c r="AB59" s="15"/>
      <c r="AC59" s="40">
        <f t="shared" si="29"/>
        <v>0</v>
      </c>
      <c r="AD59" s="40">
        <f t="shared" si="30"/>
        <v>0</v>
      </c>
      <c r="AE59" s="56">
        <f t="shared" si="31"/>
        <v>540000</v>
      </c>
    </row>
    <row r="60" spans="1:31" ht="48" x14ac:dyDescent="0.2">
      <c r="A60" s="15">
        <v>55</v>
      </c>
      <c r="B60" s="17" t="s">
        <v>155</v>
      </c>
      <c r="C60" s="17" t="s">
        <v>156</v>
      </c>
      <c r="D60" s="18" t="s">
        <v>66</v>
      </c>
      <c r="E60" s="18" t="s">
        <v>81</v>
      </c>
      <c r="F60" s="18" t="s">
        <v>38</v>
      </c>
      <c r="G60" s="18" t="s">
        <v>31</v>
      </c>
      <c r="H60" s="5">
        <f t="shared" si="38"/>
        <v>12</v>
      </c>
      <c r="I60" s="8">
        <v>12</v>
      </c>
      <c r="J60" s="8"/>
      <c r="K60" s="5"/>
      <c r="L60" s="61">
        <f t="shared" si="32"/>
        <v>59523</v>
      </c>
      <c r="M60" s="62">
        <v>59523</v>
      </c>
      <c r="N60" s="61"/>
      <c r="O60" s="61">
        <f t="shared" si="33"/>
        <v>238091</v>
      </c>
      <c r="P60" s="62">
        <v>238091</v>
      </c>
      <c r="Q60" s="61"/>
      <c r="R60" s="61">
        <f t="shared" si="34"/>
        <v>297614</v>
      </c>
      <c r="S60" s="6">
        <f t="shared" si="35"/>
        <v>0.79999932798860274</v>
      </c>
      <c r="T60" s="7">
        <f t="shared" si="36"/>
        <v>19840.916666666668</v>
      </c>
      <c r="U60" s="7" t="e">
        <f t="shared" si="37"/>
        <v>#DIV/0!</v>
      </c>
      <c r="V60" s="9" t="s">
        <v>190</v>
      </c>
      <c r="W60" s="15"/>
      <c r="X60" s="15"/>
      <c r="Y60" s="10">
        <v>12</v>
      </c>
      <c r="Z60" s="26">
        <v>4</v>
      </c>
      <c r="AA60" s="10"/>
      <c r="AB60" s="26"/>
      <c r="AC60" s="40">
        <f t="shared" si="29"/>
        <v>4800</v>
      </c>
      <c r="AD60" s="40">
        <f t="shared" si="30"/>
        <v>0</v>
      </c>
      <c r="AE60" s="56">
        <f t="shared" si="31"/>
        <v>242891</v>
      </c>
    </row>
    <row r="61" spans="1:31" ht="48" x14ac:dyDescent="0.2">
      <c r="A61" s="21">
        <v>56</v>
      </c>
      <c r="B61" s="3" t="s">
        <v>157</v>
      </c>
      <c r="C61" s="3" t="s">
        <v>158</v>
      </c>
      <c r="D61" s="4" t="s">
        <v>159</v>
      </c>
      <c r="E61" s="4" t="s">
        <v>81</v>
      </c>
      <c r="F61" s="4" t="s">
        <v>21</v>
      </c>
      <c r="G61" s="4" t="s">
        <v>31</v>
      </c>
      <c r="H61" s="5">
        <f t="shared" si="38"/>
        <v>44</v>
      </c>
      <c r="I61" s="5">
        <v>44</v>
      </c>
      <c r="J61" s="5"/>
      <c r="K61" s="5"/>
      <c r="L61" s="61">
        <f>M61+N61</f>
        <v>220000</v>
      </c>
      <c r="M61" s="61">
        <v>220000</v>
      </c>
      <c r="N61" s="61"/>
      <c r="O61" s="61">
        <f t="shared" si="33"/>
        <v>880000</v>
      </c>
      <c r="P61" s="61">
        <v>880000</v>
      </c>
      <c r="Q61" s="61"/>
      <c r="R61" s="61">
        <f>L61+O61</f>
        <v>1100000</v>
      </c>
      <c r="S61" s="6">
        <f>O61/R61</f>
        <v>0.8</v>
      </c>
      <c r="T61" s="7">
        <f>P61/(I61+J61)</f>
        <v>20000</v>
      </c>
      <c r="U61" s="7" t="e">
        <f>Q61/K61</f>
        <v>#DIV/0!</v>
      </c>
      <c r="V61" s="9" t="s">
        <v>190</v>
      </c>
      <c r="W61" s="23"/>
      <c r="X61" s="23"/>
      <c r="Y61" s="15"/>
      <c r="Z61" s="15"/>
      <c r="AA61" s="15"/>
      <c r="AB61" s="15"/>
      <c r="AC61" s="40">
        <f t="shared" si="29"/>
        <v>0</v>
      </c>
      <c r="AD61" s="40">
        <f t="shared" si="30"/>
        <v>0</v>
      </c>
      <c r="AE61" s="56">
        <f t="shared" si="31"/>
        <v>880000</v>
      </c>
    </row>
    <row r="62" spans="1:31" ht="36" x14ac:dyDescent="0.2">
      <c r="A62" s="15">
        <v>57</v>
      </c>
      <c r="B62" s="3" t="s">
        <v>160</v>
      </c>
      <c r="C62" s="3" t="s">
        <v>161</v>
      </c>
      <c r="D62" s="4" t="s">
        <v>159</v>
      </c>
      <c r="E62" s="4" t="s">
        <v>69</v>
      </c>
      <c r="F62" s="4" t="s">
        <v>37</v>
      </c>
      <c r="G62" s="4" t="s">
        <v>23</v>
      </c>
      <c r="H62" s="5">
        <f t="shared" si="38"/>
        <v>24</v>
      </c>
      <c r="I62" s="5">
        <v>24</v>
      </c>
      <c r="J62" s="5"/>
      <c r="K62" s="5"/>
      <c r="L62" s="61">
        <f t="shared" ref="L62:L75" si="39">M62+N62</f>
        <v>93800</v>
      </c>
      <c r="M62" s="61">
        <v>93800</v>
      </c>
      <c r="N62" s="61"/>
      <c r="O62" s="61">
        <f t="shared" si="33"/>
        <v>375200</v>
      </c>
      <c r="P62" s="61">
        <v>375200</v>
      </c>
      <c r="Q62" s="61"/>
      <c r="R62" s="61">
        <f t="shared" ref="R62:R75" si="40">L62+O62</f>
        <v>469000</v>
      </c>
      <c r="S62" s="6">
        <f t="shared" ref="S62:S75" si="41">O62/R62</f>
        <v>0.8</v>
      </c>
      <c r="T62" s="7">
        <f t="shared" ref="T62:T75" si="42">P62/(I62+J62)</f>
        <v>15633.333333333334</v>
      </c>
      <c r="U62" s="7" t="e">
        <f t="shared" ref="U62:U75" si="43">Q62/K62</f>
        <v>#DIV/0!</v>
      </c>
      <c r="V62" s="9" t="s">
        <v>190</v>
      </c>
      <c r="W62" s="23"/>
      <c r="X62" s="23"/>
      <c r="Y62" s="34">
        <v>24</v>
      </c>
      <c r="Z62" s="35">
        <v>7</v>
      </c>
      <c r="AA62" s="10"/>
      <c r="AB62" s="26"/>
      <c r="AC62" s="40">
        <f t="shared" si="29"/>
        <v>16800</v>
      </c>
      <c r="AD62" s="40">
        <f t="shared" si="30"/>
        <v>0</v>
      </c>
      <c r="AE62" s="56">
        <f t="shared" si="31"/>
        <v>392000</v>
      </c>
    </row>
    <row r="63" spans="1:31" ht="36" x14ac:dyDescent="0.2">
      <c r="A63" s="21">
        <v>58</v>
      </c>
      <c r="B63" s="3" t="s">
        <v>162</v>
      </c>
      <c r="C63" s="3" t="s">
        <v>163</v>
      </c>
      <c r="D63" s="4" t="s">
        <v>159</v>
      </c>
      <c r="E63" s="4" t="s">
        <v>81</v>
      </c>
      <c r="F63" s="4" t="s">
        <v>27</v>
      </c>
      <c r="G63" s="4" t="s">
        <v>31</v>
      </c>
      <c r="H63" s="5">
        <f t="shared" si="38"/>
        <v>40</v>
      </c>
      <c r="I63" s="5">
        <v>40</v>
      </c>
      <c r="J63" s="5"/>
      <c r="K63" s="5"/>
      <c r="L63" s="61">
        <f t="shared" si="39"/>
        <v>1384866</v>
      </c>
      <c r="M63" s="61">
        <v>1384866</v>
      </c>
      <c r="N63" s="61"/>
      <c r="O63" s="61">
        <f t="shared" si="33"/>
        <v>800000</v>
      </c>
      <c r="P63" s="61">
        <v>800000</v>
      </c>
      <c r="Q63" s="61"/>
      <c r="R63" s="61">
        <f t="shared" si="40"/>
        <v>2184866</v>
      </c>
      <c r="S63" s="6">
        <f t="shared" si="41"/>
        <v>0.36615517839537987</v>
      </c>
      <c r="T63" s="7">
        <f t="shared" si="42"/>
        <v>20000</v>
      </c>
      <c r="U63" s="7" t="e">
        <f t="shared" si="43"/>
        <v>#DIV/0!</v>
      </c>
      <c r="V63" s="9" t="s">
        <v>190</v>
      </c>
      <c r="W63" s="23"/>
      <c r="X63" s="23"/>
      <c r="Y63" s="34">
        <v>40</v>
      </c>
      <c r="Z63" s="35">
        <v>6</v>
      </c>
      <c r="AA63" s="10"/>
      <c r="AB63" s="26"/>
      <c r="AC63" s="40">
        <f t="shared" si="29"/>
        <v>24000</v>
      </c>
      <c r="AD63" s="40">
        <f t="shared" si="30"/>
        <v>0</v>
      </c>
      <c r="AE63" s="56">
        <f t="shared" si="31"/>
        <v>824000</v>
      </c>
    </row>
    <row r="64" spans="1:31" ht="48" x14ac:dyDescent="0.2">
      <c r="A64" s="15">
        <v>59</v>
      </c>
      <c r="B64" s="3" t="s">
        <v>164</v>
      </c>
      <c r="C64" s="3" t="s">
        <v>165</v>
      </c>
      <c r="D64" s="4" t="s">
        <v>159</v>
      </c>
      <c r="E64" s="4" t="s">
        <v>81</v>
      </c>
      <c r="F64" s="4" t="s">
        <v>80</v>
      </c>
      <c r="G64" s="4" t="s">
        <v>23</v>
      </c>
      <c r="H64" s="5">
        <f t="shared" si="38"/>
        <v>30</v>
      </c>
      <c r="I64" s="5">
        <v>30</v>
      </c>
      <c r="J64" s="5"/>
      <c r="K64" s="5"/>
      <c r="L64" s="61">
        <f t="shared" si="39"/>
        <v>310105.17</v>
      </c>
      <c r="M64" s="61">
        <v>310105.17</v>
      </c>
      <c r="N64" s="61"/>
      <c r="O64" s="61">
        <f t="shared" si="33"/>
        <v>600000</v>
      </c>
      <c r="P64" s="61">
        <v>600000</v>
      </c>
      <c r="Q64" s="61"/>
      <c r="R64" s="61">
        <f t="shared" si="40"/>
        <v>910105.16999999993</v>
      </c>
      <c r="S64" s="6">
        <f t="shared" si="41"/>
        <v>0.65926446720437826</v>
      </c>
      <c r="T64" s="7">
        <f t="shared" si="42"/>
        <v>20000</v>
      </c>
      <c r="U64" s="7" t="e">
        <f t="shared" si="43"/>
        <v>#DIV/0!</v>
      </c>
      <c r="V64" s="9" t="s">
        <v>190</v>
      </c>
      <c r="W64" s="23"/>
      <c r="X64" s="23"/>
      <c r="Y64" s="15"/>
      <c r="Z64" s="15"/>
      <c r="AA64" s="15"/>
      <c r="AB64" s="15"/>
      <c r="AC64" s="40">
        <f t="shared" si="29"/>
        <v>0</v>
      </c>
      <c r="AD64" s="40">
        <f t="shared" si="30"/>
        <v>0</v>
      </c>
      <c r="AE64" s="56">
        <f t="shared" si="31"/>
        <v>600000</v>
      </c>
    </row>
    <row r="65" spans="1:31" ht="60" x14ac:dyDescent="0.2">
      <c r="A65" s="21">
        <v>60</v>
      </c>
      <c r="B65" s="3" t="s">
        <v>166</v>
      </c>
      <c r="C65" s="3" t="s">
        <v>167</v>
      </c>
      <c r="D65" s="4" t="s">
        <v>159</v>
      </c>
      <c r="E65" s="4" t="s">
        <v>66</v>
      </c>
      <c r="F65" s="4" t="s">
        <v>63</v>
      </c>
      <c r="G65" s="4" t="s">
        <v>28</v>
      </c>
      <c r="H65" s="5">
        <f t="shared" si="38"/>
        <v>24</v>
      </c>
      <c r="I65" s="5">
        <v>24</v>
      </c>
      <c r="J65" s="5"/>
      <c r="K65" s="5"/>
      <c r="L65" s="61">
        <f t="shared" si="39"/>
        <v>120000</v>
      </c>
      <c r="M65" s="61">
        <v>120000</v>
      </c>
      <c r="N65" s="61"/>
      <c r="O65" s="61">
        <f t="shared" si="33"/>
        <v>480000</v>
      </c>
      <c r="P65" s="61">
        <v>480000</v>
      </c>
      <c r="Q65" s="61"/>
      <c r="R65" s="61">
        <f t="shared" si="40"/>
        <v>600000</v>
      </c>
      <c r="S65" s="6">
        <f t="shared" si="41"/>
        <v>0.8</v>
      </c>
      <c r="T65" s="7">
        <f t="shared" si="42"/>
        <v>20000</v>
      </c>
      <c r="U65" s="7" t="e">
        <f t="shared" si="43"/>
        <v>#DIV/0!</v>
      </c>
      <c r="V65" s="9" t="s">
        <v>190</v>
      </c>
      <c r="W65" s="23"/>
      <c r="X65" s="23"/>
      <c r="Y65" s="34">
        <v>24</v>
      </c>
      <c r="Z65" s="35">
        <v>4</v>
      </c>
      <c r="AA65" s="10"/>
      <c r="AB65" s="26"/>
      <c r="AC65" s="40">
        <f t="shared" si="29"/>
        <v>9600</v>
      </c>
      <c r="AD65" s="40">
        <f t="shared" si="30"/>
        <v>0</v>
      </c>
      <c r="AE65" s="56">
        <f t="shared" si="31"/>
        <v>489600</v>
      </c>
    </row>
    <row r="66" spans="1:31" ht="60" x14ac:dyDescent="0.2">
      <c r="A66" s="15">
        <v>61</v>
      </c>
      <c r="B66" s="3" t="s">
        <v>168</v>
      </c>
      <c r="C66" s="3" t="s">
        <v>169</v>
      </c>
      <c r="D66" s="4" t="s">
        <v>159</v>
      </c>
      <c r="E66" s="4" t="s">
        <v>34</v>
      </c>
      <c r="F66" s="4" t="s">
        <v>41</v>
      </c>
      <c r="G66" s="4" t="s">
        <v>23</v>
      </c>
      <c r="H66" s="5">
        <f t="shared" si="38"/>
        <v>16</v>
      </c>
      <c r="I66" s="5">
        <v>16</v>
      </c>
      <c r="J66" s="5"/>
      <c r="K66" s="5"/>
      <c r="L66" s="61">
        <f t="shared" si="39"/>
        <v>80000</v>
      </c>
      <c r="M66" s="61">
        <v>80000</v>
      </c>
      <c r="N66" s="61"/>
      <c r="O66" s="61">
        <f t="shared" si="33"/>
        <v>320000</v>
      </c>
      <c r="P66" s="61">
        <v>320000</v>
      </c>
      <c r="Q66" s="61"/>
      <c r="R66" s="61">
        <f>L66+O66</f>
        <v>400000</v>
      </c>
      <c r="S66" s="6">
        <f t="shared" si="41"/>
        <v>0.8</v>
      </c>
      <c r="T66" s="7">
        <f t="shared" si="42"/>
        <v>20000</v>
      </c>
      <c r="U66" s="7" t="e">
        <f t="shared" si="43"/>
        <v>#DIV/0!</v>
      </c>
      <c r="V66" s="9" t="s">
        <v>190</v>
      </c>
      <c r="W66" s="23"/>
      <c r="X66" s="23"/>
      <c r="Y66" s="34">
        <v>16</v>
      </c>
      <c r="Z66" s="35">
        <v>4</v>
      </c>
      <c r="AA66" s="10"/>
      <c r="AB66" s="26"/>
      <c r="AC66" s="40">
        <f t="shared" si="29"/>
        <v>6400</v>
      </c>
      <c r="AD66" s="40">
        <f t="shared" si="30"/>
        <v>0</v>
      </c>
      <c r="AE66" s="56">
        <f t="shared" si="31"/>
        <v>326400</v>
      </c>
    </row>
    <row r="67" spans="1:31" ht="48" x14ac:dyDescent="0.2">
      <c r="A67" s="21">
        <v>62</v>
      </c>
      <c r="B67" s="3" t="s">
        <v>170</v>
      </c>
      <c r="C67" s="3" t="s">
        <v>171</v>
      </c>
      <c r="D67" s="4" t="s">
        <v>159</v>
      </c>
      <c r="E67" s="4" t="s">
        <v>66</v>
      </c>
      <c r="F67" s="4" t="s">
        <v>21</v>
      </c>
      <c r="G67" s="4" t="s">
        <v>31</v>
      </c>
      <c r="H67" s="5">
        <f t="shared" si="38"/>
        <v>15</v>
      </c>
      <c r="I67" s="5"/>
      <c r="J67" s="5">
        <v>15</v>
      </c>
      <c r="K67" s="5"/>
      <c r="L67" s="61">
        <f t="shared" si="39"/>
        <v>42697</v>
      </c>
      <c r="M67" s="61">
        <v>42697</v>
      </c>
      <c r="N67" s="61"/>
      <c r="O67" s="61">
        <f t="shared" si="33"/>
        <v>170786</v>
      </c>
      <c r="P67" s="61">
        <v>170786</v>
      </c>
      <c r="Q67" s="61"/>
      <c r="R67" s="61">
        <f t="shared" si="40"/>
        <v>213483</v>
      </c>
      <c r="S67" s="6">
        <f t="shared" si="41"/>
        <v>0.79999812631450751</v>
      </c>
      <c r="T67" s="7">
        <f t="shared" si="42"/>
        <v>11385.733333333334</v>
      </c>
      <c r="U67" s="7" t="e">
        <f t="shared" si="43"/>
        <v>#DIV/0!</v>
      </c>
      <c r="V67" s="9" t="s">
        <v>190</v>
      </c>
      <c r="W67" s="23"/>
      <c r="X67" s="23"/>
      <c r="Y67" s="13">
        <v>15</v>
      </c>
      <c r="Z67" s="13">
        <v>4</v>
      </c>
      <c r="AA67" s="13"/>
      <c r="AB67" s="13"/>
      <c r="AC67" s="40">
        <f t="shared" si="29"/>
        <v>6000</v>
      </c>
      <c r="AD67" s="40">
        <f t="shared" si="30"/>
        <v>0</v>
      </c>
      <c r="AE67" s="56">
        <f t="shared" si="31"/>
        <v>176786</v>
      </c>
    </row>
    <row r="68" spans="1:31" ht="36" x14ac:dyDescent="0.2">
      <c r="A68" s="15">
        <v>63</v>
      </c>
      <c r="B68" s="3" t="s">
        <v>172</v>
      </c>
      <c r="C68" s="3" t="s">
        <v>173</v>
      </c>
      <c r="D68" s="4" t="s">
        <v>159</v>
      </c>
      <c r="E68" s="4" t="s">
        <v>44</v>
      </c>
      <c r="F68" s="4" t="s">
        <v>80</v>
      </c>
      <c r="G68" s="4" t="s">
        <v>23</v>
      </c>
      <c r="H68" s="5">
        <f t="shared" si="38"/>
        <v>16</v>
      </c>
      <c r="I68" s="5">
        <v>16</v>
      </c>
      <c r="J68" s="5"/>
      <c r="K68" s="5"/>
      <c r="L68" s="61">
        <f t="shared" si="39"/>
        <v>80000</v>
      </c>
      <c r="M68" s="61">
        <v>80000</v>
      </c>
      <c r="N68" s="61"/>
      <c r="O68" s="61">
        <f t="shared" si="33"/>
        <v>320000</v>
      </c>
      <c r="P68" s="61">
        <v>320000</v>
      </c>
      <c r="Q68" s="61"/>
      <c r="R68" s="61">
        <f t="shared" si="40"/>
        <v>400000</v>
      </c>
      <c r="S68" s="6">
        <f t="shared" si="41"/>
        <v>0.8</v>
      </c>
      <c r="T68" s="7">
        <f t="shared" si="42"/>
        <v>20000</v>
      </c>
      <c r="U68" s="7" t="e">
        <f t="shared" si="43"/>
        <v>#DIV/0!</v>
      </c>
      <c r="V68" s="9" t="s">
        <v>190</v>
      </c>
      <c r="W68" s="23"/>
      <c r="X68" s="23"/>
      <c r="Y68" s="13">
        <v>16</v>
      </c>
      <c r="Z68" s="13">
        <v>4</v>
      </c>
      <c r="AA68" s="13"/>
      <c r="AB68" s="13"/>
      <c r="AC68" s="40">
        <f t="shared" si="29"/>
        <v>6400</v>
      </c>
      <c r="AD68" s="40">
        <f t="shared" si="30"/>
        <v>0</v>
      </c>
      <c r="AE68" s="56">
        <f t="shared" si="31"/>
        <v>326400</v>
      </c>
    </row>
    <row r="69" spans="1:31" ht="48" x14ac:dyDescent="0.2">
      <c r="A69" s="21">
        <v>64</v>
      </c>
      <c r="B69" s="3" t="s">
        <v>174</v>
      </c>
      <c r="C69" s="3" t="s">
        <v>175</v>
      </c>
      <c r="D69" s="4" t="s">
        <v>159</v>
      </c>
      <c r="E69" s="4" t="s">
        <v>38</v>
      </c>
      <c r="F69" s="4" t="s">
        <v>81</v>
      </c>
      <c r="G69" s="4" t="s">
        <v>23</v>
      </c>
      <c r="H69" s="5">
        <f t="shared" si="38"/>
        <v>50</v>
      </c>
      <c r="I69" s="5">
        <v>50</v>
      </c>
      <c r="J69" s="5"/>
      <c r="K69" s="5"/>
      <c r="L69" s="61">
        <f t="shared" si="39"/>
        <v>250000</v>
      </c>
      <c r="M69" s="61">
        <v>250000</v>
      </c>
      <c r="N69" s="61"/>
      <c r="O69" s="61">
        <f t="shared" si="33"/>
        <v>1000000</v>
      </c>
      <c r="P69" s="61">
        <v>1000000</v>
      </c>
      <c r="Q69" s="61"/>
      <c r="R69" s="61">
        <f t="shared" si="40"/>
        <v>1250000</v>
      </c>
      <c r="S69" s="6">
        <f t="shared" si="41"/>
        <v>0.8</v>
      </c>
      <c r="T69" s="7">
        <f t="shared" si="42"/>
        <v>20000</v>
      </c>
      <c r="U69" s="7" t="e">
        <f t="shared" si="43"/>
        <v>#DIV/0!</v>
      </c>
      <c r="V69" s="9" t="s">
        <v>190</v>
      </c>
      <c r="W69" s="23"/>
      <c r="X69" s="23"/>
      <c r="Y69" s="15"/>
      <c r="Z69" s="15"/>
      <c r="AA69" s="15"/>
      <c r="AB69" s="15"/>
      <c r="AC69" s="40">
        <f t="shared" si="29"/>
        <v>0</v>
      </c>
      <c r="AD69" s="40">
        <f t="shared" si="30"/>
        <v>0</v>
      </c>
      <c r="AE69" s="56">
        <f t="shared" si="31"/>
        <v>1000000</v>
      </c>
    </row>
    <row r="70" spans="1:31" ht="60" x14ac:dyDescent="0.2">
      <c r="A70" s="15">
        <v>65</v>
      </c>
      <c r="B70" s="3" t="s">
        <v>176</v>
      </c>
      <c r="C70" s="3" t="s">
        <v>177</v>
      </c>
      <c r="D70" s="4" t="s">
        <v>159</v>
      </c>
      <c r="E70" s="4" t="s">
        <v>98</v>
      </c>
      <c r="F70" s="4" t="s">
        <v>49</v>
      </c>
      <c r="G70" s="4" t="s">
        <v>23</v>
      </c>
      <c r="H70" s="5">
        <f t="shared" si="38"/>
        <v>26</v>
      </c>
      <c r="I70" s="5">
        <v>26</v>
      </c>
      <c r="J70" s="5"/>
      <c r="K70" s="5"/>
      <c r="L70" s="61">
        <f t="shared" si="39"/>
        <v>130000</v>
      </c>
      <c r="M70" s="61">
        <v>130000</v>
      </c>
      <c r="N70" s="61"/>
      <c r="O70" s="61">
        <f t="shared" si="33"/>
        <v>520000</v>
      </c>
      <c r="P70" s="61">
        <v>520000</v>
      </c>
      <c r="Q70" s="61"/>
      <c r="R70" s="61">
        <f t="shared" si="40"/>
        <v>650000</v>
      </c>
      <c r="S70" s="6">
        <f t="shared" si="41"/>
        <v>0.8</v>
      </c>
      <c r="T70" s="7">
        <f t="shared" si="42"/>
        <v>20000</v>
      </c>
      <c r="U70" s="7" t="e">
        <f t="shared" si="43"/>
        <v>#DIV/0!</v>
      </c>
      <c r="V70" s="9" t="s">
        <v>190</v>
      </c>
      <c r="W70" s="23"/>
      <c r="X70" s="23"/>
      <c r="Y70" s="15"/>
      <c r="Z70" s="15"/>
      <c r="AA70" s="15"/>
      <c r="AB70" s="15"/>
      <c r="AC70" s="40">
        <f t="shared" ref="AC70:AC101" si="44">Y70*Z70*100</f>
        <v>0</v>
      </c>
      <c r="AD70" s="40">
        <f t="shared" ref="AD70:AD101" si="45">AA70*AB70*500</f>
        <v>0</v>
      </c>
      <c r="AE70" s="56">
        <f t="shared" ref="AE70:AE101" si="46">O70+AC70+AD70</f>
        <v>520000</v>
      </c>
    </row>
    <row r="71" spans="1:31" ht="24" x14ac:dyDescent="0.2">
      <c r="A71" s="21">
        <v>66</v>
      </c>
      <c r="B71" s="3" t="s">
        <v>178</v>
      </c>
      <c r="C71" s="3" t="s">
        <v>179</v>
      </c>
      <c r="D71" s="4" t="s">
        <v>159</v>
      </c>
      <c r="E71" s="4" t="s">
        <v>49</v>
      </c>
      <c r="F71" s="4" t="s">
        <v>49</v>
      </c>
      <c r="G71" s="4" t="s">
        <v>23</v>
      </c>
      <c r="H71" s="5">
        <f t="shared" si="38"/>
        <v>20</v>
      </c>
      <c r="I71" s="5"/>
      <c r="J71" s="5">
        <v>20</v>
      </c>
      <c r="K71" s="5"/>
      <c r="L71" s="61">
        <f t="shared" si="39"/>
        <v>450000</v>
      </c>
      <c r="M71" s="61">
        <v>450000</v>
      </c>
      <c r="N71" s="61"/>
      <c r="O71" s="61">
        <f t="shared" si="33"/>
        <v>400000</v>
      </c>
      <c r="P71" s="61">
        <v>400000</v>
      </c>
      <c r="Q71" s="61"/>
      <c r="R71" s="61">
        <f t="shared" si="40"/>
        <v>850000</v>
      </c>
      <c r="S71" s="6">
        <f>O71/R71</f>
        <v>0.47058823529411764</v>
      </c>
      <c r="T71" s="7">
        <f>P71/(I71+J71)</f>
        <v>20000</v>
      </c>
      <c r="U71" s="7" t="e">
        <f>Q71/K71</f>
        <v>#DIV/0!</v>
      </c>
      <c r="V71" s="9" t="s">
        <v>190</v>
      </c>
      <c r="W71" s="23"/>
      <c r="X71" s="23"/>
      <c r="Y71" s="15"/>
      <c r="Z71" s="15"/>
      <c r="AA71" s="15"/>
      <c r="AB71" s="15"/>
      <c r="AC71" s="40">
        <f t="shared" si="44"/>
        <v>0</v>
      </c>
      <c r="AD71" s="40">
        <f t="shared" si="45"/>
        <v>0</v>
      </c>
      <c r="AE71" s="56">
        <f t="shared" si="46"/>
        <v>400000</v>
      </c>
    </row>
    <row r="72" spans="1:31" ht="36" x14ac:dyDescent="0.2">
      <c r="A72" s="15">
        <v>67</v>
      </c>
      <c r="B72" s="3" t="s">
        <v>180</v>
      </c>
      <c r="C72" s="3" t="s">
        <v>181</v>
      </c>
      <c r="D72" s="4" t="s">
        <v>159</v>
      </c>
      <c r="E72" s="4" t="s">
        <v>81</v>
      </c>
      <c r="F72" s="4" t="s">
        <v>26</v>
      </c>
      <c r="G72" s="4" t="s">
        <v>31</v>
      </c>
      <c r="H72" s="5">
        <f t="shared" si="38"/>
        <v>40</v>
      </c>
      <c r="I72" s="5">
        <v>40</v>
      </c>
      <c r="J72" s="5"/>
      <c r="K72" s="5"/>
      <c r="L72" s="61">
        <f t="shared" si="39"/>
        <v>258864</v>
      </c>
      <c r="M72" s="61">
        <v>258864</v>
      </c>
      <c r="N72" s="61"/>
      <c r="O72" s="61">
        <f t="shared" si="33"/>
        <v>800000</v>
      </c>
      <c r="P72" s="61">
        <v>800000</v>
      </c>
      <c r="Q72" s="61"/>
      <c r="R72" s="61">
        <f t="shared" si="40"/>
        <v>1058864</v>
      </c>
      <c r="S72" s="6">
        <f>O72/R72</f>
        <v>0.75552667764698767</v>
      </c>
      <c r="T72" s="7">
        <f>P72/(I72+J72)</f>
        <v>20000</v>
      </c>
      <c r="U72" s="7" t="e">
        <f>Q72/K72</f>
        <v>#DIV/0!</v>
      </c>
      <c r="V72" s="9" t="s">
        <v>190</v>
      </c>
      <c r="W72" s="23"/>
      <c r="X72" s="23"/>
      <c r="Y72" s="15"/>
      <c r="Z72" s="15"/>
      <c r="AA72" s="15"/>
      <c r="AB72" s="15"/>
      <c r="AC72" s="40">
        <f t="shared" si="44"/>
        <v>0</v>
      </c>
      <c r="AD72" s="40">
        <f t="shared" si="45"/>
        <v>0</v>
      </c>
      <c r="AE72" s="56">
        <f t="shared" si="46"/>
        <v>800000</v>
      </c>
    </row>
    <row r="73" spans="1:31" ht="36" x14ac:dyDescent="0.2">
      <c r="A73" s="21">
        <v>68</v>
      </c>
      <c r="B73" s="3" t="s">
        <v>182</v>
      </c>
      <c r="C73" s="3" t="s">
        <v>183</v>
      </c>
      <c r="D73" s="4" t="s">
        <v>159</v>
      </c>
      <c r="E73" s="4" t="s">
        <v>66</v>
      </c>
      <c r="F73" s="4" t="s">
        <v>80</v>
      </c>
      <c r="G73" s="4" t="s">
        <v>23</v>
      </c>
      <c r="H73" s="5">
        <f t="shared" si="38"/>
        <v>40</v>
      </c>
      <c r="I73" s="5">
        <v>40</v>
      </c>
      <c r="J73" s="5"/>
      <c r="K73" s="5"/>
      <c r="L73" s="61">
        <f t="shared" si="39"/>
        <v>199400</v>
      </c>
      <c r="M73" s="61">
        <v>199400</v>
      </c>
      <c r="N73" s="61"/>
      <c r="O73" s="61">
        <f t="shared" si="33"/>
        <v>797600</v>
      </c>
      <c r="P73" s="61">
        <v>797600</v>
      </c>
      <c r="Q73" s="61"/>
      <c r="R73" s="61">
        <f t="shared" si="40"/>
        <v>997000</v>
      </c>
      <c r="S73" s="6">
        <f>O73/R73</f>
        <v>0.8</v>
      </c>
      <c r="T73" s="7">
        <f>P73/(I73+J73)</f>
        <v>19940</v>
      </c>
      <c r="U73" s="7" t="e">
        <f>Q73/K73</f>
        <v>#DIV/0!</v>
      </c>
      <c r="V73" s="9" t="s">
        <v>190</v>
      </c>
      <c r="W73" s="23"/>
      <c r="X73" s="23"/>
      <c r="Y73" s="15"/>
      <c r="Z73" s="15"/>
      <c r="AA73" s="15"/>
      <c r="AB73" s="15"/>
      <c r="AC73" s="40">
        <f t="shared" si="44"/>
        <v>0</v>
      </c>
      <c r="AD73" s="40">
        <f t="shared" si="45"/>
        <v>0</v>
      </c>
      <c r="AE73" s="56">
        <f t="shared" si="46"/>
        <v>797600</v>
      </c>
    </row>
    <row r="74" spans="1:31" ht="72" x14ac:dyDescent="0.2">
      <c r="A74" s="15">
        <v>69</v>
      </c>
      <c r="B74" s="3" t="s">
        <v>184</v>
      </c>
      <c r="C74" s="3" t="s">
        <v>185</v>
      </c>
      <c r="D74" s="4" t="s">
        <v>159</v>
      </c>
      <c r="E74" s="4" t="s">
        <v>56</v>
      </c>
      <c r="F74" s="4" t="s">
        <v>49</v>
      </c>
      <c r="G74" s="4" t="s">
        <v>31</v>
      </c>
      <c r="H74" s="5">
        <f t="shared" si="38"/>
        <v>20</v>
      </c>
      <c r="I74" s="5">
        <v>20</v>
      </c>
      <c r="J74" s="5"/>
      <c r="K74" s="5"/>
      <c r="L74" s="61">
        <f t="shared" si="39"/>
        <v>63800</v>
      </c>
      <c r="M74" s="61">
        <v>63800</v>
      </c>
      <c r="N74" s="61"/>
      <c r="O74" s="61">
        <f t="shared" si="33"/>
        <v>255200</v>
      </c>
      <c r="P74" s="61">
        <v>255200</v>
      </c>
      <c r="Q74" s="61"/>
      <c r="R74" s="61">
        <f t="shared" si="40"/>
        <v>319000</v>
      </c>
      <c r="S74" s="6">
        <f>O74/R74</f>
        <v>0.8</v>
      </c>
      <c r="T74" s="7">
        <f>P74/(I74+J74)</f>
        <v>12760</v>
      </c>
      <c r="U74" s="7" t="e">
        <f>Q74/K74</f>
        <v>#DIV/0!</v>
      </c>
      <c r="V74" s="9" t="s">
        <v>190</v>
      </c>
      <c r="W74" s="23"/>
      <c r="X74" s="23"/>
      <c r="Y74" s="13">
        <v>20</v>
      </c>
      <c r="Z74" s="13">
        <v>6</v>
      </c>
      <c r="AA74" s="13"/>
      <c r="AB74" s="13"/>
      <c r="AC74" s="40">
        <f t="shared" si="44"/>
        <v>12000</v>
      </c>
      <c r="AD74" s="40">
        <f t="shared" si="45"/>
        <v>0</v>
      </c>
      <c r="AE74" s="56">
        <f t="shared" si="46"/>
        <v>267200</v>
      </c>
    </row>
    <row r="75" spans="1:31" ht="36" x14ac:dyDescent="0.2">
      <c r="A75" s="21">
        <v>70</v>
      </c>
      <c r="B75" s="11" t="s">
        <v>186</v>
      </c>
      <c r="C75" s="11" t="s">
        <v>187</v>
      </c>
      <c r="D75" s="4" t="s">
        <v>159</v>
      </c>
      <c r="E75" s="4" t="s">
        <v>44</v>
      </c>
      <c r="F75" s="4" t="s">
        <v>26</v>
      </c>
      <c r="G75" s="4" t="s">
        <v>23</v>
      </c>
      <c r="H75" s="5">
        <f t="shared" si="38"/>
        <v>10</v>
      </c>
      <c r="I75" s="5">
        <v>10</v>
      </c>
      <c r="J75" s="5"/>
      <c r="K75" s="5"/>
      <c r="L75" s="61">
        <f t="shared" si="39"/>
        <v>17978</v>
      </c>
      <c r="M75" s="61">
        <v>17978</v>
      </c>
      <c r="N75" s="61"/>
      <c r="O75" s="61">
        <f t="shared" si="33"/>
        <v>71912</v>
      </c>
      <c r="P75" s="61">
        <v>71912</v>
      </c>
      <c r="Q75" s="61"/>
      <c r="R75" s="61">
        <f t="shared" si="40"/>
        <v>89890</v>
      </c>
      <c r="S75" s="6">
        <f t="shared" si="41"/>
        <v>0.8</v>
      </c>
      <c r="T75" s="7">
        <f t="shared" si="42"/>
        <v>7191.2</v>
      </c>
      <c r="U75" s="7" t="e">
        <f t="shared" si="43"/>
        <v>#DIV/0!</v>
      </c>
      <c r="V75" s="9" t="s">
        <v>190</v>
      </c>
      <c r="W75" s="23"/>
      <c r="X75" s="23"/>
      <c r="Y75" s="34">
        <v>10</v>
      </c>
      <c r="Z75" s="35">
        <v>10</v>
      </c>
      <c r="AA75" s="10"/>
      <c r="AB75" s="26"/>
      <c r="AC75" s="40">
        <f t="shared" si="44"/>
        <v>10000</v>
      </c>
      <c r="AD75" s="40">
        <f t="shared" si="45"/>
        <v>0</v>
      </c>
      <c r="AE75" s="56">
        <f t="shared" si="46"/>
        <v>81912</v>
      </c>
    </row>
    <row r="76" spans="1:31" ht="48" x14ac:dyDescent="0.2">
      <c r="A76" s="15">
        <v>71</v>
      </c>
      <c r="B76" s="3" t="s">
        <v>188</v>
      </c>
      <c r="C76" s="3" t="s">
        <v>189</v>
      </c>
      <c r="D76" s="4" t="s">
        <v>48</v>
      </c>
      <c r="E76" s="4" t="s">
        <v>41</v>
      </c>
      <c r="F76" s="4" t="s">
        <v>37</v>
      </c>
      <c r="G76" s="4" t="s">
        <v>23</v>
      </c>
      <c r="H76" s="5">
        <f>I76+J76+K76</f>
        <v>8</v>
      </c>
      <c r="I76" s="5">
        <v>8</v>
      </c>
      <c r="J76" s="5"/>
      <c r="K76" s="5"/>
      <c r="L76" s="61">
        <f>M76+N76</f>
        <v>576131</v>
      </c>
      <c r="M76" s="61">
        <v>576131</v>
      </c>
      <c r="N76" s="61"/>
      <c r="O76" s="61">
        <f>P76+Q76</f>
        <v>160000</v>
      </c>
      <c r="P76" s="61">
        <v>160000</v>
      </c>
      <c r="Q76" s="61"/>
      <c r="R76" s="61">
        <f>L76+O76</f>
        <v>736131</v>
      </c>
      <c r="S76" s="6">
        <f>O76/R76</f>
        <v>0.21735261794436045</v>
      </c>
      <c r="T76" s="7">
        <f>P76/(I76+J76)</f>
        <v>20000</v>
      </c>
      <c r="U76" s="7" t="e">
        <f>Q76/K76</f>
        <v>#DIV/0!</v>
      </c>
      <c r="V76" s="9" t="s">
        <v>190</v>
      </c>
      <c r="W76" s="15"/>
      <c r="X76" s="15"/>
      <c r="Y76" s="15">
        <v>8</v>
      </c>
      <c r="Z76" s="32">
        <v>4</v>
      </c>
      <c r="AA76" s="15"/>
      <c r="AB76" s="32"/>
      <c r="AC76" s="40">
        <f t="shared" si="44"/>
        <v>3200</v>
      </c>
      <c r="AD76" s="40">
        <f t="shared" si="45"/>
        <v>0</v>
      </c>
      <c r="AE76" s="56">
        <f t="shared" si="46"/>
        <v>163200</v>
      </c>
    </row>
    <row r="77" spans="1:31" ht="36" x14ac:dyDescent="0.2">
      <c r="A77" s="21">
        <v>72</v>
      </c>
      <c r="B77" s="3" t="s">
        <v>191</v>
      </c>
      <c r="C77" s="3" t="s">
        <v>192</v>
      </c>
      <c r="D77" s="4" t="s">
        <v>48</v>
      </c>
      <c r="E77" s="4" t="s">
        <v>80</v>
      </c>
      <c r="F77" s="4" t="s">
        <v>63</v>
      </c>
      <c r="G77" s="4" t="s">
        <v>28</v>
      </c>
      <c r="H77" s="5">
        <f>I77+J77+K77</f>
        <v>18</v>
      </c>
      <c r="I77" s="5">
        <v>18</v>
      </c>
      <c r="J77" s="5"/>
      <c r="K77" s="5"/>
      <c r="L77" s="61">
        <f>M77+N77</f>
        <v>90000</v>
      </c>
      <c r="M77" s="61">
        <v>90000</v>
      </c>
      <c r="N77" s="61"/>
      <c r="O77" s="61">
        <f>P77+Q77</f>
        <v>360000</v>
      </c>
      <c r="P77" s="61">
        <v>360000</v>
      </c>
      <c r="Q77" s="61"/>
      <c r="R77" s="61">
        <f>L77+O77</f>
        <v>450000</v>
      </c>
      <c r="S77" s="6">
        <f>O77/R77</f>
        <v>0.8</v>
      </c>
      <c r="T77" s="7">
        <f>P77/(I77+J77)</f>
        <v>20000</v>
      </c>
      <c r="U77" s="7" t="e">
        <f>Q77/K77</f>
        <v>#DIV/0!</v>
      </c>
      <c r="V77" s="9" t="s">
        <v>190</v>
      </c>
      <c r="W77" s="15"/>
      <c r="X77" s="15"/>
      <c r="Y77" s="15">
        <v>18</v>
      </c>
      <c r="Z77" s="32">
        <v>4</v>
      </c>
      <c r="AA77" s="15"/>
      <c r="AB77" s="32"/>
      <c r="AC77" s="40">
        <f t="shared" si="44"/>
        <v>7200</v>
      </c>
      <c r="AD77" s="40">
        <f t="shared" si="45"/>
        <v>0</v>
      </c>
      <c r="AE77" s="56">
        <f t="shared" si="46"/>
        <v>367200</v>
      </c>
    </row>
    <row r="78" spans="1:31" ht="36" x14ac:dyDescent="0.2">
      <c r="A78" s="15">
        <v>73</v>
      </c>
      <c r="B78" s="3" t="s">
        <v>193</v>
      </c>
      <c r="C78" s="24" t="s">
        <v>194</v>
      </c>
      <c r="D78" s="4" t="s">
        <v>146</v>
      </c>
      <c r="E78" s="4" t="s">
        <v>63</v>
      </c>
      <c r="F78" s="4" t="s">
        <v>41</v>
      </c>
      <c r="G78" s="4" t="s">
        <v>23</v>
      </c>
      <c r="H78" s="5">
        <f>I78+J78+K78</f>
        <v>20</v>
      </c>
      <c r="I78" s="5">
        <v>20</v>
      </c>
      <c r="J78" s="5"/>
      <c r="K78" s="5"/>
      <c r="L78" s="61">
        <f t="shared" ref="L78:L87" si="47">M78+N78</f>
        <v>100000</v>
      </c>
      <c r="M78" s="64">
        <v>100000</v>
      </c>
      <c r="N78" s="64"/>
      <c r="O78" s="61">
        <f>P78+Q78</f>
        <v>400000</v>
      </c>
      <c r="P78" s="64">
        <v>400000</v>
      </c>
      <c r="Q78" s="64"/>
      <c r="R78" s="61">
        <f t="shared" ref="R78:R87" si="48">L78+O78</f>
        <v>500000</v>
      </c>
      <c r="S78" s="6">
        <f t="shared" ref="S78:S87" si="49">O78/R78</f>
        <v>0.8</v>
      </c>
      <c r="T78" s="7">
        <f>P78/(I78+J78)</f>
        <v>20000</v>
      </c>
      <c r="U78" s="7"/>
      <c r="V78" s="9" t="s">
        <v>190</v>
      </c>
      <c r="W78" s="14"/>
      <c r="X78" s="14"/>
      <c r="Y78" s="15"/>
      <c r="Z78" s="15"/>
      <c r="AA78" s="15"/>
      <c r="AB78" s="15"/>
      <c r="AC78" s="40">
        <f t="shared" si="44"/>
        <v>0</v>
      </c>
      <c r="AD78" s="40">
        <f t="shared" si="45"/>
        <v>0</v>
      </c>
      <c r="AE78" s="56">
        <f t="shared" si="46"/>
        <v>400000</v>
      </c>
    </row>
    <row r="79" spans="1:31" ht="48" x14ac:dyDescent="0.2">
      <c r="A79" s="21">
        <v>74</v>
      </c>
      <c r="B79" s="3" t="s">
        <v>195</v>
      </c>
      <c r="C79" s="24" t="s">
        <v>196</v>
      </c>
      <c r="D79" s="4" t="s">
        <v>146</v>
      </c>
      <c r="E79" s="4" t="s">
        <v>49</v>
      </c>
      <c r="F79" s="4" t="s">
        <v>21</v>
      </c>
      <c r="G79" s="4" t="s">
        <v>23</v>
      </c>
      <c r="H79" s="5">
        <f t="shared" ref="H79:H87" si="50">I79+J79+K79</f>
        <v>10</v>
      </c>
      <c r="I79" s="5">
        <v>10</v>
      </c>
      <c r="J79" s="5"/>
      <c r="K79" s="5"/>
      <c r="L79" s="61">
        <f t="shared" si="47"/>
        <v>65000</v>
      </c>
      <c r="M79" s="64">
        <v>65000</v>
      </c>
      <c r="N79" s="64"/>
      <c r="O79" s="61">
        <f t="shared" ref="O79:O87" si="51">P79+Q79</f>
        <v>200000</v>
      </c>
      <c r="P79" s="64">
        <v>200000</v>
      </c>
      <c r="Q79" s="64"/>
      <c r="R79" s="61">
        <f t="shared" si="48"/>
        <v>265000</v>
      </c>
      <c r="S79" s="6">
        <f t="shared" si="49"/>
        <v>0.75471698113207553</v>
      </c>
      <c r="T79" s="7">
        <f t="shared" ref="T79:T85" si="52">P79/(I79+J79)</f>
        <v>20000</v>
      </c>
      <c r="U79" s="7"/>
      <c r="V79" s="9" t="s">
        <v>190</v>
      </c>
      <c r="W79" s="14"/>
      <c r="X79" s="14"/>
      <c r="Y79" s="15"/>
      <c r="Z79" s="15"/>
      <c r="AA79" s="15"/>
      <c r="AB79" s="15"/>
      <c r="AC79" s="40">
        <f t="shared" si="44"/>
        <v>0</v>
      </c>
      <c r="AD79" s="40">
        <f t="shared" si="45"/>
        <v>0</v>
      </c>
      <c r="AE79" s="56">
        <f t="shared" si="46"/>
        <v>200000</v>
      </c>
    </row>
    <row r="80" spans="1:31" ht="60" x14ac:dyDescent="0.2">
      <c r="A80" s="15">
        <v>75</v>
      </c>
      <c r="B80" s="3" t="s">
        <v>197</v>
      </c>
      <c r="C80" s="24" t="s">
        <v>198</v>
      </c>
      <c r="D80" s="4" t="s">
        <v>146</v>
      </c>
      <c r="E80" s="4" t="s">
        <v>26</v>
      </c>
      <c r="F80" s="4" t="s">
        <v>27</v>
      </c>
      <c r="G80" s="4" t="s">
        <v>23</v>
      </c>
      <c r="H80" s="5">
        <f t="shared" si="50"/>
        <v>45</v>
      </c>
      <c r="I80" s="5">
        <v>45</v>
      </c>
      <c r="J80" s="5"/>
      <c r="K80" s="5"/>
      <c r="L80" s="61">
        <f t="shared" si="47"/>
        <v>385350</v>
      </c>
      <c r="M80" s="64">
        <v>385350</v>
      </c>
      <c r="N80" s="64"/>
      <c r="O80" s="61">
        <f t="shared" si="51"/>
        <v>900000</v>
      </c>
      <c r="P80" s="64">
        <v>900000</v>
      </c>
      <c r="Q80" s="64"/>
      <c r="R80" s="61">
        <f t="shared" si="48"/>
        <v>1285350</v>
      </c>
      <c r="S80" s="6">
        <f t="shared" si="49"/>
        <v>0.70019838954370406</v>
      </c>
      <c r="T80" s="7">
        <f t="shared" si="52"/>
        <v>20000</v>
      </c>
      <c r="U80" s="7"/>
      <c r="V80" s="9" t="s">
        <v>190</v>
      </c>
      <c r="W80" s="14"/>
      <c r="X80" s="14"/>
      <c r="Y80" s="15"/>
      <c r="Z80" s="15"/>
      <c r="AA80" s="15"/>
      <c r="AB80" s="15"/>
      <c r="AC80" s="40">
        <f t="shared" si="44"/>
        <v>0</v>
      </c>
      <c r="AD80" s="40">
        <f t="shared" si="45"/>
        <v>0</v>
      </c>
      <c r="AE80" s="56">
        <f t="shared" si="46"/>
        <v>900000</v>
      </c>
    </row>
    <row r="81" spans="1:31" ht="48" x14ac:dyDescent="0.2">
      <c r="A81" s="21">
        <v>76</v>
      </c>
      <c r="B81" s="3" t="s">
        <v>199</v>
      </c>
      <c r="C81" s="24" t="s">
        <v>200</v>
      </c>
      <c r="D81" s="4" t="s">
        <v>146</v>
      </c>
      <c r="E81" s="4" t="s">
        <v>49</v>
      </c>
      <c r="F81" s="4" t="s">
        <v>38</v>
      </c>
      <c r="G81" s="4" t="s">
        <v>23</v>
      </c>
      <c r="H81" s="5">
        <f t="shared" si="50"/>
        <v>20</v>
      </c>
      <c r="I81" s="5">
        <v>20</v>
      </c>
      <c r="J81" s="5"/>
      <c r="K81" s="5"/>
      <c r="L81" s="61">
        <f t="shared" si="47"/>
        <v>203689</v>
      </c>
      <c r="M81" s="64">
        <v>203689</v>
      </c>
      <c r="N81" s="64"/>
      <c r="O81" s="61">
        <f t="shared" si="51"/>
        <v>400000</v>
      </c>
      <c r="P81" s="64">
        <v>400000</v>
      </c>
      <c r="Q81" s="64"/>
      <c r="R81" s="61">
        <f t="shared" si="48"/>
        <v>603689</v>
      </c>
      <c r="S81" s="6">
        <f t="shared" si="49"/>
        <v>0.6625928251135933</v>
      </c>
      <c r="T81" s="7">
        <f t="shared" si="52"/>
        <v>20000</v>
      </c>
      <c r="U81" s="7"/>
      <c r="V81" s="9" t="s">
        <v>190</v>
      </c>
      <c r="W81" s="14"/>
      <c r="X81" s="14"/>
      <c r="Y81" s="15"/>
      <c r="Z81" s="15"/>
      <c r="AA81" s="15"/>
      <c r="AB81" s="15"/>
      <c r="AC81" s="40">
        <f t="shared" si="44"/>
        <v>0</v>
      </c>
      <c r="AD81" s="40">
        <f t="shared" si="45"/>
        <v>0</v>
      </c>
      <c r="AE81" s="56">
        <f t="shared" si="46"/>
        <v>400000</v>
      </c>
    </row>
    <row r="82" spans="1:31" ht="36" x14ac:dyDescent="0.2">
      <c r="A82" s="15">
        <v>77</v>
      </c>
      <c r="B82" s="3" t="s">
        <v>201</v>
      </c>
      <c r="C82" s="24" t="s">
        <v>202</v>
      </c>
      <c r="D82" s="4" t="s">
        <v>146</v>
      </c>
      <c r="E82" s="4" t="s">
        <v>49</v>
      </c>
      <c r="F82" s="4" t="s">
        <v>49</v>
      </c>
      <c r="G82" s="4" t="s">
        <v>23</v>
      </c>
      <c r="H82" s="5">
        <f t="shared" si="50"/>
        <v>21</v>
      </c>
      <c r="I82" s="5">
        <v>21</v>
      </c>
      <c r="J82" s="5"/>
      <c r="K82" s="5"/>
      <c r="L82" s="61">
        <f t="shared" si="47"/>
        <v>590000</v>
      </c>
      <c r="M82" s="64">
        <v>590000</v>
      </c>
      <c r="N82" s="64"/>
      <c r="O82" s="61">
        <f t="shared" si="51"/>
        <v>420000</v>
      </c>
      <c r="P82" s="64">
        <v>420000</v>
      </c>
      <c r="Q82" s="64"/>
      <c r="R82" s="61">
        <f t="shared" si="48"/>
        <v>1010000</v>
      </c>
      <c r="S82" s="6">
        <f t="shared" si="49"/>
        <v>0.41584158415841582</v>
      </c>
      <c r="T82" s="7">
        <f t="shared" si="52"/>
        <v>20000</v>
      </c>
      <c r="U82" s="7"/>
      <c r="V82" s="9" t="s">
        <v>190</v>
      </c>
      <c r="W82" s="14"/>
      <c r="X82" s="14"/>
      <c r="Y82" s="15"/>
      <c r="Z82" s="15"/>
      <c r="AA82" s="15"/>
      <c r="AB82" s="15"/>
      <c r="AC82" s="40">
        <f t="shared" si="44"/>
        <v>0</v>
      </c>
      <c r="AD82" s="40">
        <f t="shared" si="45"/>
        <v>0</v>
      </c>
      <c r="AE82" s="56">
        <f t="shared" si="46"/>
        <v>420000</v>
      </c>
    </row>
    <row r="83" spans="1:31" ht="36" x14ac:dyDescent="0.2">
      <c r="A83" s="21">
        <v>78</v>
      </c>
      <c r="B83" s="3" t="s">
        <v>203</v>
      </c>
      <c r="C83" s="24" t="s">
        <v>204</v>
      </c>
      <c r="D83" s="4" t="s">
        <v>146</v>
      </c>
      <c r="E83" s="4" t="s">
        <v>21</v>
      </c>
      <c r="F83" s="4" t="s">
        <v>21</v>
      </c>
      <c r="G83" s="4" t="s">
        <v>31</v>
      </c>
      <c r="H83" s="5">
        <f t="shared" si="50"/>
        <v>76</v>
      </c>
      <c r="I83" s="5">
        <v>76</v>
      </c>
      <c r="J83" s="5"/>
      <c r="K83" s="5"/>
      <c r="L83" s="61">
        <f t="shared" si="47"/>
        <v>841101</v>
      </c>
      <c r="M83" s="64">
        <v>841101</v>
      </c>
      <c r="N83" s="64"/>
      <c r="O83" s="61">
        <f t="shared" si="51"/>
        <v>1520000</v>
      </c>
      <c r="P83" s="64">
        <v>1520000</v>
      </c>
      <c r="Q83" s="64"/>
      <c r="R83" s="61">
        <f t="shared" si="48"/>
        <v>2361101</v>
      </c>
      <c r="S83" s="6">
        <f t="shared" si="49"/>
        <v>0.64376746272184038</v>
      </c>
      <c r="T83" s="7">
        <f t="shared" si="52"/>
        <v>20000</v>
      </c>
      <c r="U83" s="7"/>
      <c r="V83" s="9" t="s">
        <v>190</v>
      </c>
      <c r="W83" s="14"/>
      <c r="X83" s="14"/>
      <c r="Y83" s="15"/>
      <c r="Z83" s="15"/>
      <c r="AA83" s="15"/>
      <c r="AB83" s="15"/>
      <c r="AC83" s="40">
        <f t="shared" si="44"/>
        <v>0</v>
      </c>
      <c r="AD83" s="40">
        <f t="shared" si="45"/>
        <v>0</v>
      </c>
      <c r="AE83" s="56">
        <f t="shared" si="46"/>
        <v>1520000</v>
      </c>
    </row>
    <row r="84" spans="1:31" ht="36" x14ac:dyDescent="0.2">
      <c r="A84" s="15">
        <v>79</v>
      </c>
      <c r="B84" s="17" t="s">
        <v>205</v>
      </c>
      <c r="C84" s="24" t="s">
        <v>206</v>
      </c>
      <c r="D84" s="4" t="s">
        <v>146</v>
      </c>
      <c r="E84" s="4" t="s">
        <v>26</v>
      </c>
      <c r="F84" s="4" t="s">
        <v>37</v>
      </c>
      <c r="G84" s="4" t="s">
        <v>23</v>
      </c>
      <c r="H84" s="5">
        <f t="shared" si="50"/>
        <v>21</v>
      </c>
      <c r="I84" s="5">
        <v>21</v>
      </c>
      <c r="J84" s="5"/>
      <c r="K84" s="5"/>
      <c r="L84" s="61">
        <f t="shared" si="47"/>
        <v>597911</v>
      </c>
      <c r="M84" s="64">
        <v>597911</v>
      </c>
      <c r="N84" s="64"/>
      <c r="O84" s="61">
        <f t="shared" si="51"/>
        <v>420000</v>
      </c>
      <c r="P84" s="64">
        <v>420000</v>
      </c>
      <c r="Q84" s="64"/>
      <c r="R84" s="61">
        <f t="shared" si="48"/>
        <v>1017911</v>
      </c>
      <c r="S84" s="6">
        <f t="shared" si="49"/>
        <v>0.41260974682462415</v>
      </c>
      <c r="T84" s="7">
        <f t="shared" si="52"/>
        <v>20000</v>
      </c>
      <c r="U84" s="7"/>
      <c r="V84" s="9" t="s">
        <v>190</v>
      </c>
      <c r="W84" s="14"/>
      <c r="X84" s="14"/>
      <c r="Y84" s="15"/>
      <c r="Z84" s="15"/>
      <c r="AA84" s="15"/>
      <c r="AB84" s="15"/>
      <c r="AC84" s="40">
        <f t="shared" si="44"/>
        <v>0</v>
      </c>
      <c r="AD84" s="40">
        <f t="shared" si="45"/>
        <v>0</v>
      </c>
      <c r="AE84" s="56">
        <f t="shared" si="46"/>
        <v>420000</v>
      </c>
    </row>
    <row r="85" spans="1:31" ht="60" x14ac:dyDescent="0.2">
      <c r="A85" s="21">
        <v>80</v>
      </c>
      <c r="B85" s="17" t="s">
        <v>207</v>
      </c>
      <c r="C85" s="24" t="s">
        <v>208</v>
      </c>
      <c r="D85" s="4" t="s">
        <v>146</v>
      </c>
      <c r="E85" s="4" t="s">
        <v>44</v>
      </c>
      <c r="F85" s="4" t="s">
        <v>21</v>
      </c>
      <c r="G85" s="4" t="s">
        <v>45</v>
      </c>
      <c r="H85" s="5">
        <f t="shared" si="50"/>
        <v>15</v>
      </c>
      <c r="I85" s="5">
        <v>15</v>
      </c>
      <c r="J85" s="5"/>
      <c r="K85" s="5"/>
      <c r="L85" s="61">
        <f t="shared" si="47"/>
        <v>75000</v>
      </c>
      <c r="M85" s="64">
        <v>75000</v>
      </c>
      <c r="N85" s="64"/>
      <c r="O85" s="61">
        <f t="shared" si="51"/>
        <v>300000</v>
      </c>
      <c r="P85" s="64">
        <v>300000</v>
      </c>
      <c r="Q85" s="64"/>
      <c r="R85" s="61">
        <f t="shared" si="48"/>
        <v>375000</v>
      </c>
      <c r="S85" s="6">
        <f t="shared" si="49"/>
        <v>0.8</v>
      </c>
      <c r="T85" s="7">
        <f t="shared" si="52"/>
        <v>20000</v>
      </c>
      <c r="U85" s="7"/>
      <c r="V85" s="9" t="s">
        <v>190</v>
      </c>
      <c r="W85" s="14"/>
      <c r="X85" s="14"/>
      <c r="Y85" s="14">
        <v>15</v>
      </c>
      <c r="Z85" s="36">
        <v>4</v>
      </c>
      <c r="AA85" s="34"/>
      <c r="AB85" s="35"/>
      <c r="AC85" s="40">
        <f t="shared" si="44"/>
        <v>6000</v>
      </c>
      <c r="AD85" s="40">
        <f t="shared" si="45"/>
        <v>0</v>
      </c>
      <c r="AE85" s="56">
        <f t="shared" si="46"/>
        <v>306000</v>
      </c>
    </row>
    <row r="86" spans="1:31" ht="36" x14ac:dyDescent="0.2">
      <c r="A86" s="15">
        <v>81</v>
      </c>
      <c r="B86" s="17" t="s">
        <v>209</v>
      </c>
      <c r="C86" s="24" t="s">
        <v>210</v>
      </c>
      <c r="D86" s="4" t="s">
        <v>146</v>
      </c>
      <c r="E86" s="4" t="s">
        <v>81</v>
      </c>
      <c r="F86" s="4" t="s">
        <v>49</v>
      </c>
      <c r="G86" s="4" t="s">
        <v>23</v>
      </c>
      <c r="H86" s="5">
        <f t="shared" si="50"/>
        <v>6</v>
      </c>
      <c r="I86" s="5"/>
      <c r="J86" s="5"/>
      <c r="K86" s="5">
        <v>6</v>
      </c>
      <c r="L86" s="61">
        <f t="shared" si="47"/>
        <v>10000</v>
      </c>
      <c r="M86" s="64"/>
      <c r="N86" s="64">
        <v>10000</v>
      </c>
      <c r="O86" s="61">
        <f t="shared" si="51"/>
        <v>30000</v>
      </c>
      <c r="P86" s="64"/>
      <c r="Q86" s="64">
        <v>30000</v>
      </c>
      <c r="R86" s="61">
        <f t="shared" si="48"/>
        <v>40000</v>
      </c>
      <c r="S86" s="6">
        <f t="shared" si="49"/>
        <v>0.75</v>
      </c>
      <c r="T86" s="7"/>
      <c r="U86" s="7">
        <f>Q86/K86</f>
        <v>5000</v>
      </c>
      <c r="V86" s="9" t="s">
        <v>190</v>
      </c>
      <c r="W86" s="14"/>
      <c r="X86" s="14"/>
      <c r="Y86" s="14">
        <v>6</v>
      </c>
      <c r="Z86" s="36">
        <v>5</v>
      </c>
      <c r="AA86" s="34"/>
      <c r="AB86" s="35"/>
      <c r="AC86" s="40">
        <f t="shared" si="44"/>
        <v>3000</v>
      </c>
      <c r="AD86" s="40">
        <f t="shared" si="45"/>
        <v>0</v>
      </c>
      <c r="AE86" s="56">
        <f t="shared" si="46"/>
        <v>33000</v>
      </c>
    </row>
    <row r="87" spans="1:31" ht="36" x14ac:dyDescent="0.2">
      <c r="A87" s="21">
        <v>82</v>
      </c>
      <c r="B87" s="17" t="s">
        <v>209</v>
      </c>
      <c r="C87" s="24" t="s">
        <v>210</v>
      </c>
      <c r="D87" s="4" t="s">
        <v>146</v>
      </c>
      <c r="E87" s="4" t="s">
        <v>81</v>
      </c>
      <c r="F87" s="4" t="s">
        <v>49</v>
      </c>
      <c r="G87" s="4" t="s">
        <v>23</v>
      </c>
      <c r="H87" s="5">
        <f t="shared" si="50"/>
        <v>6</v>
      </c>
      <c r="I87" s="5"/>
      <c r="J87" s="5"/>
      <c r="K87" s="5">
        <v>6</v>
      </c>
      <c r="L87" s="61">
        <f t="shared" si="47"/>
        <v>10000</v>
      </c>
      <c r="M87" s="64"/>
      <c r="N87" s="64">
        <v>10000</v>
      </c>
      <c r="O87" s="61">
        <f t="shared" si="51"/>
        <v>30000</v>
      </c>
      <c r="P87" s="64"/>
      <c r="Q87" s="64">
        <v>30000</v>
      </c>
      <c r="R87" s="61">
        <f t="shared" si="48"/>
        <v>40000</v>
      </c>
      <c r="S87" s="6">
        <f t="shared" si="49"/>
        <v>0.75</v>
      </c>
      <c r="T87" s="7"/>
      <c r="U87" s="7">
        <f>Q87/K87</f>
        <v>5000</v>
      </c>
      <c r="V87" s="9" t="s">
        <v>190</v>
      </c>
      <c r="W87" s="14"/>
      <c r="X87" s="14"/>
      <c r="Y87" s="14">
        <v>6</v>
      </c>
      <c r="Z87" s="36">
        <v>5</v>
      </c>
      <c r="AA87" s="34"/>
      <c r="AB87" s="35"/>
      <c r="AC87" s="40">
        <f t="shared" si="44"/>
        <v>3000</v>
      </c>
      <c r="AD87" s="40">
        <f t="shared" si="45"/>
        <v>0</v>
      </c>
      <c r="AE87" s="56">
        <f t="shared" si="46"/>
        <v>33000</v>
      </c>
    </row>
    <row r="88" spans="1:31" ht="72" x14ac:dyDescent="0.2">
      <c r="A88" s="15">
        <v>83</v>
      </c>
      <c r="B88" s="7" t="s">
        <v>211</v>
      </c>
      <c r="C88" s="24" t="s">
        <v>212</v>
      </c>
      <c r="D88" s="4" t="s">
        <v>22</v>
      </c>
      <c r="E88" s="4" t="s">
        <v>49</v>
      </c>
      <c r="F88" s="4" t="s">
        <v>27</v>
      </c>
      <c r="G88" s="4" t="s">
        <v>23</v>
      </c>
      <c r="H88" s="5">
        <f>I88+J88+K88</f>
        <v>15</v>
      </c>
      <c r="I88" s="5">
        <v>15</v>
      </c>
      <c r="J88" s="5">
        <v>0</v>
      </c>
      <c r="K88" s="5">
        <v>0</v>
      </c>
      <c r="L88" s="61">
        <f>M88+N88</f>
        <v>544626</v>
      </c>
      <c r="M88" s="61">
        <v>544626</v>
      </c>
      <c r="N88" s="61">
        <v>0</v>
      </c>
      <c r="O88" s="61">
        <f>P88+Q88</f>
        <v>300000</v>
      </c>
      <c r="P88" s="61">
        <v>300000</v>
      </c>
      <c r="Q88" s="61">
        <v>0</v>
      </c>
      <c r="R88" s="61">
        <f>L88+O88</f>
        <v>844626</v>
      </c>
      <c r="S88" s="25">
        <f>O88/R88</f>
        <v>0.35518679273429898</v>
      </c>
      <c r="T88" s="24">
        <f>P88/(I88+J88)</f>
        <v>20000</v>
      </c>
      <c r="U88" s="12">
        <v>0</v>
      </c>
      <c r="V88" s="9" t="s">
        <v>190</v>
      </c>
      <c r="W88" s="15"/>
      <c r="X88" s="15"/>
      <c r="Y88" s="15"/>
      <c r="Z88" s="15"/>
      <c r="AA88" s="15"/>
      <c r="AB88" s="15"/>
      <c r="AC88" s="40">
        <f t="shared" si="44"/>
        <v>0</v>
      </c>
      <c r="AD88" s="40">
        <f t="shared" si="45"/>
        <v>0</v>
      </c>
      <c r="AE88" s="56">
        <f t="shared" si="46"/>
        <v>300000</v>
      </c>
    </row>
    <row r="89" spans="1:31" ht="48" x14ac:dyDescent="0.2">
      <c r="A89" s="21">
        <v>84</v>
      </c>
      <c r="B89" s="7" t="s">
        <v>213</v>
      </c>
      <c r="C89" s="24" t="s">
        <v>214</v>
      </c>
      <c r="D89" s="4" t="s">
        <v>22</v>
      </c>
      <c r="E89" s="4" t="s">
        <v>27</v>
      </c>
      <c r="F89" s="4" t="s">
        <v>111</v>
      </c>
      <c r="G89" s="4" t="s">
        <v>23</v>
      </c>
      <c r="H89" s="5">
        <f>I89+J89+K89</f>
        <v>35</v>
      </c>
      <c r="I89" s="5">
        <v>35</v>
      </c>
      <c r="J89" s="5">
        <v>0</v>
      </c>
      <c r="K89" s="5">
        <v>0</v>
      </c>
      <c r="L89" s="61">
        <f>M89+N89</f>
        <v>42000</v>
      </c>
      <c r="M89" s="61">
        <v>42000</v>
      </c>
      <c r="N89" s="61">
        <v>0</v>
      </c>
      <c r="O89" s="61">
        <f>P89+Q89</f>
        <v>167500</v>
      </c>
      <c r="P89" s="61">
        <v>167500</v>
      </c>
      <c r="Q89" s="61">
        <v>0</v>
      </c>
      <c r="R89" s="61">
        <f>L89+O89</f>
        <v>209500</v>
      </c>
      <c r="S89" s="25">
        <f>O89/R89</f>
        <v>0.7995226730310262</v>
      </c>
      <c r="T89" s="24">
        <f>P89/(I89+J89)</f>
        <v>4785.7142857142853</v>
      </c>
      <c r="U89" s="12">
        <v>0</v>
      </c>
      <c r="V89" s="9" t="s">
        <v>190</v>
      </c>
      <c r="W89" s="15"/>
      <c r="X89" s="15"/>
      <c r="Y89" s="14">
        <v>35</v>
      </c>
      <c r="Z89" s="36">
        <v>10</v>
      </c>
      <c r="AA89" s="14">
        <v>0</v>
      </c>
      <c r="AB89" s="36">
        <v>0</v>
      </c>
      <c r="AC89" s="40">
        <f t="shared" si="44"/>
        <v>35000</v>
      </c>
      <c r="AD89" s="40">
        <f t="shared" si="45"/>
        <v>0</v>
      </c>
      <c r="AE89" s="56">
        <f t="shared" si="46"/>
        <v>202500</v>
      </c>
    </row>
    <row r="90" spans="1:31" ht="36" x14ac:dyDescent="0.2">
      <c r="A90" s="15">
        <v>85</v>
      </c>
      <c r="B90" s="3" t="s">
        <v>215</v>
      </c>
      <c r="C90" s="3" t="s">
        <v>216</v>
      </c>
      <c r="D90" s="4" t="s">
        <v>116</v>
      </c>
      <c r="E90" s="4" t="s">
        <v>111</v>
      </c>
      <c r="F90" s="4" t="s">
        <v>49</v>
      </c>
      <c r="G90" s="4" t="s">
        <v>31</v>
      </c>
      <c r="H90" s="5">
        <f>I90+J90+K90</f>
        <v>20</v>
      </c>
      <c r="I90" s="5">
        <v>20</v>
      </c>
      <c r="J90" s="5">
        <v>0</v>
      </c>
      <c r="K90" s="5">
        <v>0</v>
      </c>
      <c r="L90" s="61">
        <f>M90+N90</f>
        <v>753537.07</v>
      </c>
      <c r="M90" s="61">
        <v>753537.07</v>
      </c>
      <c r="N90" s="61">
        <v>0</v>
      </c>
      <c r="O90" s="61">
        <f>P90+Q90</f>
        <v>400000</v>
      </c>
      <c r="P90" s="61">
        <v>400000</v>
      </c>
      <c r="Q90" s="61">
        <v>0</v>
      </c>
      <c r="R90" s="61">
        <f>L90+O90</f>
        <v>1153537.0699999998</v>
      </c>
      <c r="S90" s="6">
        <f>O90/R90</f>
        <v>0.34675955407310843</v>
      </c>
      <c r="T90" s="7">
        <f>P90/(I90+J90)</f>
        <v>20000</v>
      </c>
      <c r="U90" s="7" t="e">
        <f>Q90/K90</f>
        <v>#DIV/0!</v>
      </c>
      <c r="V90" s="9" t="s">
        <v>190</v>
      </c>
      <c r="W90" s="15"/>
      <c r="X90" s="15"/>
      <c r="Y90" s="15"/>
      <c r="Z90" s="15"/>
      <c r="AA90" s="15"/>
      <c r="AB90" s="15"/>
      <c r="AC90" s="40">
        <f t="shared" si="44"/>
        <v>0</v>
      </c>
      <c r="AD90" s="40">
        <f t="shared" si="45"/>
        <v>0</v>
      </c>
      <c r="AE90" s="56">
        <f t="shared" si="46"/>
        <v>400000</v>
      </c>
    </row>
    <row r="91" spans="1:31" ht="24" x14ac:dyDescent="0.2">
      <c r="A91" s="21">
        <v>86</v>
      </c>
      <c r="B91" s="3" t="s">
        <v>217</v>
      </c>
      <c r="C91" s="3" t="s">
        <v>218</v>
      </c>
      <c r="D91" s="4" t="s">
        <v>116</v>
      </c>
      <c r="E91" s="4" t="s">
        <v>27</v>
      </c>
      <c r="F91" s="4" t="s">
        <v>38</v>
      </c>
      <c r="G91" s="4" t="s">
        <v>31</v>
      </c>
      <c r="H91" s="5">
        <f t="shared" ref="H91:H96" si="53">I91+J91+K91</f>
        <v>45</v>
      </c>
      <c r="I91" s="5">
        <v>45</v>
      </c>
      <c r="J91" s="5">
        <v>0</v>
      </c>
      <c r="K91" s="5">
        <v>0</v>
      </c>
      <c r="L91" s="61">
        <f t="shared" ref="L91:L101" si="54">M91+N91</f>
        <v>1902181</v>
      </c>
      <c r="M91" s="61">
        <v>1902181</v>
      </c>
      <c r="N91" s="61">
        <v>0</v>
      </c>
      <c r="O91" s="61">
        <f t="shared" ref="O91:O104" si="55">P91+Q91</f>
        <v>660679.1</v>
      </c>
      <c r="P91" s="61">
        <v>660679.1</v>
      </c>
      <c r="Q91" s="61">
        <v>0</v>
      </c>
      <c r="R91" s="61">
        <f t="shared" ref="R91:R110" si="56">L91+O91</f>
        <v>2562860.1</v>
      </c>
      <c r="S91" s="6">
        <f t="shared" ref="S91:S110" si="57">O91/R91</f>
        <v>0.25778976386576852</v>
      </c>
      <c r="T91" s="7">
        <f t="shared" ref="T91:T110" si="58">P91/(I91+J91)</f>
        <v>14681.757777777777</v>
      </c>
      <c r="U91" s="7" t="e">
        <f t="shared" ref="U91:U110" si="59">Q91/K91</f>
        <v>#DIV/0!</v>
      </c>
      <c r="V91" s="9" t="s">
        <v>190</v>
      </c>
      <c r="W91" s="15"/>
      <c r="X91" s="15"/>
      <c r="Y91" s="15"/>
      <c r="Z91" s="15"/>
      <c r="AA91" s="15"/>
      <c r="AB91" s="15"/>
      <c r="AC91" s="40">
        <f t="shared" si="44"/>
        <v>0</v>
      </c>
      <c r="AD91" s="40">
        <f t="shared" si="45"/>
        <v>0</v>
      </c>
      <c r="AE91" s="56">
        <f t="shared" si="46"/>
        <v>660679.1</v>
      </c>
    </row>
    <row r="92" spans="1:31" ht="36" x14ac:dyDescent="0.2">
      <c r="A92" s="15">
        <v>87</v>
      </c>
      <c r="B92" s="3" t="s">
        <v>219</v>
      </c>
      <c r="C92" s="3" t="s">
        <v>220</v>
      </c>
      <c r="D92" s="4" t="s">
        <v>116</v>
      </c>
      <c r="E92" s="4" t="s">
        <v>34</v>
      </c>
      <c r="F92" s="4" t="s">
        <v>21</v>
      </c>
      <c r="G92" s="4" t="s">
        <v>23</v>
      </c>
      <c r="H92" s="5">
        <f t="shared" si="53"/>
        <v>5</v>
      </c>
      <c r="I92" s="5">
        <v>0</v>
      </c>
      <c r="J92" s="5">
        <v>0</v>
      </c>
      <c r="K92" s="5">
        <v>5</v>
      </c>
      <c r="L92" s="61">
        <f t="shared" si="54"/>
        <v>6250</v>
      </c>
      <c r="M92" s="61">
        <v>0</v>
      </c>
      <c r="N92" s="61">
        <v>6250</v>
      </c>
      <c r="O92" s="61">
        <f t="shared" si="55"/>
        <v>25000</v>
      </c>
      <c r="P92" s="61">
        <v>0</v>
      </c>
      <c r="Q92" s="61">
        <v>25000</v>
      </c>
      <c r="R92" s="61">
        <f t="shared" si="56"/>
        <v>31250</v>
      </c>
      <c r="S92" s="6">
        <f t="shared" si="57"/>
        <v>0.8</v>
      </c>
      <c r="T92" s="7" t="e">
        <f t="shared" si="58"/>
        <v>#DIV/0!</v>
      </c>
      <c r="U92" s="7">
        <f t="shared" si="59"/>
        <v>5000</v>
      </c>
      <c r="V92" s="9" t="s">
        <v>190</v>
      </c>
      <c r="W92" s="15"/>
      <c r="X92" s="15"/>
      <c r="Y92" s="15">
        <v>4</v>
      </c>
      <c r="Z92" s="32">
        <v>9</v>
      </c>
      <c r="AA92" s="15">
        <v>1</v>
      </c>
      <c r="AB92" s="32">
        <v>9</v>
      </c>
      <c r="AC92" s="40">
        <f t="shared" si="44"/>
        <v>3600</v>
      </c>
      <c r="AD92" s="40">
        <f t="shared" si="45"/>
        <v>4500</v>
      </c>
      <c r="AE92" s="56">
        <f t="shared" si="46"/>
        <v>33100</v>
      </c>
    </row>
    <row r="93" spans="1:31" ht="36" x14ac:dyDescent="0.2">
      <c r="A93" s="21">
        <v>88</v>
      </c>
      <c r="B93" s="3" t="s">
        <v>221</v>
      </c>
      <c r="C93" s="3" t="s">
        <v>220</v>
      </c>
      <c r="D93" s="4" t="s">
        <v>116</v>
      </c>
      <c r="E93" s="4" t="s">
        <v>34</v>
      </c>
      <c r="F93" s="4" t="s">
        <v>21</v>
      </c>
      <c r="G93" s="14">
        <v>2</v>
      </c>
      <c r="H93" s="5">
        <f t="shared" si="53"/>
        <v>5</v>
      </c>
      <c r="I93" s="5">
        <v>0</v>
      </c>
      <c r="J93" s="5">
        <v>0</v>
      </c>
      <c r="K93" s="5">
        <v>5</v>
      </c>
      <c r="L93" s="61">
        <f t="shared" si="54"/>
        <v>6250</v>
      </c>
      <c r="M93" s="61">
        <v>0</v>
      </c>
      <c r="N93" s="61">
        <v>6250</v>
      </c>
      <c r="O93" s="61">
        <f t="shared" si="55"/>
        <v>25000</v>
      </c>
      <c r="P93" s="61">
        <v>0</v>
      </c>
      <c r="Q93" s="61">
        <v>25000</v>
      </c>
      <c r="R93" s="61">
        <f t="shared" si="56"/>
        <v>31250</v>
      </c>
      <c r="S93" s="6">
        <f t="shared" si="57"/>
        <v>0.8</v>
      </c>
      <c r="T93" s="7" t="e">
        <f t="shared" si="58"/>
        <v>#DIV/0!</v>
      </c>
      <c r="U93" s="7">
        <f t="shared" si="59"/>
        <v>5000</v>
      </c>
      <c r="V93" s="9" t="s">
        <v>190</v>
      </c>
      <c r="W93" s="15"/>
      <c r="X93" s="15"/>
      <c r="Y93" s="15">
        <v>5</v>
      </c>
      <c r="Z93" s="32">
        <v>9</v>
      </c>
      <c r="AA93" s="15">
        <v>0</v>
      </c>
      <c r="AB93" s="32">
        <v>0</v>
      </c>
      <c r="AC93" s="40">
        <f t="shared" si="44"/>
        <v>4500</v>
      </c>
      <c r="AD93" s="40">
        <f t="shared" si="45"/>
        <v>0</v>
      </c>
      <c r="AE93" s="56">
        <f t="shared" si="46"/>
        <v>29500</v>
      </c>
    </row>
    <row r="94" spans="1:31" ht="24" x14ac:dyDescent="0.2">
      <c r="A94" s="15">
        <v>89</v>
      </c>
      <c r="B94" s="3" t="s">
        <v>222</v>
      </c>
      <c r="C94" s="3" t="s">
        <v>220</v>
      </c>
      <c r="D94" s="4" t="s">
        <v>116</v>
      </c>
      <c r="E94" s="4" t="s">
        <v>34</v>
      </c>
      <c r="F94" s="4" t="s">
        <v>21</v>
      </c>
      <c r="G94" s="4" t="s">
        <v>23</v>
      </c>
      <c r="H94" s="5">
        <f t="shared" si="53"/>
        <v>5</v>
      </c>
      <c r="I94" s="5">
        <v>0</v>
      </c>
      <c r="J94" s="5">
        <v>0</v>
      </c>
      <c r="K94" s="5">
        <v>5</v>
      </c>
      <c r="L94" s="61">
        <f t="shared" si="54"/>
        <v>6250</v>
      </c>
      <c r="M94" s="61">
        <v>0</v>
      </c>
      <c r="N94" s="61">
        <v>6250</v>
      </c>
      <c r="O94" s="61">
        <f t="shared" si="55"/>
        <v>25000</v>
      </c>
      <c r="P94" s="61">
        <v>0</v>
      </c>
      <c r="Q94" s="61">
        <v>25000</v>
      </c>
      <c r="R94" s="61">
        <f t="shared" si="56"/>
        <v>31250</v>
      </c>
      <c r="S94" s="6">
        <f t="shared" si="57"/>
        <v>0.8</v>
      </c>
      <c r="T94" s="7" t="e">
        <f t="shared" si="58"/>
        <v>#DIV/0!</v>
      </c>
      <c r="U94" s="7">
        <f t="shared" si="59"/>
        <v>5000</v>
      </c>
      <c r="V94" s="9" t="s">
        <v>190</v>
      </c>
      <c r="W94" s="15"/>
      <c r="X94" s="15"/>
      <c r="Y94" s="15">
        <v>5</v>
      </c>
      <c r="Z94" s="32">
        <v>9</v>
      </c>
      <c r="AA94" s="13">
        <v>0</v>
      </c>
      <c r="AB94" s="13">
        <v>0</v>
      </c>
      <c r="AC94" s="40">
        <f t="shared" si="44"/>
        <v>4500</v>
      </c>
      <c r="AD94" s="40">
        <f t="shared" si="45"/>
        <v>0</v>
      </c>
      <c r="AE94" s="56">
        <f t="shared" si="46"/>
        <v>29500</v>
      </c>
    </row>
    <row r="95" spans="1:31" ht="24" x14ac:dyDescent="0.2">
      <c r="A95" s="21">
        <v>90</v>
      </c>
      <c r="B95" s="3" t="s">
        <v>223</v>
      </c>
      <c r="C95" s="3" t="s">
        <v>220</v>
      </c>
      <c r="D95" s="4" t="s">
        <v>116</v>
      </c>
      <c r="E95" s="4" t="s">
        <v>34</v>
      </c>
      <c r="F95" s="4" t="s">
        <v>21</v>
      </c>
      <c r="G95" s="4" t="s">
        <v>23</v>
      </c>
      <c r="H95" s="5">
        <f t="shared" si="53"/>
        <v>5</v>
      </c>
      <c r="I95" s="5">
        <v>0</v>
      </c>
      <c r="J95" s="5">
        <v>0</v>
      </c>
      <c r="K95" s="5">
        <v>5</v>
      </c>
      <c r="L95" s="61">
        <f t="shared" si="54"/>
        <v>6250</v>
      </c>
      <c r="M95" s="61">
        <v>0</v>
      </c>
      <c r="N95" s="61">
        <v>6250</v>
      </c>
      <c r="O95" s="61">
        <f t="shared" si="55"/>
        <v>25000</v>
      </c>
      <c r="P95" s="61">
        <v>0</v>
      </c>
      <c r="Q95" s="61">
        <v>25000</v>
      </c>
      <c r="R95" s="61">
        <f>L95+O95</f>
        <v>31250</v>
      </c>
      <c r="S95" s="6">
        <f t="shared" si="57"/>
        <v>0.8</v>
      </c>
      <c r="T95" s="7" t="e">
        <f t="shared" si="58"/>
        <v>#DIV/0!</v>
      </c>
      <c r="U95" s="7">
        <f t="shared" si="59"/>
        <v>5000</v>
      </c>
      <c r="V95" s="9" t="s">
        <v>190</v>
      </c>
      <c r="W95" s="15"/>
      <c r="X95" s="15"/>
      <c r="Y95" s="15">
        <v>5</v>
      </c>
      <c r="Z95" s="32">
        <v>9</v>
      </c>
      <c r="AA95" s="13">
        <v>0</v>
      </c>
      <c r="AB95" s="13">
        <v>0</v>
      </c>
      <c r="AC95" s="40">
        <f t="shared" si="44"/>
        <v>4500</v>
      </c>
      <c r="AD95" s="40">
        <f t="shared" si="45"/>
        <v>0</v>
      </c>
      <c r="AE95" s="56">
        <f t="shared" si="46"/>
        <v>29500</v>
      </c>
    </row>
    <row r="96" spans="1:31" ht="36" x14ac:dyDescent="0.2">
      <c r="A96" s="15">
        <v>91</v>
      </c>
      <c r="B96" s="3" t="s">
        <v>224</v>
      </c>
      <c r="C96" s="3" t="s">
        <v>225</v>
      </c>
      <c r="D96" s="4" t="s">
        <v>116</v>
      </c>
      <c r="E96" s="4" t="s">
        <v>80</v>
      </c>
      <c r="F96" s="4" t="s">
        <v>27</v>
      </c>
      <c r="G96" s="4" t="s">
        <v>31</v>
      </c>
      <c r="H96" s="5">
        <f t="shared" si="53"/>
        <v>20</v>
      </c>
      <c r="I96" s="5">
        <v>20</v>
      </c>
      <c r="J96" s="5">
        <v>0</v>
      </c>
      <c r="K96" s="5">
        <v>0</v>
      </c>
      <c r="L96" s="61">
        <f t="shared" si="54"/>
        <v>311335</v>
      </c>
      <c r="M96" s="61">
        <v>311335</v>
      </c>
      <c r="N96" s="61">
        <v>0</v>
      </c>
      <c r="O96" s="61">
        <f t="shared" si="55"/>
        <v>400000</v>
      </c>
      <c r="P96" s="61">
        <v>400000</v>
      </c>
      <c r="Q96" s="61">
        <v>0</v>
      </c>
      <c r="R96" s="61">
        <f t="shared" si="56"/>
        <v>711335</v>
      </c>
      <c r="S96" s="6">
        <f t="shared" si="57"/>
        <v>0.5623229561317804</v>
      </c>
      <c r="T96" s="7">
        <f t="shared" si="58"/>
        <v>20000</v>
      </c>
      <c r="U96" s="7" t="e">
        <f t="shared" si="59"/>
        <v>#DIV/0!</v>
      </c>
      <c r="V96" s="9" t="s">
        <v>190</v>
      </c>
      <c r="W96" s="15"/>
      <c r="X96" s="15"/>
      <c r="Y96" s="15">
        <v>20</v>
      </c>
      <c r="Z96" s="13">
        <v>4</v>
      </c>
      <c r="AA96" s="13">
        <v>0</v>
      </c>
      <c r="AB96" s="13">
        <v>0</v>
      </c>
      <c r="AC96" s="40">
        <f t="shared" si="44"/>
        <v>8000</v>
      </c>
      <c r="AD96" s="40">
        <f t="shared" si="45"/>
        <v>0</v>
      </c>
      <c r="AE96" s="56">
        <f t="shared" si="46"/>
        <v>408000</v>
      </c>
    </row>
    <row r="97" spans="1:31" ht="48" x14ac:dyDescent="0.2">
      <c r="A97" s="21">
        <v>92</v>
      </c>
      <c r="B97" s="17" t="s">
        <v>226</v>
      </c>
      <c r="C97" s="17" t="s">
        <v>227</v>
      </c>
      <c r="D97" s="18" t="s">
        <v>228</v>
      </c>
      <c r="E97" s="18" t="s">
        <v>80</v>
      </c>
      <c r="F97" s="18" t="s">
        <v>27</v>
      </c>
      <c r="G97" s="18" t="s">
        <v>23</v>
      </c>
      <c r="H97" s="8">
        <f>I97+J97+K97</f>
        <v>5</v>
      </c>
      <c r="I97" s="8">
        <v>5</v>
      </c>
      <c r="J97" s="8">
        <v>0</v>
      </c>
      <c r="K97" s="8">
        <v>0</v>
      </c>
      <c r="L97" s="62">
        <f t="shared" si="54"/>
        <v>20000</v>
      </c>
      <c r="M97" s="62">
        <v>20000</v>
      </c>
      <c r="N97" s="62">
        <v>0</v>
      </c>
      <c r="O97" s="62">
        <f t="shared" si="55"/>
        <v>80000</v>
      </c>
      <c r="P97" s="62">
        <v>80000</v>
      </c>
      <c r="Q97" s="62">
        <v>0</v>
      </c>
      <c r="R97" s="62">
        <f t="shared" si="56"/>
        <v>100000</v>
      </c>
      <c r="S97" s="19">
        <f t="shared" si="57"/>
        <v>0.8</v>
      </c>
      <c r="T97" s="20">
        <f t="shared" si="58"/>
        <v>16000</v>
      </c>
      <c r="U97" s="20" t="e">
        <f t="shared" si="59"/>
        <v>#DIV/0!</v>
      </c>
      <c r="V97" s="9" t="s">
        <v>190</v>
      </c>
      <c r="W97" s="21"/>
      <c r="X97" s="21"/>
      <c r="Y97" s="28">
        <v>5</v>
      </c>
      <c r="Z97" s="30">
        <v>4</v>
      </c>
      <c r="AA97" s="28">
        <v>0</v>
      </c>
      <c r="AB97" s="30">
        <v>0</v>
      </c>
      <c r="AC97" s="40">
        <f t="shared" si="44"/>
        <v>2000</v>
      </c>
      <c r="AD97" s="40">
        <f t="shared" si="45"/>
        <v>0</v>
      </c>
      <c r="AE97" s="56">
        <f t="shared" si="46"/>
        <v>82000</v>
      </c>
    </row>
    <row r="98" spans="1:31" ht="48" x14ac:dyDescent="0.2">
      <c r="A98" s="15">
        <v>93</v>
      </c>
      <c r="B98" s="17" t="s">
        <v>229</v>
      </c>
      <c r="C98" s="17" t="s">
        <v>230</v>
      </c>
      <c r="D98" s="18" t="s">
        <v>228</v>
      </c>
      <c r="E98" s="18" t="s">
        <v>56</v>
      </c>
      <c r="F98" s="18" t="s">
        <v>63</v>
      </c>
      <c r="G98" s="18" t="s">
        <v>28</v>
      </c>
      <c r="H98" s="8">
        <f>I98+J98+K98</f>
        <v>16</v>
      </c>
      <c r="I98" s="8">
        <v>16</v>
      </c>
      <c r="J98" s="8">
        <v>0</v>
      </c>
      <c r="K98" s="8">
        <v>0</v>
      </c>
      <c r="L98" s="62">
        <f t="shared" si="54"/>
        <v>75000</v>
      </c>
      <c r="M98" s="62">
        <v>75000</v>
      </c>
      <c r="N98" s="62">
        <v>0</v>
      </c>
      <c r="O98" s="62">
        <f t="shared" si="55"/>
        <v>300000</v>
      </c>
      <c r="P98" s="62">
        <v>300000</v>
      </c>
      <c r="Q98" s="62">
        <v>0</v>
      </c>
      <c r="R98" s="62">
        <f t="shared" si="56"/>
        <v>375000</v>
      </c>
      <c r="S98" s="19">
        <f t="shared" si="57"/>
        <v>0.8</v>
      </c>
      <c r="T98" s="20">
        <f t="shared" si="58"/>
        <v>18750</v>
      </c>
      <c r="U98" s="20" t="e">
        <f t="shared" si="59"/>
        <v>#DIV/0!</v>
      </c>
      <c r="V98" s="9" t="s">
        <v>190</v>
      </c>
      <c r="W98" s="21"/>
      <c r="X98" s="21"/>
      <c r="Y98" s="28">
        <v>16</v>
      </c>
      <c r="Z98" s="30">
        <v>4</v>
      </c>
      <c r="AA98" s="28">
        <v>0</v>
      </c>
      <c r="AB98" s="30">
        <v>0</v>
      </c>
      <c r="AC98" s="40">
        <f t="shared" si="44"/>
        <v>6400</v>
      </c>
      <c r="AD98" s="40">
        <f t="shared" si="45"/>
        <v>0</v>
      </c>
      <c r="AE98" s="56">
        <f t="shared" si="46"/>
        <v>306400</v>
      </c>
    </row>
    <row r="99" spans="1:31" ht="60" x14ac:dyDescent="0.2">
      <c r="A99" s="21">
        <v>94</v>
      </c>
      <c r="B99" s="17" t="s">
        <v>231</v>
      </c>
      <c r="C99" s="17" t="s">
        <v>232</v>
      </c>
      <c r="D99" s="18" t="s">
        <v>228</v>
      </c>
      <c r="E99" s="18" t="s">
        <v>63</v>
      </c>
      <c r="F99" s="18" t="s">
        <v>63</v>
      </c>
      <c r="G99" s="18" t="s">
        <v>28</v>
      </c>
      <c r="H99" s="8">
        <f>I99+J99+K99</f>
        <v>20</v>
      </c>
      <c r="I99" s="8">
        <v>0</v>
      </c>
      <c r="J99" s="8">
        <v>0</v>
      </c>
      <c r="K99" s="8">
        <v>20</v>
      </c>
      <c r="L99" s="62">
        <f t="shared" si="54"/>
        <v>493000</v>
      </c>
      <c r="M99" s="62">
        <v>0</v>
      </c>
      <c r="N99" s="62">
        <v>493000</v>
      </c>
      <c r="O99" s="62">
        <f t="shared" si="55"/>
        <v>100000</v>
      </c>
      <c r="P99" s="62">
        <v>0</v>
      </c>
      <c r="Q99" s="62">
        <v>100000</v>
      </c>
      <c r="R99" s="62">
        <f t="shared" si="56"/>
        <v>593000</v>
      </c>
      <c r="S99" s="19">
        <f t="shared" si="57"/>
        <v>0.16863406408094436</v>
      </c>
      <c r="T99" s="20" t="e">
        <f t="shared" si="58"/>
        <v>#DIV/0!</v>
      </c>
      <c r="U99" s="20">
        <f t="shared" si="59"/>
        <v>5000</v>
      </c>
      <c r="V99" s="9" t="s">
        <v>190</v>
      </c>
      <c r="W99" s="21"/>
      <c r="X99" s="21"/>
      <c r="Y99" s="15"/>
      <c r="Z99" s="15"/>
      <c r="AA99" s="15"/>
      <c r="AB99" s="15"/>
      <c r="AC99" s="40">
        <f t="shared" si="44"/>
        <v>0</v>
      </c>
      <c r="AD99" s="40">
        <f t="shared" si="45"/>
        <v>0</v>
      </c>
      <c r="AE99" s="56">
        <f t="shared" si="46"/>
        <v>100000</v>
      </c>
    </row>
    <row r="100" spans="1:31" ht="60" x14ac:dyDescent="0.2">
      <c r="A100" s="15">
        <v>95</v>
      </c>
      <c r="B100" s="17" t="s">
        <v>233</v>
      </c>
      <c r="C100" s="17" t="s">
        <v>232</v>
      </c>
      <c r="D100" s="18" t="s">
        <v>228</v>
      </c>
      <c r="E100" s="18" t="s">
        <v>63</v>
      </c>
      <c r="F100" s="18" t="s">
        <v>63</v>
      </c>
      <c r="G100" s="18" t="s">
        <v>28</v>
      </c>
      <c r="H100" s="8">
        <v>20</v>
      </c>
      <c r="I100" s="8">
        <v>0</v>
      </c>
      <c r="J100" s="8">
        <v>0</v>
      </c>
      <c r="K100" s="8">
        <v>20</v>
      </c>
      <c r="L100" s="62">
        <f t="shared" si="54"/>
        <v>60000</v>
      </c>
      <c r="M100" s="62">
        <v>0</v>
      </c>
      <c r="N100" s="62">
        <v>60000</v>
      </c>
      <c r="O100" s="62">
        <f t="shared" si="55"/>
        <v>100000</v>
      </c>
      <c r="P100" s="62">
        <v>0</v>
      </c>
      <c r="Q100" s="62">
        <v>100000</v>
      </c>
      <c r="R100" s="62">
        <f t="shared" si="56"/>
        <v>160000</v>
      </c>
      <c r="S100" s="19">
        <f t="shared" si="57"/>
        <v>0.625</v>
      </c>
      <c r="T100" s="20" t="e">
        <f t="shared" si="58"/>
        <v>#DIV/0!</v>
      </c>
      <c r="U100" s="20">
        <f t="shared" si="59"/>
        <v>5000</v>
      </c>
      <c r="V100" s="9" t="s">
        <v>190</v>
      </c>
      <c r="W100" s="21"/>
      <c r="X100" s="21"/>
      <c r="Y100" s="28">
        <v>20</v>
      </c>
      <c r="Z100" s="30">
        <v>2</v>
      </c>
      <c r="AA100" s="28">
        <v>0</v>
      </c>
      <c r="AB100" s="30">
        <v>0</v>
      </c>
      <c r="AC100" s="40">
        <f t="shared" si="44"/>
        <v>4000</v>
      </c>
      <c r="AD100" s="40">
        <f t="shared" si="45"/>
        <v>0</v>
      </c>
      <c r="AE100" s="56">
        <f t="shared" si="46"/>
        <v>104000</v>
      </c>
    </row>
    <row r="101" spans="1:31" ht="60" x14ac:dyDescent="0.2">
      <c r="A101" s="21">
        <v>96</v>
      </c>
      <c r="B101" s="17" t="s">
        <v>234</v>
      </c>
      <c r="C101" s="17" t="s">
        <v>235</v>
      </c>
      <c r="D101" s="18" t="s">
        <v>228</v>
      </c>
      <c r="E101" s="18" t="s">
        <v>44</v>
      </c>
      <c r="F101" s="18" t="s">
        <v>38</v>
      </c>
      <c r="G101" s="18" t="s">
        <v>31</v>
      </c>
      <c r="H101" s="8">
        <f>I101+J101+K101</f>
        <v>40</v>
      </c>
      <c r="I101" s="8">
        <v>40</v>
      </c>
      <c r="J101" s="8">
        <v>0</v>
      </c>
      <c r="K101" s="8">
        <v>0</v>
      </c>
      <c r="L101" s="62">
        <f t="shared" si="54"/>
        <v>150471</v>
      </c>
      <c r="M101" s="62">
        <v>150471</v>
      </c>
      <c r="N101" s="62">
        <v>0</v>
      </c>
      <c r="O101" s="62">
        <f t="shared" si="55"/>
        <v>601882</v>
      </c>
      <c r="P101" s="62">
        <v>601882</v>
      </c>
      <c r="Q101" s="62">
        <v>0</v>
      </c>
      <c r="R101" s="62">
        <f t="shared" si="56"/>
        <v>752353</v>
      </c>
      <c r="S101" s="19">
        <f t="shared" si="57"/>
        <v>0.79999946833467805</v>
      </c>
      <c r="T101" s="20">
        <f t="shared" si="58"/>
        <v>15047.05</v>
      </c>
      <c r="U101" s="20" t="e">
        <f t="shared" si="59"/>
        <v>#DIV/0!</v>
      </c>
      <c r="V101" s="9" t="s">
        <v>190</v>
      </c>
      <c r="W101" s="21"/>
      <c r="X101" s="21"/>
      <c r="Y101" s="28">
        <v>40</v>
      </c>
      <c r="Z101" s="30">
        <v>4</v>
      </c>
      <c r="AA101" s="28">
        <v>0</v>
      </c>
      <c r="AB101" s="30">
        <v>0</v>
      </c>
      <c r="AC101" s="40">
        <f t="shared" si="44"/>
        <v>16000</v>
      </c>
      <c r="AD101" s="40">
        <f t="shared" si="45"/>
        <v>0</v>
      </c>
      <c r="AE101" s="56">
        <f t="shared" si="46"/>
        <v>617882</v>
      </c>
    </row>
    <row r="102" spans="1:31" ht="36" x14ac:dyDescent="0.2">
      <c r="A102" s="15">
        <v>97</v>
      </c>
      <c r="B102" s="24" t="s">
        <v>236</v>
      </c>
      <c r="C102" s="24" t="s">
        <v>237</v>
      </c>
      <c r="D102" s="4" t="s">
        <v>238</v>
      </c>
      <c r="E102" s="4" t="s">
        <v>27</v>
      </c>
      <c r="F102" s="4" t="s">
        <v>63</v>
      </c>
      <c r="G102" s="4" t="s">
        <v>31</v>
      </c>
      <c r="H102" s="5">
        <f t="shared" ref="H102:H110" si="60">I102+J102+K102</f>
        <v>16</v>
      </c>
      <c r="I102" s="5">
        <v>16</v>
      </c>
      <c r="J102" s="5">
        <v>0</v>
      </c>
      <c r="K102" s="5">
        <v>0</v>
      </c>
      <c r="L102" s="61">
        <f>M102+N102</f>
        <v>80000</v>
      </c>
      <c r="M102" s="61">
        <v>80000</v>
      </c>
      <c r="N102" s="61">
        <v>0</v>
      </c>
      <c r="O102" s="61">
        <f t="shared" si="55"/>
        <v>320000</v>
      </c>
      <c r="P102" s="61">
        <v>320000</v>
      </c>
      <c r="Q102" s="61">
        <v>0</v>
      </c>
      <c r="R102" s="61">
        <f t="shared" si="56"/>
        <v>400000</v>
      </c>
      <c r="S102" s="25">
        <f t="shared" si="57"/>
        <v>0.8</v>
      </c>
      <c r="T102" s="24">
        <f t="shared" si="58"/>
        <v>20000</v>
      </c>
      <c r="U102" s="24" t="e">
        <f t="shared" si="59"/>
        <v>#DIV/0!</v>
      </c>
      <c r="V102" s="9" t="s">
        <v>190</v>
      </c>
      <c r="W102" s="14"/>
      <c r="X102" s="14"/>
      <c r="Y102" s="15"/>
      <c r="Z102" s="15"/>
      <c r="AA102" s="15"/>
      <c r="AB102" s="15"/>
      <c r="AC102" s="40">
        <f t="shared" ref="AC102:AC114" si="61">Y102*Z102*100</f>
        <v>0</v>
      </c>
      <c r="AD102" s="40">
        <f t="shared" ref="AD102:AD114" si="62">AA102*AB102*500</f>
        <v>0</v>
      </c>
      <c r="AE102" s="56">
        <f t="shared" ref="AE102:AE133" si="63">O102+AC102+AD102</f>
        <v>320000</v>
      </c>
    </row>
    <row r="103" spans="1:31" ht="48" x14ac:dyDescent="0.2">
      <c r="A103" s="21">
        <v>98</v>
      </c>
      <c r="B103" s="24" t="s">
        <v>239</v>
      </c>
      <c r="C103" s="24" t="s">
        <v>240</v>
      </c>
      <c r="D103" s="4" t="s">
        <v>238</v>
      </c>
      <c r="E103" s="4" t="s">
        <v>38</v>
      </c>
      <c r="F103" s="4" t="s">
        <v>21</v>
      </c>
      <c r="G103" s="4" t="s">
        <v>31</v>
      </c>
      <c r="H103" s="5">
        <f t="shared" si="60"/>
        <v>30</v>
      </c>
      <c r="I103" s="5">
        <v>0</v>
      </c>
      <c r="J103" s="5">
        <v>30</v>
      </c>
      <c r="K103" s="5">
        <v>0</v>
      </c>
      <c r="L103" s="61">
        <f>M103+N103</f>
        <v>200000</v>
      </c>
      <c r="M103" s="61">
        <v>200000</v>
      </c>
      <c r="N103" s="61">
        <v>0</v>
      </c>
      <c r="O103" s="61">
        <f t="shared" si="55"/>
        <v>600000</v>
      </c>
      <c r="P103" s="61">
        <v>600000</v>
      </c>
      <c r="Q103" s="61">
        <v>0</v>
      </c>
      <c r="R103" s="61">
        <f t="shared" si="56"/>
        <v>800000</v>
      </c>
      <c r="S103" s="25">
        <f t="shared" si="57"/>
        <v>0.75</v>
      </c>
      <c r="T103" s="24">
        <f t="shared" si="58"/>
        <v>20000</v>
      </c>
      <c r="U103" s="24" t="e">
        <f t="shared" si="59"/>
        <v>#DIV/0!</v>
      </c>
      <c r="V103" s="9" t="s">
        <v>190</v>
      </c>
      <c r="W103" s="14"/>
      <c r="X103" s="14"/>
      <c r="Y103" s="42">
        <v>30</v>
      </c>
      <c r="Z103" s="42">
        <v>4</v>
      </c>
      <c r="AA103" s="42">
        <v>0</v>
      </c>
      <c r="AB103" s="42">
        <v>0</v>
      </c>
      <c r="AC103" s="40">
        <f t="shared" si="61"/>
        <v>12000</v>
      </c>
      <c r="AD103" s="40">
        <f t="shared" si="62"/>
        <v>0</v>
      </c>
      <c r="AE103" s="56">
        <f t="shared" si="63"/>
        <v>612000</v>
      </c>
    </row>
    <row r="104" spans="1:31" ht="120" x14ac:dyDescent="0.2">
      <c r="A104" s="15">
        <v>99</v>
      </c>
      <c r="B104" s="24" t="s">
        <v>241</v>
      </c>
      <c r="C104" s="24" t="s">
        <v>242</v>
      </c>
      <c r="D104" s="4" t="s">
        <v>238</v>
      </c>
      <c r="E104" s="4" t="s">
        <v>159</v>
      </c>
      <c r="F104" s="4" t="s">
        <v>21</v>
      </c>
      <c r="G104" s="4" t="s">
        <v>23</v>
      </c>
      <c r="H104" s="5">
        <f t="shared" si="60"/>
        <v>16</v>
      </c>
      <c r="I104" s="5">
        <v>16</v>
      </c>
      <c r="J104" s="5">
        <v>0</v>
      </c>
      <c r="K104" s="5">
        <v>0</v>
      </c>
      <c r="L104" s="61">
        <f>M104+N104</f>
        <v>279727</v>
      </c>
      <c r="M104" s="61">
        <v>279727</v>
      </c>
      <c r="N104" s="61">
        <v>0</v>
      </c>
      <c r="O104" s="61">
        <f t="shared" si="55"/>
        <v>319982</v>
      </c>
      <c r="P104" s="61">
        <v>319982</v>
      </c>
      <c r="Q104" s="61">
        <v>0</v>
      </c>
      <c r="R104" s="61">
        <f t="shared" si="56"/>
        <v>599709</v>
      </c>
      <c r="S104" s="25">
        <f t="shared" si="57"/>
        <v>0.53356211095714756</v>
      </c>
      <c r="T104" s="24">
        <f t="shared" si="58"/>
        <v>19998.875</v>
      </c>
      <c r="U104" s="24" t="e">
        <f t="shared" si="59"/>
        <v>#DIV/0!</v>
      </c>
      <c r="V104" s="9" t="s">
        <v>190</v>
      </c>
      <c r="W104" s="14"/>
      <c r="X104" s="14"/>
      <c r="Y104" s="15"/>
      <c r="Z104" s="15"/>
      <c r="AA104" s="15"/>
      <c r="AB104" s="15"/>
      <c r="AC104" s="40">
        <f t="shared" si="61"/>
        <v>0</v>
      </c>
      <c r="AD104" s="40">
        <f t="shared" si="62"/>
        <v>0</v>
      </c>
      <c r="AE104" s="56">
        <f t="shared" si="63"/>
        <v>319982</v>
      </c>
    </row>
    <row r="105" spans="1:31" ht="48" x14ac:dyDescent="0.2">
      <c r="A105" s="21">
        <v>100</v>
      </c>
      <c r="B105" s="24" t="s">
        <v>243</v>
      </c>
      <c r="C105" s="24" t="s">
        <v>244</v>
      </c>
      <c r="D105" s="4" t="s">
        <v>238</v>
      </c>
      <c r="E105" s="4" t="s">
        <v>49</v>
      </c>
      <c r="F105" s="4" t="s">
        <v>63</v>
      </c>
      <c r="G105" s="4" t="s">
        <v>31</v>
      </c>
      <c r="H105" s="5">
        <f t="shared" si="60"/>
        <v>32</v>
      </c>
      <c r="I105" s="5">
        <v>32</v>
      </c>
      <c r="J105" s="5">
        <v>0</v>
      </c>
      <c r="K105" s="5">
        <v>0</v>
      </c>
      <c r="L105" s="61">
        <v>160115</v>
      </c>
      <c r="M105" s="61">
        <v>160115</v>
      </c>
      <c r="N105" s="61">
        <v>0</v>
      </c>
      <c r="O105" s="61">
        <v>640000</v>
      </c>
      <c r="P105" s="61">
        <v>640000</v>
      </c>
      <c r="Q105" s="61">
        <v>0</v>
      </c>
      <c r="R105" s="61">
        <f t="shared" si="56"/>
        <v>800115</v>
      </c>
      <c r="S105" s="25">
        <f t="shared" si="57"/>
        <v>0.799885016528874</v>
      </c>
      <c r="T105" s="24">
        <f t="shared" si="58"/>
        <v>20000</v>
      </c>
      <c r="U105" s="24" t="e">
        <f t="shared" si="59"/>
        <v>#DIV/0!</v>
      </c>
      <c r="V105" s="9" t="s">
        <v>190</v>
      </c>
      <c r="W105" s="14"/>
      <c r="X105" s="14"/>
      <c r="Y105" s="15"/>
      <c r="Z105" s="15"/>
      <c r="AA105" s="15"/>
      <c r="AB105" s="15"/>
      <c r="AC105" s="40">
        <f t="shared" si="61"/>
        <v>0</v>
      </c>
      <c r="AD105" s="40">
        <f t="shared" si="62"/>
        <v>0</v>
      </c>
      <c r="AE105" s="56">
        <f t="shared" si="63"/>
        <v>640000</v>
      </c>
    </row>
    <row r="106" spans="1:31" ht="48" x14ac:dyDescent="0.2">
      <c r="A106" s="15">
        <v>101</v>
      </c>
      <c r="B106" s="24" t="s">
        <v>245</v>
      </c>
      <c r="C106" s="24" t="s">
        <v>246</v>
      </c>
      <c r="D106" s="4" t="s">
        <v>238</v>
      </c>
      <c r="E106" s="4" t="s">
        <v>247</v>
      </c>
      <c r="F106" s="4" t="s">
        <v>38</v>
      </c>
      <c r="G106" s="4" t="s">
        <v>31</v>
      </c>
      <c r="H106" s="5">
        <f t="shared" si="60"/>
        <v>15</v>
      </c>
      <c r="I106" s="5">
        <v>15</v>
      </c>
      <c r="J106" s="5">
        <v>0</v>
      </c>
      <c r="K106" s="5">
        <v>0</v>
      </c>
      <c r="L106" s="61">
        <v>75001</v>
      </c>
      <c r="M106" s="61">
        <v>75001</v>
      </c>
      <c r="N106" s="61">
        <v>0</v>
      </c>
      <c r="O106" s="61">
        <f>P106+Q106</f>
        <v>300000</v>
      </c>
      <c r="P106" s="61">
        <v>300000</v>
      </c>
      <c r="Q106" s="61">
        <v>0</v>
      </c>
      <c r="R106" s="61">
        <f t="shared" si="56"/>
        <v>375001</v>
      </c>
      <c r="S106" s="25">
        <f t="shared" si="57"/>
        <v>0.79999786667235551</v>
      </c>
      <c r="T106" s="24">
        <f t="shared" si="58"/>
        <v>20000</v>
      </c>
      <c r="U106" s="24" t="e">
        <f t="shared" si="59"/>
        <v>#DIV/0!</v>
      </c>
      <c r="V106" s="9" t="s">
        <v>190</v>
      </c>
      <c r="W106" s="14"/>
      <c r="X106" s="14"/>
      <c r="Y106" s="42">
        <v>15</v>
      </c>
      <c r="Z106" s="42">
        <v>4</v>
      </c>
      <c r="AA106" s="42">
        <v>0</v>
      </c>
      <c r="AB106" s="42">
        <v>0</v>
      </c>
      <c r="AC106" s="40">
        <f t="shared" si="61"/>
        <v>6000</v>
      </c>
      <c r="AD106" s="40">
        <f t="shared" si="62"/>
        <v>0</v>
      </c>
      <c r="AE106" s="56">
        <f t="shared" si="63"/>
        <v>306000</v>
      </c>
    </row>
    <row r="107" spans="1:31" ht="48" x14ac:dyDescent="0.2">
      <c r="A107" s="21">
        <v>102</v>
      </c>
      <c r="B107" s="24" t="s">
        <v>248</v>
      </c>
      <c r="C107" s="24" t="s">
        <v>249</v>
      </c>
      <c r="D107" s="4" t="s">
        <v>238</v>
      </c>
      <c r="E107" s="4" t="s">
        <v>27</v>
      </c>
      <c r="F107" s="4" t="s">
        <v>38</v>
      </c>
      <c r="G107" s="4" t="s">
        <v>31</v>
      </c>
      <c r="H107" s="5">
        <f t="shared" si="60"/>
        <v>25</v>
      </c>
      <c r="I107" s="5">
        <v>25</v>
      </c>
      <c r="J107" s="5">
        <v>0</v>
      </c>
      <c r="K107" s="5">
        <v>0</v>
      </c>
      <c r="L107" s="61">
        <v>1181016</v>
      </c>
      <c r="M107" s="61">
        <v>1181016</v>
      </c>
      <c r="N107" s="61">
        <v>0</v>
      </c>
      <c r="O107" s="61">
        <v>500000</v>
      </c>
      <c r="P107" s="61">
        <v>500000</v>
      </c>
      <c r="Q107" s="61">
        <v>0</v>
      </c>
      <c r="R107" s="61">
        <f t="shared" si="56"/>
        <v>1681016</v>
      </c>
      <c r="S107" s="25">
        <f t="shared" si="57"/>
        <v>0.29743916774141355</v>
      </c>
      <c r="T107" s="24">
        <f t="shared" si="58"/>
        <v>20000</v>
      </c>
      <c r="U107" s="24" t="e">
        <f t="shared" si="59"/>
        <v>#DIV/0!</v>
      </c>
      <c r="V107" s="9" t="s">
        <v>190</v>
      </c>
      <c r="W107" s="14"/>
      <c r="X107" s="14"/>
      <c r="Y107" s="15"/>
      <c r="Z107" s="15"/>
      <c r="AA107" s="15"/>
      <c r="AB107" s="15"/>
      <c r="AC107" s="40">
        <f t="shared" si="61"/>
        <v>0</v>
      </c>
      <c r="AD107" s="40">
        <f t="shared" si="62"/>
        <v>0</v>
      </c>
      <c r="AE107" s="56">
        <f t="shared" si="63"/>
        <v>500000</v>
      </c>
    </row>
    <row r="108" spans="1:31" ht="36" x14ac:dyDescent="0.2">
      <c r="A108" s="15">
        <v>103</v>
      </c>
      <c r="B108" s="24" t="s">
        <v>250</v>
      </c>
      <c r="C108" s="24" t="s">
        <v>251</v>
      </c>
      <c r="D108" s="4" t="s">
        <v>238</v>
      </c>
      <c r="E108" s="4" t="s">
        <v>247</v>
      </c>
      <c r="F108" s="4" t="s">
        <v>27</v>
      </c>
      <c r="G108" s="4" t="s">
        <v>23</v>
      </c>
      <c r="H108" s="5">
        <f t="shared" si="60"/>
        <v>20</v>
      </c>
      <c r="I108" s="5">
        <v>20</v>
      </c>
      <c r="J108" s="5">
        <v>0</v>
      </c>
      <c r="K108" s="5">
        <v>0</v>
      </c>
      <c r="L108" s="61">
        <v>100000</v>
      </c>
      <c r="M108" s="61">
        <v>100000</v>
      </c>
      <c r="N108" s="61">
        <v>0</v>
      </c>
      <c r="O108" s="61">
        <v>400000</v>
      </c>
      <c r="P108" s="61">
        <v>400000</v>
      </c>
      <c r="Q108" s="61">
        <v>0</v>
      </c>
      <c r="R108" s="61">
        <f t="shared" si="56"/>
        <v>500000</v>
      </c>
      <c r="S108" s="25">
        <f t="shared" si="57"/>
        <v>0.8</v>
      </c>
      <c r="T108" s="24">
        <f t="shared" si="58"/>
        <v>20000</v>
      </c>
      <c r="U108" s="24" t="e">
        <f t="shared" si="59"/>
        <v>#DIV/0!</v>
      </c>
      <c r="V108" s="9" t="s">
        <v>190</v>
      </c>
      <c r="W108" s="14"/>
      <c r="X108" s="14"/>
      <c r="Y108" s="15"/>
      <c r="Z108" s="15"/>
      <c r="AA108" s="15"/>
      <c r="AB108" s="15"/>
      <c r="AC108" s="40">
        <f t="shared" si="61"/>
        <v>0</v>
      </c>
      <c r="AD108" s="40">
        <f t="shared" si="62"/>
        <v>0</v>
      </c>
      <c r="AE108" s="56">
        <f t="shared" si="63"/>
        <v>400000</v>
      </c>
    </row>
    <row r="109" spans="1:31" ht="36" x14ac:dyDescent="0.2">
      <c r="A109" s="21">
        <v>104</v>
      </c>
      <c r="B109" s="24" t="s">
        <v>252</v>
      </c>
      <c r="C109" s="24" t="s">
        <v>253</v>
      </c>
      <c r="D109" s="4" t="s">
        <v>238</v>
      </c>
      <c r="E109" s="4" t="s">
        <v>63</v>
      </c>
      <c r="F109" s="4" t="s">
        <v>37</v>
      </c>
      <c r="G109" s="4" t="s">
        <v>31</v>
      </c>
      <c r="H109" s="5">
        <f t="shared" si="60"/>
        <v>15</v>
      </c>
      <c r="I109" s="5">
        <v>0</v>
      </c>
      <c r="J109" s="5">
        <v>15</v>
      </c>
      <c r="K109" s="5">
        <v>0</v>
      </c>
      <c r="L109" s="61">
        <f>M109+N109</f>
        <v>74816</v>
      </c>
      <c r="M109" s="61">
        <v>74816</v>
      </c>
      <c r="N109" s="61">
        <v>0</v>
      </c>
      <c r="O109" s="61">
        <f t="shared" ref="O109:O114" si="64">P109+Q109</f>
        <v>299264</v>
      </c>
      <c r="P109" s="61">
        <v>299264</v>
      </c>
      <c r="Q109" s="61">
        <v>0</v>
      </c>
      <c r="R109" s="61">
        <f t="shared" si="56"/>
        <v>374080</v>
      </c>
      <c r="S109" s="25">
        <f t="shared" si="57"/>
        <v>0.8</v>
      </c>
      <c r="T109" s="24">
        <f t="shared" si="58"/>
        <v>19950.933333333334</v>
      </c>
      <c r="U109" s="24" t="e">
        <f t="shared" si="59"/>
        <v>#DIV/0!</v>
      </c>
      <c r="V109" s="9" t="s">
        <v>190</v>
      </c>
      <c r="W109" s="14"/>
      <c r="X109" s="14"/>
      <c r="Y109" s="42">
        <v>15</v>
      </c>
      <c r="Z109" s="43">
        <v>4</v>
      </c>
      <c r="AA109" s="42">
        <v>0</v>
      </c>
      <c r="AB109" s="43">
        <v>0</v>
      </c>
      <c r="AC109" s="40">
        <f t="shared" si="61"/>
        <v>6000</v>
      </c>
      <c r="AD109" s="40">
        <f t="shared" si="62"/>
        <v>0</v>
      </c>
      <c r="AE109" s="56">
        <f t="shared" si="63"/>
        <v>305264</v>
      </c>
    </row>
    <row r="110" spans="1:31" ht="36" x14ac:dyDescent="0.2">
      <c r="A110" s="15">
        <v>105</v>
      </c>
      <c r="B110" s="24" t="s">
        <v>254</v>
      </c>
      <c r="C110" s="24" t="s">
        <v>255</v>
      </c>
      <c r="D110" s="4" t="s">
        <v>238</v>
      </c>
      <c r="E110" s="4" t="s">
        <v>228</v>
      </c>
      <c r="F110" s="4" t="s">
        <v>49</v>
      </c>
      <c r="G110" s="4" t="s">
        <v>23</v>
      </c>
      <c r="H110" s="5">
        <f t="shared" si="60"/>
        <v>8</v>
      </c>
      <c r="I110" s="5">
        <v>0</v>
      </c>
      <c r="J110" s="5">
        <v>0</v>
      </c>
      <c r="K110" s="5">
        <v>8</v>
      </c>
      <c r="L110" s="61">
        <v>10000</v>
      </c>
      <c r="M110" s="61">
        <v>0</v>
      </c>
      <c r="N110" s="61">
        <v>10000</v>
      </c>
      <c r="O110" s="61">
        <f t="shared" si="64"/>
        <v>30533</v>
      </c>
      <c r="P110" s="61">
        <v>0</v>
      </c>
      <c r="Q110" s="61">
        <v>30533</v>
      </c>
      <c r="R110" s="61">
        <f t="shared" si="56"/>
        <v>40533</v>
      </c>
      <c r="S110" s="25">
        <f t="shared" si="57"/>
        <v>0.75328744479806575</v>
      </c>
      <c r="T110" s="24" t="e">
        <f t="shared" si="58"/>
        <v>#DIV/0!</v>
      </c>
      <c r="U110" s="24">
        <f t="shared" si="59"/>
        <v>3816.625</v>
      </c>
      <c r="V110" s="9" t="s">
        <v>190</v>
      </c>
      <c r="W110" s="14"/>
      <c r="X110" s="14"/>
      <c r="Y110" s="42">
        <v>8</v>
      </c>
      <c r="Z110" s="42">
        <v>10</v>
      </c>
      <c r="AA110" s="42">
        <v>0</v>
      </c>
      <c r="AB110" s="42">
        <v>0</v>
      </c>
      <c r="AC110" s="40">
        <f t="shared" si="61"/>
        <v>8000</v>
      </c>
      <c r="AD110" s="40">
        <f t="shared" si="62"/>
        <v>0</v>
      </c>
      <c r="AE110" s="56">
        <f t="shared" si="63"/>
        <v>38533</v>
      </c>
    </row>
    <row r="111" spans="1:31" ht="48" x14ac:dyDescent="0.2">
      <c r="A111" s="21">
        <v>106</v>
      </c>
      <c r="B111" s="3" t="s">
        <v>256</v>
      </c>
      <c r="C111" s="3" t="s">
        <v>257</v>
      </c>
      <c r="D111" s="4" t="s">
        <v>258</v>
      </c>
      <c r="E111" s="4" t="s">
        <v>80</v>
      </c>
      <c r="F111" s="4" t="s">
        <v>38</v>
      </c>
      <c r="G111" s="4" t="s">
        <v>31</v>
      </c>
      <c r="H111" s="5">
        <f>I111+J111+K111</f>
        <v>34</v>
      </c>
      <c r="I111" s="5">
        <v>34</v>
      </c>
      <c r="J111" s="5">
        <v>0</v>
      </c>
      <c r="K111" s="5">
        <v>0</v>
      </c>
      <c r="L111" s="61">
        <f>M111+N111</f>
        <v>135000</v>
      </c>
      <c r="M111" s="61">
        <v>135000</v>
      </c>
      <c r="N111" s="61">
        <v>0</v>
      </c>
      <c r="O111" s="61">
        <f t="shared" si="64"/>
        <v>540000</v>
      </c>
      <c r="P111" s="61">
        <v>540000</v>
      </c>
      <c r="Q111" s="61">
        <v>0</v>
      </c>
      <c r="R111" s="61">
        <f>L111+O111</f>
        <v>675000</v>
      </c>
      <c r="S111" s="6">
        <f>O111/R111</f>
        <v>0.8</v>
      </c>
      <c r="T111" s="7">
        <f>P111/(I111+J111)</f>
        <v>15882.35294117647</v>
      </c>
      <c r="U111" s="7">
        <v>0</v>
      </c>
      <c r="V111" s="9" t="s">
        <v>190</v>
      </c>
      <c r="W111" s="23"/>
      <c r="X111" s="23"/>
      <c r="Y111" s="15"/>
      <c r="Z111" s="15"/>
      <c r="AA111" s="15"/>
      <c r="AB111" s="15"/>
      <c r="AC111" s="40">
        <f t="shared" si="61"/>
        <v>0</v>
      </c>
      <c r="AD111" s="40">
        <f t="shared" si="62"/>
        <v>0</v>
      </c>
      <c r="AE111" s="56">
        <f t="shared" si="63"/>
        <v>540000</v>
      </c>
    </row>
    <row r="112" spans="1:31" ht="36" x14ac:dyDescent="0.2">
      <c r="A112" s="15">
        <v>107</v>
      </c>
      <c r="B112" s="3" t="s">
        <v>259</v>
      </c>
      <c r="C112" s="3" t="s">
        <v>260</v>
      </c>
      <c r="D112" s="4" t="s">
        <v>258</v>
      </c>
      <c r="E112" s="4" t="s">
        <v>26</v>
      </c>
      <c r="F112" s="4" t="s">
        <v>38</v>
      </c>
      <c r="G112" s="4" t="s">
        <v>31</v>
      </c>
      <c r="H112" s="5">
        <f>I112+J112+K112</f>
        <v>15</v>
      </c>
      <c r="I112" s="5">
        <v>15</v>
      </c>
      <c r="J112" s="5">
        <v>0</v>
      </c>
      <c r="K112" s="5">
        <v>0</v>
      </c>
      <c r="L112" s="61">
        <f>M112+N112</f>
        <v>91200</v>
      </c>
      <c r="M112" s="61">
        <v>91200</v>
      </c>
      <c r="N112" s="61">
        <v>0</v>
      </c>
      <c r="O112" s="61">
        <f t="shared" si="64"/>
        <v>300000</v>
      </c>
      <c r="P112" s="61">
        <v>300000</v>
      </c>
      <c r="Q112" s="61">
        <v>0</v>
      </c>
      <c r="R112" s="61">
        <f>L112+O112</f>
        <v>391200</v>
      </c>
      <c r="S112" s="6">
        <f>O112/R112</f>
        <v>0.76687116564417179</v>
      </c>
      <c r="T112" s="7">
        <f>P112/(I112+J112)</f>
        <v>20000</v>
      </c>
      <c r="U112" s="7">
        <v>0</v>
      </c>
      <c r="V112" s="9" t="s">
        <v>190</v>
      </c>
      <c r="W112" s="23"/>
      <c r="X112" s="23"/>
      <c r="Y112" s="23">
        <v>15</v>
      </c>
      <c r="Z112" s="37">
        <v>4</v>
      </c>
      <c r="AA112" s="23">
        <v>0</v>
      </c>
      <c r="AB112" s="37">
        <v>0</v>
      </c>
      <c r="AC112" s="40">
        <f t="shared" si="61"/>
        <v>6000</v>
      </c>
      <c r="AD112" s="40">
        <f t="shared" si="62"/>
        <v>0</v>
      </c>
      <c r="AE112" s="56">
        <f t="shared" si="63"/>
        <v>306000</v>
      </c>
    </row>
    <row r="113" spans="1:31" ht="36" x14ac:dyDescent="0.2">
      <c r="A113" s="21">
        <v>108</v>
      </c>
      <c r="B113" s="3" t="s">
        <v>261</v>
      </c>
      <c r="C113" s="3" t="s">
        <v>262</v>
      </c>
      <c r="D113" s="4" t="s">
        <v>258</v>
      </c>
      <c r="E113" s="4" t="s">
        <v>159</v>
      </c>
      <c r="F113" s="4" t="s">
        <v>37</v>
      </c>
      <c r="G113" s="4" t="s">
        <v>31</v>
      </c>
      <c r="H113" s="5">
        <f>I113+J113+K113</f>
        <v>23</v>
      </c>
      <c r="I113" s="5">
        <v>23</v>
      </c>
      <c r="J113" s="5">
        <v>0</v>
      </c>
      <c r="K113" s="5">
        <v>0</v>
      </c>
      <c r="L113" s="61">
        <f>M113+N113</f>
        <v>306958</v>
      </c>
      <c r="M113" s="61">
        <v>306958</v>
      </c>
      <c r="N113" s="61">
        <v>0</v>
      </c>
      <c r="O113" s="61">
        <f t="shared" si="64"/>
        <v>460000</v>
      </c>
      <c r="P113" s="61">
        <v>460000</v>
      </c>
      <c r="Q113" s="61">
        <v>0</v>
      </c>
      <c r="R113" s="61">
        <f>L113+O113</f>
        <v>766958</v>
      </c>
      <c r="S113" s="6">
        <f>O113/R113</f>
        <v>0.59977208660708936</v>
      </c>
      <c r="T113" s="7">
        <f>P113/(I113+J113)</f>
        <v>20000</v>
      </c>
      <c r="U113" s="7">
        <v>0</v>
      </c>
      <c r="V113" s="9" t="s">
        <v>190</v>
      </c>
      <c r="W113" s="23"/>
      <c r="X113" s="23"/>
      <c r="Y113" s="15"/>
      <c r="Z113" s="15"/>
      <c r="AA113" s="15"/>
      <c r="AB113" s="15"/>
      <c r="AC113" s="40">
        <f t="shared" si="61"/>
        <v>0</v>
      </c>
      <c r="AD113" s="40">
        <f t="shared" si="62"/>
        <v>0</v>
      </c>
      <c r="AE113" s="56">
        <f t="shared" si="63"/>
        <v>460000</v>
      </c>
    </row>
    <row r="114" spans="1:31" ht="48" x14ac:dyDescent="0.2">
      <c r="A114" s="15">
        <v>109</v>
      </c>
      <c r="B114" s="3" t="s">
        <v>263</v>
      </c>
      <c r="C114" s="3" t="s">
        <v>264</v>
      </c>
      <c r="D114" s="4" t="s">
        <v>258</v>
      </c>
      <c r="E114" s="4" t="s">
        <v>98</v>
      </c>
      <c r="F114" s="4" t="s">
        <v>27</v>
      </c>
      <c r="G114" s="4" t="s">
        <v>31</v>
      </c>
      <c r="H114" s="5">
        <f>I114+J114+K114</f>
        <v>19</v>
      </c>
      <c r="I114" s="5">
        <v>19</v>
      </c>
      <c r="J114" s="5">
        <v>0</v>
      </c>
      <c r="K114" s="5">
        <v>0</v>
      </c>
      <c r="L114" s="61">
        <f>M114+N114</f>
        <v>95000</v>
      </c>
      <c r="M114" s="61">
        <v>95000</v>
      </c>
      <c r="N114" s="61">
        <v>0</v>
      </c>
      <c r="O114" s="61">
        <f t="shared" si="64"/>
        <v>380000</v>
      </c>
      <c r="P114" s="61">
        <v>380000</v>
      </c>
      <c r="Q114" s="61">
        <v>0</v>
      </c>
      <c r="R114" s="61">
        <f>L114+O114</f>
        <v>475000</v>
      </c>
      <c r="S114" s="6">
        <f>O114/R114</f>
        <v>0.8</v>
      </c>
      <c r="T114" s="7">
        <f>P114/(I114+J114)</f>
        <v>20000</v>
      </c>
      <c r="U114" s="7">
        <v>0</v>
      </c>
      <c r="V114" s="9" t="s">
        <v>190</v>
      </c>
      <c r="W114" s="23"/>
      <c r="X114" s="23"/>
      <c r="Y114" s="23">
        <v>19</v>
      </c>
      <c r="Z114" s="37">
        <v>4</v>
      </c>
      <c r="AA114" s="23">
        <v>0</v>
      </c>
      <c r="AB114" s="37">
        <v>0</v>
      </c>
      <c r="AC114" s="40">
        <f t="shared" si="61"/>
        <v>7600</v>
      </c>
      <c r="AD114" s="40">
        <f t="shared" si="62"/>
        <v>0</v>
      </c>
      <c r="AE114" s="56">
        <f t="shared" si="63"/>
        <v>387600</v>
      </c>
    </row>
    <row r="117" spans="1:31" x14ac:dyDescent="0.2">
      <c r="H117" s="66"/>
    </row>
    <row r="118" spans="1:31" x14ac:dyDescent="0.2">
      <c r="H118" s="68"/>
    </row>
    <row r="119" spans="1:31" x14ac:dyDescent="0.2">
      <c r="H119" s="66"/>
    </row>
  </sheetData>
  <autoFilter ref="A1:AE114">
    <filterColumn colId="3" showButton="0"/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1" showButton="0"/>
    <filterColumn colId="22" showButton="0"/>
    <filterColumn colId="24" showButton="0"/>
    <filterColumn colId="25" showButton="0"/>
    <filterColumn colId="26" showButton="0"/>
    <filterColumn colId="27" showButton="0"/>
  </autoFilter>
  <mergeCells count="23">
    <mergeCell ref="AE1:AE4"/>
    <mergeCell ref="V2:V4"/>
    <mergeCell ref="W2:W4"/>
    <mergeCell ref="X2:X4"/>
    <mergeCell ref="Y1:Z1"/>
    <mergeCell ref="AA1:AB1"/>
    <mergeCell ref="AC1:AC4"/>
    <mergeCell ref="AD1:AD4"/>
    <mergeCell ref="Y2:Y4"/>
    <mergeCell ref="Z2:Z4"/>
    <mergeCell ref="AA2:AA4"/>
    <mergeCell ref="AB2:AB4"/>
    <mergeCell ref="V1:X1"/>
    <mergeCell ref="A1:A4"/>
    <mergeCell ref="B1:B4"/>
    <mergeCell ref="C1:C4"/>
    <mergeCell ref="D1:G3"/>
    <mergeCell ref="H1:K3"/>
    <mergeCell ref="L1:Q3"/>
    <mergeCell ref="R1:R4"/>
    <mergeCell ref="S1:S4"/>
    <mergeCell ref="T1:T4"/>
    <mergeCell ref="U1:U4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 -moduł 1a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Klaudyna Kaim</dc:creator>
  <cp:lastModifiedBy>Katarzyna Krzewska</cp:lastModifiedBy>
  <dcterms:created xsi:type="dcterms:W3CDTF">2018-01-26T11:53:29Z</dcterms:created>
  <dcterms:modified xsi:type="dcterms:W3CDTF">2018-09-17T15:36:02Z</dcterms:modified>
</cp:coreProperties>
</file>