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"/>
    </mc:Choice>
  </mc:AlternateContent>
  <bookViews>
    <workbookView xWindow="0" yWindow="0" windowWidth="25200" windowHeight="11385" tabRatio="912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2" i="44" l="1"/>
  <c r="B8" i="43"/>
  <c r="B48" i="43"/>
  <c r="B20" i="45"/>
  <c r="AB37" i="28" l="1"/>
  <c r="AB33" i="28"/>
  <c r="AB18" i="28" l="1"/>
  <c r="AB24" i="28" l="1"/>
  <c r="Z29" i="66" l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Z145" i="66" l="1"/>
  <c r="Z117" i="66"/>
  <c r="Z90" i="66"/>
  <c r="Z62" i="66"/>
  <c r="AE63" i="28"/>
  <c r="E58" i="28"/>
  <c r="T49" i="28"/>
  <c r="E49" i="28"/>
  <c r="AB7" i="28"/>
  <c r="AB13" i="28" s="1"/>
  <c r="T7" i="28"/>
  <c r="T13" i="28" s="1"/>
  <c r="AR14" i="66" l="1"/>
  <c r="AB32" i="28"/>
  <c r="AH3" i="28"/>
  <c r="AB63" i="64"/>
  <c r="AD12" i="64"/>
  <c r="AB16" i="28" l="1"/>
  <c r="AB25" i="28" s="1"/>
  <c r="AB27" i="28" l="1"/>
  <c r="AB30" i="28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<sst xmlns="http://schemas.openxmlformats.org/spreadsheetml/2006/main" count="791" uniqueCount="465">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</sst>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35" fillId="24" borderId="20" xfId="55" applyFont="1" applyFill="1" applyBorder="1" applyAlignment="1" applyProtection="1">
      <alignment horizontal="left" vertical="top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4" fillId="24" borderId="12" xfId="46" applyFont="1" applyFill="1" applyBorder="1" applyAlignment="1" applyProtection="1">
      <alignment horizontal="left" vertical="top"/>
    </xf>
    <xf numFmtId="0" fontId="33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top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40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/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/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/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/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/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/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/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/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/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/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/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/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/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/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/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/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/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/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/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/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/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59" customWidth="1"/>
    <col min="2" max="2" width="2.140625" style="59" customWidth="1"/>
    <col min="3" max="3" width="3" style="59" customWidth="1"/>
    <col min="4" max="7" width="2.85546875" style="59" customWidth="1"/>
    <col min="8" max="8" width="3.5703125" style="59" customWidth="1"/>
    <col min="9" max="36" width="2.85546875" style="59" customWidth="1"/>
    <col min="37" max="37" width="2" style="59" customWidth="1"/>
    <col min="38" max="38" width="7.7109375" style="59" customWidth="1"/>
    <col min="39" max="39" width="18.28515625" style="59" customWidth="1"/>
    <col min="40" max="16384" width="9.140625" style="59"/>
  </cols>
  <sheetData>
    <row r="1" spans="1:39" s="58" customFormat="1" ht="21" customHeight="1">
      <c r="A1" s="492" t="s">
        <v>202</v>
      </c>
      <c r="B1" s="493" t="s">
        <v>121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4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95" t="s">
        <v>289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7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98" t="s">
        <v>198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500"/>
      <c r="AL5" s="385" t="s">
        <v>463</v>
      </c>
      <c r="AM5" s="386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385"/>
      <c r="AM6" s="386"/>
    </row>
    <row r="7" spans="1:39" ht="17.25" customHeight="1">
      <c r="A7" s="63"/>
      <c r="B7" s="453" t="s">
        <v>193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501" t="s">
        <v>68</v>
      </c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3"/>
      <c r="AK7" s="66"/>
      <c r="AL7" s="385"/>
      <c r="AM7" s="386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53" t="s">
        <v>297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50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504" t="s">
        <v>298</v>
      </c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70"/>
      <c r="Y12" s="448" t="s">
        <v>5</v>
      </c>
      <c r="Z12" s="449"/>
      <c r="AA12" s="337"/>
      <c r="AB12" s="450" t="s">
        <v>6</v>
      </c>
      <c r="AC12" s="449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505" t="s">
        <v>292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504" t="s">
        <v>206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387" t="s">
        <v>464</v>
      </c>
      <c r="AM17" s="388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387"/>
      <c r="AM18" s="388"/>
    </row>
    <row r="19" spans="1:39" ht="15" customHeight="1">
      <c r="A19" s="69"/>
      <c r="B19" s="443" t="s">
        <v>207</v>
      </c>
      <c r="C19" s="443"/>
      <c r="D19" s="443"/>
      <c r="E19" s="443"/>
      <c r="F19" s="443"/>
      <c r="G19" s="443"/>
      <c r="H19" s="443"/>
      <c r="I19" s="443"/>
      <c r="J19" s="443"/>
      <c r="K19" s="443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50" t="s">
        <v>209</v>
      </c>
      <c r="W19" s="448"/>
      <c r="X19" s="448"/>
      <c r="Y19" s="448"/>
      <c r="Z19" s="448"/>
      <c r="AA19" s="449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387"/>
      <c r="AM19" s="388"/>
    </row>
    <row r="20" spans="1:39" s="58" customFormat="1" ht="2.25" customHeight="1">
      <c r="A20" s="79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43" t="s">
        <v>210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317"/>
      <c r="AJ21" s="317"/>
      <c r="AK21" s="318"/>
    </row>
    <row r="22" spans="1:39" s="58" customFormat="1" ht="3" customHeight="1">
      <c r="A22" s="80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83" t="s">
        <v>68</v>
      </c>
      <c r="O24" s="484"/>
      <c r="P24" s="484"/>
      <c r="Q24" s="484"/>
      <c r="R24" s="484"/>
      <c r="S24" s="484"/>
      <c r="T24" s="484"/>
      <c r="U24" s="484"/>
      <c r="V24" s="484"/>
      <c r="W24" s="485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71" t="s">
        <v>185</v>
      </c>
      <c r="C25" s="471"/>
      <c r="D25" s="473" t="s">
        <v>95</v>
      </c>
      <c r="E25" s="474"/>
      <c r="F25" s="474"/>
      <c r="G25" s="474"/>
      <c r="H25" s="475"/>
      <c r="I25" s="85"/>
      <c r="J25" s="448" t="s">
        <v>5</v>
      </c>
      <c r="K25" s="449"/>
      <c r="L25" s="335"/>
      <c r="M25" s="85"/>
      <c r="N25" s="486"/>
      <c r="O25" s="487"/>
      <c r="P25" s="487"/>
      <c r="Q25" s="487"/>
      <c r="R25" s="487"/>
      <c r="S25" s="487"/>
      <c r="T25" s="487"/>
      <c r="U25" s="487"/>
      <c r="V25" s="487"/>
      <c r="W25" s="488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83" t="s">
        <v>68</v>
      </c>
      <c r="O27" s="484"/>
      <c r="P27" s="484"/>
      <c r="Q27" s="484"/>
      <c r="R27" s="484"/>
      <c r="S27" s="484"/>
      <c r="T27" s="484"/>
      <c r="U27" s="484"/>
      <c r="V27" s="484"/>
      <c r="W27" s="485"/>
      <c r="X27" s="326"/>
      <c r="Y27" s="326"/>
      <c r="Z27" s="465" t="s">
        <v>68</v>
      </c>
      <c r="AA27" s="466"/>
      <c r="AB27" s="466"/>
      <c r="AC27" s="466"/>
      <c r="AD27" s="466"/>
      <c r="AE27" s="466"/>
      <c r="AF27" s="466"/>
      <c r="AG27" s="466"/>
      <c r="AH27" s="466"/>
      <c r="AI27" s="466"/>
      <c r="AJ27" s="467"/>
      <c r="AK27" s="81"/>
    </row>
    <row r="28" spans="1:39" s="58" customFormat="1" ht="15" customHeight="1">
      <c r="A28" s="80"/>
      <c r="B28" s="471" t="s">
        <v>211</v>
      </c>
      <c r="C28" s="472"/>
      <c r="D28" s="473" t="s">
        <v>212</v>
      </c>
      <c r="E28" s="474"/>
      <c r="F28" s="474"/>
      <c r="G28" s="474"/>
      <c r="H28" s="475"/>
      <c r="I28" s="85"/>
      <c r="J28" s="448" t="s">
        <v>5</v>
      </c>
      <c r="K28" s="449"/>
      <c r="L28" s="335"/>
      <c r="M28" s="85"/>
      <c r="N28" s="486"/>
      <c r="O28" s="487"/>
      <c r="P28" s="487"/>
      <c r="Q28" s="487"/>
      <c r="R28" s="487"/>
      <c r="S28" s="487"/>
      <c r="T28" s="487"/>
      <c r="U28" s="487"/>
      <c r="V28" s="487"/>
      <c r="W28" s="488"/>
      <c r="X28" s="74"/>
      <c r="Y28" s="70"/>
      <c r="Z28" s="468"/>
      <c r="AA28" s="469"/>
      <c r="AB28" s="469"/>
      <c r="AC28" s="469"/>
      <c r="AD28" s="469"/>
      <c r="AE28" s="469"/>
      <c r="AF28" s="469"/>
      <c r="AG28" s="469"/>
      <c r="AH28" s="469"/>
      <c r="AI28" s="469"/>
      <c r="AJ28" s="470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76" t="s">
        <v>68</v>
      </c>
      <c r="AA30" s="477"/>
      <c r="AB30" s="477"/>
      <c r="AC30" s="477"/>
      <c r="AD30" s="477"/>
      <c r="AE30" s="477"/>
      <c r="AF30" s="477"/>
      <c r="AG30" s="477"/>
      <c r="AH30" s="477"/>
      <c r="AI30" s="477"/>
      <c r="AJ30" s="478"/>
      <c r="AK30" s="81"/>
    </row>
    <row r="31" spans="1:39" s="58" customFormat="1" ht="15" customHeight="1">
      <c r="A31" s="80"/>
      <c r="B31" s="471" t="s">
        <v>213</v>
      </c>
      <c r="C31" s="472"/>
      <c r="D31" s="473" t="s">
        <v>286</v>
      </c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5"/>
      <c r="U31" s="448" t="s">
        <v>5</v>
      </c>
      <c r="V31" s="482"/>
      <c r="W31" s="322"/>
      <c r="X31" s="88"/>
      <c r="Z31" s="479"/>
      <c r="AA31" s="480"/>
      <c r="AB31" s="480"/>
      <c r="AC31" s="480"/>
      <c r="AD31" s="480"/>
      <c r="AE31" s="480"/>
      <c r="AF31" s="480"/>
      <c r="AG31" s="480"/>
      <c r="AH31" s="480"/>
      <c r="AI31" s="480"/>
      <c r="AJ31" s="48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64" t="s">
        <v>214</v>
      </c>
      <c r="C34" s="464"/>
      <c r="D34" s="489" t="s">
        <v>261</v>
      </c>
      <c r="E34" s="490"/>
      <c r="F34" s="490"/>
      <c r="G34" s="490"/>
      <c r="H34" s="490"/>
      <c r="I34" s="490"/>
      <c r="J34" s="491"/>
      <c r="K34" s="74"/>
      <c r="L34" s="74"/>
      <c r="M34" s="74"/>
      <c r="Q34" s="448" t="s">
        <v>5</v>
      </c>
      <c r="R34" s="448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64" t="s">
        <v>287</v>
      </c>
      <c r="C36" s="464"/>
      <c r="D36" s="418" t="s">
        <v>215</v>
      </c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48" t="s">
        <v>288</v>
      </c>
      <c r="C39" s="448"/>
      <c r="D39" s="418" t="s">
        <v>290</v>
      </c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18" t="s">
        <v>303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9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04" t="s">
        <v>216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63" t="s">
        <v>299</v>
      </c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99"/>
    </row>
    <row r="47" spans="1:38" ht="15" customHeight="1">
      <c r="A47" s="63"/>
      <c r="B47" s="460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2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2"/>
      <c r="U48" s="98"/>
      <c r="V48" s="456" t="s">
        <v>218</v>
      </c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99"/>
    </row>
    <row r="49" spans="1:37" ht="15" customHeight="1">
      <c r="A49" s="63"/>
      <c r="B49" s="460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2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60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2"/>
      <c r="U50" s="317"/>
      <c r="V50" s="463" t="s">
        <v>293</v>
      </c>
      <c r="W50" s="463"/>
      <c r="X50" s="463"/>
      <c r="Y50" s="463"/>
      <c r="Z50" s="463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425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29" t="s">
        <v>219</v>
      </c>
      <c r="C53" s="430"/>
      <c r="D53" s="430"/>
      <c r="E53" s="430"/>
      <c r="F53" s="430"/>
      <c r="G53" s="430"/>
      <c r="H53" s="430"/>
      <c r="I53" s="430"/>
      <c r="J53" s="431"/>
      <c r="K53" s="429" t="s">
        <v>220</v>
      </c>
      <c r="L53" s="430"/>
      <c r="M53" s="430"/>
      <c r="N53" s="430"/>
      <c r="O53" s="430"/>
      <c r="P53" s="430"/>
      <c r="Q53" s="430"/>
      <c r="R53" s="430"/>
      <c r="S53" s="430"/>
      <c r="T53" s="431"/>
      <c r="U53" s="404"/>
      <c r="V53" s="456" t="s">
        <v>221</v>
      </c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58"/>
      <c r="AH53" s="58"/>
      <c r="AI53" s="58"/>
      <c r="AJ53" s="58"/>
      <c r="AK53" s="333"/>
    </row>
    <row r="54" spans="1:37" ht="15" customHeight="1">
      <c r="A54" s="63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04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29" t="s">
        <v>333</v>
      </c>
      <c r="C56" s="430"/>
      <c r="D56" s="430"/>
      <c r="E56" s="430"/>
      <c r="F56" s="430"/>
      <c r="G56" s="430"/>
      <c r="H56" s="430"/>
      <c r="I56" s="430"/>
      <c r="J56" s="431"/>
      <c r="K56" s="452"/>
      <c r="L56" s="452"/>
      <c r="M56" s="452"/>
      <c r="N56" s="452"/>
      <c r="O56" s="317"/>
      <c r="P56" s="317"/>
      <c r="Q56" s="317"/>
      <c r="R56" s="317"/>
      <c r="S56" s="317"/>
      <c r="T56" s="317"/>
      <c r="U56" s="58"/>
      <c r="V56" s="453" t="s">
        <v>222</v>
      </c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58"/>
      <c r="AI56" s="58"/>
      <c r="AJ56" s="58"/>
      <c r="AK56" s="99"/>
    </row>
    <row r="57" spans="1:37" ht="15" customHeight="1">
      <c r="A57" s="63"/>
      <c r="B57" s="436" t="s">
        <v>68</v>
      </c>
      <c r="C57" s="436"/>
      <c r="D57" s="436"/>
      <c r="E57" s="436"/>
      <c r="F57" s="436"/>
      <c r="G57" s="436"/>
      <c r="H57" s="436"/>
      <c r="I57" s="436"/>
      <c r="J57" s="436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54"/>
      <c r="C60" s="454"/>
      <c r="D60" s="454"/>
      <c r="E60" s="454"/>
      <c r="F60" s="454"/>
      <c r="G60" s="454"/>
      <c r="H60" s="454"/>
      <c r="I60" s="454"/>
      <c r="J60" s="454"/>
      <c r="K60" s="452"/>
      <c r="L60" s="452"/>
      <c r="M60" s="452"/>
      <c r="N60" s="452"/>
      <c r="O60" s="317"/>
      <c r="P60" s="317"/>
      <c r="Q60" s="317"/>
      <c r="R60" s="317"/>
      <c r="S60" s="317"/>
      <c r="T60" s="317"/>
      <c r="U60" s="58"/>
      <c r="V60" s="455" t="s">
        <v>319</v>
      </c>
      <c r="W60" s="455"/>
      <c r="X60" s="455"/>
      <c r="Y60" s="455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45" t="s">
        <v>68</v>
      </c>
      <c r="W61" s="446"/>
      <c r="X61" s="446"/>
      <c r="Y61" s="446"/>
      <c r="Z61" s="446"/>
      <c r="AA61" s="446"/>
      <c r="AB61" s="447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51" t="s">
        <v>296</v>
      </c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108"/>
      <c r="V63" s="108"/>
      <c r="W63" s="448" t="s">
        <v>5</v>
      </c>
      <c r="X63" s="449"/>
      <c r="Y63" s="337"/>
      <c r="Z63" s="450" t="s">
        <v>6</v>
      </c>
      <c r="AA63" s="449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51" t="s">
        <v>223</v>
      </c>
      <c r="C65" s="451"/>
      <c r="D65" s="451"/>
      <c r="E65" s="451"/>
      <c r="F65" s="451"/>
      <c r="G65" s="451"/>
      <c r="H65" s="451"/>
      <c r="I65" s="108"/>
      <c r="J65" s="451" t="s">
        <v>291</v>
      </c>
      <c r="K65" s="451"/>
      <c r="L65" s="451"/>
      <c r="M65" s="451"/>
      <c r="N65" s="451"/>
      <c r="O65" s="451"/>
      <c r="P65" s="451"/>
      <c r="Q65" s="451"/>
      <c r="R65" s="451"/>
      <c r="S65" s="451" t="s">
        <v>224</v>
      </c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37" t="s">
        <v>188</v>
      </c>
      <c r="C67" s="438"/>
      <c r="D67" s="438"/>
      <c r="E67" s="438"/>
      <c r="F67" s="438"/>
      <c r="G67" s="438"/>
      <c r="H67" s="439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40" t="s">
        <v>68</v>
      </c>
      <c r="T67" s="441"/>
      <c r="U67" s="441"/>
      <c r="V67" s="441"/>
      <c r="W67" s="441"/>
      <c r="X67" s="441"/>
      <c r="Y67" s="44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116"/>
    </row>
    <row r="70" spans="1:37" ht="24" customHeight="1">
      <c r="A70" s="114"/>
      <c r="B70" s="444" t="s">
        <v>318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43" t="s">
        <v>436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318"/>
    </row>
    <row r="75" spans="1:37" ht="2.25" customHeight="1">
      <c r="A75" s="63"/>
      <c r="B75" s="417"/>
      <c r="C75" s="417"/>
      <c r="D75" s="417"/>
      <c r="E75" s="417"/>
      <c r="F75" s="417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413" t="s">
        <v>225</v>
      </c>
      <c r="C76" s="413"/>
      <c r="D76" s="413"/>
      <c r="E76" s="413"/>
      <c r="F76" s="413"/>
      <c r="G76" s="413"/>
      <c r="H76" s="413"/>
      <c r="I76" s="413" t="s">
        <v>226</v>
      </c>
      <c r="J76" s="413"/>
      <c r="K76" s="413"/>
      <c r="L76" s="413"/>
      <c r="M76" s="413"/>
      <c r="N76" s="413"/>
      <c r="O76" s="413"/>
      <c r="P76" s="413"/>
      <c r="Q76" s="413"/>
      <c r="R76" s="413"/>
      <c r="S76" s="413" t="s">
        <v>227</v>
      </c>
      <c r="T76" s="413"/>
      <c r="U76" s="413"/>
      <c r="V76" s="413"/>
      <c r="W76" s="413"/>
      <c r="X76" s="413"/>
      <c r="Y76" s="413"/>
      <c r="Z76" s="413"/>
      <c r="AA76" s="413" t="s">
        <v>228</v>
      </c>
      <c r="AB76" s="413"/>
      <c r="AC76" s="413"/>
      <c r="AD76" s="413"/>
      <c r="AE76" s="413"/>
      <c r="AF76" s="413"/>
      <c r="AG76" s="413"/>
      <c r="AH76" s="413"/>
      <c r="AI76" s="413"/>
      <c r="AJ76" s="413"/>
      <c r="AK76" s="128"/>
    </row>
    <row r="77" spans="1:37" s="358" customFormat="1" ht="15.95" customHeight="1">
      <c r="A77" s="357"/>
      <c r="B77" s="435" t="s">
        <v>52</v>
      </c>
      <c r="C77" s="435"/>
      <c r="D77" s="435"/>
      <c r="E77" s="435"/>
      <c r="F77" s="435"/>
      <c r="G77" s="435"/>
      <c r="H77" s="435"/>
      <c r="I77" s="436" t="s">
        <v>68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131"/>
    </row>
    <row r="78" spans="1:37" s="135" customFormat="1" ht="10.5" customHeight="1">
      <c r="A78" s="133"/>
      <c r="B78" s="422" t="s">
        <v>229</v>
      </c>
      <c r="C78" s="423"/>
      <c r="D78" s="423"/>
      <c r="E78" s="423"/>
      <c r="F78" s="423"/>
      <c r="G78" s="423"/>
      <c r="H78" s="424"/>
      <c r="I78" s="422" t="s">
        <v>230</v>
      </c>
      <c r="J78" s="423"/>
      <c r="K78" s="423"/>
      <c r="L78" s="423"/>
      <c r="M78" s="423"/>
      <c r="N78" s="423"/>
      <c r="O78" s="423"/>
      <c r="P78" s="423"/>
      <c r="Q78" s="423"/>
      <c r="R78" s="424"/>
      <c r="S78" s="422" t="s">
        <v>231</v>
      </c>
      <c r="T78" s="423"/>
      <c r="U78" s="423"/>
      <c r="V78" s="423"/>
      <c r="W78" s="423"/>
      <c r="X78" s="423"/>
      <c r="Y78" s="423"/>
      <c r="Z78" s="424"/>
      <c r="AA78" s="422" t="s">
        <v>232</v>
      </c>
      <c r="AB78" s="423"/>
      <c r="AC78" s="423"/>
      <c r="AD78" s="423"/>
      <c r="AE78" s="423"/>
      <c r="AF78" s="423"/>
      <c r="AG78" s="423"/>
      <c r="AH78" s="423"/>
      <c r="AI78" s="423"/>
      <c r="AJ78" s="424"/>
      <c r="AK78" s="134"/>
    </row>
    <row r="79" spans="1:37" s="358" customFormat="1" ht="15.95" customHeight="1">
      <c r="A79" s="357"/>
      <c r="B79" s="425"/>
      <c r="C79" s="426"/>
      <c r="D79" s="426"/>
      <c r="E79" s="426"/>
      <c r="F79" s="426"/>
      <c r="G79" s="426"/>
      <c r="H79" s="427"/>
      <c r="I79" s="425"/>
      <c r="J79" s="426"/>
      <c r="K79" s="426"/>
      <c r="L79" s="426"/>
      <c r="M79" s="426"/>
      <c r="N79" s="426"/>
      <c r="O79" s="426"/>
      <c r="P79" s="426"/>
      <c r="Q79" s="426"/>
      <c r="R79" s="427"/>
      <c r="S79" s="425"/>
      <c r="T79" s="426"/>
      <c r="U79" s="426"/>
      <c r="V79" s="426"/>
      <c r="W79" s="426"/>
      <c r="X79" s="426"/>
      <c r="Y79" s="426"/>
      <c r="Z79" s="427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131"/>
    </row>
    <row r="80" spans="1:37" s="138" customFormat="1" ht="10.5" customHeight="1">
      <c r="A80" s="136"/>
      <c r="B80" s="422" t="s">
        <v>233</v>
      </c>
      <c r="C80" s="423"/>
      <c r="D80" s="423"/>
      <c r="E80" s="423"/>
      <c r="F80" s="423"/>
      <c r="G80" s="423"/>
      <c r="H80" s="424"/>
      <c r="I80" s="422" t="s">
        <v>234</v>
      </c>
      <c r="J80" s="423"/>
      <c r="K80" s="423"/>
      <c r="L80" s="423"/>
      <c r="M80" s="423"/>
      <c r="N80" s="423"/>
      <c r="O80" s="423"/>
      <c r="P80" s="423"/>
      <c r="Q80" s="423"/>
      <c r="R80" s="424"/>
      <c r="S80" s="422" t="s">
        <v>457</v>
      </c>
      <c r="T80" s="423"/>
      <c r="U80" s="423"/>
      <c r="V80" s="423"/>
      <c r="W80" s="423"/>
      <c r="X80" s="423"/>
      <c r="Y80" s="423"/>
      <c r="Z80" s="424"/>
      <c r="AA80" s="422" t="s">
        <v>235</v>
      </c>
      <c r="AB80" s="423"/>
      <c r="AC80" s="423"/>
      <c r="AD80" s="423"/>
      <c r="AE80" s="423"/>
      <c r="AF80" s="423"/>
      <c r="AG80" s="423"/>
      <c r="AH80" s="423"/>
      <c r="AI80" s="423"/>
      <c r="AJ80" s="424"/>
      <c r="AK80" s="137"/>
    </row>
    <row r="81" spans="1:37" s="360" customFormat="1" ht="15.95" customHeight="1">
      <c r="A81" s="359"/>
      <c r="B81" s="425"/>
      <c r="C81" s="426"/>
      <c r="D81" s="426"/>
      <c r="E81" s="426"/>
      <c r="F81" s="426"/>
      <c r="G81" s="426"/>
      <c r="H81" s="427"/>
      <c r="I81" s="425"/>
      <c r="J81" s="426"/>
      <c r="K81" s="426"/>
      <c r="L81" s="426"/>
      <c r="M81" s="426"/>
      <c r="N81" s="426"/>
      <c r="O81" s="426"/>
      <c r="P81" s="426"/>
      <c r="Q81" s="426"/>
      <c r="R81" s="427"/>
      <c r="S81" s="432"/>
      <c r="T81" s="433"/>
      <c r="U81" s="433"/>
      <c r="V81" s="433"/>
      <c r="W81" s="433"/>
      <c r="X81" s="433"/>
      <c r="Y81" s="433"/>
      <c r="Z81" s="434"/>
      <c r="AA81" s="432"/>
      <c r="AB81" s="433"/>
      <c r="AC81" s="433"/>
      <c r="AD81" s="433"/>
      <c r="AE81" s="433"/>
      <c r="AF81" s="433"/>
      <c r="AG81" s="433"/>
      <c r="AH81" s="433"/>
      <c r="AI81" s="433"/>
      <c r="AJ81" s="434"/>
      <c r="AK81" s="139"/>
    </row>
    <row r="82" spans="1:37" s="129" customFormat="1" ht="10.5" customHeight="1">
      <c r="A82" s="127"/>
      <c r="B82" s="422" t="s">
        <v>236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4"/>
      <c r="S82" s="423" t="s">
        <v>237</v>
      </c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4"/>
      <c r="AK82" s="128"/>
    </row>
    <row r="83" spans="1:37" s="358" customFormat="1" ht="15.95" customHeight="1">
      <c r="A83" s="357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508" t="s">
        <v>320</v>
      </c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10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422" t="s">
        <v>124</v>
      </c>
      <c r="C87" s="423"/>
      <c r="D87" s="423"/>
      <c r="E87" s="423"/>
      <c r="F87" s="423"/>
      <c r="G87" s="423"/>
      <c r="H87" s="424"/>
      <c r="I87" s="413" t="s">
        <v>125</v>
      </c>
      <c r="J87" s="413"/>
      <c r="K87" s="413"/>
      <c r="L87" s="413"/>
      <c r="M87" s="413"/>
      <c r="N87" s="413"/>
      <c r="O87" s="413"/>
      <c r="P87" s="413"/>
      <c r="Q87" s="413"/>
      <c r="R87" s="413"/>
      <c r="S87" s="413" t="s">
        <v>126</v>
      </c>
      <c r="T87" s="413"/>
      <c r="U87" s="413"/>
      <c r="V87" s="413"/>
      <c r="W87" s="413"/>
      <c r="X87" s="413"/>
      <c r="Y87" s="413"/>
      <c r="Z87" s="413"/>
      <c r="AA87" s="413" t="s">
        <v>127</v>
      </c>
      <c r="AB87" s="413"/>
      <c r="AC87" s="413"/>
      <c r="AD87" s="413"/>
      <c r="AE87" s="413"/>
      <c r="AF87" s="413"/>
      <c r="AG87" s="413"/>
      <c r="AH87" s="413"/>
      <c r="AI87" s="413"/>
      <c r="AJ87" s="413"/>
      <c r="AK87" s="128"/>
    </row>
    <row r="88" spans="1:37" s="358" customFormat="1" ht="15.95" customHeight="1">
      <c r="A88" s="357"/>
      <c r="B88" s="436" t="s">
        <v>68</v>
      </c>
      <c r="C88" s="436"/>
      <c r="D88" s="436"/>
      <c r="E88" s="436"/>
      <c r="F88" s="436"/>
      <c r="G88" s="436"/>
      <c r="H88" s="436"/>
      <c r="I88" s="436" t="str">
        <f>IF(B88&lt;&gt;"Polska","nie dotyczy","(wybierz z listy)")</f>
        <v>nie dotyczy</v>
      </c>
      <c r="J88" s="436"/>
      <c r="K88" s="436"/>
      <c r="L88" s="436"/>
      <c r="M88" s="436"/>
      <c r="N88" s="436"/>
      <c r="O88" s="436"/>
      <c r="P88" s="436"/>
      <c r="Q88" s="436"/>
      <c r="R88" s="436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131"/>
    </row>
    <row r="89" spans="1:37" s="135" customFormat="1" ht="11.25" customHeight="1">
      <c r="A89" s="133"/>
      <c r="B89" s="422" t="s">
        <v>131</v>
      </c>
      <c r="C89" s="423"/>
      <c r="D89" s="423"/>
      <c r="E89" s="423"/>
      <c r="F89" s="423"/>
      <c r="G89" s="423"/>
      <c r="H89" s="424"/>
      <c r="I89" s="422" t="s">
        <v>130</v>
      </c>
      <c r="J89" s="423"/>
      <c r="K89" s="423"/>
      <c r="L89" s="423"/>
      <c r="M89" s="423"/>
      <c r="N89" s="423"/>
      <c r="O89" s="423"/>
      <c r="P89" s="423"/>
      <c r="Q89" s="423"/>
      <c r="R89" s="424"/>
      <c r="S89" s="422" t="s">
        <v>129</v>
      </c>
      <c r="T89" s="423"/>
      <c r="U89" s="423"/>
      <c r="V89" s="423"/>
      <c r="W89" s="423"/>
      <c r="X89" s="423"/>
      <c r="Y89" s="423"/>
      <c r="Z89" s="424"/>
      <c r="AA89" s="422" t="s">
        <v>128</v>
      </c>
      <c r="AB89" s="423"/>
      <c r="AC89" s="423"/>
      <c r="AD89" s="423"/>
      <c r="AE89" s="423"/>
      <c r="AF89" s="423"/>
      <c r="AG89" s="423"/>
      <c r="AH89" s="423"/>
      <c r="AI89" s="423"/>
      <c r="AJ89" s="424"/>
      <c r="AK89" s="134"/>
    </row>
    <row r="90" spans="1:37" s="358" customFormat="1" ht="15.95" customHeight="1">
      <c r="A90" s="357"/>
      <c r="B90" s="425"/>
      <c r="C90" s="426"/>
      <c r="D90" s="426"/>
      <c r="E90" s="426"/>
      <c r="F90" s="426"/>
      <c r="G90" s="426"/>
      <c r="H90" s="427"/>
      <c r="I90" s="425"/>
      <c r="J90" s="426"/>
      <c r="K90" s="426"/>
      <c r="L90" s="426"/>
      <c r="M90" s="426"/>
      <c r="N90" s="426"/>
      <c r="O90" s="426"/>
      <c r="P90" s="426"/>
      <c r="Q90" s="426"/>
      <c r="R90" s="427"/>
      <c r="S90" s="425"/>
      <c r="T90" s="426"/>
      <c r="U90" s="426"/>
      <c r="V90" s="426"/>
      <c r="W90" s="426"/>
      <c r="X90" s="426"/>
      <c r="Y90" s="426"/>
      <c r="Z90" s="427"/>
      <c r="AA90" s="415"/>
      <c r="AB90" s="415"/>
      <c r="AC90" s="415"/>
      <c r="AD90" s="415"/>
      <c r="AE90" s="415"/>
      <c r="AF90" s="415"/>
      <c r="AG90" s="415"/>
      <c r="AH90" s="415"/>
      <c r="AI90" s="415"/>
      <c r="AJ90" s="415"/>
      <c r="AK90" s="131"/>
    </row>
    <row r="91" spans="1:37" s="138" customFormat="1" ht="11.25" customHeight="1">
      <c r="A91" s="136"/>
      <c r="B91" s="422" t="s">
        <v>132</v>
      </c>
      <c r="C91" s="423"/>
      <c r="D91" s="423"/>
      <c r="E91" s="423"/>
      <c r="F91" s="423"/>
      <c r="G91" s="423"/>
      <c r="H91" s="424"/>
      <c r="I91" s="422" t="s">
        <v>133</v>
      </c>
      <c r="J91" s="423"/>
      <c r="K91" s="423"/>
      <c r="L91" s="423"/>
      <c r="M91" s="423"/>
      <c r="N91" s="423"/>
      <c r="O91" s="423"/>
      <c r="P91" s="423"/>
      <c r="Q91" s="423"/>
      <c r="R91" s="424"/>
      <c r="S91" s="422" t="s">
        <v>458</v>
      </c>
      <c r="T91" s="423"/>
      <c r="U91" s="423"/>
      <c r="V91" s="423"/>
      <c r="W91" s="423"/>
      <c r="X91" s="423"/>
      <c r="Y91" s="423"/>
      <c r="Z91" s="424"/>
      <c r="AA91" s="422" t="s">
        <v>163</v>
      </c>
      <c r="AB91" s="423"/>
      <c r="AC91" s="423"/>
      <c r="AD91" s="423"/>
      <c r="AE91" s="423"/>
      <c r="AF91" s="423"/>
      <c r="AG91" s="423"/>
      <c r="AH91" s="423"/>
      <c r="AI91" s="423"/>
      <c r="AJ91" s="424"/>
      <c r="AK91" s="137"/>
    </row>
    <row r="92" spans="1:37" s="360" customFormat="1" ht="15.95" customHeight="1">
      <c r="A92" s="359"/>
      <c r="B92" s="425"/>
      <c r="C92" s="426"/>
      <c r="D92" s="426"/>
      <c r="E92" s="426"/>
      <c r="F92" s="426"/>
      <c r="G92" s="426"/>
      <c r="H92" s="427"/>
      <c r="I92" s="425"/>
      <c r="J92" s="426"/>
      <c r="K92" s="426"/>
      <c r="L92" s="426"/>
      <c r="M92" s="426"/>
      <c r="N92" s="426"/>
      <c r="O92" s="426"/>
      <c r="P92" s="426"/>
      <c r="Q92" s="426"/>
      <c r="R92" s="427"/>
      <c r="S92" s="432"/>
      <c r="T92" s="433"/>
      <c r="U92" s="433"/>
      <c r="V92" s="433"/>
      <c r="W92" s="433"/>
      <c r="X92" s="433"/>
      <c r="Y92" s="433"/>
      <c r="Z92" s="434"/>
      <c r="AA92" s="432"/>
      <c r="AB92" s="433"/>
      <c r="AC92" s="433"/>
      <c r="AD92" s="433"/>
      <c r="AE92" s="433"/>
      <c r="AF92" s="433"/>
      <c r="AG92" s="433"/>
      <c r="AH92" s="433"/>
      <c r="AI92" s="433"/>
      <c r="AJ92" s="434"/>
      <c r="AK92" s="139"/>
    </row>
    <row r="93" spans="1:37" s="129" customFormat="1" ht="10.5" customHeight="1">
      <c r="A93" s="127"/>
      <c r="B93" s="429" t="s">
        <v>134</v>
      </c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1"/>
      <c r="S93" s="430" t="s">
        <v>135</v>
      </c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1"/>
      <c r="AK93" s="128"/>
    </row>
    <row r="94" spans="1:37" s="358" customFormat="1" ht="15.95" customHeight="1">
      <c r="A94" s="357"/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28" t="s">
        <v>443</v>
      </c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269"/>
    </row>
    <row r="97" spans="1:39" s="58" customFormat="1" ht="2.25" customHeight="1">
      <c r="A97" s="125"/>
      <c r="B97" s="417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418"/>
      <c r="AE97" s="418"/>
      <c r="AF97" s="418"/>
      <c r="AG97" s="418"/>
      <c r="AH97" s="418"/>
      <c r="AI97" s="418"/>
      <c r="AJ97" s="418"/>
      <c r="AK97" s="78"/>
    </row>
    <row r="98" spans="1:39" s="367" customFormat="1" ht="15" customHeight="1">
      <c r="A98" s="365"/>
      <c r="B98" s="419" t="s">
        <v>1</v>
      </c>
      <c r="C98" s="419"/>
      <c r="D98" s="401" t="s">
        <v>93</v>
      </c>
      <c r="E98" s="401"/>
      <c r="F98" s="401"/>
      <c r="G98" s="401"/>
      <c r="H98" s="401"/>
      <c r="I98" s="401"/>
      <c r="J98" s="401"/>
      <c r="K98" s="401"/>
      <c r="L98" s="401"/>
      <c r="M98" s="401"/>
      <c r="N98" s="401" t="s">
        <v>73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3" t="s">
        <v>74</v>
      </c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366"/>
    </row>
    <row r="99" spans="1:39" ht="15" customHeight="1">
      <c r="A99" s="63"/>
      <c r="B99" s="421" t="s">
        <v>238</v>
      </c>
      <c r="C99" s="421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346"/>
    </row>
    <row r="100" spans="1:39" ht="15" customHeight="1">
      <c r="A100" s="101"/>
      <c r="B100" s="421" t="s">
        <v>239</v>
      </c>
      <c r="C100" s="421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99"/>
    </row>
    <row r="101" spans="1:39" ht="15" customHeight="1">
      <c r="A101" s="101"/>
      <c r="B101" s="421" t="s">
        <v>240</v>
      </c>
      <c r="C101" s="421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99"/>
    </row>
    <row r="102" spans="1:39" s="336" customFormat="1" ht="15" customHeight="1">
      <c r="A102" s="308"/>
      <c r="B102" s="421" t="s">
        <v>2</v>
      </c>
      <c r="C102" s="421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04" t="s">
        <v>241</v>
      </c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10" t="s">
        <v>242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0" t="s">
        <v>243</v>
      </c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0" t="s">
        <v>244</v>
      </c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2"/>
      <c r="AK106" s="150"/>
      <c r="AM106" s="374"/>
    </row>
    <row r="107" spans="1:39" s="270" customFormat="1" ht="15.95" customHeight="1">
      <c r="A107" s="236"/>
      <c r="B107" s="392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2"/>
      <c r="O107" s="393"/>
      <c r="P107" s="393"/>
      <c r="Q107" s="393"/>
      <c r="R107" s="393"/>
      <c r="S107" s="393"/>
      <c r="T107" s="393"/>
      <c r="U107" s="393"/>
      <c r="V107" s="393"/>
      <c r="W107" s="393"/>
      <c r="X107" s="394"/>
      <c r="Y107" s="392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  <c r="AJ107" s="394"/>
      <c r="AK107" s="238"/>
      <c r="AM107" s="374"/>
    </row>
    <row r="108" spans="1:39" s="42" customFormat="1" ht="9" customHeight="1">
      <c r="A108" s="149"/>
      <c r="B108" s="410" t="s">
        <v>245</v>
      </c>
      <c r="C108" s="411"/>
      <c r="D108" s="411"/>
      <c r="E108" s="411"/>
      <c r="F108" s="411"/>
      <c r="G108" s="411"/>
      <c r="H108" s="412"/>
      <c r="I108" s="410" t="s">
        <v>246</v>
      </c>
      <c r="J108" s="411"/>
      <c r="K108" s="411"/>
      <c r="L108" s="411"/>
      <c r="M108" s="411"/>
      <c r="N108" s="411"/>
      <c r="O108" s="411"/>
      <c r="P108" s="411"/>
      <c r="Q108" s="411"/>
      <c r="R108" s="412"/>
      <c r="S108" s="410" t="s">
        <v>247</v>
      </c>
      <c r="T108" s="411"/>
      <c r="U108" s="411"/>
      <c r="V108" s="411"/>
      <c r="W108" s="411"/>
      <c r="X108" s="411"/>
      <c r="Y108" s="411"/>
      <c r="Z108" s="412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5" customHeight="1">
      <c r="A109" s="236"/>
      <c r="B109" s="406" t="s">
        <v>68</v>
      </c>
      <c r="C109" s="407"/>
      <c r="D109" s="407"/>
      <c r="E109" s="407"/>
      <c r="F109" s="407"/>
      <c r="G109" s="407"/>
      <c r="H109" s="408"/>
      <c r="I109" s="398" t="str">
        <f t="shared" ref="I109" si="0">IF(E88&lt;&gt;"Polska","nie dotyczy","(wybierz z listy)")</f>
        <v>nie dotyczy</v>
      </c>
      <c r="J109" s="399"/>
      <c r="K109" s="399"/>
      <c r="L109" s="399"/>
      <c r="M109" s="399"/>
      <c r="N109" s="399"/>
      <c r="O109" s="399"/>
      <c r="P109" s="399"/>
      <c r="Q109" s="399"/>
      <c r="R109" s="400"/>
      <c r="S109" s="392"/>
      <c r="T109" s="393"/>
      <c r="U109" s="393"/>
      <c r="V109" s="393"/>
      <c r="W109" s="393"/>
      <c r="X109" s="393"/>
      <c r="Y109" s="393"/>
      <c r="Z109" s="394"/>
      <c r="AA109" s="392"/>
      <c r="AB109" s="393"/>
      <c r="AC109" s="393"/>
      <c r="AD109" s="393"/>
      <c r="AE109" s="393"/>
      <c r="AF109" s="393"/>
      <c r="AG109" s="393"/>
      <c r="AH109" s="393"/>
      <c r="AI109" s="393"/>
      <c r="AJ109" s="394"/>
      <c r="AK109" s="238"/>
    </row>
    <row r="110" spans="1:39" s="42" customFormat="1" ht="9" customHeight="1">
      <c r="A110" s="149"/>
      <c r="B110" s="389" t="s">
        <v>249</v>
      </c>
      <c r="C110" s="390"/>
      <c r="D110" s="390"/>
      <c r="E110" s="390"/>
      <c r="F110" s="390"/>
      <c r="G110" s="390"/>
      <c r="H110" s="391"/>
      <c r="I110" s="389" t="s">
        <v>250</v>
      </c>
      <c r="J110" s="390"/>
      <c r="K110" s="390"/>
      <c r="L110" s="390"/>
      <c r="M110" s="390"/>
      <c r="N110" s="390"/>
      <c r="O110" s="390"/>
      <c r="P110" s="390"/>
      <c r="Q110" s="390"/>
      <c r="R110" s="391"/>
      <c r="S110" s="390" t="s">
        <v>251</v>
      </c>
      <c r="T110" s="390"/>
      <c r="U110" s="390"/>
      <c r="V110" s="390"/>
      <c r="W110" s="390"/>
      <c r="X110" s="390"/>
      <c r="Y110" s="390"/>
      <c r="Z110" s="39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5" customHeight="1">
      <c r="A111" s="236"/>
      <c r="B111" s="392"/>
      <c r="C111" s="393"/>
      <c r="D111" s="393"/>
      <c r="E111" s="393"/>
      <c r="F111" s="393"/>
      <c r="G111" s="393"/>
      <c r="H111" s="394"/>
      <c r="I111" s="392"/>
      <c r="J111" s="393"/>
      <c r="K111" s="393"/>
      <c r="L111" s="393"/>
      <c r="M111" s="393"/>
      <c r="N111" s="393"/>
      <c r="O111" s="393"/>
      <c r="P111" s="393"/>
      <c r="Q111" s="393"/>
      <c r="R111" s="394"/>
      <c r="S111" s="393"/>
      <c r="T111" s="393"/>
      <c r="U111" s="393"/>
      <c r="V111" s="393"/>
      <c r="W111" s="393"/>
      <c r="X111" s="393"/>
      <c r="Y111" s="393"/>
      <c r="Z111" s="393"/>
      <c r="AA111" s="392"/>
      <c r="AB111" s="393"/>
      <c r="AC111" s="393"/>
      <c r="AD111" s="393"/>
      <c r="AE111" s="393"/>
      <c r="AF111" s="393"/>
      <c r="AG111" s="393"/>
      <c r="AH111" s="393"/>
      <c r="AI111" s="393"/>
      <c r="AJ111" s="394"/>
      <c r="AK111" s="238"/>
    </row>
    <row r="112" spans="1:39" s="42" customFormat="1" ht="9" customHeight="1">
      <c r="A112" s="149"/>
      <c r="B112" s="389" t="s">
        <v>253</v>
      </c>
      <c r="C112" s="390"/>
      <c r="D112" s="390"/>
      <c r="E112" s="390"/>
      <c r="F112" s="390"/>
      <c r="G112" s="390"/>
      <c r="H112" s="391"/>
      <c r="I112" s="389" t="s">
        <v>254</v>
      </c>
      <c r="J112" s="390"/>
      <c r="K112" s="390"/>
      <c r="L112" s="390"/>
      <c r="M112" s="390"/>
      <c r="N112" s="390"/>
      <c r="O112" s="390"/>
      <c r="P112" s="390"/>
      <c r="Q112" s="390"/>
      <c r="R112" s="391"/>
      <c r="S112" s="389" t="s">
        <v>459</v>
      </c>
      <c r="T112" s="390"/>
      <c r="U112" s="390"/>
      <c r="V112" s="390"/>
      <c r="W112" s="390"/>
      <c r="X112" s="390"/>
      <c r="Y112" s="390"/>
      <c r="Z112" s="39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5" customHeight="1">
      <c r="A113" s="236"/>
      <c r="B113" s="392"/>
      <c r="C113" s="393"/>
      <c r="D113" s="393"/>
      <c r="E113" s="393"/>
      <c r="F113" s="393"/>
      <c r="G113" s="393"/>
      <c r="H113" s="394"/>
      <c r="I113" s="392"/>
      <c r="J113" s="393"/>
      <c r="K113" s="393"/>
      <c r="L113" s="393"/>
      <c r="M113" s="393"/>
      <c r="N113" s="393"/>
      <c r="O113" s="393"/>
      <c r="P113" s="393"/>
      <c r="Q113" s="393"/>
      <c r="R113" s="394"/>
      <c r="S113" s="395"/>
      <c r="T113" s="396"/>
      <c r="U113" s="396"/>
      <c r="V113" s="396"/>
      <c r="W113" s="396"/>
      <c r="X113" s="396"/>
      <c r="Y113" s="396"/>
      <c r="Z113" s="397"/>
      <c r="AA113" s="395"/>
      <c r="AB113" s="396"/>
      <c r="AC113" s="396"/>
      <c r="AD113" s="396"/>
      <c r="AE113" s="396"/>
      <c r="AF113" s="396"/>
      <c r="AG113" s="396"/>
      <c r="AH113" s="396"/>
      <c r="AI113" s="396"/>
      <c r="AJ113" s="397"/>
      <c r="AK113" s="238"/>
    </row>
    <row r="114" spans="1:37" s="42" customFormat="1" ht="9" customHeight="1">
      <c r="A114" s="149"/>
      <c r="B114" s="410" t="s">
        <v>304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2"/>
      <c r="S114" s="410" t="s">
        <v>256</v>
      </c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2"/>
      <c r="AK114" s="150"/>
    </row>
    <row r="115" spans="1:37" s="270" customFormat="1" ht="15.95" customHeight="1">
      <c r="A115" s="236"/>
      <c r="B115" s="39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4"/>
      <c r="S115" s="392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  <c r="AJ115" s="394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04" t="s">
        <v>257</v>
      </c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5"/>
    </row>
    <row r="118" spans="1:37" ht="2.25" customHeight="1">
      <c r="A118" s="101"/>
      <c r="B118" s="409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148"/>
    </row>
    <row r="119" spans="1:37" s="129" customFormat="1" ht="9" customHeight="1">
      <c r="A119" s="145"/>
      <c r="B119" s="413" t="s">
        <v>136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 t="s">
        <v>137</v>
      </c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 t="s">
        <v>258</v>
      </c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151"/>
    </row>
    <row r="120" spans="1:37" s="364" customFormat="1" ht="15.95" customHeight="1">
      <c r="A120" s="362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363"/>
    </row>
    <row r="121" spans="1:37" s="129" customFormat="1" ht="9" customHeight="1">
      <c r="A121" s="145"/>
      <c r="B121" s="413" t="s">
        <v>259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 t="s">
        <v>260</v>
      </c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151"/>
    </row>
    <row r="122" spans="1:37" s="364" customFormat="1" ht="15.95" customHeight="1">
      <c r="A122" s="362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5"/>
      <c r="AE122" s="415"/>
      <c r="AF122" s="415"/>
      <c r="AG122" s="415"/>
      <c r="AH122" s="415"/>
      <c r="AI122" s="415"/>
      <c r="AJ122" s="415"/>
      <c r="AK122" s="363"/>
    </row>
    <row r="123" spans="1:37" s="132" customFormat="1" ht="6" customHeight="1">
      <c r="A123" s="152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  <c r="AJ123" s="42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</mergeCells>
  <dataValidations count="22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57" customWidth="1"/>
    <col min="2" max="2" width="3.140625" style="57" customWidth="1"/>
    <col min="3" max="3" width="2.85546875" style="57" customWidth="1"/>
    <col min="4" max="4" width="3" style="57" customWidth="1"/>
    <col min="5" max="5" width="2.7109375" style="57" customWidth="1"/>
    <col min="6" max="13" width="3" style="57" customWidth="1"/>
    <col min="14" max="15" width="3.28515625" style="57" customWidth="1"/>
    <col min="16" max="17" width="2.85546875" style="57" customWidth="1"/>
    <col min="18" max="18" width="2.5703125" style="57" customWidth="1"/>
    <col min="19" max="19" width="3.140625" style="57" customWidth="1"/>
    <col min="20" max="26" width="3" style="57" customWidth="1"/>
    <col min="27" max="27" width="3.42578125" style="57" customWidth="1"/>
    <col min="28" max="31" width="3" style="57" customWidth="1"/>
    <col min="32" max="34" width="2.85546875" style="57" customWidth="1"/>
    <col min="35" max="35" width="2.7109375" style="57" customWidth="1"/>
    <col min="36" max="36" width="6.7109375" style="57" customWidth="1"/>
    <col min="37" max="37" width="10.42578125" style="57" hidden="1" customWidth="1"/>
    <col min="38" max="16384" width="9.140625" style="57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9" t="s">
        <v>5</v>
      </c>
      <c r="AD3" s="550"/>
      <c r="AE3" s="341"/>
      <c r="AF3" s="547" t="s">
        <v>6</v>
      </c>
      <c r="AG3" s="548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5" customHeight="1">
      <c r="A5" s="551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39" t="s">
        <v>195</v>
      </c>
      <c r="U5" s="539"/>
      <c r="V5" s="539"/>
      <c r="W5" s="539"/>
      <c r="X5" s="539"/>
      <c r="Y5" s="539"/>
      <c r="Z5" s="539"/>
      <c r="AA5" s="539"/>
      <c r="AB5" s="539" t="s">
        <v>106</v>
      </c>
      <c r="AC5" s="539"/>
      <c r="AD5" s="539"/>
      <c r="AE5" s="539"/>
      <c r="AF5" s="539"/>
      <c r="AG5" s="539"/>
      <c r="AH5" s="539"/>
      <c r="AI5" s="539"/>
    </row>
    <row r="6" spans="1:37" ht="24.95" customHeight="1">
      <c r="A6" s="554" t="s">
        <v>428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36">
        <v>0</v>
      </c>
      <c r="U6" s="536"/>
      <c r="V6" s="536"/>
      <c r="W6" s="536"/>
      <c r="X6" s="536"/>
      <c r="Y6" s="536"/>
      <c r="Z6" s="536"/>
      <c r="AA6" s="536"/>
      <c r="AB6" s="536">
        <v>0</v>
      </c>
      <c r="AC6" s="536"/>
      <c r="AD6" s="536"/>
      <c r="AE6" s="536"/>
      <c r="AF6" s="536"/>
      <c r="AG6" s="536"/>
      <c r="AH6" s="536"/>
      <c r="AI6" s="536"/>
    </row>
    <row r="7" spans="1:37" ht="17.100000000000001" customHeight="1">
      <c r="A7" s="554" t="s">
        <v>165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00000000000001" customHeight="1">
      <c r="A8" s="556" t="s">
        <v>419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</row>
    <row r="9" spans="1:37" ht="17.100000000000001" customHeight="1">
      <c r="A9" s="556" t="s">
        <v>420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</row>
    <row r="10" spans="1:37" ht="17.100000000000001" customHeight="1">
      <c r="A10" s="557" t="s">
        <v>418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</row>
    <row r="11" spans="1:37" ht="17.100000000000001" customHeight="1">
      <c r="A11" s="554" t="s">
        <v>166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</row>
    <row r="12" spans="1:37" ht="17.100000000000001" customHeight="1">
      <c r="A12" s="554" t="s">
        <v>167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36"/>
      <c r="U12" s="536"/>
      <c r="V12" s="536"/>
      <c r="W12" s="536"/>
      <c r="X12" s="536"/>
      <c r="Y12" s="536"/>
      <c r="Z12" s="536"/>
      <c r="AA12" s="536"/>
      <c r="AB12" s="555"/>
      <c r="AC12" s="555"/>
      <c r="AD12" s="555"/>
      <c r="AE12" s="555"/>
      <c r="AF12" s="555"/>
      <c r="AG12" s="555"/>
      <c r="AH12" s="555"/>
      <c r="AI12" s="555"/>
      <c r="AJ12" s="57" t="s">
        <v>120</v>
      </c>
    </row>
    <row r="13" spans="1:37" ht="17.100000000000001" customHeight="1">
      <c r="A13" s="554" t="s">
        <v>200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74" t="s">
        <v>404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K15" s="188" t="s">
        <v>68</v>
      </c>
    </row>
    <row r="16" spans="1:37" ht="17.100000000000001" customHeight="1">
      <c r="A16" s="573" t="s">
        <v>405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27">
        <f ca="1">Zal_B_VII_B91!AR14</f>
        <v>0</v>
      </c>
      <c r="AC16" s="527"/>
      <c r="AD16" s="527"/>
      <c r="AE16" s="527"/>
      <c r="AF16" s="527"/>
      <c r="AG16" s="527"/>
      <c r="AH16" s="527"/>
      <c r="AI16" s="527"/>
      <c r="AK16" s="159" t="s">
        <v>123</v>
      </c>
    </row>
    <row r="17" spans="1:38" ht="24.95" customHeight="1">
      <c r="A17" s="546" t="s">
        <v>406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89">
        <v>300000</v>
      </c>
    </row>
    <row r="18" spans="1:38" ht="17.100000000000001" customHeight="1">
      <c r="A18" s="511" t="s">
        <v>407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3"/>
      <c r="AB18" s="570" t="str">
        <f>IF(AE3="x","ND","(wybierz z listy)")</f>
        <v>(wybierz z listy)</v>
      </c>
      <c r="AC18" s="571"/>
      <c r="AD18" s="571"/>
      <c r="AE18" s="571"/>
      <c r="AF18" s="571"/>
      <c r="AG18" s="571"/>
      <c r="AH18" s="571"/>
      <c r="AI18" s="572"/>
      <c r="AK18" s="189">
        <v>500000</v>
      </c>
    </row>
    <row r="19" spans="1:38" ht="17.100000000000001" customHeight="1">
      <c r="A19" s="551" t="s">
        <v>408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6"/>
      <c r="AB19" s="523" t="s">
        <v>107</v>
      </c>
      <c r="AC19" s="524"/>
      <c r="AD19" s="524"/>
      <c r="AE19" s="524"/>
      <c r="AF19" s="524"/>
      <c r="AG19" s="524"/>
      <c r="AH19" s="524"/>
      <c r="AI19" s="525"/>
    </row>
    <row r="20" spans="1:38" s="160" customFormat="1" ht="17.100000000000001" customHeight="1">
      <c r="A20" s="539" t="s">
        <v>409</v>
      </c>
      <c r="B20" s="539"/>
      <c r="C20" s="539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36"/>
      <c r="AC20" s="536"/>
      <c r="AD20" s="536"/>
      <c r="AE20" s="536"/>
      <c r="AF20" s="536"/>
      <c r="AG20" s="536"/>
      <c r="AH20" s="536"/>
      <c r="AI20" s="536"/>
      <c r="AJ20" s="57"/>
    </row>
    <row r="21" spans="1:38" s="160" customFormat="1" ht="17.100000000000001" customHeight="1">
      <c r="A21" s="539" t="s">
        <v>410</v>
      </c>
      <c r="B21" s="539"/>
      <c r="C21" s="539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36"/>
      <c r="AC21" s="536"/>
      <c r="AD21" s="536"/>
      <c r="AE21" s="536"/>
      <c r="AF21" s="536"/>
      <c r="AG21" s="536"/>
      <c r="AH21" s="536"/>
      <c r="AI21" s="536"/>
      <c r="AJ21" s="57"/>
    </row>
    <row r="22" spans="1:38" s="160" customFormat="1" ht="17.100000000000001" customHeight="1">
      <c r="A22" s="539" t="s">
        <v>411</v>
      </c>
      <c r="B22" s="539"/>
      <c r="C22" s="539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36"/>
      <c r="AC22" s="536"/>
      <c r="AD22" s="536"/>
      <c r="AE22" s="536"/>
      <c r="AF22" s="536"/>
      <c r="AG22" s="536"/>
      <c r="AH22" s="536"/>
      <c r="AI22" s="536"/>
      <c r="AJ22" s="57"/>
    </row>
    <row r="23" spans="1:38" s="160" customFormat="1" ht="17.100000000000001" customHeight="1">
      <c r="A23" s="564" t="s">
        <v>412</v>
      </c>
      <c r="B23" s="564"/>
      <c r="C23" s="564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36"/>
      <c r="AC23" s="536"/>
      <c r="AD23" s="536"/>
      <c r="AE23" s="536"/>
      <c r="AF23" s="536"/>
      <c r="AG23" s="536"/>
      <c r="AH23" s="536"/>
      <c r="AI23" s="536"/>
      <c r="AL23" s="369"/>
    </row>
    <row r="24" spans="1:38" ht="23.25" customHeight="1">
      <c r="A24" s="559" t="s">
        <v>413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1">
        <f ca="1">IF(SUM(AB20:OFFSET(Razem_BIV_33_pomoc,-1,27))&gt;AB18,"Przekroczony limit pomocy!",SUM(AB20:OFFSET(Razem_BIV_33_pomoc,-1,27)))</f>
        <v>0</v>
      </c>
      <c r="AC24" s="562"/>
      <c r="AD24" s="562"/>
      <c r="AE24" s="562"/>
      <c r="AF24" s="562"/>
      <c r="AG24" s="562"/>
      <c r="AH24" s="562"/>
      <c r="AI24" s="563"/>
      <c r="AL24" s="379" t="s">
        <v>461</v>
      </c>
    </row>
    <row r="25" spans="1:38" ht="24.95" customHeight="1">
      <c r="A25" s="511" t="s">
        <v>414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3"/>
      <c r="AB25" s="561" t="e">
        <f ca="1">IF(AB18="ND",IF(AB16&gt;0,AB16,"Nie dotyczy"),IF(SUM(AB18-AB24)&gt;AB16,AB16,SUM(AB18-AB24)))</f>
        <v>#VALUE!</v>
      </c>
      <c r="AC25" s="562"/>
      <c r="AD25" s="562"/>
      <c r="AE25" s="562"/>
      <c r="AF25" s="562"/>
      <c r="AG25" s="562"/>
      <c r="AH25" s="562"/>
      <c r="AI25" s="563"/>
      <c r="AL25" s="378" t="s">
        <v>462</v>
      </c>
    </row>
    <row r="26" spans="1:38" ht="17.100000000000001" customHeight="1">
      <c r="A26" s="529" t="s">
        <v>138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L26" s="375"/>
    </row>
    <row r="27" spans="1:38" ht="17.100000000000001" customHeight="1">
      <c r="A27" s="521" t="s">
        <v>421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27">
        <f>IF(SUM(AB28:AI29)=AB13,SUM(AB28:AI29),"BŁĄD DANYCH")</f>
        <v>0</v>
      </c>
      <c r="AC27" s="527"/>
      <c r="AD27" s="527"/>
      <c r="AE27" s="527"/>
      <c r="AF27" s="527"/>
      <c r="AG27" s="527"/>
      <c r="AH27" s="527"/>
      <c r="AI27" s="527"/>
    </row>
    <row r="28" spans="1:38" ht="17.100000000000001" customHeight="1">
      <c r="A28" s="521" t="s">
        <v>139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67"/>
      <c r="AC28" s="567"/>
      <c r="AD28" s="567"/>
      <c r="AE28" s="567"/>
      <c r="AF28" s="567"/>
      <c r="AG28" s="567"/>
      <c r="AH28" s="567"/>
      <c r="AI28" s="567"/>
    </row>
    <row r="29" spans="1:38" ht="17.100000000000001" customHeight="1">
      <c r="A29" s="521" t="s">
        <v>140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36"/>
      <c r="AC29" s="536"/>
      <c r="AD29" s="536"/>
      <c r="AE29" s="536"/>
      <c r="AF29" s="536"/>
      <c r="AG29" s="536"/>
      <c r="AH29" s="536"/>
      <c r="AI29" s="536"/>
    </row>
    <row r="30" spans="1:38" ht="17.100000000000001" customHeight="1">
      <c r="A30" s="521" t="s">
        <v>197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2" t="e">
        <f>AB32/AB27*100</f>
        <v>#DIV/0!</v>
      </c>
      <c r="AC30" s="522"/>
      <c r="AD30" s="522"/>
      <c r="AE30" s="522"/>
      <c r="AF30" s="522"/>
      <c r="AG30" s="522"/>
      <c r="AH30" s="522"/>
      <c r="AI30" s="522"/>
    </row>
    <row r="31" spans="1:38" ht="17.100000000000001" customHeight="1">
      <c r="A31" s="529" t="s">
        <v>307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</row>
    <row r="32" spans="1:38" ht="17.100000000000001" customHeight="1">
      <c r="A32" s="521" t="s">
        <v>422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</row>
    <row r="33" spans="1:35" ht="17.100000000000001" customHeight="1">
      <c r="A33" s="521" t="s">
        <v>423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6">
        <f>IF(AE3="x",AB34,SUM(AB34:AI35))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35" ht="17.100000000000001" customHeight="1">
      <c r="A34" s="521" t="s">
        <v>169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36"/>
      <c r="AC34" s="536"/>
      <c r="AD34" s="536"/>
      <c r="AE34" s="536"/>
      <c r="AF34" s="536"/>
      <c r="AG34" s="536"/>
      <c r="AH34" s="536"/>
      <c r="AI34" s="536"/>
    </row>
    <row r="35" spans="1:35" ht="17.100000000000001" customHeight="1">
      <c r="A35" s="521" t="s">
        <v>170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36"/>
      <c r="AC35" s="536"/>
      <c r="AD35" s="536"/>
      <c r="AE35" s="536"/>
      <c r="AF35" s="536"/>
      <c r="AG35" s="536"/>
      <c r="AH35" s="536"/>
      <c r="AI35" s="536"/>
    </row>
    <row r="36" spans="1:35" ht="17.100000000000001" customHeight="1">
      <c r="A36" s="521" t="s">
        <v>187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36"/>
      <c r="AC36" s="536"/>
      <c r="AD36" s="536"/>
      <c r="AE36" s="536"/>
      <c r="AF36" s="536"/>
      <c r="AG36" s="536"/>
      <c r="AH36" s="536"/>
      <c r="AI36" s="536"/>
    </row>
    <row r="37" spans="1:35" ht="17.100000000000001" customHeight="1">
      <c r="A37" s="521" t="s">
        <v>424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7">
        <f>IF(AE3="x",AB38,SUM(AB38:AI39))</f>
        <v>0</v>
      </c>
      <c r="AC37" s="527"/>
      <c r="AD37" s="527"/>
      <c r="AE37" s="527"/>
      <c r="AF37" s="527"/>
      <c r="AG37" s="527"/>
      <c r="AH37" s="527"/>
      <c r="AI37" s="527"/>
    </row>
    <row r="38" spans="1:35" ht="17.100000000000001" customHeight="1">
      <c r="A38" s="521" t="s">
        <v>171</v>
      </c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36"/>
      <c r="AC38" s="536"/>
      <c r="AD38" s="536"/>
      <c r="AE38" s="536"/>
      <c r="AF38" s="536"/>
      <c r="AG38" s="536"/>
      <c r="AH38" s="536"/>
      <c r="AI38" s="536"/>
    </row>
    <row r="39" spans="1:35" ht="17.100000000000001" customHeight="1">
      <c r="A39" s="521" t="s">
        <v>172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  <c r="Z39" s="528"/>
      <c r="AA39" s="528"/>
      <c r="AB39" s="536"/>
      <c r="AC39" s="536"/>
      <c r="AD39" s="536"/>
      <c r="AE39" s="536"/>
      <c r="AF39" s="536"/>
      <c r="AG39" s="536"/>
      <c r="AH39" s="536"/>
      <c r="AI39" s="536"/>
    </row>
    <row r="40" spans="1:35" ht="17.100000000000001" customHeight="1">
      <c r="A40" s="521" t="s">
        <v>192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36"/>
      <c r="AC40" s="536"/>
      <c r="AD40" s="536"/>
      <c r="AE40" s="536"/>
      <c r="AF40" s="536"/>
      <c r="AG40" s="536"/>
      <c r="AH40" s="536"/>
      <c r="AI40" s="536"/>
    </row>
    <row r="41" spans="1:35" ht="32.25" customHeight="1">
      <c r="A41" s="530" t="s">
        <v>444</v>
      </c>
      <c r="B41" s="530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</row>
    <row r="42" spans="1:35" s="169" customFormat="1" ht="17.100000000000001" customHeight="1">
      <c r="A42" s="529" t="s">
        <v>415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</row>
    <row r="43" spans="1:35" s="169" customFormat="1" ht="17.100000000000001" customHeight="1">
      <c r="A43" s="529" t="s">
        <v>164</v>
      </c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</row>
    <row r="44" spans="1:35" s="169" customFormat="1" ht="17.100000000000001" customHeight="1">
      <c r="A44" s="529" t="s">
        <v>416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1" t="s">
        <v>5</v>
      </c>
      <c r="O44" s="532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20" t="s">
        <v>203</v>
      </c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313"/>
    </row>
    <row r="46" spans="1:35" s="316" customFormat="1" ht="39.950000000000003" customHeight="1">
      <c r="A46" s="523" t="s">
        <v>1</v>
      </c>
      <c r="B46" s="524"/>
      <c r="C46" s="524"/>
      <c r="D46" s="525"/>
      <c r="E46" s="511" t="s">
        <v>310</v>
      </c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3"/>
      <c r="T46" s="511" t="s">
        <v>308</v>
      </c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3"/>
    </row>
    <row r="47" spans="1:35" s="169" customFormat="1" ht="17.25" customHeight="1">
      <c r="A47" s="523" t="s">
        <v>309</v>
      </c>
      <c r="B47" s="524"/>
      <c r="C47" s="524"/>
      <c r="D47" s="524"/>
      <c r="E47" s="533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5"/>
      <c r="T47" s="514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6"/>
    </row>
    <row r="48" spans="1:35" s="169" customFormat="1" ht="17.25" customHeight="1">
      <c r="A48" s="523" t="s">
        <v>168</v>
      </c>
      <c r="B48" s="524"/>
      <c r="C48" s="524"/>
      <c r="D48" s="524"/>
      <c r="E48" s="533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5"/>
      <c r="T48" s="514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6"/>
    </row>
    <row r="49" spans="1:35" s="169" customFormat="1" ht="17.25" customHeight="1">
      <c r="A49" s="523" t="s">
        <v>122</v>
      </c>
      <c r="B49" s="524"/>
      <c r="C49" s="524"/>
      <c r="D49" s="524"/>
      <c r="E49" s="517">
        <f>SUM(E47:S48)</f>
        <v>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7">
        <f>SUM(T47:AH48)</f>
        <v>0</v>
      </c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9"/>
    </row>
    <row r="50" spans="1:35" s="169" customFormat="1" ht="9.9499999999999993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50000000000003" customHeight="1">
      <c r="A51" s="539" t="s">
        <v>1</v>
      </c>
      <c r="B51" s="539"/>
      <c r="C51" s="539"/>
      <c r="D51" s="539"/>
      <c r="E51" s="542" t="s">
        <v>189</v>
      </c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4"/>
      <c r="T51" s="511" t="s">
        <v>173</v>
      </c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3"/>
      <c r="AI51" s="3"/>
    </row>
    <row r="52" spans="1:35" s="169" customFormat="1" ht="11.45" customHeight="1">
      <c r="A52" s="539" t="s">
        <v>141</v>
      </c>
      <c r="B52" s="539"/>
      <c r="C52" s="539"/>
      <c r="D52" s="539"/>
      <c r="E52" s="533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5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39"/>
      <c r="B53" s="539"/>
      <c r="C53" s="539"/>
      <c r="D53" s="539"/>
      <c r="E53" s="533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5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5" customHeight="1">
      <c r="A54" s="539"/>
      <c r="B54" s="539"/>
      <c r="C54" s="539"/>
      <c r="D54" s="539"/>
      <c r="E54" s="533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5"/>
      <c r="T54" s="2"/>
      <c r="W54" s="180"/>
      <c r="X54" s="541" t="s">
        <v>294</v>
      </c>
      <c r="Y54" s="541"/>
      <c r="Z54" s="541"/>
      <c r="AA54" s="541"/>
      <c r="AB54" s="541"/>
      <c r="AC54" s="541"/>
      <c r="AD54" s="541"/>
      <c r="AE54" s="180"/>
      <c r="AF54" s="180"/>
      <c r="AG54" s="180"/>
      <c r="AH54" s="181"/>
      <c r="AI54" s="179"/>
    </row>
    <row r="55" spans="1:35" s="169" customFormat="1" ht="11.45" customHeight="1">
      <c r="A55" s="539" t="s">
        <v>142</v>
      </c>
      <c r="B55" s="539"/>
      <c r="C55" s="539"/>
      <c r="D55" s="539"/>
      <c r="E55" s="533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5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39"/>
      <c r="B56" s="539"/>
      <c r="C56" s="539"/>
      <c r="D56" s="539"/>
      <c r="E56" s="533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5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5" customHeight="1">
      <c r="A57" s="539"/>
      <c r="B57" s="539"/>
      <c r="C57" s="539"/>
      <c r="D57" s="539"/>
      <c r="E57" s="533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5"/>
      <c r="T57" s="2"/>
      <c r="W57" s="180"/>
      <c r="X57" s="541" t="s">
        <v>294</v>
      </c>
      <c r="Y57" s="541"/>
      <c r="Z57" s="541"/>
      <c r="AA57" s="541"/>
      <c r="AB57" s="541"/>
      <c r="AC57" s="541"/>
      <c r="AD57" s="541"/>
      <c r="AE57" s="180"/>
      <c r="AF57" s="180"/>
      <c r="AG57" s="180"/>
      <c r="AH57" s="181"/>
    </row>
    <row r="58" spans="1:35" s="169" customFormat="1" ht="39.950000000000003" customHeight="1">
      <c r="A58" s="539" t="s">
        <v>122</v>
      </c>
      <c r="B58" s="539"/>
      <c r="C58" s="539"/>
      <c r="D58" s="539"/>
      <c r="E58" s="517">
        <f>SUM(E52:S57)</f>
        <v>0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40" t="s">
        <v>204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310"/>
    </row>
    <row r="60" spans="1:35" s="169" customFormat="1" ht="17.100000000000001" customHeight="1">
      <c r="A60" s="529" t="s">
        <v>174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3"/>
      <c r="AA60" s="3"/>
      <c r="AB60" s="3"/>
      <c r="AC60" s="3"/>
      <c r="AD60" s="537" t="s">
        <v>5</v>
      </c>
      <c r="AE60" s="537"/>
      <c r="AF60" s="537"/>
      <c r="AG60" s="3"/>
      <c r="AH60" s="3"/>
      <c r="AI60" s="3"/>
    </row>
    <row r="61" spans="1:35" s="169" customFormat="1" ht="17.100000000000001" customHeight="1">
      <c r="A61" s="529" t="s">
        <v>175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29" t="s">
        <v>176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29" t="s">
        <v>177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499999999999993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39" t="s">
        <v>178</v>
      </c>
      <c r="C65" s="539"/>
      <c r="D65" s="539"/>
      <c r="E65" s="539"/>
      <c r="F65" s="539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156"/>
      <c r="R65" s="156"/>
      <c r="S65" s="3"/>
      <c r="T65" s="539" t="s">
        <v>179</v>
      </c>
      <c r="U65" s="539"/>
      <c r="V65" s="539"/>
      <c r="W65" s="539"/>
      <c r="X65" s="539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168"/>
    </row>
    <row r="66" spans="1:35" s="169" customFormat="1" ht="9.9499999999999993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29" t="s">
        <v>417</v>
      </c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31" t="s">
        <v>5</v>
      </c>
      <c r="V67" s="531"/>
      <c r="W67" s="383"/>
      <c r="X67" s="537" t="s">
        <v>205</v>
      </c>
      <c r="Y67" s="537"/>
      <c r="Z67" s="537"/>
      <c r="AA67" s="537"/>
      <c r="AB67" s="537"/>
      <c r="AC67" s="537"/>
      <c r="AD67" s="537"/>
      <c r="AE67" s="538"/>
      <c r="AF67" s="538"/>
      <c r="AG67" s="538"/>
      <c r="AH67" s="538"/>
      <c r="AI67" s="538"/>
    </row>
    <row r="68" spans="1:35" ht="89.25" customHeight="1">
      <c r="A68" s="566" t="s">
        <v>456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6"/>
      <c r="W68" s="566"/>
      <c r="X68" s="566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</row>
    <row r="69" spans="1:35" s="185" customFormat="1" ht="48" customHeight="1">
      <c r="A69" s="558" t="s">
        <v>450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Normal="100" zoomScaleSheetLayoutView="100" workbookViewId="0"/>
  </sheetViews>
  <sheetFormatPr defaultColWidth="9.140625" defaultRowHeight="12.75"/>
  <cols>
    <col min="1" max="1" width="3.28515625" style="42" customWidth="1"/>
    <col min="2" max="20" width="3" style="42" customWidth="1"/>
    <col min="21" max="31" width="3.85546875" style="42" customWidth="1"/>
    <col min="32" max="32" width="3.28515625" style="42" customWidth="1"/>
    <col min="33" max="16384" width="9.14062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80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15"/>
      <c r="Y2" s="15"/>
      <c r="Z2" s="15"/>
      <c r="AA2" s="582" t="s">
        <v>295</v>
      </c>
      <c r="AB2" s="583"/>
      <c r="AC2" s="583"/>
      <c r="AD2" s="583"/>
      <c r="AE2" s="584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585" t="s">
        <v>445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7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77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4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588" t="s">
        <v>322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  <c r="U9" s="589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593" t="s">
        <v>117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27"/>
    </row>
    <row r="12" spans="1:35">
      <c r="A12" s="21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 ht="13.5">
      <c r="A14" s="19"/>
      <c r="B14" s="590" t="s">
        <v>446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28"/>
    </row>
    <row r="15" spans="1:35" ht="36" customHeight="1">
      <c r="A15" s="19"/>
      <c r="B15" s="577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9"/>
      <c r="AF15" s="31"/>
    </row>
    <row r="16" spans="1:35" ht="18" customHeight="1">
      <c r="A16" s="19"/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4"/>
      <c r="AF16" s="31"/>
    </row>
    <row r="17" spans="1:32">
      <c r="A17" s="19"/>
      <c r="B17" s="591" t="s">
        <v>118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51" t="s">
        <v>94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79"/>
      <c r="AE19" s="279"/>
      <c r="AF19" s="280"/>
    </row>
    <row r="20" spans="1:32" ht="36" customHeight="1">
      <c r="A20" s="19"/>
      <c r="B20" s="577" t="str">
        <f>IF(Nazwa_B_II="","",Nazwa_B_II)</f>
        <v/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9"/>
      <c r="AF20" s="33"/>
    </row>
    <row r="21" spans="1:32" ht="15" customHeight="1">
      <c r="A21" s="19"/>
      <c r="B21" s="392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4"/>
      <c r="AF21" s="33"/>
    </row>
    <row r="22" spans="1:32">
      <c r="A22" s="19"/>
      <c r="B22" s="596" t="s">
        <v>181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51" t="s">
        <v>317</v>
      </c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287"/>
    </row>
    <row r="25" spans="1:32" ht="48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9"/>
      <c r="AF25" s="37"/>
    </row>
    <row r="26" spans="1:32" ht="18" customHeight="1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3"/>
    </row>
    <row r="27" spans="1:32">
      <c r="A27" s="19"/>
      <c r="B27" s="598" t="s">
        <v>119</v>
      </c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99" t="s">
        <v>451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280"/>
    </row>
    <row r="30" spans="1:32">
      <c r="A30" s="19"/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280"/>
    </row>
    <row r="31" spans="1:32">
      <c r="A31" s="19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280"/>
    </row>
    <row r="32" spans="1:32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33"/>
    </row>
    <row r="33" spans="1:32" ht="17.25" customHeight="1">
      <c r="A33" s="19"/>
      <c r="B33" s="599" t="s">
        <v>447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33"/>
    </row>
    <row r="34" spans="1:32" ht="17.25" customHeight="1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33"/>
    </row>
    <row r="35" spans="1:32" ht="17.25" customHeight="1">
      <c r="A35" s="19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33"/>
    </row>
    <row r="36" spans="1:32" ht="47.25" customHeight="1">
      <c r="A36" s="19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20"/>
    </row>
    <row r="40" spans="1:32" ht="15.95" customHeight="1">
      <c r="A40" s="19"/>
      <c r="B40" s="47"/>
      <c r="C40" s="603"/>
      <c r="D40" s="603"/>
      <c r="E40" s="603"/>
      <c r="F40" s="603"/>
      <c r="G40" s="603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20"/>
    </row>
    <row r="42" spans="1:32" ht="45" customHeight="1">
      <c r="A42" s="19"/>
      <c r="B42" s="613" t="s">
        <v>0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282"/>
      <c r="U42" s="614" t="s">
        <v>448</v>
      </c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20"/>
    </row>
    <row r="43" spans="1:32" ht="12.75" customHeight="1">
      <c r="A43" s="600" t="s">
        <v>321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  <c r="Z43" s="601"/>
      <c r="AA43" s="601"/>
      <c r="AB43" s="601"/>
      <c r="AC43" s="601"/>
      <c r="AD43" s="601"/>
      <c r="AE43" s="601"/>
      <c r="AF43" s="602"/>
    </row>
    <row r="44" spans="1:32" ht="3" customHeight="1">
      <c r="A44" s="600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2"/>
    </row>
    <row r="45" spans="1:32">
      <c r="A45" s="594" t="s">
        <v>324</v>
      </c>
      <c r="B45" s="595"/>
      <c r="C45" s="595"/>
      <c r="D45" s="595"/>
      <c r="E45" s="595"/>
      <c r="F45" s="595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7109375" style="169" customWidth="1"/>
    <col min="22" max="32" width="3.42578125" style="169" customWidth="1"/>
    <col min="33" max="33" width="4.5703125" style="169" customWidth="1"/>
    <col min="34" max="34" width="2.140625" style="169" customWidth="1"/>
    <col min="35" max="35" width="8.7109375" style="169" customWidth="1"/>
    <col min="36" max="16384" width="9.14062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284"/>
      <c r="Z2" s="284"/>
      <c r="AA2" s="284"/>
      <c r="AB2" s="284"/>
      <c r="AC2" s="649" t="s">
        <v>295</v>
      </c>
      <c r="AD2" s="650"/>
      <c r="AE2" s="650"/>
      <c r="AF2" s="650"/>
      <c r="AG2" s="651"/>
      <c r="AH2" s="286"/>
    </row>
    <row r="3" spans="1:34" ht="6.75" customHeight="1">
      <c r="A3" s="652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53"/>
    </row>
    <row r="4" spans="1:34" ht="31.5" customHeight="1">
      <c r="A4" s="654" t="s">
        <v>425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6.75" customHeight="1">
      <c r="A5" s="657"/>
      <c r="B5" s="658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6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46"/>
      <c r="AE6" s="646"/>
      <c r="AF6" s="646"/>
      <c r="AG6" s="646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4"/>
      <c r="AE10" s="635"/>
      <c r="AF10" s="635"/>
      <c r="AG10" s="635"/>
      <c r="AH10" s="207"/>
    </row>
    <row r="11" spans="1:34">
      <c r="A11" s="202"/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35"/>
      <c r="AE11" s="635"/>
      <c r="AF11" s="635"/>
      <c r="AG11" s="635"/>
      <c r="AH11" s="205"/>
    </row>
    <row r="12" spans="1:34" ht="60" customHeight="1">
      <c r="A12" s="202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9"/>
      <c r="AH12" s="205"/>
    </row>
    <row r="13" spans="1:34">
      <c r="A13" s="202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205"/>
    </row>
    <row r="14" spans="1:34">
      <c r="A14" s="202"/>
      <c r="B14" s="643" t="s">
        <v>435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4"/>
      <c r="R14" s="644"/>
      <c r="S14" s="644"/>
      <c r="T14" s="644"/>
      <c r="U14" s="644"/>
      <c r="V14" s="644"/>
      <c r="W14" s="644"/>
      <c r="X14" s="644"/>
      <c r="Y14" s="644"/>
      <c r="Z14" s="635"/>
      <c r="AA14" s="635"/>
      <c r="AB14" s="635"/>
      <c r="AC14" s="635"/>
      <c r="AD14" s="635"/>
      <c r="AE14" s="635"/>
      <c r="AF14" s="635"/>
      <c r="AG14" s="635"/>
      <c r="AH14" s="205"/>
    </row>
    <row r="15" spans="1:34">
      <c r="A15" s="202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35"/>
      <c r="AA15" s="635"/>
      <c r="AB15" s="635"/>
      <c r="AC15" s="635"/>
      <c r="AD15" s="635"/>
      <c r="AE15" s="635"/>
      <c r="AF15" s="635"/>
      <c r="AG15" s="635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45"/>
      <c r="Z20" s="645"/>
      <c r="AA20" s="645"/>
      <c r="AB20" s="645"/>
      <c r="AC20" s="645"/>
      <c r="AD20" s="645"/>
      <c r="AE20" s="645"/>
      <c r="AF20" s="645"/>
      <c r="AG20" s="645"/>
      <c r="AH20" s="205"/>
    </row>
    <row r="21" spans="1:34" ht="13.5" customHeight="1">
      <c r="A21" s="202"/>
      <c r="B21" s="618" t="s">
        <v>182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205"/>
    </row>
    <row r="22" spans="1:34" ht="15.75" customHeight="1">
      <c r="A22" s="56"/>
      <c r="B22" s="620" t="s">
        <v>183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205"/>
    </row>
    <row r="23" spans="1:34" ht="20.100000000000001" customHeight="1">
      <c r="A23" s="56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205"/>
    </row>
    <row r="24" spans="1:34" ht="33" customHeight="1">
      <c r="A24" s="210" t="s">
        <v>143</v>
      </c>
      <c r="B24" s="621" t="s">
        <v>313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205"/>
    </row>
    <row r="25" spans="1:34" ht="30.75" customHeight="1">
      <c r="A25" s="210" t="s">
        <v>144</v>
      </c>
      <c r="B25" s="621" t="s">
        <v>314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205"/>
    </row>
    <row r="26" spans="1:34" ht="28.5" customHeight="1">
      <c r="A26" s="210" t="s">
        <v>145</v>
      </c>
      <c r="B26" s="621" t="s">
        <v>315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205"/>
    </row>
    <row r="27" spans="1:34" ht="28.5" customHeight="1">
      <c r="A27" s="210" t="s">
        <v>159</v>
      </c>
      <c r="B27" s="621" t="s">
        <v>316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1"/>
      <c r="AD27" s="621"/>
      <c r="AE27" s="621"/>
      <c r="AF27" s="621"/>
      <c r="AG27" s="621"/>
      <c r="AH27" s="205"/>
    </row>
    <row r="28" spans="1:34" ht="41.25" customHeight="1">
      <c r="A28" s="210" t="s">
        <v>180</v>
      </c>
      <c r="B28" s="621" t="s">
        <v>434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22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4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25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7"/>
      <c r="AH31" s="205"/>
    </row>
    <row r="32" spans="1:34" ht="15.95" customHeight="1">
      <c r="A32" s="202"/>
      <c r="B32" s="47"/>
      <c r="C32" s="603"/>
      <c r="D32" s="603"/>
      <c r="E32" s="603"/>
      <c r="F32" s="603"/>
      <c r="G32" s="603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25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7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28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30"/>
      <c r="AH33" s="205"/>
    </row>
    <row r="34" spans="1:35" ht="40.5" customHeight="1">
      <c r="A34" s="202"/>
      <c r="B34" s="613" t="s">
        <v>0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211"/>
      <c r="U34" s="631" t="s">
        <v>430</v>
      </c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32" t="s">
        <v>437</v>
      </c>
      <c r="B36" s="633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213"/>
      <c r="AI36" s="198"/>
    </row>
    <row r="37" spans="1:35" ht="15" customHeight="1">
      <c r="A37" s="632" t="s">
        <v>433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3"/>
      <c r="AE37" s="633"/>
      <c r="AF37" s="633"/>
      <c r="AG37" s="633"/>
      <c r="AH37" s="163"/>
      <c r="AI37" s="198"/>
    </row>
    <row r="38" spans="1:35" ht="3" customHeight="1">
      <c r="A38" s="615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214"/>
      <c r="AI38" s="198"/>
    </row>
    <row r="39" spans="1:35">
      <c r="A39" s="179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109" customWidth="1"/>
    <col min="2" max="2" width="14.7109375" style="109" customWidth="1"/>
    <col min="3" max="8" width="3" style="109" customWidth="1"/>
    <col min="9" max="11" width="3.28515625" style="109" customWidth="1"/>
    <col min="12" max="12" width="2.85546875" style="109" customWidth="1"/>
    <col min="13" max="13" width="2.5703125" style="109" customWidth="1"/>
    <col min="14" max="14" width="3.140625" style="109" customWidth="1"/>
    <col min="15" max="24" width="3" style="109" customWidth="1"/>
    <col min="25" max="25" width="5.7109375" style="109" customWidth="1"/>
    <col min="26" max="26" width="2.85546875" style="109" customWidth="1"/>
    <col min="27" max="27" width="8.5703125" style="109" customWidth="1"/>
    <col min="28" max="28" width="3.7109375" style="109" customWidth="1"/>
    <col min="29" max="29" width="6.28515625" style="109" customWidth="1"/>
    <col min="30" max="30" width="9.140625" style="109"/>
    <col min="31" max="42" width="9.140625" style="109" hidden="1" customWidth="1"/>
    <col min="43" max="43" width="6.28515625" style="109" hidden="1" customWidth="1"/>
    <col min="44" max="44" width="8.42578125" style="109" hidden="1" customWidth="1"/>
    <col min="45" max="16384" width="9.140625" style="109"/>
  </cols>
  <sheetData>
    <row r="1" spans="1:44" s="338" customFormat="1" ht="6.75" customHeight="1"/>
    <row r="2" spans="1:44" ht="12.7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661" t="s">
        <v>295</v>
      </c>
      <c r="Z2" s="662"/>
      <c r="AA2" s="663"/>
      <c r="AB2" s="301"/>
    </row>
    <row r="3" spans="1:44" ht="21.75" customHeight="1">
      <c r="A3" s="664" t="s">
        <v>452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665" t="s">
        <v>340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65"/>
      <c r="W8" s="666">
        <v>500000</v>
      </c>
      <c r="X8" s="667"/>
      <c r="Y8" s="667"/>
      <c r="Z8" s="668"/>
      <c r="AA8" s="355" t="s">
        <v>5</v>
      </c>
      <c r="AB8" s="672" t="str">
        <f ca="1">IF(Z29=0,"","x")</f>
        <v/>
      </c>
    </row>
    <row r="9" spans="1:44" ht="3" customHeight="1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9"/>
      <c r="X9" s="670"/>
      <c r="Y9" s="670"/>
      <c r="Z9" s="671"/>
      <c r="AB9" s="673"/>
    </row>
    <row r="10" spans="1:44" ht="17.25" customHeight="1">
      <c r="A10" s="599" t="s">
        <v>341</v>
      </c>
      <c r="B10" s="599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684" t="s">
        <v>186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6"/>
    </row>
    <row r="13" spans="1:44" ht="40.5" customHeight="1">
      <c r="A13" s="687" t="s">
        <v>184</v>
      </c>
      <c r="B13" s="687"/>
      <c r="C13" s="687" t="s">
        <v>146</v>
      </c>
      <c r="D13" s="687"/>
      <c r="E13" s="687"/>
      <c r="F13" s="687" t="s">
        <v>147</v>
      </c>
      <c r="G13" s="687"/>
      <c r="H13" s="687"/>
      <c r="I13" s="687"/>
      <c r="J13" s="687"/>
      <c r="K13" s="687" t="s">
        <v>160</v>
      </c>
      <c r="L13" s="688"/>
      <c r="M13" s="688"/>
      <c r="N13" s="688"/>
      <c r="O13" s="688"/>
      <c r="P13" s="687" t="s">
        <v>305</v>
      </c>
      <c r="Q13" s="688"/>
      <c r="R13" s="688"/>
      <c r="S13" s="688"/>
      <c r="T13" s="688"/>
      <c r="U13" s="688"/>
      <c r="V13" s="689" t="s">
        <v>148</v>
      </c>
      <c r="W13" s="689"/>
      <c r="X13" s="689"/>
      <c r="Y13" s="689"/>
      <c r="Z13" s="687" t="s">
        <v>196</v>
      </c>
      <c r="AA13" s="687"/>
      <c r="AB13" s="687"/>
    </row>
    <row r="14" spans="1:44" ht="18.75" customHeight="1">
      <c r="A14" s="674" t="s">
        <v>342</v>
      </c>
      <c r="B14" s="675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6"/>
      <c r="AR14" s="368">
        <f ca="1">MIN(Z32,Z62,Z90,Z117,Z145)</f>
        <v>0</v>
      </c>
    </row>
    <row r="15" spans="1:44" ht="40.5" customHeight="1">
      <c r="A15" s="677"/>
      <c r="B15" s="677"/>
      <c r="C15" s="678"/>
      <c r="D15" s="678"/>
      <c r="E15" s="678"/>
      <c r="F15" s="679"/>
      <c r="G15" s="679"/>
      <c r="H15" s="679"/>
      <c r="I15" s="679"/>
      <c r="J15" s="679"/>
      <c r="K15" s="680" t="s">
        <v>343</v>
      </c>
      <c r="L15" s="680"/>
      <c r="M15" s="680"/>
      <c r="N15" s="680"/>
      <c r="O15" s="680"/>
      <c r="P15" s="679"/>
      <c r="Q15" s="679"/>
      <c r="R15" s="679"/>
      <c r="S15" s="679"/>
      <c r="T15" s="679"/>
      <c r="U15" s="679"/>
      <c r="V15" s="681"/>
      <c r="W15" s="682"/>
      <c r="X15" s="682"/>
      <c r="Y15" s="682"/>
      <c r="Z15" s="683"/>
      <c r="AA15" s="683"/>
      <c r="AB15" s="683"/>
    </row>
    <row r="16" spans="1:44" s="315" customFormat="1" ht="39" customHeight="1">
      <c r="A16" s="677"/>
      <c r="B16" s="677"/>
      <c r="C16" s="678"/>
      <c r="D16" s="678"/>
      <c r="E16" s="678"/>
      <c r="F16" s="679"/>
      <c r="G16" s="679"/>
      <c r="H16" s="679"/>
      <c r="I16" s="679"/>
      <c r="J16" s="679"/>
      <c r="K16" s="690" t="s">
        <v>344</v>
      </c>
      <c r="L16" s="690"/>
      <c r="M16" s="690"/>
      <c r="N16" s="690"/>
      <c r="O16" s="690"/>
      <c r="P16" s="679"/>
      <c r="Q16" s="679"/>
      <c r="R16" s="679"/>
      <c r="S16" s="679"/>
      <c r="T16" s="679"/>
      <c r="U16" s="679"/>
      <c r="V16" s="681"/>
      <c r="W16" s="682"/>
      <c r="X16" s="682"/>
      <c r="Y16" s="682"/>
      <c r="Z16" s="683"/>
      <c r="AA16" s="683"/>
      <c r="AB16" s="683"/>
    </row>
    <row r="17" spans="1:44" ht="18.75" customHeight="1">
      <c r="A17" s="674" t="s">
        <v>345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  <c r="Z17" s="675"/>
      <c r="AA17" s="675"/>
      <c r="AB17" s="676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677"/>
      <c r="B18" s="677"/>
      <c r="C18" s="678"/>
      <c r="D18" s="678"/>
      <c r="E18" s="678"/>
      <c r="F18" s="679"/>
      <c r="G18" s="679"/>
      <c r="H18" s="679"/>
      <c r="I18" s="679"/>
      <c r="J18" s="679"/>
      <c r="K18" s="680" t="s">
        <v>346</v>
      </c>
      <c r="L18" s="680"/>
      <c r="M18" s="680"/>
      <c r="N18" s="680"/>
      <c r="O18" s="680"/>
      <c r="P18" s="679"/>
      <c r="Q18" s="679"/>
      <c r="R18" s="679"/>
      <c r="S18" s="679"/>
      <c r="T18" s="679"/>
      <c r="U18" s="679"/>
      <c r="V18" s="681"/>
      <c r="W18" s="682"/>
      <c r="X18" s="682"/>
      <c r="Y18" s="682"/>
      <c r="Z18" s="683"/>
      <c r="AA18" s="683"/>
      <c r="AB18" s="683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677"/>
      <c r="B19" s="677"/>
      <c r="C19" s="678"/>
      <c r="D19" s="678"/>
      <c r="E19" s="678"/>
      <c r="F19" s="679"/>
      <c r="G19" s="679"/>
      <c r="H19" s="679"/>
      <c r="I19" s="679"/>
      <c r="J19" s="679"/>
      <c r="K19" s="690" t="s">
        <v>346</v>
      </c>
      <c r="L19" s="690"/>
      <c r="M19" s="690"/>
      <c r="N19" s="690"/>
      <c r="O19" s="690"/>
      <c r="P19" s="679"/>
      <c r="Q19" s="679"/>
      <c r="R19" s="679"/>
      <c r="S19" s="679"/>
      <c r="T19" s="679"/>
      <c r="U19" s="679"/>
      <c r="V19" s="681"/>
      <c r="W19" s="682"/>
      <c r="X19" s="682"/>
      <c r="Y19" s="682"/>
      <c r="Z19" s="683"/>
      <c r="AA19" s="683"/>
      <c r="AB19" s="683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691" t="s">
        <v>347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2"/>
      <c r="Q20" s="692"/>
      <c r="R20" s="692"/>
      <c r="S20" s="692"/>
      <c r="T20" s="692"/>
      <c r="U20" s="692"/>
      <c r="V20" s="692"/>
      <c r="W20" s="692"/>
      <c r="X20" s="692"/>
      <c r="Y20" s="692"/>
      <c r="Z20" s="692"/>
      <c r="AA20" s="692"/>
      <c r="AB20" s="693"/>
    </row>
    <row r="21" spans="1:44" ht="40.5" customHeight="1">
      <c r="A21" s="677" t="s">
        <v>120</v>
      </c>
      <c r="B21" s="677"/>
      <c r="C21" s="678" t="s">
        <v>120</v>
      </c>
      <c r="D21" s="678"/>
      <c r="E21" s="678"/>
      <c r="F21" s="679" t="s">
        <v>120</v>
      </c>
      <c r="G21" s="679"/>
      <c r="H21" s="679"/>
      <c r="I21" s="679"/>
      <c r="J21" s="679"/>
      <c r="K21" s="680" t="s">
        <v>348</v>
      </c>
      <c r="L21" s="680"/>
      <c r="M21" s="680"/>
      <c r="N21" s="680"/>
      <c r="O21" s="680"/>
      <c r="P21" s="694" t="s">
        <v>120</v>
      </c>
      <c r="Q21" s="694"/>
      <c r="R21" s="694"/>
      <c r="S21" s="694"/>
      <c r="T21" s="694"/>
      <c r="U21" s="694"/>
      <c r="V21" s="681"/>
      <c r="W21" s="682"/>
      <c r="X21" s="682"/>
      <c r="Y21" s="682"/>
      <c r="Z21" s="683"/>
      <c r="AA21" s="683"/>
      <c r="AB21" s="683"/>
    </row>
    <row r="22" spans="1:44" s="315" customFormat="1" ht="40.5" customHeight="1">
      <c r="A22" s="677" t="s">
        <v>120</v>
      </c>
      <c r="B22" s="677"/>
      <c r="C22" s="678" t="s">
        <v>120</v>
      </c>
      <c r="D22" s="678"/>
      <c r="E22" s="678"/>
      <c r="F22" s="679" t="s">
        <v>120</v>
      </c>
      <c r="G22" s="679"/>
      <c r="H22" s="679"/>
      <c r="I22" s="679"/>
      <c r="J22" s="679"/>
      <c r="K22" s="690" t="s">
        <v>349</v>
      </c>
      <c r="L22" s="690"/>
      <c r="M22" s="690"/>
      <c r="N22" s="690"/>
      <c r="O22" s="690"/>
      <c r="P22" s="694" t="s">
        <v>120</v>
      </c>
      <c r="Q22" s="694"/>
      <c r="R22" s="694"/>
      <c r="S22" s="694"/>
      <c r="T22" s="694"/>
      <c r="U22" s="694"/>
      <c r="V22" s="681"/>
      <c r="W22" s="682"/>
      <c r="X22" s="682"/>
      <c r="Y22" s="682"/>
      <c r="Z22" s="683"/>
      <c r="AA22" s="683"/>
      <c r="AB22" s="683"/>
    </row>
    <row r="23" spans="1:44" ht="18.75" customHeight="1">
      <c r="A23" s="695" t="s">
        <v>350</v>
      </c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</row>
    <row r="24" spans="1:44" ht="40.5" customHeight="1">
      <c r="A24" s="677" t="s">
        <v>120</v>
      </c>
      <c r="B24" s="677"/>
      <c r="C24" s="678" t="s">
        <v>120</v>
      </c>
      <c r="D24" s="678"/>
      <c r="E24" s="678"/>
      <c r="F24" s="679" t="s">
        <v>120</v>
      </c>
      <c r="G24" s="679"/>
      <c r="H24" s="679"/>
      <c r="I24" s="679"/>
      <c r="J24" s="679"/>
      <c r="K24" s="680" t="s">
        <v>351</v>
      </c>
      <c r="L24" s="680"/>
      <c r="M24" s="680"/>
      <c r="N24" s="680"/>
      <c r="O24" s="680"/>
      <c r="P24" s="679" t="s">
        <v>120</v>
      </c>
      <c r="Q24" s="679"/>
      <c r="R24" s="679"/>
      <c r="S24" s="679"/>
      <c r="T24" s="679"/>
      <c r="U24" s="679"/>
      <c r="V24" s="681"/>
      <c r="W24" s="682"/>
      <c r="X24" s="682"/>
      <c r="Y24" s="682"/>
      <c r="Z24" s="683"/>
      <c r="AA24" s="683"/>
      <c r="AB24" s="683"/>
    </row>
    <row r="25" spans="1:44" s="315" customFormat="1" ht="40.5" customHeight="1">
      <c r="A25" s="677" t="s">
        <v>120</v>
      </c>
      <c r="B25" s="677"/>
      <c r="C25" s="699"/>
      <c r="D25" s="699"/>
      <c r="E25" s="699"/>
      <c r="F25" s="679" t="s">
        <v>120</v>
      </c>
      <c r="G25" s="679"/>
      <c r="H25" s="679"/>
      <c r="I25" s="679"/>
      <c r="J25" s="679"/>
      <c r="K25" s="690" t="s">
        <v>351</v>
      </c>
      <c r="L25" s="690"/>
      <c r="M25" s="690"/>
      <c r="N25" s="690"/>
      <c r="O25" s="690"/>
      <c r="P25" s="679" t="s">
        <v>120</v>
      </c>
      <c r="Q25" s="679"/>
      <c r="R25" s="679"/>
      <c r="S25" s="679"/>
      <c r="T25" s="679"/>
      <c r="U25" s="679"/>
      <c r="V25" s="681"/>
      <c r="W25" s="682"/>
      <c r="X25" s="682"/>
      <c r="Y25" s="682"/>
      <c r="Z25" s="683"/>
      <c r="AA25" s="683"/>
      <c r="AB25" s="683"/>
    </row>
    <row r="26" spans="1:44" ht="33.75" customHeight="1">
      <c r="A26" s="353" t="s">
        <v>352</v>
      </c>
      <c r="B26" s="696" t="s">
        <v>438</v>
      </c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83"/>
      <c r="AA26" s="683"/>
      <c r="AB26" s="683"/>
    </row>
    <row r="27" spans="1:44" ht="26.25" customHeight="1">
      <c r="A27" s="353" t="s">
        <v>353</v>
      </c>
      <c r="B27" s="696" t="s">
        <v>439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8"/>
      <c r="AA27" s="698"/>
      <c r="AB27" s="698"/>
    </row>
    <row r="28" spans="1:44" ht="39.75" customHeight="1">
      <c r="A28" s="353" t="s">
        <v>354</v>
      </c>
      <c r="B28" s="696" t="s">
        <v>440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8"/>
      <c r="AA28" s="698"/>
      <c r="AB28" s="698"/>
    </row>
    <row r="29" spans="1:44" ht="30" customHeight="1">
      <c r="A29" s="353" t="s">
        <v>394</v>
      </c>
      <c r="B29" s="665" t="s">
        <v>149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97">
        <f ca="1">SUM(Z15:OFFSET(Razem_BIVA9_115,-1,25))</f>
        <v>0</v>
      </c>
      <c r="AA29" s="697"/>
      <c r="AB29" s="697"/>
    </row>
    <row r="30" spans="1:44" ht="14.25" customHeight="1">
      <c r="A30" s="701" t="s">
        <v>395</v>
      </c>
      <c r="B30" s="704" t="s">
        <v>306</v>
      </c>
      <c r="C30" s="705"/>
      <c r="D30" s="705"/>
      <c r="E30" s="705"/>
      <c r="F30" s="705"/>
      <c r="G30" s="705"/>
      <c r="H30" s="706"/>
      <c r="I30" s="712" t="str">
        <f ca="1">IF(Z29&gt;0,"Wpisz wartość kursu EUR do PLN","nd")</f>
        <v>nd</v>
      </c>
      <c r="J30" s="713"/>
      <c r="K30" s="714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18" t="s">
        <v>191</v>
      </c>
      <c r="Z30" s="720" t="str">
        <f ca="1">IF(Z29=0,"",W8-Z29)</f>
        <v/>
      </c>
      <c r="AA30" s="721"/>
      <c r="AB30" s="722"/>
    </row>
    <row r="31" spans="1:44" ht="14.25" customHeight="1">
      <c r="A31" s="702"/>
      <c r="B31" s="707"/>
      <c r="C31" s="451"/>
      <c r="D31" s="451"/>
      <c r="E31" s="451"/>
      <c r="F31" s="451"/>
      <c r="G31" s="451"/>
      <c r="H31" s="708"/>
      <c r="I31" s="712"/>
      <c r="J31" s="713"/>
      <c r="K31" s="714"/>
      <c r="L31" s="726" t="s">
        <v>190</v>
      </c>
      <c r="M31" s="727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19"/>
      <c r="Z31" s="723"/>
      <c r="AA31" s="724"/>
      <c r="AB31" s="725"/>
    </row>
    <row r="32" spans="1:44" ht="26.25" customHeight="1">
      <c r="A32" s="703"/>
      <c r="B32" s="709"/>
      <c r="C32" s="710"/>
      <c r="D32" s="710"/>
      <c r="E32" s="710"/>
      <c r="F32" s="710"/>
      <c r="G32" s="710"/>
      <c r="H32" s="711"/>
      <c r="I32" s="715"/>
      <c r="J32" s="716"/>
      <c r="K32" s="717"/>
      <c r="L32" s="728"/>
      <c r="M32" s="729"/>
      <c r="N32" s="730" t="s">
        <v>70</v>
      </c>
      <c r="O32" s="730"/>
      <c r="P32" s="730"/>
      <c r="Q32" s="730"/>
      <c r="R32" s="730"/>
      <c r="S32" s="730"/>
      <c r="T32" s="730"/>
      <c r="U32" s="730"/>
      <c r="V32" s="730"/>
      <c r="W32" s="730"/>
      <c r="X32" s="224"/>
      <c r="Y32" s="356" t="s">
        <v>4</v>
      </c>
      <c r="Z32" s="697" t="str">
        <f ca="1">IF(Z29=0,"",Z30*I30)</f>
        <v/>
      </c>
      <c r="AA32" s="697"/>
      <c r="AB32" s="697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00" t="s">
        <v>454</v>
      </c>
      <c r="B34" s="700"/>
      <c r="C34" s="700"/>
      <c r="D34" s="700"/>
      <c r="E34" s="700"/>
      <c r="F34" s="700"/>
      <c r="G34" s="700"/>
      <c r="H34" s="700"/>
      <c r="I34" s="700"/>
      <c r="J34" s="700"/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0"/>
      <c r="W34" s="700"/>
      <c r="X34" s="700"/>
      <c r="Y34" s="700"/>
      <c r="Z34" s="700"/>
      <c r="AA34" s="700"/>
      <c r="AB34" s="700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665" t="s">
        <v>355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6">
        <v>200000</v>
      </c>
      <c r="X38" s="667"/>
      <c r="Y38" s="667"/>
      <c r="Z38" s="668"/>
      <c r="AA38" s="355" t="s">
        <v>5</v>
      </c>
      <c r="AB38" s="672" t="str">
        <f>IF(Z59=0,"","x")</f>
        <v/>
      </c>
    </row>
    <row r="39" spans="1:30" ht="3" customHeight="1">
      <c r="A39" s="665"/>
      <c r="B39" s="665"/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9"/>
      <c r="X39" s="670"/>
      <c r="Y39" s="670"/>
      <c r="Z39" s="671"/>
      <c r="AA39" s="301"/>
      <c r="AB39" s="673"/>
    </row>
    <row r="40" spans="1:30" ht="22.5" customHeight="1">
      <c r="A40" s="599" t="s">
        <v>356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684" t="s">
        <v>186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  <c r="W42" s="685"/>
      <c r="X42" s="685"/>
      <c r="Y42" s="685"/>
      <c r="Z42" s="685"/>
      <c r="AA42" s="685"/>
      <c r="AB42" s="686"/>
    </row>
    <row r="43" spans="1:30" ht="38.25" customHeight="1">
      <c r="A43" s="687" t="s">
        <v>184</v>
      </c>
      <c r="B43" s="687"/>
      <c r="C43" s="687" t="s">
        <v>146</v>
      </c>
      <c r="D43" s="687"/>
      <c r="E43" s="687"/>
      <c r="F43" s="687" t="s">
        <v>147</v>
      </c>
      <c r="G43" s="687"/>
      <c r="H43" s="687"/>
      <c r="I43" s="687"/>
      <c r="J43" s="687"/>
      <c r="K43" s="687" t="s">
        <v>160</v>
      </c>
      <c r="L43" s="688"/>
      <c r="M43" s="688"/>
      <c r="N43" s="688"/>
      <c r="O43" s="688"/>
      <c r="P43" s="687" t="s">
        <v>305</v>
      </c>
      <c r="Q43" s="688"/>
      <c r="R43" s="688"/>
      <c r="S43" s="688"/>
      <c r="T43" s="688"/>
      <c r="U43" s="688"/>
      <c r="V43" s="689" t="s">
        <v>148</v>
      </c>
      <c r="W43" s="689"/>
      <c r="X43" s="689"/>
      <c r="Y43" s="689"/>
      <c r="Z43" s="687" t="s">
        <v>196</v>
      </c>
      <c r="AA43" s="687"/>
      <c r="AB43" s="687"/>
    </row>
    <row r="44" spans="1:30" ht="18.75" customHeight="1">
      <c r="A44" s="695" t="s">
        <v>357</v>
      </c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695"/>
      <c r="AB44" s="695"/>
    </row>
    <row r="45" spans="1:30" ht="42" customHeight="1">
      <c r="A45" s="679" t="s">
        <v>120</v>
      </c>
      <c r="B45" s="679"/>
      <c r="C45" s="731" t="s">
        <v>120</v>
      </c>
      <c r="D45" s="731"/>
      <c r="E45" s="731"/>
      <c r="F45" s="679" t="s">
        <v>120</v>
      </c>
      <c r="G45" s="679"/>
      <c r="H45" s="679"/>
      <c r="I45" s="679"/>
      <c r="J45" s="679"/>
      <c r="K45" s="680" t="s">
        <v>344</v>
      </c>
      <c r="L45" s="680"/>
      <c r="M45" s="680"/>
      <c r="N45" s="680"/>
      <c r="O45" s="680"/>
      <c r="P45" s="679" t="s">
        <v>120</v>
      </c>
      <c r="Q45" s="679"/>
      <c r="R45" s="679"/>
      <c r="S45" s="679"/>
      <c r="T45" s="679"/>
      <c r="U45" s="679"/>
      <c r="V45" s="732"/>
      <c r="W45" s="733"/>
      <c r="X45" s="733"/>
      <c r="Y45" s="733"/>
      <c r="Z45" s="683"/>
      <c r="AA45" s="683"/>
      <c r="AB45" s="683"/>
    </row>
    <row r="46" spans="1:30" s="315" customFormat="1" ht="42" customHeight="1">
      <c r="A46" s="679"/>
      <c r="B46" s="679"/>
      <c r="C46" s="731"/>
      <c r="D46" s="731"/>
      <c r="E46" s="731"/>
      <c r="F46" s="679"/>
      <c r="G46" s="679"/>
      <c r="H46" s="679"/>
      <c r="I46" s="679"/>
      <c r="J46" s="679"/>
      <c r="K46" s="690" t="s">
        <v>344</v>
      </c>
      <c r="L46" s="690"/>
      <c r="M46" s="690"/>
      <c r="N46" s="690"/>
      <c r="O46" s="690"/>
      <c r="P46" s="679"/>
      <c r="Q46" s="679"/>
      <c r="R46" s="679"/>
      <c r="S46" s="679"/>
      <c r="T46" s="679"/>
      <c r="U46" s="679"/>
      <c r="V46" s="732"/>
      <c r="W46" s="733"/>
      <c r="X46" s="733"/>
      <c r="Y46" s="733"/>
      <c r="Z46" s="683"/>
      <c r="AA46" s="683"/>
      <c r="AB46" s="683"/>
    </row>
    <row r="47" spans="1:30" ht="18" customHeight="1">
      <c r="A47" s="674" t="s">
        <v>358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6"/>
      <c r="AD47" s="380" t="s">
        <v>461</v>
      </c>
    </row>
    <row r="48" spans="1:30" ht="42" customHeight="1">
      <c r="A48" s="679"/>
      <c r="B48" s="679"/>
      <c r="C48" s="731"/>
      <c r="D48" s="731"/>
      <c r="E48" s="731"/>
      <c r="F48" s="679"/>
      <c r="G48" s="679"/>
      <c r="H48" s="679"/>
      <c r="I48" s="679"/>
      <c r="J48" s="679"/>
      <c r="K48" s="680" t="s">
        <v>359</v>
      </c>
      <c r="L48" s="680"/>
      <c r="M48" s="680"/>
      <c r="N48" s="680"/>
      <c r="O48" s="680"/>
      <c r="P48" s="679"/>
      <c r="Q48" s="679"/>
      <c r="R48" s="679"/>
      <c r="S48" s="679"/>
      <c r="T48" s="679"/>
      <c r="U48" s="679"/>
      <c r="V48" s="732"/>
      <c r="W48" s="733"/>
      <c r="X48" s="733"/>
      <c r="Y48" s="733"/>
      <c r="Z48" s="683"/>
      <c r="AA48" s="683"/>
      <c r="AB48" s="683"/>
      <c r="AD48" s="378" t="s">
        <v>462</v>
      </c>
    </row>
    <row r="49" spans="1:28" s="315" customFormat="1" ht="42" customHeight="1">
      <c r="A49" s="679"/>
      <c r="B49" s="679"/>
      <c r="C49" s="731"/>
      <c r="D49" s="731"/>
      <c r="E49" s="731"/>
      <c r="F49" s="679"/>
      <c r="G49" s="679"/>
      <c r="H49" s="679"/>
      <c r="I49" s="679"/>
      <c r="J49" s="679"/>
      <c r="K49" s="690" t="s">
        <v>359</v>
      </c>
      <c r="L49" s="690"/>
      <c r="M49" s="690"/>
      <c r="N49" s="690"/>
      <c r="O49" s="690"/>
      <c r="P49" s="679"/>
      <c r="Q49" s="679"/>
      <c r="R49" s="679"/>
      <c r="S49" s="679"/>
      <c r="T49" s="679"/>
      <c r="U49" s="679"/>
      <c r="V49" s="732"/>
      <c r="W49" s="733"/>
      <c r="X49" s="733"/>
      <c r="Y49" s="733"/>
      <c r="Z49" s="683"/>
      <c r="AA49" s="683"/>
      <c r="AB49" s="683"/>
    </row>
    <row r="50" spans="1:28" ht="18.75" customHeight="1">
      <c r="A50" s="734" t="s">
        <v>360</v>
      </c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6"/>
    </row>
    <row r="51" spans="1:28" ht="42" customHeight="1">
      <c r="A51" s="679" t="s">
        <v>120</v>
      </c>
      <c r="B51" s="679"/>
      <c r="C51" s="731" t="s">
        <v>120</v>
      </c>
      <c r="D51" s="731"/>
      <c r="E51" s="731"/>
      <c r="F51" s="679" t="s">
        <v>120</v>
      </c>
      <c r="G51" s="679"/>
      <c r="H51" s="679"/>
      <c r="I51" s="679"/>
      <c r="J51" s="679"/>
      <c r="K51" s="680" t="s">
        <v>349</v>
      </c>
      <c r="L51" s="680"/>
      <c r="M51" s="680"/>
      <c r="N51" s="680"/>
      <c r="O51" s="680"/>
      <c r="P51" s="679" t="s">
        <v>120</v>
      </c>
      <c r="Q51" s="679"/>
      <c r="R51" s="679"/>
      <c r="S51" s="679"/>
      <c r="T51" s="679"/>
      <c r="U51" s="679"/>
      <c r="V51" s="732"/>
      <c r="W51" s="733"/>
      <c r="X51" s="733"/>
      <c r="Y51" s="733"/>
      <c r="Z51" s="683"/>
      <c r="AA51" s="683"/>
      <c r="AB51" s="683"/>
    </row>
    <row r="52" spans="1:28" s="315" customFormat="1" ht="42" customHeight="1">
      <c r="A52" s="679" t="s">
        <v>120</v>
      </c>
      <c r="B52" s="679"/>
      <c r="C52" s="731" t="s">
        <v>120</v>
      </c>
      <c r="D52" s="731"/>
      <c r="E52" s="731"/>
      <c r="F52" s="679" t="s">
        <v>120</v>
      </c>
      <c r="G52" s="679"/>
      <c r="H52" s="679"/>
      <c r="I52" s="679"/>
      <c r="J52" s="679"/>
      <c r="K52" s="690" t="s">
        <v>349</v>
      </c>
      <c r="L52" s="690"/>
      <c r="M52" s="690"/>
      <c r="N52" s="690"/>
      <c r="O52" s="690"/>
      <c r="P52" s="679" t="s">
        <v>120</v>
      </c>
      <c r="Q52" s="679"/>
      <c r="R52" s="679"/>
      <c r="S52" s="679"/>
      <c r="T52" s="679"/>
      <c r="U52" s="679"/>
      <c r="V52" s="732"/>
      <c r="W52" s="733"/>
      <c r="X52" s="733"/>
      <c r="Y52" s="733"/>
      <c r="Z52" s="683"/>
      <c r="AA52" s="683"/>
      <c r="AB52" s="683"/>
    </row>
    <row r="53" spans="1:28" ht="18.75" customHeight="1">
      <c r="A53" s="695" t="s">
        <v>361</v>
      </c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5"/>
      <c r="Y53" s="695"/>
      <c r="Z53" s="695"/>
      <c r="AA53" s="695"/>
      <c r="AB53" s="695"/>
    </row>
    <row r="54" spans="1:28" ht="42" customHeight="1">
      <c r="A54" s="679" t="s">
        <v>120</v>
      </c>
      <c r="B54" s="679"/>
      <c r="C54" s="731" t="s">
        <v>120</v>
      </c>
      <c r="D54" s="731"/>
      <c r="E54" s="731"/>
      <c r="F54" s="679" t="s">
        <v>120</v>
      </c>
      <c r="G54" s="679"/>
      <c r="H54" s="679"/>
      <c r="I54" s="679"/>
      <c r="J54" s="679"/>
      <c r="K54" s="737" t="s">
        <v>351</v>
      </c>
      <c r="L54" s="738"/>
      <c r="M54" s="738"/>
      <c r="N54" s="738"/>
      <c r="O54" s="739"/>
      <c r="P54" s="679" t="s">
        <v>120</v>
      </c>
      <c r="Q54" s="679"/>
      <c r="R54" s="679"/>
      <c r="S54" s="679"/>
      <c r="T54" s="679"/>
      <c r="U54" s="679"/>
      <c r="V54" s="732"/>
      <c r="W54" s="733"/>
      <c r="X54" s="733"/>
      <c r="Y54" s="733"/>
      <c r="Z54" s="683"/>
      <c r="AA54" s="683"/>
      <c r="AB54" s="683"/>
    </row>
    <row r="55" spans="1:28" s="315" customFormat="1" ht="42" customHeight="1">
      <c r="A55" s="679" t="s">
        <v>120</v>
      </c>
      <c r="B55" s="679"/>
      <c r="C55" s="731" t="s">
        <v>120</v>
      </c>
      <c r="D55" s="731"/>
      <c r="E55" s="731"/>
      <c r="F55" s="679" t="s">
        <v>120</v>
      </c>
      <c r="G55" s="679"/>
      <c r="H55" s="679"/>
      <c r="I55" s="679"/>
      <c r="J55" s="679"/>
      <c r="K55" s="740" t="s">
        <v>351</v>
      </c>
      <c r="L55" s="741"/>
      <c r="M55" s="741"/>
      <c r="N55" s="741"/>
      <c r="O55" s="742"/>
      <c r="P55" s="679" t="s">
        <v>120</v>
      </c>
      <c r="Q55" s="679"/>
      <c r="R55" s="679"/>
      <c r="S55" s="679"/>
      <c r="T55" s="679"/>
      <c r="U55" s="679"/>
      <c r="V55" s="732"/>
      <c r="W55" s="733"/>
      <c r="X55" s="733"/>
      <c r="Y55" s="733"/>
      <c r="Z55" s="683"/>
      <c r="AA55" s="683"/>
      <c r="AB55" s="683"/>
    </row>
    <row r="56" spans="1:28" ht="34.5" customHeight="1">
      <c r="A56" s="353" t="s">
        <v>362</v>
      </c>
      <c r="B56" s="696" t="s">
        <v>438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83"/>
      <c r="AA56" s="683"/>
      <c r="AB56" s="683"/>
    </row>
    <row r="57" spans="1:28" ht="30" customHeight="1">
      <c r="A57" s="353" t="s">
        <v>363</v>
      </c>
      <c r="B57" s="696" t="s">
        <v>441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8"/>
      <c r="AA57" s="698"/>
      <c r="AB57" s="698"/>
    </row>
    <row r="58" spans="1:28" ht="40.5" customHeight="1">
      <c r="A58" s="353" t="s">
        <v>364</v>
      </c>
      <c r="B58" s="696" t="s">
        <v>440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/>
      <c r="X58" s="696"/>
      <c r="Y58" s="696"/>
      <c r="Z58" s="698"/>
      <c r="AA58" s="698"/>
      <c r="AB58" s="698"/>
    </row>
    <row r="59" spans="1:28" ht="30" customHeight="1">
      <c r="A59" s="353" t="s">
        <v>396</v>
      </c>
      <c r="B59" s="665" t="s">
        <v>149</v>
      </c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97">
        <f>SUM(Z45:AB46,Z48:AB49,Z51:AB52,Z54:AB58)</f>
        <v>0</v>
      </c>
      <c r="AA59" s="697"/>
      <c r="AB59" s="697"/>
    </row>
    <row r="60" spans="1:28" ht="14.25" customHeight="1">
      <c r="A60" s="701" t="s">
        <v>397</v>
      </c>
      <c r="B60" s="704" t="s">
        <v>306</v>
      </c>
      <c r="C60" s="705"/>
      <c r="D60" s="705"/>
      <c r="E60" s="705"/>
      <c r="F60" s="705"/>
      <c r="G60" s="705"/>
      <c r="H60" s="706"/>
      <c r="I60" s="743" t="str">
        <f>IF(Z59&gt;0,"Wpisz wartość kursu EUR do PLN","nd")</f>
        <v>nd</v>
      </c>
      <c r="J60" s="744"/>
      <c r="K60" s="745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18" t="s">
        <v>191</v>
      </c>
      <c r="Z60" s="720" t="str">
        <f>IF(Z59=0,"",W38-Z59)</f>
        <v/>
      </c>
      <c r="AA60" s="721"/>
      <c r="AB60" s="722"/>
    </row>
    <row r="61" spans="1:28" ht="14.25" customHeight="1">
      <c r="A61" s="702"/>
      <c r="B61" s="707"/>
      <c r="C61" s="451"/>
      <c r="D61" s="451"/>
      <c r="E61" s="451"/>
      <c r="F61" s="451"/>
      <c r="G61" s="451"/>
      <c r="H61" s="708"/>
      <c r="I61" s="712"/>
      <c r="J61" s="713"/>
      <c r="K61" s="714"/>
      <c r="L61" s="726" t="s">
        <v>190</v>
      </c>
      <c r="M61" s="727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19"/>
      <c r="Z61" s="723"/>
      <c r="AA61" s="724"/>
      <c r="AB61" s="725"/>
    </row>
    <row r="62" spans="1:28" ht="26.25" customHeight="1">
      <c r="A62" s="703"/>
      <c r="B62" s="709"/>
      <c r="C62" s="710"/>
      <c r="D62" s="710"/>
      <c r="E62" s="710"/>
      <c r="F62" s="710"/>
      <c r="G62" s="710"/>
      <c r="H62" s="711"/>
      <c r="I62" s="715"/>
      <c r="J62" s="716"/>
      <c r="K62" s="717"/>
      <c r="L62" s="728"/>
      <c r="M62" s="729"/>
      <c r="N62" s="730" t="s">
        <v>70</v>
      </c>
      <c r="O62" s="730"/>
      <c r="P62" s="730"/>
      <c r="Q62" s="730"/>
      <c r="R62" s="730"/>
      <c r="S62" s="730"/>
      <c r="T62" s="730"/>
      <c r="U62" s="730"/>
      <c r="V62" s="730"/>
      <c r="W62" s="730"/>
      <c r="X62" s="224"/>
      <c r="Y62" s="356" t="s">
        <v>4</v>
      </c>
      <c r="Z62" s="697" t="str">
        <f>IF(Z59=0,"",Z60*I60)</f>
        <v/>
      </c>
      <c r="AA62" s="697"/>
      <c r="AB62" s="697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665" t="s">
        <v>365</v>
      </c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6">
        <v>100000</v>
      </c>
      <c r="X65" s="667"/>
      <c r="Y65" s="667"/>
      <c r="Z65" s="668"/>
      <c r="AA65" s="355" t="s">
        <v>5</v>
      </c>
      <c r="AB65" s="672" t="str">
        <f>IF(Z87=0,"","x")</f>
        <v/>
      </c>
    </row>
    <row r="66" spans="1:30" ht="3" customHeight="1">
      <c r="A66" s="665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70"/>
      <c r="Y66" s="670"/>
      <c r="Z66" s="671"/>
      <c r="AB66" s="673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99" t="s">
        <v>366</v>
      </c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684" t="s">
        <v>186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6"/>
    </row>
    <row r="71" spans="1:30" ht="38.25" customHeight="1">
      <c r="A71" s="687" t="s">
        <v>184</v>
      </c>
      <c r="B71" s="687"/>
      <c r="C71" s="687" t="s">
        <v>146</v>
      </c>
      <c r="D71" s="687"/>
      <c r="E71" s="687"/>
      <c r="F71" s="687" t="s">
        <v>147</v>
      </c>
      <c r="G71" s="687"/>
      <c r="H71" s="687"/>
      <c r="I71" s="687"/>
      <c r="J71" s="687"/>
      <c r="K71" s="687" t="s">
        <v>160</v>
      </c>
      <c r="L71" s="688"/>
      <c r="M71" s="688"/>
      <c r="N71" s="688"/>
      <c r="O71" s="688"/>
      <c r="P71" s="687" t="s">
        <v>367</v>
      </c>
      <c r="Q71" s="688"/>
      <c r="R71" s="688"/>
      <c r="S71" s="688"/>
      <c r="T71" s="688"/>
      <c r="U71" s="688"/>
      <c r="V71" s="689" t="s">
        <v>148</v>
      </c>
      <c r="W71" s="689"/>
      <c r="X71" s="689"/>
      <c r="Y71" s="689"/>
      <c r="Z71" s="687" t="s">
        <v>196</v>
      </c>
      <c r="AA71" s="687"/>
      <c r="AB71" s="687"/>
    </row>
    <row r="72" spans="1:30" ht="18.75" customHeight="1">
      <c r="A72" s="695" t="s">
        <v>368</v>
      </c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695"/>
      <c r="Z72" s="695"/>
      <c r="AA72" s="695"/>
      <c r="AB72" s="695"/>
    </row>
    <row r="73" spans="1:30" ht="42" customHeight="1">
      <c r="A73" s="679"/>
      <c r="B73" s="679"/>
      <c r="C73" s="731"/>
      <c r="D73" s="731"/>
      <c r="E73" s="731"/>
      <c r="F73" s="679"/>
      <c r="G73" s="679"/>
      <c r="H73" s="679"/>
      <c r="I73" s="679"/>
      <c r="J73" s="679"/>
      <c r="K73" s="680" t="s">
        <v>344</v>
      </c>
      <c r="L73" s="680"/>
      <c r="M73" s="680"/>
      <c r="N73" s="680"/>
      <c r="O73" s="680"/>
      <c r="P73" s="679"/>
      <c r="Q73" s="679"/>
      <c r="R73" s="679"/>
      <c r="S73" s="679"/>
      <c r="T73" s="679"/>
      <c r="U73" s="679"/>
      <c r="V73" s="732"/>
      <c r="W73" s="733"/>
      <c r="X73" s="733"/>
      <c r="Y73" s="733"/>
      <c r="Z73" s="683"/>
      <c r="AA73" s="683"/>
      <c r="AB73" s="683"/>
    </row>
    <row r="74" spans="1:30" s="315" customFormat="1" ht="41.25" customHeight="1">
      <c r="A74" s="679"/>
      <c r="B74" s="679"/>
      <c r="C74" s="731"/>
      <c r="D74" s="731"/>
      <c r="E74" s="731"/>
      <c r="F74" s="679"/>
      <c r="G74" s="679"/>
      <c r="H74" s="679"/>
      <c r="I74" s="679"/>
      <c r="J74" s="679"/>
      <c r="K74" s="690" t="s">
        <v>344</v>
      </c>
      <c r="L74" s="690"/>
      <c r="M74" s="690"/>
      <c r="N74" s="690"/>
      <c r="O74" s="690"/>
      <c r="P74" s="679"/>
      <c r="Q74" s="679"/>
      <c r="R74" s="679"/>
      <c r="S74" s="679"/>
      <c r="T74" s="679"/>
      <c r="U74" s="679"/>
      <c r="V74" s="732"/>
      <c r="W74" s="733"/>
      <c r="X74" s="733"/>
      <c r="Y74" s="733"/>
      <c r="Z74" s="683"/>
      <c r="AA74" s="683"/>
      <c r="AB74" s="683"/>
    </row>
    <row r="75" spans="1:30" ht="18.75" customHeight="1">
      <c r="A75" s="674" t="s">
        <v>369</v>
      </c>
      <c r="B75" s="675"/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6"/>
      <c r="AD75" s="380" t="s">
        <v>461</v>
      </c>
    </row>
    <row r="76" spans="1:30" ht="42" customHeight="1">
      <c r="A76" s="679"/>
      <c r="B76" s="679"/>
      <c r="C76" s="731"/>
      <c r="D76" s="731"/>
      <c r="E76" s="731"/>
      <c r="F76" s="679"/>
      <c r="G76" s="679"/>
      <c r="H76" s="679"/>
      <c r="I76" s="679"/>
      <c r="J76" s="679"/>
      <c r="K76" s="680" t="s">
        <v>346</v>
      </c>
      <c r="L76" s="680"/>
      <c r="M76" s="680"/>
      <c r="N76" s="680"/>
      <c r="O76" s="680"/>
      <c r="P76" s="679"/>
      <c r="Q76" s="679"/>
      <c r="R76" s="679"/>
      <c r="S76" s="679"/>
      <c r="T76" s="679"/>
      <c r="U76" s="679"/>
      <c r="V76" s="732"/>
      <c r="W76" s="733"/>
      <c r="X76" s="733"/>
      <c r="Y76" s="733"/>
      <c r="Z76" s="683"/>
      <c r="AA76" s="683"/>
      <c r="AB76" s="683"/>
      <c r="AD76" s="378" t="s">
        <v>462</v>
      </c>
    </row>
    <row r="77" spans="1:30" s="315" customFormat="1" ht="42" customHeight="1">
      <c r="A77" s="679"/>
      <c r="B77" s="679"/>
      <c r="C77" s="731"/>
      <c r="D77" s="731"/>
      <c r="E77" s="731"/>
      <c r="F77" s="679"/>
      <c r="G77" s="679"/>
      <c r="H77" s="679"/>
      <c r="I77" s="679"/>
      <c r="J77" s="679"/>
      <c r="K77" s="690" t="s">
        <v>346</v>
      </c>
      <c r="L77" s="690"/>
      <c r="M77" s="690"/>
      <c r="N77" s="690"/>
      <c r="O77" s="690"/>
      <c r="P77" s="679"/>
      <c r="Q77" s="679"/>
      <c r="R77" s="679"/>
      <c r="S77" s="679"/>
      <c r="T77" s="679"/>
      <c r="U77" s="679"/>
      <c r="V77" s="732"/>
      <c r="W77" s="733"/>
      <c r="X77" s="733"/>
      <c r="Y77" s="733"/>
      <c r="Z77" s="683"/>
      <c r="AA77" s="683"/>
      <c r="AB77" s="683"/>
    </row>
    <row r="78" spans="1:30" ht="18" customHeight="1">
      <c r="A78" s="734" t="s">
        <v>370</v>
      </c>
      <c r="B78" s="735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735"/>
      <c r="T78" s="735"/>
      <c r="U78" s="735"/>
      <c r="V78" s="735"/>
      <c r="W78" s="735"/>
      <c r="X78" s="735"/>
      <c r="Y78" s="735"/>
      <c r="Z78" s="735"/>
      <c r="AA78" s="735"/>
      <c r="AB78" s="736"/>
    </row>
    <row r="79" spans="1:30" ht="42" customHeight="1">
      <c r="A79" s="679" t="s">
        <v>120</v>
      </c>
      <c r="B79" s="679"/>
      <c r="C79" s="746" t="s">
        <v>120</v>
      </c>
      <c r="D79" s="746"/>
      <c r="E79" s="746"/>
      <c r="F79" s="679" t="s">
        <v>120</v>
      </c>
      <c r="G79" s="679"/>
      <c r="H79" s="679"/>
      <c r="I79" s="679"/>
      <c r="J79" s="679"/>
      <c r="K79" s="680" t="s">
        <v>348</v>
      </c>
      <c r="L79" s="680"/>
      <c r="M79" s="680"/>
      <c r="N79" s="680"/>
      <c r="O79" s="680"/>
      <c r="P79" s="679" t="s">
        <v>120</v>
      </c>
      <c r="Q79" s="679"/>
      <c r="R79" s="679"/>
      <c r="S79" s="679"/>
      <c r="T79" s="679"/>
      <c r="U79" s="679"/>
      <c r="V79" s="732"/>
      <c r="W79" s="733"/>
      <c r="X79" s="733"/>
      <c r="Y79" s="733"/>
      <c r="Z79" s="683"/>
      <c r="AA79" s="683"/>
      <c r="AB79" s="683"/>
    </row>
    <row r="80" spans="1:30" s="315" customFormat="1" ht="42" customHeight="1">
      <c r="A80" s="679" t="s">
        <v>120</v>
      </c>
      <c r="B80" s="679"/>
      <c r="C80" s="746" t="s">
        <v>120</v>
      </c>
      <c r="D80" s="746"/>
      <c r="E80" s="746"/>
      <c r="F80" s="679" t="s">
        <v>120</v>
      </c>
      <c r="G80" s="679"/>
      <c r="H80" s="679"/>
      <c r="I80" s="679"/>
      <c r="J80" s="679"/>
      <c r="K80" s="690" t="s">
        <v>348</v>
      </c>
      <c r="L80" s="690"/>
      <c r="M80" s="690"/>
      <c r="N80" s="690"/>
      <c r="O80" s="690"/>
      <c r="P80" s="679" t="s">
        <v>120</v>
      </c>
      <c r="Q80" s="679"/>
      <c r="R80" s="679"/>
      <c r="S80" s="679"/>
      <c r="T80" s="679"/>
      <c r="U80" s="679"/>
      <c r="V80" s="732"/>
      <c r="W80" s="733"/>
      <c r="X80" s="733"/>
      <c r="Y80" s="733"/>
      <c r="Z80" s="683"/>
      <c r="AA80" s="683"/>
      <c r="AB80" s="683"/>
    </row>
    <row r="81" spans="1:28" ht="18" customHeight="1">
      <c r="A81" s="695" t="s">
        <v>371</v>
      </c>
      <c r="B81" s="695"/>
      <c r="C81" s="695"/>
      <c r="D81" s="695"/>
      <c r="E81" s="695"/>
      <c r="F81" s="695"/>
      <c r="G81" s="695"/>
      <c r="H81" s="695"/>
      <c r="I81" s="695"/>
      <c r="J81" s="695"/>
      <c r="K81" s="695"/>
      <c r="L81" s="695"/>
      <c r="M81" s="695"/>
      <c r="N81" s="695"/>
      <c r="O81" s="695"/>
      <c r="P81" s="695"/>
      <c r="Q81" s="695"/>
      <c r="R81" s="695"/>
      <c r="S81" s="695"/>
      <c r="T81" s="695"/>
      <c r="U81" s="695"/>
      <c r="V81" s="695"/>
      <c r="W81" s="695"/>
      <c r="X81" s="695"/>
      <c r="Y81" s="695"/>
      <c r="Z81" s="695"/>
      <c r="AA81" s="695"/>
      <c r="AB81" s="695"/>
    </row>
    <row r="82" spans="1:28" ht="42.75" customHeight="1">
      <c r="A82" s="679" t="s">
        <v>120</v>
      </c>
      <c r="B82" s="679"/>
      <c r="C82" s="746" t="s">
        <v>120</v>
      </c>
      <c r="D82" s="746"/>
      <c r="E82" s="746"/>
      <c r="F82" s="679" t="s">
        <v>120</v>
      </c>
      <c r="G82" s="679"/>
      <c r="H82" s="679"/>
      <c r="I82" s="679"/>
      <c r="J82" s="679"/>
      <c r="K82" s="737" t="s">
        <v>372</v>
      </c>
      <c r="L82" s="738"/>
      <c r="M82" s="738"/>
      <c r="N82" s="738"/>
      <c r="O82" s="739"/>
      <c r="P82" s="679" t="s">
        <v>120</v>
      </c>
      <c r="Q82" s="679"/>
      <c r="R82" s="679"/>
      <c r="S82" s="679"/>
      <c r="T82" s="679"/>
      <c r="U82" s="679"/>
      <c r="V82" s="732"/>
      <c r="W82" s="733"/>
      <c r="X82" s="733"/>
      <c r="Y82" s="733"/>
      <c r="Z82" s="683"/>
      <c r="AA82" s="683"/>
      <c r="AB82" s="683"/>
    </row>
    <row r="83" spans="1:28" s="315" customFormat="1" ht="42.75" customHeight="1">
      <c r="A83" s="679" t="s">
        <v>120</v>
      </c>
      <c r="B83" s="679"/>
      <c r="C83" s="746" t="s">
        <v>120</v>
      </c>
      <c r="D83" s="746"/>
      <c r="E83" s="746"/>
      <c r="F83" s="679" t="s">
        <v>120</v>
      </c>
      <c r="G83" s="679"/>
      <c r="H83" s="679"/>
      <c r="I83" s="679"/>
      <c r="J83" s="679"/>
      <c r="K83" s="740" t="s">
        <v>372</v>
      </c>
      <c r="L83" s="741"/>
      <c r="M83" s="741"/>
      <c r="N83" s="741"/>
      <c r="O83" s="742"/>
      <c r="P83" s="679" t="s">
        <v>120</v>
      </c>
      <c r="Q83" s="679"/>
      <c r="R83" s="679"/>
      <c r="S83" s="679"/>
      <c r="T83" s="679"/>
      <c r="U83" s="679"/>
      <c r="V83" s="732"/>
      <c r="W83" s="733"/>
      <c r="X83" s="733"/>
      <c r="Y83" s="733"/>
      <c r="Z83" s="683"/>
      <c r="AA83" s="683"/>
      <c r="AB83" s="683"/>
    </row>
    <row r="84" spans="1:28" ht="33.75" customHeight="1">
      <c r="A84" s="353" t="s">
        <v>373</v>
      </c>
      <c r="B84" s="696" t="s">
        <v>438</v>
      </c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83"/>
      <c r="AA84" s="683"/>
      <c r="AB84" s="683"/>
    </row>
    <row r="85" spans="1:28" ht="30" customHeight="1">
      <c r="A85" s="353" t="s">
        <v>374</v>
      </c>
      <c r="B85" s="696" t="s">
        <v>441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8"/>
      <c r="AA85" s="698"/>
      <c r="AB85" s="698"/>
    </row>
    <row r="86" spans="1:28" ht="40.5" customHeight="1">
      <c r="A86" s="353" t="s">
        <v>375</v>
      </c>
      <c r="B86" s="696" t="s">
        <v>440</v>
      </c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8"/>
      <c r="AA86" s="698"/>
      <c r="AB86" s="698"/>
    </row>
    <row r="87" spans="1:28" ht="30" customHeight="1">
      <c r="A87" s="353" t="s">
        <v>398</v>
      </c>
      <c r="B87" s="665" t="s">
        <v>149</v>
      </c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97">
        <f>SUM(Z73:AB74,Z76:AB77,Z79:AB80,Z82:AB86)</f>
        <v>0</v>
      </c>
      <c r="AA87" s="697"/>
      <c r="AB87" s="697"/>
    </row>
    <row r="88" spans="1:28" ht="14.25" customHeight="1">
      <c r="A88" s="701" t="s">
        <v>399</v>
      </c>
      <c r="B88" s="748" t="s">
        <v>306</v>
      </c>
      <c r="C88" s="546"/>
      <c r="D88" s="546"/>
      <c r="E88" s="546"/>
      <c r="F88" s="546"/>
      <c r="G88" s="546"/>
      <c r="H88" s="749"/>
      <c r="I88" s="743" t="str">
        <f>IF(Z87&gt;0,"Wpisz wartość kursu EUR do PLN","nd")</f>
        <v>nd</v>
      </c>
      <c r="J88" s="744"/>
      <c r="K88" s="745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18" t="s">
        <v>191</v>
      </c>
      <c r="Z88" s="720" t="str">
        <f>IF(Z87=0,"",W65-Z87)</f>
        <v/>
      </c>
      <c r="AA88" s="721"/>
      <c r="AB88" s="722"/>
    </row>
    <row r="89" spans="1:28" ht="17.25" customHeight="1">
      <c r="A89" s="702"/>
      <c r="B89" s="750"/>
      <c r="C89" s="599"/>
      <c r="D89" s="599"/>
      <c r="E89" s="599"/>
      <c r="F89" s="599"/>
      <c r="G89" s="599"/>
      <c r="H89" s="751"/>
      <c r="I89" s="712"/>
      <c r="J89" s="713"/>
      <c r="K89" s="714"/>
      <c r="L89" s="726" t="s">
        <v>190</v>
      </c>
      <c r="M89" s="727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19"/>
      <c r="Z89" s="723"/>
      <c r="AA89" s="724"/>
      <c r="AB89" s="725"/>
    </row>
    <row r="90" spans="1:28" ht="26.25" customHeight="1">
      <c r="A90" s="703"/>
      <c r="B90" s="752"/>
      <c r="C90" s="753"/>
      <c r="D90" s="753"/>
      <c r="E90" s="753"/>
      <c r="F90" s="753"/>
      <c r="G90" s="753"/>
      <c r="H90" s="754"/>
      <c r="I90" s="715"/>
      <c r="J90" s="716"/>
      <c r="K90" s="717"/>
      <c r="L90" s="728"/>
      <c r="M90" s="729"/>
      <c r="N90" s="730" t="s">
        <v>70</v>
      </c>
      <c r="O90" s="730"/>
      <c r="P90" s="730"/>
      <c r="Q90" s="730"/>
      <c r="R90" s="730"/>
      <c r="S90" s="730"/>
      <c r="T90" s="730"/>
      <c r="U90" s="730"/>
      <c r="V90" s="730"/>
      <c r="W90" s="730"/>
      <c r="X90" s="224"/>
      <c r="Y90" s="356" t="s">
        <v>4</v>
      </c>
      <c r="Z90" s="697" t="str">
        <f>IF(Z87=0,"",Z88*I88)</f>
        <v/>
      </c>
      <c r="AA90" s="697"/>
      <c r="AB90" s="697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665" t="s">
        <v>376</v>
      </c>
      <c r="B93" s="665"/>
      <c r="C93" s="665"/>
      <c r="D93" s="665"/>
      <c r="E93" s="665"/>
      <c r="F93" s="665"/>
      <c r="G93" s="665"/>
      <c r="H93" s="665"/>
      <c r="I93" s="665"/>
      <c r="J93" s="665"/>
      <c r="K93" s="665"/>
      <c r="L93" s="665"/>
      <c r="M93" s="665"/>
      <c r="N93" s="665"/>
      <c r="O93" s="665"/>
      <c r="P93" s="665"/>
      <c r="Q93" s="665"/>
      <c r="R93" s="665"/>
      <c r="S93" s="665"/>
      <c r="T93" s="665"/>
      <c r="U93" s="665"/>
      <c r="V93" s="665"/>
      <c r="W93" s="666">
        <v>30000</v>
      </c>
      <c r="X93" s="667"/>
      <c r="Y93" s="667"/>
      <c r="Z93" s="668"/>
      <c r="AA93" s="355" t="s">
        <v>5</v>
      </c>
      <c r="AB93" s="672" t="str">
        <f>IF(Z114=0,"","x")</f>
        <v/>
      </c>
    </row>
    <row r="94" spans="1:28" ht="2.25" customHeight="1">
      <c r="A94" s="665"/>
      <c r="B94" s="665"/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5"/>
      <c r="O94" s="665"/>
      <c r="P94" s="665"/>
      <c r="Q94" s="665"/>
      <c r="R94" s="665"/>
      <c r="S94" s="665"/>
      <c r="T94" s="665"/>
      <c r="U94" s="665"/>
      <c r="V94" s="665"/>
      <c r="W94" s="669"/>
      <c r="X94" s="670"/>
      <c r="Y94" s="670"/>
      <c r="Z94" s="671"/>
      <c r="AA94" s="301"/>
      <c r="AB94" s="673"/>
    </row>
    <row r="95" spans="1:28" ht="22.5" customHeight="1">
      <c r="A95" s="599" t="s">
        <v>377</v>
      </c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684" t="s">
        <v>186</v>
      </c>
      <c r="B97" s="685"/>
      <c r="C97" s="685"/>
      <c r="D97" s="685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685"/>
      <c r="Z97" s="685"/>
      <c r="AA97" s="685"/>
      <c r="AB97" s="686"/>
    </row>
    <row r="98" spans="1:30" ht="35.25" customHeight="1">
      <c r="A98" s="687" t="s">
        <v>184</v>
      </c>
      <c r="B98" s="687"/>
      <c r="C98" s="687" t="s">
        <v>146</v>
      </c>
      <c r="D98" s="687"/>
      <c r="E98" s="687"/>
      <c r="F98" s="687" t="s">
        <v>147</v>
      </c>
      <c r="G98" s="687"/>
      <c r="H98" s="687"/>
      <c r="I98" s="687"/>
      <c r="J98" s="687"/>
      <c r="K98" s="687" t="s">
        <v>160</v>
      </c>
      <c r="L98" s="688"/>
      <c r="M98" s="688"/>
      <c r="N98" s="688"/>
      <c r="O98" s="688"/>
      <c r="P98" s="687" t="s">
        <v>305</v>
      </c>
      <c r="Q98" s="688"/>
      <c r="R98" s="688"/>
      <c r="S98" s="688"/>
      <c r="T98" s="688"/>
      <c r="U98" s="688"/>
      <c r="V98" s="689" t="s">
        <v>148</v>
      </c>
      <c r="W98" s="689"/>
      <c r="X98" s="689"/>
      <c r="Y98" s="689"/>
      <c r="Z98" s="687" t="s">
        <v>196</v>
      </c>
      <c r="AA98" s="687"/>
      <c r="AB98" s="687"/>
    </row>
    <row r="99" spans="1:30" ht="18" customHeight="1">
      <c r="A99" s="695" t="s">
        <v>378</v>
      </c>
      <c r="B99" s="695"/>
      <c r="C99" s="695"/>
      <c r="D99" s="695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695"/>
      <c r="Z99" s="695"/>
      <c r="AA99" s="695"/>
      <c r="AB99" s="695"/>
    </row>
    <row r="100" spans="1:30" ht="42" customHeight="1">
      <c r="A100" s="679" t="s">
        <v>120</v>
      </c>
      <c r="B100" s="679"/>
      <c r="C100" s="731" t="s">
        <v>120</v>
      </c>
      <c r="D100" s="731"/>
      <c r="E100" s="731"/>
      <c r="F100" s="679" t="s">
        <v>120</v>
      </c>
      <c r="G100" s="679"/>
      <c r="H100" s="679"/>
      <c r="I100" s="679"/>
      <c r="J100" s="679"/>
      <c r="K100" s="680" t="s">
        <v>344</v>
      </c>
      <c r="L100" s="680"/>
      <c r="M100" s="680"/>
      <c r="N100" s="680"/>
      <c r="O100" s="680"/>
      <c r="P100" s="679" t="s">
        <v>120</v>
      </c>
      <c r="Q100" s="679"/>
      <c r="R100" s="679"/>
      <c r="S100" s="679"/>
      <c r="T100" s="679"/>
      <c r="U100" s="679"/>
      <c r="V100" s="732"/>
      <c r="W100" s="733"/>
      <c r="X100" s="733"/>
      <c r="Y100" s="733"/>
      <c r="Z100" s="683"/>
      <c r="AA100" s="683"/>
      <c r="AB100" s="683"/>
    </row>
    <row r="101" spans="1:30" s="315" customFormat="1" ht="42" customHeight="1">
      <c r="A101" s="679"/>
      <c r="B101" s="679"/>
      <c r="C101" s="731"/>
      <c r="D101" s="731"/>
      <c r="E101" s="731"/>
      <c r="F101" s="679"/>
      <c r="G101" s="679"/>
      <c r="H101" s="679"/>
      <c r="I101" s="679"/>
      <c r="J101" s="679"/>
      <c r="K101" s="690" t="s">
        <v>344</v>
      </c>
      <c r="L101" s="690"/>
      <c r="M101" s="690"/>
      <c r="N101" s="690"/>
      <c r="O101" s="690"/>
      <c r="P101" s="679"/>
      <c r="Q101" s="679"/>
      <c r="R101" s="679"/>
      <c r="S101" s="679"/>
      <c r="T101" s="679"/>
      <c r="U101" s="679"/>
      <c r="V101" s="732"/>
      <c r="W101" s="733"/>
      <c r="X101" s="733"/>
      <c r="Y101" s="733"/>
      <c r="Z101" s="683"/>
      <c r="AA101" s="683"/>
      <c r="AB101" s="683"/>
    </row>
    <row r="102" spans="1:30" ht="21" customHeight="1">
      <c r="A102" s="674" t="s">
        <v>379</v>
      </c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5"/>
      <c r="U102" s="675"/>
      <c r="V102" s="675"/>
      <c r="W102" s="675"/>
      <c r="X102" s="675"/>
      <c r="Y102" s="675"/>
      <c r="Z102" s="675"/>
      <c r="AA102" s="675"/>
      <c r="AB102" s="676"/>
      <c r="AD102" s="380" t="s">
        <v>461</v>
      </c>
    </row>
    <row r="103" spans="1:30" ht="42" customHeight="1">
      <c r="A103" s="679"/>
      <c r="B103" s="679"/>
      <c r="C103" s="731"/>
      <c r="D103" s="731"/>
      <c r="E103" s="731"/>
      <c r="F103" s="679"/>
      <c r="G103" s="679"/>
      <c r="H103" s="679"/>
      <c r="I103" s="679"/>
      <c r="J103" s="679"/>
      <c r="K103" s="680" t="s">
        <v>359</v>
      </c>
      <c r="L103" s="680"/>
      <c r="M103" s="680"/>
      <c r="N103" s="680"/>
      <c r="O103" s="680"/>
      <c r="P103" s="679"/>
      <c r="Q103" s="679"/>
      <c r="R103" s="679"/>
      <c r="S103" s="679"/>
      <c r="T103" s="679"/>
      <c r="U103" s="679"/>
      <c r="V103" s="732"/>
      <c r="W103" s="733"/>
      <c r="X103" s="733"/>
      <c r="Y103" s="733"/>
      <c r="Z103" s="683"/>
      <c r="AA103" s="683"/>
      <c r="AB103" s="683"/>
      <c r="AD103" s="378" t="s">
        <v>462</v>
      </c>
    </row>
    <row r="104" spans="1:30" s="315" customFormat="1" ht="42" customHeight="1">
      <c r="A104" s="679"/>
      <c r="B104" s="679"/>
      <c r="C104" s="731"/>
      <c r="D104" s="731"/>
      <c r="E104" s="731"/>
      <c r="F104" s="679"/>
      <c r="G104" s="679"/>
      <c r="H104" s="679"/>
      <c r="I104" s="679"/>
      <c r="J104" s="679"/>
      <c r="K104" s="690" t="s">
        <v>359</v>
      </c>
      <c r="L104" s="690"/>
      <c r="M104" s="690"/>
      <c r="N104" s="690"/>
      <c r="O104" s="690"/>
      <c r="P104" s="679"/>
      <c r="Q104" s="679"/>
      <c r="R104" s="679"/>
      <c r="S104" s="679"/>
      <c r="T104" s="679"/>
      <c r="U104" s="679"/>
      <c r="V104" s="732"/>
      <c r="W104" s="733"/>
      <c r="X104" s="733"/>
      <c r="Y104" s="733"/>
      <c r="Z104" s="683"/>
      <c r="AA104" s="683"/>
      <c r="AB104" s="683"/>
    </row>
    <row r="105" spans="1:30" ht="18" customHeight="1">
      <c r="A105" s="734" t="s">
        <v>380</v>
      </c>
      <c r="B105" s="735"/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5"/>
      <c r="X105" s="735"/>
      <c r="Y105" s="735"/>
      <c r="Z105" s="735"/>
      <c r="AA105" s="735"/>
      <c r="AB105" s="736"/>
    </row>
    <row r="106" spans="1:30" ht="42" customHeight="1">
      <c r="A106" s="679" t="s">
        <v>120</v>
      </c>
      <c r="B106" s="679"/>
      <c r="C106" s="731" t="s">
        <v>120</v>
      </c>
      <c r="D106" s="731"/>
      <c r="E106" s="731"/>
      <c r="F106" s="679" t="s">
        <v>120</v>
      </c>
      <c r="G106" s="679"/>
      <c r="H106" s="679"/>
      <c r="I106" s="679"/>
      <c r="J106" s="679"/>
      <c r="K106" s="680" t="s">
        <v>349</v>
      </c>
      <c r="L106" s="680"/>
      <c r="M106" s="680"/>
      <c r="N106" s="680"/>
      <c r="O106" s="680"/>
      <c r="P106" s="679" t="s">
        <v>120</v>
      </c>
      <c r="Q106" s="679"/>
      <c r="R106" s="679"/>
      <c r="S106" s="679"/>
      <c r="T106" s="679"/>
      <c r="U106" s="679"/>
      <c r="V106" s="732"/>
      <c r="W106" s="733"/>
      <c r="X106" s="733"/>
      <c r="Y106" s="733"/>
      <c r="Z106" s="683"/>
      <c r="AA106" s="683"/>
      <c r="AB106" s="683"/>
    </row>
    <row r="107" spans="1:30" s="315" customFormat="1" ht="42" customHeight="1">
      <c r="A107" s="679" t="s">
        <v>120</v>
      </c>
      <c r="B107" s="679"/>
      <c r="C107" s="731" t="s">
        <v>120</v>
      </c>
      <c r="D107" s="731"/>
      <c r="E107" s="731"/>
      <c r="F107" s="679" t="s">
        <v>120</v>
      </c>
      <c r="G107" s="679"/>
      <c r="H107" s="679"/>
      <c r="I107" s="679"/>
      <c r="J107" s="679"/>
      <c r="K107" s="690" t="s">
        <v>349</v>
      </c>
      <c r="L107" s="690"/>
      <c r="M107" s="690"/>
      <c r="N107" s="690"/>
      <c r="O107" s="690"/>
      <c r="P107" s="679" t="s">
        <v>120</v>
      </c>
      <c r="Q107" s="679"/>
      <c r="R107" s="679"/>
      <c r="S107" s="679"/>
      <c r="T107" s="679"/>
      <c r="U107" s="679"/>
      <c r="V107" s="732"/>
      <c r="W107" s="733"/>
      <c r="X107" s="733"/>
      <c r="Y107" s="733"/>
      <c r="Z107" s="683"/>
      <c r="AA107" s="683"/>
      <c r="AB107" s="683"/>
    </row>
    <row r="108" spans="1:30" ht="18" customHeight="1">
      <c r="A108" s="695" t="s">
        <v>381</v>
      </c>
      <c r="B108" s="695"/>
      <c r="C108" s="695"/>
      <c r="D108" s="695"/>
      <c r="E108" s="695"/>
      <c r="F108" s="695"/>
      <c r="G108" s="695"/>
      <c r="H108" s="695"/>
      <c r="I108" s="695"/>
      <c r="J108" s="695"/>
      <c r="K108" s="695"/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</row>
    <row r="109" spans="1:30" ht="42" customHeight="1">
      <c r="A109" s="679" t="s">
        <v>120</v>
      </c>
      <c r="B109" s="679"/>
      <c r="C109" s="731" t="s">
        <v>120</v>
      </c>
      <c r="D109" s="731"/>
      <c r="E109" s="731"/>
      <c r="F109" s="679" t="s">
        <v>120</v>
      </c>
      <c r="G109" s="679"/>
      <c r="H109" s="679"/>
      <c r="I109" s="679"/>
      <c r="J109" s="679"/>
      <c r="K109" s="737" t="s">
        <v>351</v>
      </c>
      <c r="L109" s="738"/>
      <c r="M109" s="738"/>
      <c r="N109" s="738"/>
      <c r="O109" s="739"/>
      <c r="P109" s="679" t="s">
        <v>120</v>
      </c>
      <c r="Q109" s="679"/>
      <c r="R109" s="679"/>
      <c r="S109" s="679"/>
      <c r="T109" s="679"/>
      <c r="U109" s="679"/>
      <c r="V109" s="732"/>
      <c r="W109" s="733"/>
      <c r="X109" s="733"/>
      <c r="Y109" s="733"/>
      <c r="Z109" s="683"/>
      <c r="AA109" s="683"/>
      <c r="AB109" s="683"/>
    </row>
    <row r="110" spans="1:30" s="315" customFormat="1" ht="42" customHeight="1">
      <c r="A110" s="679" t="s">
        <v>120</v>
      </c>
      <c r="B110" s="679"/>
      <c r="C110" s="731" t="s">
        <v>120</v>
      </c>
      <c r="D110" s="731"/>
      <c r="E110" s="731"/>
      <c r="F110" s="679" t="s">
        <v>120</v>
      </c>
      <c r="G110" s="679"/>
      <c r="H110" s="679"/>
      <c r="I110" s="679"/>
      <c r="J110" s="679"/>
      <c r="K110" s="740" t="s">
        <v>351</v>
      </c>
      <c r="L110" s="741"/>
      <c r="M110" s="741"/>
      <c r="N110" s="741"/>
      <c r="O110" s="742"/>
      <c r="P110" s="679" t="s">
        <v>120</v>
      </c>
      <c r="Q110" s="679"/>
      <c r="R110" s="679"/>
      <c r="S110" s="679"/>
      <c r="T110" s="679"/>
      <c r="U110" s="679"/>
      <c r="V110" s="732"/>
      <c r="W110" s="733"/>
      <c r="X110" s="733"/>
      <c r="Y110" s="733"/>
      <c r="Z110" s="683"/>
      <c r="AA110" s="683"/>
      <c r="AB110" s="683"/>
    </row>
    <row r="111" spans="1:30" ht="34.5" customHeight="1">
      <c r="A111" s="353" t="s">
        <v>382</v>
      </c>
      <c r="B111" s="696" t="s">
        <v>438</v>
      </c>
      <c r="C111" s="696"/>
      <c r="D111" s="696"/>
      <c r="E111" s="696"/>
      <c r="F111" s="696"/>
      <c r="G111" s="696"/>
      <c r="H111" s="696"/>
      <c r="I111" s="696"/>
      <c r="J111" s="696"/>
      <c r="K111" s="696"/>
      <c r="L111" s="696"/>
      <c r="M111" s="696"/>
      <c r="N111" s="696"/>
      <c r="O111" s="696"/>
      <c r="P111" s="696"/>
      <c r="Q111" s="696"/>
      <c r="R111" s="696"/>
      <c r="S111" s="696"/>
      <c r="T111" s="696"/>
      <c r="U111" s="696"/>
      <c r="V111" s="696"/>
      <c r="W111" s="696"/>
      <c r="X111" s="696"/>
      <c r="Y111" s="696"/>
      <c r="Z111" s="683"/>
      <c r="AA111" s="683"/>
      <c r="AB111" s="683"/>
    </row>
    <row r="112" spans="1:30" ht="30" customHeight="1">
      <c r="A112" s="353" t="s">
        <v>383</v>
      </c>
      <c r="B112" s="696" t="s">
        <v>441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8"/>
      <c r="AA112" s="698"/>
      <c r="AB112" s="698"/>
    </row>
    <row r="113" spans="1:28" ht="40.5" customHeight="1">
      <c r="A113" s="353" t="s">
        <v>384</v>
      </c>
      <c r="B113" s="696" t="s">
        <v>440</v>
      </c>
      <c r="C113" s="696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8"/>
      <c r="AA113" s="698"/>
      <c r="AB113" s="698"/>
    </row>
    <row r="114" spans="1:28" ht="30" customHeight="1">
      <c r="A114" s="353" t="s">
        <v>400</v>
      </c>
      <c r="B114" s="665" t="s">
        <v>149</v>
      </c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97">
        <f>SUM(Z100:AB101,Z103:AB104,Z106:AB107,Z109:AB113)</f>
        <v>0</v>
      </c>
      <c r="AA114" s="697"/>
      <c r="AB114" s="697"/>
    </row>
    <row r="115" spans="1:28" ht="14.25" customHeight="1">
      <c r="A115" s="701" t="s">
        <v>401</v>
      </c>
      <c r="B115" s="704" t="s">
        <v>306</v>
      </c>
      <c r="C115" s="705"/>
      <c r="D115" s="705"/>
      <c r="E115" s="705"/>
      <c r="F115" s="705"/>
      <c r="G115" s="705"/>
      <c r="H115" s="706"/>
      <c r="I115" s="743" t="str">
        <f>IF(Z114&gt;0,"Wpisz wartość kursu EUR do PLN","nd")</f>
        <v>nd</v>
      </c>
      <c r="J115" s="744"/>
      <c r="K115" s="745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18" t="s">
        <v>191</v>
      </c>
      <c r="Z115" s="720" t="str">
        <f>IF(Z114=0,"",W93-Z114)</f>
        <v/>
      </c>
      <c r="AA115" s="721"/>
      <c r="AB115" s="722"/>
    </row>
    <row r="116" spans="1:28" ht="14.25" customHeight="1">
      <c r="A116" s="702"/>
      <c r="B116" s="707"/>
      <c r="C116" s="451"/>
      <c r="D116" s="451"/>
      <c r="E116" s="451"/>
      <c r="F116" s="451"/>
      <c r="G116" s="451"/>
      <c r="H116" s="708"/>
      <c r="I116" s="712"/>
      <c r="J116" s="713"/>
      <c r="K116" s="714"/>
      <c r="L116" s="726" t="s">
        <v>190</v>
      </c>
      <c r="M116" s="727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19"/>
      <c r="Z116" s="723"/>
      <c r="AA116" s="724"/>
      <c r="AB116" s="725"/>
    </row>
    <row r="117" spans="1:28" ht="25.5" customHeight="1">
      <c r="A117" s="703"/>
      <c r="B117" s="709"/>
      <c r="C117" s="710"/>
      <c r="D117" s="710"/>
      <c r="E117" s="710"/>
      <c r="F117" s="710"/>
      <c r="G117" s="710"/>
      <c r="H117" s="711"/>
      <c r="I117" s="715"/>
      <c r="J117" s="716"/>
      <c r="K117" s="717"/>
      <c r="L117" s="728"/>
      <c r="M117" s="729"/>
      <c r="N117" s="730" t="s">
        <v>70</v>
      </c>
      <c r="O117" s="730"/>
      <c r="P117" s="730"/>
      <c r="Q117" s="730"/>
      <c r="R117" s="730"/>
      <c r="S117" s="730"/>
      <c r="T117" s="730"/>
      <c r="U117" s="730"/>
      <c r="V117" s="730"/>
      <c r="W117" s="730"/>
      <c r="X117" s="224"/>
      <c r="Y117" s="356" t="s">
        <v>4</v>
      </c>
      <c r="Z117" s="697" t="str">
        <f>IF(Z114=0,"",Z115*I115)</f>
        <v/>
      </c>
      <c r="AA117" s="697"/>
      <c r="AB117" s="697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665" t="s">
        <v>385</v>
      </c>
      <c r="B120" s="665"/>
      <c r="C120" s="665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6">
        <v>15000</v>
      </c>
      <c r="X120" s="667"/>
      <c r="Y120" s="667"/>
      <c r="Z120" s="668"/>
      <c r="AA120" s="355" t="s">
        <v>5</v>
      </c>
      <c r="AB120" s="672" t="str">
        <f>IF(Z142=0,"","x")</f>
        <v/>
      </c>
    </row>
    <row r="121" spans="1:28" ht="2.25" customHeight="1">
      <c r="A121" s="665"/>
      <c r="B121" s="665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9"/>
      <c r="X121" s="670"/>
      <c r="Y121" s="670"/>
      <c r="Z121" s="671"/>
      <c r="AB121" s="673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99" t="s">
        <v>386</v>
      </c>
      <c r="B123" s="599"/>
      <c r="C123" s="599"/>
      <c r="D123" s="599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  <c r="R123" s="599"/>
      <c r="S123" s="599"/>
      <c r="T123" s="599"/>
      <c r="U123" s="599"/>
      <c r="V123" s="599"/>
      <c r="W123" s="599"/>
      <c r="X123" s="599"/>
      <c r="Y123" s="599"/>
      <c r="Z123" s="599"/>
      <c r="AA123" s="599"/>
      <c r="AB123" s="599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684" t="s">
        <v>186</v>
      </c>
      <c r="B125" s="685"/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</row>
    <row r="126" spans="1:28" ht="35.25" customHeight="1">
      <c r="A126" s="687" t="s">
        <v>184</v>
      </c>
      <c r="B126" s="687"/>
      <c r="C126" s="687" t="s">
        <v>146</v>
      </c>
      <c r="D126" s="687"/>
      <c r="E126" s="687"/>
      <c r="F126" s="687" t="s">
        <v>147</v>
      </c>
      <c r="G126" s="687"/>
      <c r="H126" s="687"/>
      <c r="I126" s="687"/>
      <c r="J126" s="687"/>
      <c r="K126" s="687" t="s">
        <v>160</v>
      </c>
      <c r="L126" s="688"/>
      <c r="M126" s="688"/>
      <c r="N126" s="688"/>
      <c r="O126" s="688"/>
      <c r="P126" s="687" t="s">
        <v>367</v>
      </c>
      <c r="Q126" s="688"/>
      <c r="R126" s="688"/>
      <c r="S126" s="688"/>
      <c r="T126" s="688"/>
      <c r="U126" s="688"/>
      <c r="V126" s="689" t="s">
        <v>148</v>
      </c>
      <c r="W126" s="689"/>
      <c r="X126" s="689"/>
      <c r="Y126" s="689"/>
      <c r="Z126" s="687" t="s">
        <v>196</v>
      </c>
      <c r="AA126" s="687"/>
      <c r="AB126" s="687"/>
    </row>
    <row r="127" spans="1:28" ht="18.75" customHeight="1">
      <c r="A127" s="695" t="s">
        <v>387</v>
      </c>
      <c r="B127" s="695"/>
      <c r="C127" s="695"/>
      <c r="D127" s="695"/>
      <c r="E127" s="695"/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</row>
    <row r="128" spans="1:28" ht="42" customHeight="1">
      <c r="A128" s="679"/>
      <c r="B128" s="679"/>
      <c r="C128" s="731"/>
      <c r="D128" s="731"/>
      <c r="E128" s="731"/>
      <c r="F128" s="679"/>
      <c r="G128" s="679"/>
      <c r="H128" s="679"/>
      <c r="I128" s="679"/>
      <c r="J128" s="679"/>
      <c r="K128" s="680" t="s">
        <v>344</v>
      </c>
      <c r="L128" s="680"/>
      <c r="M128" s="680"/>
      <c r="N128" s="680"/>
      <c r="O128" s="680"/>
      <c r="P128" s="679"/>
      <c r="Q128" s="679"/>
      <c r="R128" s="679"/>
      <c r="S128" s="679"/>
      <c r="T128" s="679"/>
      <c r="U128" s="679"/>
      <c r="V128" s="732"/>
      <c r="W128" s="733"/>
      <c r="X128" s="733"/>
      <c r="Y128" s="733"/>
      <c r="Z128" s="683"/>
      <c r="AA128" s="683"/>
      <c r="AB128" s="683"/>
    </row>
    <row r="129" spans="1:30" s="315" customFormat="1" ht="42" customHeight="1">
      <c r="A129" s="679"/>
      <c r="B129" s="679"/>
      <c r="C129" s="731"/>
      <c r="D129" s="731"/>
      <c r="E129" s="731"/>
      <c r="F129" s="679"/>
      <c r="G129" s="679"/>
      <c r="H129" s="679"/>
      <c r="I129" s="679"/>
      <c r="J129" s="679"/>
      <c r="K129" s="690" t="s">
        <v>344</v>
      </c>
      <c r="L129" s="690"/>
      <c r="M129" s="690"/>
      <c r="N129" s="690"/>
      <c r="O129" s="690"/>
      <c r="P129" s="679"/>
      <c r="Q129" s="679"/>
      <c r="R129" s="679"/>
      <c r="S129" s="679"/>
      <c r="T129" s="679"/>
      <c r="U129" s="679"/>
      <c r="V129" s="732"/>
      <c r="W129" s="733"/>
      <c r="X129" s="733"/>
      <c r="Y129" s="733"/>
      <c r="Z129" s="683"/>
      <c r="AA129" s="683"/>
      <c r="AB129" s="683"/>
    </row>
    <row r="130" spans="1:30" ht="18.75" customHeight="1">
      <c r="A130" s="674" t="s">
        <v>388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6"/>
      <c r="AD130" s="380" t="s">
        <v>461</v>
      </c>
    </row>
    <row r="131" spans="1:30" ht="42" customHeight="1">
      <c r="A131" s="679"/>
      <c r="B131" s="679"/>
      <c r="C131" s="731"/>
      <c r="D131" s="731"/>
      <c r="E131" s="731"/>
      <c r="F131" s="679"/>
      <c r="G131" s="679"/>
      <c r="H131" s="679"/>
      <c r="I131" s="679"/>
      <c r="J131" s="679"/>
      <c r="K131" s="680" t="s">
        <v>346</v>
      </c>
      <c r="L131" s="680"/>
      <c r="M131" s="680"/>
      <c r="N131" s="680"/>
      <c r="O131" s="680"/>
      <c r="P131" s="679"/>
      <c r="Q131" s="679"/>
      <c r="R131" s="679"/>
      <c r="S131" s="679"/>
      <c r="T131" s="679"/>
      <c r="U131" s="679"/>
      <c r="V131" s="732"/>
      <c r="W131" s="733"/>
      <c r="X131" s="733"/>
      <c r="Y131" s="733"/>
      <c r="Z131" s="683"/>
      <c r="AA131" s="683"/>
      <c r="AB131" s="683"/>
      <c r="AD131" s="378" t="s">
        <v>462</v>
      </c>
    </row>
    <row r="132" spans="1:30" s="315" customFormat="1" ht="42" customHeight="1">
      <c r="A132" s="679"/>
      <c r="B132" s="679"/>
      <c r="C132" s="731"/>
      <c r="D132" s="731"/>
      <c r="E132" s="731"/>
      <c r="F132" s="679"/>
      <c r="G132" s="679"/>
      <c r="H132" s="679"/>
      <c r="I132" s="679"/>
      <c r="J132" s="679"/>
      <c r="K132" s="690" t="s">
        <v>346</v>
      </c>
      <c r="L132" s="690"/>
      <c r="M132" s="690"/>
      <c r="N132" s="690"/>
      <c r="O132" s="690"/>
      <c r="P132" s="679"/>
      <c r="Q132" s="679"/>
      <c r="R132" s="679"/>
      <c r="S132" s="679"/>
      <c r="T132" s="679"/>
      <c r="U132" s="679"/>
      <c r="V132" s="732"/>
      <c r="W132" s="733"/>
      <c r="X132" s="733"/>
      <c r="Y132" s="733"/>
      <c r="Z132" s="683"/>
      <c r="AA132" s="683"/>
      <c r="AB132" s="683"/>
    </row>
    <row r="133" spans="1:30" ht="18.75" customHeight="1">
      <c r="A133" s="734" t="s">
        <v>389</v>
      </c>
      <c r="B133" s="735"/>
      <c r="C133" s="735"/>
      <c r="D133" s="735"/>
      <c r="E133" s="735"/>
      <c r="F133" s="735"/>
      <c r="G133" s="735"/>
      <c r="H133" s="735"/>
      <c r="I133" s="735"/>
      <c r="J133" s="735"/>
      <c r="K133" s="735"/>
      <c r="L133" s="735"/>
      <c r="M133" s="735"/>
      <c r="N133" s="735"/>
      <c r="O133" s="735"/>
      <c r="P133" s="735"/>
      <c r="Q133" s="735"/>
      <c r="R133" s="735"/>
      <c r="S133" s="735"/>
      <c r="T133" s="735"/>
      <c r="U133" s="735"/>
      <c r="V133" s="735"/>
      <c r="W133" s="735"/>
      <c r="X133" s="735"/>
      <c r="Y133" s="735"/>
      <c r="Z133" s="735"/>
      <c r="AA133" s="735"/>
      <c r="AB133" s="736"/>
    </row>
    <row r="134" spans="1:30" ht="42" customHeight="1">
      <c r="A134" s="679" t="s">
        <v>120</v>
      </c>
      <c r="B134" s="679"/>
      <c r="C134" s="746" t="s">
        <v>120</v>
      </c>
      <c r="D134" s="746"/>
      <c r="E134" s="746"/>
      <c r="F134" s="679" t="s">
        <v>120</v>
      </c>
      <c r="G134" s="679"/>
      <c r="H134" s="679"/>
      <c r="I134" s="679"/>
      <c r="J134" s="679"/>
      <c r="K134" s="680" t="s">
        <v>348</v>
      </c>
      <c r="L134" s="680"/>
      <c r="M134" s="680"/>
      <c r="N134" s="680"/>
      <c r="O134" s="680"/>
      <c r="P134" s="679" t="s">
        <v>120</v>
      </c>
      <c r="Q134" s="679"/>
      <c r="R134" s="679"/>
      <c r="S134" s="679"/>
      <c r="T134" s="679"/>
      <c r="U134" s="679"/>
      <c r="V134" s="732"/>
      <c r="W134" s="733"/>
      <c r="X134" s="733"/>
      <c r="Y134" s="733"/>
      <c r="Z134" s="683"/>
      <c r="AA134" s="683"/>
      <c r="AB134" s="683"/>
    </row>
    <row r="135" spans="1:30" s="315" customFormat="1" ht="42" customHeight="1">
      <c r="A135" s="679" t="s">
        <v>120</v>
      </c>
      <c r="B135" s="679"/>
      <c r="C135" s="746" t="s">
        <v>120</v>
      </c>
      <c r="D135" s="746"/>
      <c r="E135" s="746"/>
      <c r="F135" s="679" t="s">
        <v>120</v>
      </c>
      <c r="G135" s="679"/>
      <c r="H135" s="679"/>
      <c r="I135" s="679"/>
      <c r="J135" s="679"/>
      <c r="K135" s="690" t="s">
        <v>348</v>
      </c>
      <c r="L135" s="690"/>
      <c r="M135" s="690"/>
      <c r="N135" s="690"/>
      <c r="O135" s="690"/>
      <c r="P135" s="679" t="s">
        <v>120</v>
      </c>
      <c r="Q135" s="679"/>
      <c r="R135" s="679"/>
      <c r="S135" s="679"/>
      <c r="T135" s="679"/>
      <c r="U135" s="679"/>
      <c r="V135" s="732"/>
      <c r="W135" s="733"/>
      <c r="X135" s="733"/>
      <c r="Y135" s="733"/>
      <c r="Z135" s="683"/>
      <c r="AA135" s="683"/>
      <c r="AB135" s="683"/>
    </row>
    <row r="136" spans="1:30" ht="18.75" customHeight="1">
      <c r="A136" s="695" t="s">
        <v>390</v>
      </c>
      <c r="B136" s="695"/>
      <c r="C136" s="695"/>
      <c r="D136" s="695"/>
      <c r="E136" s="695"/>
      <c r="F136" s="695"/>
      <c r="G136" s="695"/>
      <c r="H136" s="695"/>
      <c r="I136" s="695"/>
      <c r="J136" s="695"/>
      <c r="K136" s="695"/>
      <c r="L136" s="695"/>
      <c r="M136" s="695"/>
      <c r="N136" s="695"/>
      <c r="O136" s="695"/>
      <c r="P136" s="695"/>
      <c r="Q136" s="695"/>
      <c r="R136" s="695"/>
      <c r="S136" s="695"/>
      <c r="T136" s="695"/>
      <c r="U136" s="695"/>
      <c r="V136" s="695"/>
      <c r="W136" s="695"/>
      <c r="X136" s="695"/>
      <c r="Y136" s="695"/>
      <c r="Z136" s="695"/>
      <c r="AA136" s="695"/>
      <c r="AB136" s="695"/>
    </row>
    <row r="137" spans="1:30" ht="42" customHeight="1">
      <c r="A137" s="679" t="s">
        <v>120</v>
      </c>
      <c r="B137" s="679"/>
      <c r="C137" s="746" t="s">
        <v>120</v>
      </c>
      <c r="D137" s="746"/>
      <c r="E137" s="746"/>
      <c r="F137" s="679" t="s">
        <v>120</v>
      </c>
      <c r="G137" s="679"/>
      <c r="H137" s="679"/>
      <c r="I137" s="679"/>
      <c r="J137" s="679"/>
      <c r="K137" s="737" t="s">
        <v>372</v>
      </c>
      <c r="L137" s="738"/>
      <c r="M137" s="738"/>
      <c r="N137" s="738"/>
      <c r="O137" s="739"/>
      <c r="P137" s="679" t="s">
        <v>120</v>
      </c>
      <c r="Q137" s="679"/>
      <c r="R137" s="679"/>
      <c r="S137" s="679"/>
      <c r="T137" s="679"/>
      <c r="U137" s="679"/>
      <c r="V137" s="732"/>
      <c r="W137" s="733"/>
      <c r="X137" s="733"/>
      <c r="Y137" s="733"/>
      <c r="Z137" s="683"/>
      <c r="AA137" s="683"/>
      <c r="AB137" s="683"/>
    </row>
    <row r="138" spans="1:30" s="315" customFormat="1" ht="42" customHeight="1">
      <c r="A138" s="679" t="s">
        <v>120</v>
      </c>
      <c r="B138" s="679"/>
      <c r="C138" s="746" t="s">
        <v>120</v>
      </c>
      <c r="D138" s="746"/>
      <c r="E138" s="746"/>
      <c r="F138" s="679" t="s">
        <v>120</v>
      </c>
      <c r="G138" s="679"/>
      <c r="H138" s="679"/>
      <c r="I138" s="679"/>
      <c r="J138" s="679"/>
      <c r="K138" s="740" t="s">
        <v>372</v>
      </c>
      <c r="L138" s="741"/>
      <c r="M138" s="741"/>
      <c r="N138" s="741"/>
      <c r="O138" s="742"/>
      <c r="P138" s="679" t="s">
        <v>120</v>
      </c>
      <c r="Q138" s="679"/>
      <c r="R138" s="679"/>
      <c r="S138" s="679"/>
      <c r="T138" s="679"/>
      <c r="U138" s="679"/>
      <c r="V138" s="732"/>
      <c r="W138" s="733"/>
      <c r="X138" s="733"/>
      <c r="Y138" s="733"/>
      <c r="Z138" s="683"/>
      <c r="AA138" s="683"/>
      <c r="AB138" s="683"/>
    </row>
    <row r="139" spans="1:30" ht="36" customHeight="1">
      <c r="A139" s="353" t="s">
        <v>391</v>
      </c>
      <c r="B139" s="696" t="s">
        <v>438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  <c r="M139" s="696"/>
      <c r="N139" s="696"/>
      <c r="O139" s="696"/>
      <c r="P139" s="696"/>
      <c r="Q139" s="696"/>
      <c r="R139" s="696"/>
      <c r="S139" s="696"/>
      <c r="T139" s="696"/>
      <c r="U139" s="696"/>
      <c r="V139" s="696"/>
      <c r="W139" s="696"/>
      <c r="X139" s="696"/>
      <c r="Y139" s="696"/>
      <c r="Z139" s="683"/>
      <c r="AA139" s="683"/>
      <c r="AB139" s="683"/>
    </row>
    <row r="140" spans="1:30" ht="28.5" customHeight="1">
      <c r="A140" s="353" t="s">
        <v>392</v>
      </c>
      <c r="B140" s="696" t="s">
        <v>441</v>
      </c>
      <c r="C140" s="696"/>
      <c r="D140" s="696"/>
      <c r="E140" s="696"/>
      <c r="F140" s="696"/>
      <c r="G140" s="696"/>
      <c r="H140" s="696"/>
      <c r="I140" s="696"/>
      <c r="J140" s="696"/>
      <c r="K140" s="696"/>
      <c r="L140" s="696"/>
      <c r="M140" s="696"/>
      <c r="N140" s="696"/>
      <c r="O140" s="696"/>
      <c r="P140" s="696"/>
      <c r="Q140" s="696"/>
      <c r="R140" s="696"/>
      <c r="S140" s="696"/>
      <c r="T140" s="696"/>
      <c r="U140" s="696"/>
      <c r="V140" s="696"/>
      <c r="W140" s="696"/>
      <c r="X140" s="696"/>
      <c r="Y140" s="696"/>
      <c r="Z140" s="698"/>
      <c r="AA140" s="698"/>
      <c r="AB140" s="698"/>
    </row>
    <row r="141" spans="1:30" ht="40.5" customHeight="1">
      <c r="A141" s="353" t="s">
        <v>393</v>
      </c>
      <c r="B141" s="696" t="s">
        <v>440</v>
      </c>
      <c r="C141" s="696"/>
      <c r="D141" s="696"/>
      <c r="E141" s="696"/>
      <c r="F141" s="696"/>
      <c r="G141" s="696"/>
      <c r="H141" s="696"/>
      <c r="I141" s="696"/>
      <c r="J141" s="696"/>
      <c r="K141" s="696"/>
      <c r="L141" s="696"/>
      <c r="M141" s="696"/>
      <c r="N141" s="696"/>
      <c r="O141" s="696"/>
      <c r="P141" s="696"/>
      <c r="Q141" s="696"/>
      <c r="R141" s="696"/>
      <c r="S141" s="696"/>
      <c r="T141" s="696"/>
      <c r="U141" s="696"/>
      <c r="V141" s="696"/>
      <c r="W141" s="696"/>
      <c r="X141" s="696"/>
      <c r="Y141" s="696"/>
      <c r="Z141" s="698"/>
      <c r="AA141" s="698"/>
      <c r="AB141" s="698"/>
    </row>
    <row r="142" spans="1:30" ht="28.5" customHeight="1">
      <c r="A142" s="353" t="s">
        <v>402</v>
      </c>
      <c r="B142" s="665" t="s">
        <v>149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665"/>
      <c r="V142" s="665"/>
      <c r="W142" s="665"/>
      <c r="X142" s="665"/>
      <c r="Y142" s="665"/>
      <c r="Z142" s="697">
        <f>SUM(Z128:AB129,Z131:AB132,Z134:AB135,Z137:AB141)</f>
        <v>0</v>
      </c>
      <c r="AA142" s="697"/>
      <c r="AB142" s="697"/>
    </row>
    <row r="143" spans="1:30" ht="14.25" customHeight="1">
      <c r="A143" s="701" t="s">
        <v>403</v>
      </c>
      <c r="B143" s="748" t="s">
        <v>306</v>
      </c>
      <c r="C143" s="546"/>
      <c r="D143" s="546"/>
      <c r="E143" s="546"/>
      <c r="F143" s="546"/>
      <c r="G143" s="546"/>
      <c r="H143" s="749"/>
      <c r="I143" s="712" t="str">
        <f>IF(Z142&gt;0,"Wpisz wartość kursu EUR do PLN","nd")</f>
        <v>nd</v>
      </c>
      <c r="J143" s="713"/>
      <c r="K143" s="714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18" t="s">
        <v>191</v>
      </c>
      <c r="Z143" s="720" t="str">
        <f>IF(Z142=0,"",W120-Z142)</f>
        <v/>
      </c>
      <c r="AA143" s="721"/>
      <c r="AB143" s="722"/>
    </row>
    <row r="144" spans="1:30" ht="14.25" customHeight="1">
      <c r="A144" s="702"/>
      <c r="B144" s="750"/>
      <c r="C144" s="599"/>
      <c r="D144" s="599"/>
      <c r="E144" s="599"/>
      <c r="F144" s="599"/>
      <c r="G144" s="599"/>
      <c r="H144" s="751"/>
      <c r="I144" s="712"/>
      <c r="J144" s="713"/>
      <c r="K144" s="714"/>
      <c r="L144" s="726" t="s">
        <v>190</v>
      </c>
      <c r="M144" s="727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19"/>
      <c r="Z144" s="723"/>
      <c r="AA144" s="724"/>
      <c r="AB144" s="725"/>
    </row>
    <row r="145" spans="1:28" ht="25.5" customHeight="1">
      <c r="A145" s="703"/>
      <c r="B145" s="752"/>
      <c r="C145" s="753"/>
      <c r="D145" s="753"/>
      <c r="E145" s="753"/>
      <c r="F145" s="753"/>
      <c r="G145" s="753"/>
      <c r="H145" s="754"/>
      <c r="I145" s="715"/>
      <c r="J145" s="716"/>
      <c r="K145" s="717"/>
      <c r="L145" s="728"/>
      <c r="M145" s="729"/>
      <c r="N145" s="730" t="s">
        <v>70</v>
      </c>
      <c r="O145" s="730"/>
      <c r="P145" s="730"/>
      <c r="Q145" s="730"/>
      <c r="R145" s="730"/>
      <c r="S145" s="730"/>
      <c r="T145" s="730"/>
      <c r="U145" s="730"/>
      <c r="V145" s="730"/>
      <c r="W145" s="730"/>
      <c r="X145" s="224"/>
      <c r="Y145" s="356" t="s">
        <v>4</v>
      </c>
      <c r="Z145" s="697" t="str">
        <f>IF(Z142=0,"",Z143*I143)</f>
        <v/>
      </c>
      <c r="AA145" s="697"/>
      <c r="AB145" s="697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756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8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759"/>
      <c r="P148" s="760"/>
      <c r="Q148" s="760"/>
      <c r="R148" s="760"/>
      <c r="S148" s="760"/>
      <c r="T148" s="760"/>
      <c r="U148" s="760"/>
      <c r="V148" s="760"/>
      <c r="W148" s="760"/>
      <c r="X148" s="760"/>
      <c r="Y148" s="760"/>
      <c r="Z148" s="760"/>
      <c r="AA148" s="760"/>
      <c r="AB148" s="761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759"/>
      <c r="P149" s="760"/>
      <c r="Q149" s="760"/>
      <c r="R149" s="760"/>
      <c r="S149" s="760"/>
      <c r="T149" s="760"/>
      <c r="U149" s="760"/>
      <c r="V149" s="760"/>
      <c r="W149" s="760"/>
      <c r="X149" s="760"/>
      <c r="Y149" s="760"/>
      <c r="Z149" s="760"/>
      <c r="AA149" s="760"/>
      <c r="AB149" s="761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759"/>
      <c r="P150" s="760"/>
      <c r="Q150" s="760"/>
      <c r="R150" s="760"/>
      <c r="S150" s="760"/>
      <c r="T150" s="760"/>
      <c r="U150" s="760"/>
      <c r="V150" s="760"/>
      <c r="W150" s="760"/>
      <c r="X150" s="760"/>
      <c r="Y150" s="760"/>
      <c r="Z150" s="760"/>
      <c r="AA150" s="760"/>
      <c r="AB150" s="761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759"/>
      <c r="P151" s="760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1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759"/>
      <c r="P152" s="760"/>
      <c r="Q152" s="760"/>
      <c r="R152" s="760"/>
      <c r="S152" s="760"/>
      <c r="T152" s="760"/>
      <c r="U152" s="760"/>
      <c r="V152" s="760"/>
      <c r="W152" s="760"/>
      <c r="X152" s="760"/>
      <c r="Y152" s="760"/>
      <c r="Z152" s="760"/>
      <c r="AA152" s="760"/>
      <c r="AB152" s="761"/>
    </row>
    <row r="153" spans="1:28" ht="15.95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759"/>
      <c r="P153" s="760"/>
      <c r="Q153" s="760"/>
      <c r="R153" s="760"/>
      <c r="S153" s="760"/>
      <c r="T153" s="760"/>
      <c r="U153" s="760"/>
      <c r="V153" s="760"/>
      <c r="W153" s="760"/>
      <c r="X153" s="760"/>
      <c r="Y153" s="760"/>
      <c r="Z153" s="760"/>
      <c r="AA153" s="760"/>
      <c r="AB153" s="761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759"/>
      <c r="P154" s="760"/>
      <c r="Q154" s="760"/>
      <c r="R154" s="760"/>
      <c r="S154" s="760"/>
      <c r="T154" s="760"/>
      <c r="U154" s="760"/>
      <c r="V154" s="760"/>
      <c r="W154" s="760"/>
      <c r="X154" s="760"/>
      <c r="Y154" s="760"/>
      <c r="Z154" s="760"/>
      <c r="AA154" s="760"/>
      <c r="AB154" s="761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762"/>
      <c r="P155" s="763"/>
      <c r="Q155" s="763"/>
      <c r="R155" s="763"/>
      <c r="S155" s="763"/>
      <c r="T155" s="763"/>
      <c r="U155" s="763"/>
      <c r="V155" s="763"/>
      <c r="W155" s="763"/>
      <c r="X155" s="763"/>
      <c r="Y155" s="763"/>
      <c r="Z155" s="763"/>
      <c r="AA155" s="763"/>
      <c r="AB155" s="764"/>
    </row>
    <row r="156" spans="1:28" ht="12" customHeight="1">
      <c r="A156" s="613" t="s">
        <v>0</v>
      </c>
      <c r="B156" s="613"/>
      <c r="C156" s="613"/>
      <c r="D156" s="613"/>
      <c r="E156" s="613"/>
      <c r="F156" s="613"/>
      <c r="G156" s="613"/>
      <c r="H156" s="613"/>
      <c r="I156" s="613"/>
      <c r="J156" s="613"/>
      <c r="K156" s="613"/>
      <c r="L156" s="613"/>
      <c r="M156" s="613"/>
      <c r="N156" s="242"/>
      <c r="O156" s="613" t="s">
        <v>429</v>
      </c>
      <c r="P156" s="613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</row>
    <row r="158" spans="1:28" ht="15.75" customHeight="1">
      <c r="A158" s="755" t="s">
        <v>455</v>
      </c>
      <c r="B158" s="755"/>
      <c r="C158" s="755"/>
      <c r="D158" s="755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40625" defaultRowHeight="12"/>
  <cols>
    <col min="1" max="1" width="2.5703125" style="245" customWidth="1"/>
    <col min="2" max="19" width="2.7109375" style="245" customWidth="1"/>
    <col min="20" max="20" width="3" style="245" customWidth="1"/>
    <col min="21" max="34" width="3.28515625" style="245" customWidth="1"/>
    <col min="35" max="35" width="2.5703125" style="245" customWidth="1"/>
    <col min="36" max="36" width="2.85546875" style="245" customWidth="1"/>
    <col min="37" max="16384" width="9.14062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294"/>
      <c r="Y2" s="294"/>
      <c r="Z2" s="294"/>
      <c r="AA2" s="294"/>
      <c r="AB2" s="294"/>
      <c r="AC2" s="294"/>
      <c r="AD2" s="774" t="s">
        <v>295</v>
      </c>
      <c r="AE2" s="775"/>
      <c r="AF2" s="775"/>
      <c r="AG2" s="775"/>
      <c r="AH2" s="776"/>
      <c r="AI2" s="33"/>
      <c r="AJ2" s="22"/>
    </row>
    <row r="3" spans="1:36" ht="6.75" customHeight="1">
      <c r="A3" s="777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9"/>
      <c r="AJ3" s="246"/>
    </row>
    <row r="4" spans="1:36" ht="22.5" customHeight="1">
      <c r="A4" s="780" t="s">
        <v>427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2"/>
      <c r="AJ4" s="247"/>
    </row>
    <row r="5" spans="1:36" ht="24.75" customHeight="1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2"/>
      <c r="AJ5" s="246"/>
    </row>
    <row r="6" spans="1:36">
      <c r="A6" s="19"/>
      <c r="B6" s="785" t="s">
        <v>108</v>
      </c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  <c r="AI6" s="33"/>
    </row>
    <row r="7" spans="1:36" ht="6" customHeight="1">
      <c r="A7" s="19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  <c r="M7" s="786"/>
      <c r="N7" s="786"/>
      <c r="O7" s="786"/>
      <c r="P7" s="786"/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33"/>
    </row>
    <row r="8" spans="1:36" ht="36" customHeight="1">
      <c r="A8" s="248"/>
      <c r="B8" s="577" t="str">
        <f>CONCATENATE(B_I_II!N99," ",B_I_II!D99)</f>
        <v xml:space="preserve"> 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33"/>
    </row>
    <row r="9" spans="1:36">
      <c r="A9" s="21"/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I9" s="33"/>
    </row>
    <row r="10" spans="1:36" ht="13.5">
      <c r="A10" s="21"/>
      <c r="B10" s="787" t="s">
        <v>334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9"/>
      <c r="AI12" s="20"/>
    </row>
    <row r="13" spans="1:36">
      <c r="A13" s="19"/>
      <c r="B13" s="392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4"/>
      <c r="AI13" s="20"/>
    </row>
    <row r="14" spans="1:36">
      <c r="A14" s="249"/>
      <c r="B14" s="789" t="s">
        <v>335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20"/>
    </row>
    <row r="15" spans="1:36" ht="6" customHeight="1">
      <c r="A15" s="1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91" t="s">
        <v>109</v>
      </c>
      <c r="C16" s="791"/>
      <c r="D16" s="791"/>
      <c r="E16" s="791"/>
      <c r="F16" s="791"/>
      <c r="G16" s="791"/>
      <c r="H16" s="791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9"/>
      <c r="AI18" s="20"/>
    </row>
    <row r="19" spans="1:35">
      <c r="A19" s="19"/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4"/>
      <c r="AI19" s="20"/>
    </row>
    <row r="20" spans="1:35">
      <c r="A20" s="19"/>
      <c r="B20" s="789" t="s">
        <v>442</v>
      </c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789"/>
      <c r="AH20" s="789"/>
      <c r="AI20" s="20"/>
    </row>
    <row r="21" spans="1:35" ht="17.25" customHeight="1">
      <c r="A21" s="21"/>
      <c r="B21" s="599" t="s">
        <v>325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  <c r="AC21" s="792"/>
      <c r="AD21" s="792"/>
      <c r="AE21" s="792"/>
      <c r="AF21" s="792"/>
      <c r="AG21" s="792"/>
      <c r="AH21" s="792"/>
      <c r="AI21" s="20"/>
    </row>
    <row r="22" spans="1:35" ht="18.75" customHeight="1">
      <c r="A22" s="2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20"/>
    </row>
    <row r="23" spans="1:35">
      <c r="A23" s="2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9"/>
      <c r="AI25" s="20"/>
    </row>
    <row r="26" spans="1:35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  <c r="AI26" s="20"/>
    </row>
    <row r="27" spans="1:35">
      <c r="A27" s="19"/>
      <c r="B27" s="789" t="s">
        <v>110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91" t="s">
        <v>111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99" t="s">
        <v>326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20"/>
    </row>
    <row r="32" spans="1:35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20"/>
    </row>
    <row r="33" spans="1:36">
      <c r="A33" s="19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20"/>
    </row>
    <row r="34" spans="1:36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77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9"/>
      <c r="AI36" s="20"/>
    </row>
    <row r="37" spans="1:36">
      <c r="A37" s="19"/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603"/>
      <c r="D41" s="603"/>
      <c r="E41" s="603"/>
      <c r="F41" s="603"/>
      <c r="G41" s="603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65" t="s">
        <v>112</v>
      </c>
      <c r="C43" s="765"/>
      <c r="D43" s="765"/>
      <c r="E43" s="765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254"/>
      <c r="U43" s="613" t="s">
        <v>431</v>
      </c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3"/>
      <c r="AG43" s="613"/>
      <c r="AH43" s="613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91" t="s">
        <v>113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77" t="str">
        <f>IF(B18="","",B18)</f>
        <v/>
      </c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9"/>
      <c r="AI48" s="20"/>
    </row>
    <row r="49" spans="1:36">
      <c r="A49" s="19"/>
      <c r="B49" s="392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20"/>
    </row>
    <row r="50" spans="1:36">
      <c r="A50" s="19"/>
      <c r="B50" s="789" t="s">
        <v>300</v>
      </c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71" t="s">
        <v>311</v>
      </c>
      <c r="C52" s="771"/>
      <c r="D52" s="771"/>
      <c r="E52" s="771"/>
      <c r="F52" s="771"/>
      <c r="G52" s="771"/>
      <c r="H52" s="771"/>
      <c r="I52" s="771"/>
      <c r="J52" s="771"/>
      <c r="K52" s="771"/>
      <c r="L52" s="771"/>
      <c r="M52" s="771"/>
      <c r="N52" s="771"/>
      <c r="O52" s="771"/>
      <c r="P52" s="771"/>
      <c r="Q52" s="771"/>
      <c r="R52" s="771"/>
      <c r="S52" s="771"/>
      <c r="T52" s="771"/>
      <c r="U52" s="771"/>
      <c r="V52" s="771"/>
      <c r="W52" s="771"/>
      <c r="X52" s="771"/>
      <c r="Y52" s="771"/>
      <c r="Z52" s="771"/>
      <c r="AA52" s="771"/>
      <c r="AB52" s="771"/>
      <c r="AC52" s="771"/>
      <c r="AD52" s="771"/>
      <c r="AE52" s="771"/>
      <c r="AF52" s="771"/>
      <c r="AG52" s="771"/>
      <c r="AH52" s="771"/>
      <c r="AI52" s="257"/>
    </row>
    <row r="53" spans="1:36" ht="12.75" customHeight="1">
      <c r="A53" s="47"/>
      <c r="B53" s="771"/>
      <c r="C53" s="771"/>
      <c r="D53" s="771"/>
      <c r="E53" s="771"/>
      <c r="F53" s="771"/>
      <c r="G53" s="771"/>
      <c r="H53" s="771"/>
      <c r="I53" s="771"/>
      <c r="J53" s="771"/>
      <c r="K53" s="771"/>
      <c r="L53" s="771"/>
      <c r="M53" s="771"/>
      <c r="N53" s="771"/>
      <c r="O53" s="771"/>
      <c r="P53" s="771"/>
      <c r="Q53" s="771"/>
      <c r="R53" s="771"/>
      <c r="S53" s="771"/>
      <c r="T53" s="771"/>
      <c r="U53" s="771"/>
      <c r="V53" s="771"/>
      <c r="W53" s="771"/>
      <c r="X53" s="771"/>
      <c r="Y53" s="771"/>
      <c r="Z53" s="771"/>
      <c r="AA53" s="771"/>
      <c r="AB53" s="771"/>
      <c r="AC53" s="771"/>
      <c r="AD53" s="771"/>
      <c r="AE53" s="771"/>
      <c r="AF53" s="771"/>
      <c r="AG53" s="771"/>
      <c r="AH53" s="771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603"/>
      <c r="D57" s="603"/>
      <c r="E57" s="603"/>
      <c r="F57" s="603"/>
      <c r="G57" s="603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65" t="s">
        <v>112</v>
      </c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  <c r="Q59" s="765"/>
      <c r="R59" s="765"/>
      <c r="S59" s="765"/>
      <c r="T59" s="254"/>
      <c r="U59" s="613" t="s">
        <v>431</v>
      </c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66" t="s">
        <v>327</v>
      </c>
      <c r="B61" s="767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767"/>
      <c r="R61" s="767"/>
      <c r="S61" s="767"/>
      <c r="T61" s="767"/>
      <c r="U61" s="767"/>
      <c r="V61" s="767"/>
      <c r="W61" s="767"/>
      <c r="X61" s="767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259"/>
    </row>
    <row r="62" spans="1:36" ht="21" customHeight="1">
      <c r="A62" s="768" t="s">
        <v>328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  <c r="AB62" s="769"/>
      <c r="AC62" s="769"/>
      <c r="AD62" s="769"/>
      <c r="AE62" s="769"/>
      <c r="AF62" s="769"/>
      <c r="AG62" s="769"/>
      <c r="AH62" s="769"/>
      <c r="AI62" s="770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3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261"/>
      <c r="Y2" s="261"/>
      <c r="Z2" s="261"/>
      <c r="AA2" s="261"/>
      <c r="AB2" s="261"/>
      <c r="AC2" s="261"/>
      <c r="AD2" s="582" t="s">
        <v>295</v>
      </c>
      <c r="AE2" s="583"/>
      <c r="AF2" s="583"/>
      <c r="AG2" s="583"/>
      <c r="AH2" s="584"/>
      <c r="AI2" s="295"/>
      <c r="AJ2" s="261"/>
    </row>
    <row r="3" spans="1:36" ht="6.75" customHeight="1">
      <c r="A3" s="795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796"/>
      <c r="AJ3" s="262"/>
    </row>
    <row r="4" spans="1:36" ht="42" customHeight="1">
      <c r="A4" s="780" t="s">
        <v>426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8"/>
      <c r="AJ4" s="263"/>
    </row>
    <row r="5" spans="1:36" ht="6" customHeight="1">
      <c r="A5" s="795"/>
      <c r="B5" s="79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796"/>
      <c r="AJ5" s="262"/>
    </row>
    <row r="6" spans="1:36">
      <c r="A6" s="264"/>
      <c r="B6" s="785" t="s">
        <v>108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77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295"/>
    </row>
    <row r="9" spans="1:36" ht="11.25" customHeight="1">
      <c r="A9" s="26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295"/>
    </row>
    <row r="10" spans="1:36" ht="11.25" customHeight="1">
      <c r="A10" s="149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295"/>
    </row>
    <row r="11" spans="1:36" ht="11.25" customHeight="1">
      <c r="A11" s="149"/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I11" s="295"/>
    </row>
    <row r="12" spans="1:36" ht="13.5">
      <c r="A12" s="149"/>
      <c r="B12" s="787" t="s">
        <v>336</v>
      </c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77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9"/>
      <c r="AI14" s="150"/>
    </row>
    <row r="15" spans="1:36" ht="11.25" customHeight="1">
      <c r="A15" s="264"/>
      <c r="B15" s="801"/>
      <c r="C15" s="802"/>
      <c r="D15" s="802"/>
      <c r="E15" s="802"/>
      <c r="F15" s="802"/>
      <c r="G15" s="802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3"/>
      <c r="AI15" s="150"/>
    </row>
    <row r="16" spans="1:36" ht="11.25" customHeight="1">
      <c r="A16" s="264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50"/>
    </row>
    <row r="17" spans="1:35" ht="11.25" customHeight="1">
      <c r="A17" s="264"/>
      <c r="B17" s="392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4"/>
      <c r="AI17" s="150"/>
    </row>
    <row r="18" spans="1:35" ht="13.5">
      <c r="A18" s="249"/>
      <c r="B18" s="788" t="s">
        <v>337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150"/>
    </row>
    <row r="19" spans="1:35" ht="6" customHeight="1">
      <c r="A19" s="264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91" t="s">
        <v>109</v>
      </c>
      <c r="C20" s="791"/>
      <c r="D20" s="791"/>
      <c r="E20" s="791"/>
      <c r="F20" s="791"/>
      <c r="G20" s="791"/>
      <c r="H20" s="791"/>
      <c r="I20" s="791"/>
      <c r="J20" s="791"/>
      <c r="K20" s="791"/>
      <c r="L20" s="791"/>
      <c r="M20" s="791"/>
      <c r="N20" s="791"/>
      <c r="O20" s="791"/>
      <c r="P20" s="791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77" t="str">
        <f>IF(Zal_B_VII_B131!B18="","",Zal_B_VII_B131!B18)</f>
        <v/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9"/>
      <c r="AI22" s="150"/>
    </row>
    <row r="23" spans="1:35" ht="11.25" customHeight="1">
      <c r="A23" s="264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50"/>
    </row>
    <row r="24" spans="1:35" ht="11.25" customHeight="1">
      <c r="A24" s="264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  <c r="AI24" s="150"/>
    </row>
    <row r="25" spans="1:35">
      <c r="A25" s="264"/>
      <c r="B25" s="789" t="s">
        <v>301</v>
      </c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89"/>
      <c r="AE25" s="789"/>
      <c r="AF25" s="789"/>
      <c r="AG25" s="789"/>
      <c r="AH25" s="789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99" t="s">
        <v>330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150"/>
    </row>
    <row r="28" spans="1:35" ht="22.5" customHeight="1">
      <c r="A28" s="149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4"/>
      <c r="AI28" s="150"/>
    </row>
    <row r="29" spans="1:35">
      <c r="A29" s="149"/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804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97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578"/>
      <c r="AA31" s="578"/>
      <c r="AB31" s="578"/>
      <c r="AC31" s="578"/>
      <c r="AD31" s="578"/>
      <c r="AE31" s="578"/>
      <c r="AF31" s="578"/>
      <c r="AG31" s="578"/>
      <c r="AH31" s="579"/>
      <c r="AI31" s="150"/>
    </row>
    <row r="32" spans="1:35" ht="10.5" customHeight="1">
      <c r="A32" s="264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50"/>
    </row>
    <row r="33" spans="1:35" ht="10.5" customHeight="1">
      <c r="A33" s="264"/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  <c r="AI33" s="150"/>
    </row>
    <row r="34" spans="1:35">
      <c r="A34" s="264"/>
      <c r="B34" s="789" t="s">
        <v>110</v>
      </c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91" t="s">
        <v>114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99" t="s">
        <v>332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150"/>
    </row>
    <row r="39" spans="1:35">
      <c r="A39" s="264"/>
      <c r="B39" s="599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150"/>
    </row>
    <row r="40" spans="1:35">
      <c r="A40" s="264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150"/>
    </row>
    <row r="41" spans="1:35">
      <c r="A41" s="264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77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9"/>
      <c r="AI43" s="150"/>
    </row>
    <row r="44" spans="1:35">
      <c r="A44" s="264"/>
      <c r="B44" s="801"/>
      <c r="C44" s="802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2"/>
      <c r="AD44" s="802"/>
      <c r="AE44" s="802"/>
      <c r="AF44" s="802"/>
      <c r="AG44" s="802"/>
      <c r="AH44" s="803"/>
      <c r="AI44" s="150"/>
    </row>
    <row r="45" spans="1:35">
      <c r="A45" s="264"/>
      <c r="B45" s="392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4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603"/>
      <c r="D49" s="603"/>
      <c r="E49" s="603"/>
      <c r="F49" s="603"/>
      <c r="G49" s="603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65" t="s">
        <v>112</v>
      </c>
      <c r="C51" s="765"/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254"/>
      <c r="U51" s="613" t="s">
        <v>432</v>
      </c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91" t="s">
        <v>115</v>
      </c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77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9"/>
      <c r="AI55" s="150"/>
    </row>
    <row r="56" spans="1:36">
      <c r="A56" s="264"/>
      <c r="B56" s="801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3"/>
      <c r="AI56" s="150"/>
    </row>
    <row r="57" spans="1:36">
      <c r="A57" s="264"/>
      <c r="B57" s="392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4"/>
      <c r="AI57" s="150"/>
    </row>
    <row r="58" spans="1:36" ht="12.75" customHeight="1">
      <c r="A58" s="264"/>
      <c r="B58" s="789" t="s">
        <v>338</v>
      </c>
      <c r="C58" s="789"/>
      <c r="D58" s="789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89"/>
      <c r="AH58" s="789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99" t="s">
        <v>116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267"/>
    </row>
    <row r="61" spans="1:36" ht="15.75" customHeight="1">
      <c r="A61" s="268"/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603"/>
      <c r="D65" s="603"/>
      <c r="E65" s="603"/>
      <c r="F65" s="603"/>
      <c r="G65" s="603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65" t="s">
        <v>112</v>
      </c>
      <c r="C67" s="765"/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765"/>
      <c r="S67" s="765"/>
      <c r="T67" s="254"/>
      <c r="U67" s="613" t="s">
        <v>432</v>
      </c>
      <c r="V67" s="613"/>
      <c r="W67" s="613"/>
      <c r="X67" s="613"/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150"/>
      <c r="AJ67" s="266"/>
    </row>
    <row r="68" spans="1:36" ht="15.75" customHeight="1">
      <c r="A68" s="766" t="s">
        <v>329</v>
      </c>
      <c r="B68" s="767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7"/>
      <c r="U68" s="767"/>
      <c r="V68" s="767"/>
      <c r="W68" s="767"/>
      <c r="X68" s="767"/>
      <c r="Y68" s="767"/>
      <c r="Z68" s="767"/>
      <c r="AA68" s="767"/>
      <c r="AB68" s="767"/>
      <c r="AC68" s="767"/>
      <c r="AD68" s="767"/>
      <c r="AE68" s="767"/>
      <c r="AF68" s="767"/>
      <c r="AG68" s="767"/>
      <c r="AH68" s="767"/>
      <c r="AI68" s="259"/>
    </row>
    <row r="69" spans="1:36" ht="21" customHeight="1">
      <c r="A69" s="805" t="s">
        <v>331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7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Zaremba Joanna</cp:lastModifiedBy>
  <cp:lastPrinted>2017-11-03T09:12:58Z</cp:lastPrinted>
  <dcterms:created xsi:type="dcterms:W3CDTF">2007-12-13T09:58:23Z</dcterms:created>
  <dcterms:modified xsi:type="dcterms:W3CDTF">2021-05-12T13:51:41Z</dcterms:modified>
</cp:coreProperties>
</file>