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0" yWindow="30" windowWidth="11160" windowHeight="1459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45621"/>
</workbook>
</file>

<file path=xl/calcChain.xml><?xml version="1.0" encoding="utf-8"?>
<calcChain xmlns="http://schemas.openxmlformats.org/spreadsheetml/2006/main">
  <c r="K484" i="1" l="1"/>
  <c r="T432" i="1" l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S432" i="1"/>
  <c r="T433" i="1" l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U432" i="1" l="1"/>
  <c r="V432" i="1" s="1"/>
  <c r="U424" i="1"/>
  <c r="V424" i="1" s="1"/>
  <c r="U420" i="1"/>
  <c r="V420" i="1" s="1"/>
  <c r="U428" i="1"/>
  <c r="V428" i="1" s="1"/>
  <c r="U431" i="1"/>
  <c r="V431" i="1" s="1"/>
  <c r="U427" i="1"/>
  <c r="V427" i="1" s="1"/>
  <c r="U423" i="1"/>
  <c r="V423" i="1" s="1"/>
  <c r="U419" i="1"/>
  <c r="V419" i="1" s="1"/>
  <c r="U422" i="1"/>
  <c r="V422" i="1" s="1"/>
  <c r="U430" i="1"/>
  <c r="V430" i="1" s="1"/>
  <c r="U426" i="1"/>
  <c r="V426" i="1" s="1"/>
  <c r="U418" i="1"/>
  <c r="U429" i="1"/>
  <c r="V429" i="1" s="1"/>
  <c r="U425" i="1"/>
  <c r="V425" i="1" s="1"/>
  <c r="U421" i="1"/>
  <c r="V421" i="1" s="1"/>
  <c r="J259" i="1"/>
  <c r="V260" i="1" l="1"/>
  <c r="S260" i="1"/>
  <c r="P260" i="1"/>
  <c r="M260" i="1"/>
  <c r="J260" i="1"/>
  <c r="O25" i="1" l="1"/>
  <c r="S25" i="1" s="1"/>
  <c r="I23" i="1" l="1"/>
  <c r="M23" i="1" s="1"/>
  <c r="O22" i="1"/>
  <c r="S22" i="1" s="1"/>
  <c r="T156" i="1" l="1"/>
  <c r="T157" i="1"/>
  <c r="T158" i="1"/>
  <c r="T159" i="1"/>
  <c r="T160" i="1"/>
  <c r="T155" i="1"/>
  <c r="R156" i="1"/>
  <c r="R157" i="1"/>
  <c r="R158" i="1"/>
  <c r="R159" i="1"/>
  <c r="R160" i="1"/>
  <c r="R155" i="1"/>
  <c r="P156" i="1"/>
  <c r="P157" i="1"/>
  <c r="P158" i="1"/>
  <c r="P159" i="1"/>
  <c r="P160" i="1"/>
  <c r="P155" i="1"/>
  <c r="M156" i="1"/>
  <c r="M157" i="1"/>
  <c r="M158" i="1"/>
  <c r="M159" i="1"/>
  <c r="M160" i="1"/>
  <c r="M155" i="1"/>
  <c r="H156" i="1"/>
  <c r="H157" i="1"/>
  <c r="H158" i="1"/>
  <c r="H159" i="1"/>
  <c r="H160" i="1"/>
  <c r="F156" i="1"/>
  <c r="F157" i="1"/>
  <c r="F158" i="1"/>
  <c r="F159" i="1"/>
  <c r="F160" i="1"/>
  <c r="D156" i="1"/>
  <c r="D157" i="1"/>
  <c r="D158" i="1"/>
  <c r="D159" i="1"/>
  <c r="D160" i="1"/>
  <c r="A156" i="1"/>
  <c r="A157" i="1"/>
  <c r="A158" i="1"/>
  <c r="A159" i="1"/>
  <c r="A160" i="1"/>
  <c r="R161" i="1" l="1"/>
  <c r="T161" i="1"/>
  <c r="P161" i="1"/>
  <c r="G519" i="1"/>
  <c r="G510" i="1"/>
  <c r="M337" i="1"/>
  <c r="L416" i="1"/>
  <c r="M304" i="1"/>
  <c r="G180" i="1"/>
  <c r="G19" i="1"/>
  <c r="G192" i="1"/>
  <c r="M152" i="1"/>
  <c r="A152" i="1"/>
  <c r="G51" i="1"/>
  <c r="E9" i="1"/>
  <c r="P523" i="1"/>
  <c r="M523" i="1"/>
  <c r="J523" i="1"/>
  <c r="G523" i="1"/>
  <c r="P522" i="1"/>
  <c r="M522" i="1"/>
  <c r="J522" i="1"/>
  <c r="G522" i="1"/>
  <c r="P521" i="1"/>
  <c r="M521" i="1"/>
  <c r="M524" i="1" s="1"/>
  <c r="J521" i="1"/>
  <c r="J524" i="1" s="1"/>
  <c r="G524" i="1"/>
  <c r="P514" i="1"/>
  <c r="M514" i="1"/>
  <c r="J514" i="1"/>
  <c r="G514" i="1"/>
  <c r="J513" i="1"/>
  <c r="M513" i="1"/>
  <c r="P513" i="1"/>
  <c r="G513" i="1"/>
  <c r="P512" i="1"/>
  <c r="M512" i="1"/>
  <c r="M515" i="1" s="1"/>
  <c r="J512" i="1"/>
  <c r="Q458" i="1"/>
  <c r="N458" i="1"/>
  <c r="L458" i="1"/>
  <c r="L418" i="1"/>
  <c r="Q368" i="1"/>
  <c r="O368" i="1"/>
  <c r="Q367" i="1"/>
  <c r="O367" i="1"/>
  <c r="Q366" i="1"/>
  <c r="O366" i="1"/>
  <c r="Q365" i="1"/>
  <c r="O365" i="1"/>
  <c r="Q341" i="1"/>
  <c r="O341" i="1"/>
  <c r="M341" i="1"/>
  <c r="K341" i="1"/>
  <c r="Q340" i="1"/>
  <c r="O340" i="1"/>
  <c r="M340" i="1"/>
  <c r="K340" i="1"/>
  <c r="Q339" i="1"/>
  <c r="O339" i="1"/>
  <c r="M339" i="1"/>
  <c r="M342" i="1" s="1"/>
  <c r="K339" i="1"/>
  <c r="Q308" i="1"/>
  <c r="O308" i="1"/>
  <c r="M308" i="1"/>
  <c r="K308" i="1"/>
  <c r="Q307" i="1"/>
  <c r="O307" i="1"/>
  <c r="M307" i="1"/>
  <c r="K307" i="1"/>
  <c r="Q306" i="1"/>
  <c r="O306" i="1"/>
  <c r="M306" i="1"/>
  <c r="K306" i="1"/>
  <c r="Q333" i="1"/>
  <c r="O333" i="1"/>
  <c r="Q332" i="1"/>
  <c r="O332" i="1"/>
  <c r="Q331" i="1"/>
  <c r="O331" i="1"/>
  <c r="Q330" i="1"/>
  <c r="O330" i="1"/>
  <c r="V259" i="1"/>
  <c r="S259" i="1"/>
  <c r="P259" i="1"/>
  <c r="M259" i="1"/>
  <c r="V258" i="1"/>
  <c r="S258" i="1"/>
  <c r="P258" i="1"/>
  <c r="M258" i="1"/>
  <c r="J258" i="1"/>
  <c r="V257" i="1"/>
  <c r="S257" i="1"/>
  <c r="P257" i="1"/>
  <c r="M257" i="1"/>
  <c r="J257" i="1"/>
  <c r="V256" i="1"/>
  <c r="S256" i="1"/>
  <c r="P256" i="1"/>
  <c r="M256" i="1"/>
  <c r="J256" i="1"/>
  <c r="V255" i="1"/>
  <c r="S255" i="1"/>
  <c r="P255" i="1"/>
  <c r="M255" i="1"/>
  <c r="J255" i="1"/>
  <c r="S195" i="1"/>
  <c r="S196" i="1"/>
  <c r="S197" i="1"/>
  <c r="S198" i="1"/>
  <c r="S199" i="1"/>
  <c r="S194" i="1"/>
  <c r="P195" i="1"/>
  <c r="P196" i="1"/>
  <c r="P197" i="1"/>
  <c r="P198" i="1"/>
  <c r="P199" i="1"/>
  <c r="P194" i="1"/>
  <c r="M195" i="1"/>
  <c r="M196" i="1"/>
  <c r="M197" i="1"/>
  <c r="M198" i="1"/>
  <c r="M199" i="1"/>
  <c r="M194" i="1"/>
  <c r="J195" i="1"/>
  <c r="J196" i="1"/>
  <c r="J197" i="1"/>
  <c r="J198" i="1"/>
  <c r="J199" i="1"/>
  <c r="J194" i="1"/>
  <c r="G195" i="1"/>
  <c r="G196" i="1"/>
  <c r="G197" i="1"/>
  <c r="G198" i="1"/>
  <c r="G199" i="1"/>
  <c r="G194" i="1"/>
  <c r="C195" i="1"/>
  <c r="C196" i="1"/>
  <c r="C197" i="1"/>
  <c r="C198" i="1"/>
  <c r="C199" i="1"/>
  <c r="C194" i="1"/>
  <c r="S183" i="1"/>
  <c r="S184" i="1"/>
  <c r="S185" i="1"/>
  <c r="S186" i="1"/>
  <c r="S187" i="1"/>
  <c r="S182" i="1"/>
  <c r="P183" i="1"/>
  <c r="P184" i="1"/>
  <c r="P185" i="1"/>
  <c r="P186" i="1"/>
  <c r="P187" i="1"/>
  <c r="P182" i="1"/>
  <c r="M183" i="1"/>
  <c r="M184" i="1"/>
  <c r="M185" i="1"/>
  <c r="M186" i="1"/>
  <c r="M187" i="1"/>
  <c r="M182" i="1"/>
  <c r="J183" i="1"/>
  <c r="J184" i="1"/>
  <c r="J185" i="1"/>
  <c r="J186" i="1"/>
  <c r="J187" i="1"/>
  <c r="J182" i="1"/>
  <c r="G183" i="1"/>
  <c r="G184" i="1"/>
  <c r="G185" i="1"/>
  <c r="G186" i="1"/>
  <c r="G187" i="1"/>
  <c r="G182" i="1"/>
  <c r="C183" i="1"/>
  <c r="C184" i="1"/>
  <c r="C185" i="1"/>
  <c r="C186" i="1"/>
  <c r="C187" i="1"/>
  <c r="C182" i="1"/>
  <c r="H155" i="1"/>
  <c r="F155" i="1"/>
  <c r="D155" i="1"/>
  <c r="A155" i="1"/>
  <c r="Q55" i="1"/>
  <c r="U55" i="1" s="1"/>
  <c r="Q56" i="1"/>
  <c r="U56" i="1" s="1"/>
  <c r="Q57" i="1"/>
  <c r="U57" i="1" s="1"/>
  <c r="Q58" i="1"/>
  <c r="U58" i="1" s="1"/>
  <c r="Q59" i="1"/>
  <c r="U59" i="1" s="1"/>
  <c r="Q54" i="1"/>
  <c r="U54" i="1" s="1"/>
  <c r="O55" i="1"/>
  <c r="S55" i="1" s="1"/>
  <c r="O56" i="1"/>
  <c r="S56" i="1" s="1"/>
  <c r="O57" i="1"/>
  <c r="S57" i="1" s="1"/>
  <c r="O58" i="1"/>
  <c r="S58" i="1" s="1"/>
  <c r="O59" i="1"/>
  <c r="S59" i="1" s="1"/>
  <c r="O54" i="1"/>
  <c r="S54" i="1" s="1"/>
  <c r="I55" i="1"/>
  <c r="M55" i="1" s="1"/>
  <c r="I56" i="1"/>
  <c r="M56" i="1" s="1"/>
  <c r="I57" i="1"/>
  <c r="M57" i="1" s="1"/>
  <c r="I58" i="1"/>
  <c r="M58" i="1" s="1"/>
  <c r="I59" i="1"/>
  <c r="M59" i="1" s="1"/>
  <c r="I54" i="1"/>
  <c r="M54" i="1" s="1"/>
  <c r="G54" i="1"/>
  <c r="K54" i="1" s="1"/>
  <c r="G55" i="1"/>
  <c r="K55" i="1" s="1"/>
  <c r="G56" i="1"/>
  <c r="K56" i="1" s="1"/>
  <c r="G57" i="1"/>
  <c r="K57" i="1" s="1"/>
  <c r="G58" i="1"/>
  <c r="K58" i="1" s="1"/>
  <c r="G59" i="1"/>
  <c r="K59" i="1" s="1"/>
  <c r="C55" i="1"/>
  <c r="C56" i="1"/>
  <c r="C57" i="1"/>
  <c r="C58" i="1"/>
  <c r="C59" i="1"/>
  <c r="C54" i="1"/>
  <c r="Q23" i="1"/>
  <c r="U23" i="1" s="1"/>
  <c r="Q24" i="1"/>
  <c r="U24" i="1" s="1"/>
  <c r="Q25" i="1"/>
  <c r="U25" i="1" s="1"/>
  <c r="Q26" i="1"/>
  <c r="U26" i="1" s="1"/>
  <c r="Q27" i="1"/>
  <c r="U27" i="1" s="1"/>
  <c r="Q22" i="1"/>
  <c r="U22" i="1" s="1"/>
  <c r="O23" i="1"/>
  <c r="S23" i="1" s="1"/>
  <c r="O24" i="1"/>
  <c r="S24" i="1" s="1"/>
  <c r="O26" i="1"/>
  <c r="S26" i="1" s="1"/>
  <c r="O27" i="1"/>
  <c r="S27" i="1" s="1"/>
  <c r="C23" i="1"/>
  <c r="C24" i="1"/>
  <c r="C25" i="1"/>
  <c r="C26" i="1"/>
  <c r="C27" i="1"/>
  <c r="I24" i="1"/>
  <c r="M24" i="1" s="1"/>
  <c r="I25" i="1"/>
  <c r="M25" i="1" s="1"/>
  <c r="I26" i="1"/>
  <c r="M26" i="1" s="1"/>
  <c r="I27" i="1"/>
  <c r="M27" i="1" s="1"/>
  <c r="I22" i="1"/>
  <c r="M22" i="1" s="1"/>
  <c r="G23" i="1"/>
  <c r="K23" i="1" s="1"/>
  <c r="G24" i="1"/>
  <c r="K24" i="1" s="1"/>
  <c r="G25" i="1"/>
  <c r="K25" i="1" s="1"/>
  <c r="G26" i="1"/>
  <c r="K26" i="1" s="1"/>
  <c r="G27" i="1"/>
  <c r="K27" i="1" s="1"/>
  <c r="G22" i="1"/>
  <c r="K22" i="1" s="1"/>
  <c r="C22" i="1"/>
  <c r="Q342" i="1" l="1"/>
  <c r="P524" i="1"/>
  <c r="M28" i="1"/>
  <c r="K342" i="1"/>
  <c r="J261" i="1"/>
  <c r="V261" i="1"/>
  <c r="S261" i="1"/>
  <c r="V418" i="1"/>
  <c r="P261" i="1"/>
  <c r="M261" i="1"/>
  <c r="O342" i="1"/>
  <c r="G515" i="1"/>
  <c r="J515" i="1"/>
  <c r="Q369" i="1"/>
  <c r="S200" i="1"/>
  <c r="P515" i="1"/>
  <c r="G188" i="1"/>
  <c r="M188" i="1"/>
  <c r="S188" i="1"/>
  <c r="F161" i="1"/>
  <c r="O369" i="1"/>
  <c r="J200" i="1"/>
  <c r="P200" i="1"/>
  <c r="G200" i="1"/>
  <c r="M200" i="1"/>
  <c r="P188" i="1"/>
  <c r="J188" i="1"/>
  <c r="D161" i="1"/>
  <c r="H161" i="1"/>
  <c r="S433" i="1"/>
  <c r="R433" i="1"/>
  <c r="Q433" i="1"/>
  <c r="P433" i="1"/>
  <c r="O433" i="1"/>
  <c r="N433" i="1"/>
  <c r="L433" i="1"/>
  <c r="Q334" i="1"/>
  <c r="O334" i="1"/>
  <c r="Q309" i="1"/>
  <c r="O309" i="1"/>
  <c r="M309" i="1"/>
  <c r="K309" i="1"/>
  <c r="Q60" i="1"/>
  <c r="O60" i="1"/>
  <c r="M60" i="1"/>
  <c r="K60" i="1"/>
  <c r="I60" i="1"/>
  <c r="G60" i="1"/>
  <c r="Q28" i="1"/>
  <c r="O28" i="1"/>
  <c r="I28" i="1"/>
  <c r="G28" i="1"/>
  <c r="U433" i="1" l="1"/>
  <c r="V433" i="1"/>
  <c r="S28" i="1"/>
  <c r="U28" i="1"/>
  <c r="S60" i="1"/>
  <c r="U60" i="1"/>
  <c r="K28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deleted="1" background="1" saveData="1" credentials="none">
    <dbPr connection="" command=""/>
  </connection>
  <connection id="2" keepAlive="1" name="SP_Meldunek_sekcja_I_tab_1" type="5" refreshedVersion="5" savePassword="1" deleted="1" background="1" saveData="1" credentials="none">
    <dbPr connection="" command=""/>
  </connection>
  <connection id="3" keepAlive="1" name="SP_Meldunek_sekcja_I_tab_2" type="5" refreshedVersion="5" savePassword="1" deleted="1" background="1" saveData="1" credentials="none">
    <dbPr connection="" command=""/>
  </connection>
  <connection id="4" keepAlive="1" name="SP_Meldunek_sekcja_II_tab_1" type="5" refreshedVersion="5" savePassword="1" deleted="1" background="1" saveData="1" credentials="none">
    <dbPr connection="" command=""/>
  </connection>
  <connection id="5" keepAlive="1" name="SP_Meldunek_sekcja_II_tab_2" type="5" refreshedVersion="5" savePassword="1" deleted="1" background="1" saveData="1" credentials="none">
    <dbPr connection="" command=""/>
  </connection>
  <connection id="6" keepAlive="1" name="SP_Meldunek_sekcja_III_tab_1" type="5" refreshedVersion="5" savePassword="1" deleted="1" background="1" saveData="1" credentials="none">
    <dbPr connection="" command=""/>
  </connection>
  <connection id="7" keepAlive="1" name="SP_Meldunek_sekcja_III_tab_2" type="5" refreshedVersion="5" savePassword="1" deleted="1" background="1" saveData="1" credentials="none">
    <dbPr connection="" command=""/>
  </connection>
  <connection id="8" keepAlive="1" name="SP_Meldunek_sekcja_IV" type="5" refreshedVersion="5" savePassword="1" deleted="1" background="1" saveData="1" credentials="none">
    <dbPr connection="" command=""/>
  </connection>
  <connection id="9" keepAlive="1" name="SP_Meldunek_sekcja_IX_tab_1" type="5" refreshedVersion="5" savePassword="1" deleted="1" background="1" saveData="1" credentials="none">
    <dbPr connection="" command=""/>
  </connection>
  <connection id="10" keepAlive="1" name="SP_Meldunek_sekcja_IX_tab_2" type="5" refreshedVersion="5" savePassword="1" deleted="1" background="1" saveData="1" credentials="none">
    <dbPr connection="" command=""/>
  </connection>
  <connection id="11" keepAlive="1" name="SP_Meldunek_sekcja_V_tab_1" type="5" refreshedVersion="5" savePassword="1" deleted="1" background="1" saveData="1" credentials="none">
    <dbPr connection="" command=""/>
  </connection>
  <connection id="12" keepAlive="1" name="SP_Meldunek_sekcja_V_tab_2" type="5" refreshedVersion="5" savePassword="1" deleted="1" background="1" saveData="1" credentials="none">
    <dbPr connection="" command=""/>
  </connection>
  <connection id="13" keepAlive="1" name="SP_Meldunek_sekcja_V_tab_3" type="5" refreshedVersion="5" savePassword="1" deleted="1" background="1" saveData="1" credentials="none">
    <dbPr connection="" command=""/>
  </connection>
  <connection id="14" keepAlive="1" name="SP_Meldunek_sekcja_V_tab_4" type="5" refreshedVersion="5" savePassword="1" deleted="1" background="1" saveData="1" credentials="none">
    <dbPr connection="" command=""/>
  </connection>
  <connection id="15" keepAlive="1" name="SP_Meldunek_sekcja_VI_tab_1" type="5" refreshedVersion="5" savePassword="1" deleted="1" background="1" saveData="1" credentials="none">
    <dbPr connection="" command=""/>
  </connection>
  <connection id="16" keepAlive="1" name="SP_Meldunek_sekcja_VI_tab_2" type="5" refreshedVersion="5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<sst xmlns="http://schemas.openxmlformats.org/spreadsheetml/2006/main" count="986" uniqueCount="173">
  <si>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</si>
  <si>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</si>
  <si>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</si>
  <si>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</si>
  <si>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</si>
  <si>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</si>
  <si>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</si>
  <si>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</si>
  <si>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</si>
  <si>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</si>
  <si>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</si>
  <si>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</si>
  <si>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</si>
  <si>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</si>
  <si>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</si>
  <si>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</si>
  <si>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</si>
  <si>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</si>
  <si>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</si>
  <si>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</si>
  <si>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konsul RP</t>
  </si>
  <si>
    <t>fakultatywne</t>
  </si>
  <si>
    <t>decyzje</t>
  </si>
  <si>
    <t>pobyt rezyd. UE</t>
  </si>
  <si>
    <t>pozytywne</t>
  </si>
  <si>
    <t>negatywne</t>
  </si>
  <si>
    <t>umorzenia</t>
  </si>
  <si>
    <t>Wnioskujący</t>
  </si>
  <si>
    <t>przebywający 
w ośrodku</t>
  </si>
  <si>
    <t>VIII. Konsultacje wizowe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</si>
  <si>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</si>
  <si>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</si>
  <si>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</si>
  <si>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</si>
  <si>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</si>
  <si>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</si>
  <si>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</si>
  <si>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</si>
  <si>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</si>
  <si>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</si>
  <si>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</si>
  <si>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</si>
  <si>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</si>
  <si>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</si>
  <si>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</si>
  <si>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</si>
  <si>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</si>
  <si>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</si>
  <si>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IX.  Informacja o Małym Ruchu Granicznym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</si>
  <si>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</si>
  <si>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</si>
  <si>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</si>
  <si>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</si>
  <si>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</si>
  <si>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</si>
  <si>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</si>
  <si>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</si>
  <si>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</si>
  <si>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</si>
  <si>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</si>
  <si>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</si>
  <si>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</si>
  <si>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</si>
  <si>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</si>
  <si>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</si>
  <si>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</si>
  <si>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</si>
  <si>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</si>
  <si>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</si>
  <si>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</si>
  <si>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r>
      <t>*</t>
    </r>
    <r>
      <rPr>
        <i/>
        <sz val="6"/>
        <color theme="1"/>
        <rFont val="Tahoma"/>
        <family val="2"/>
        <charset val="238"/>
      </rPr>
      <t xml:space="preserve"> zgodnie z nowym aquis azylowym od 1.01.2014 r. wznowienie postępowania po tzw. transferze dublińskim liczy się jako kolejny wniosek o nadanie statusu uchodźcy</t>
    </r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</si>
  <si>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</si>
  <si>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</si>
  <si>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</si>
  <si>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</si>
  <si>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</si>
  <si>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</si>
  <si>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</si>
  <si>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</si>
  <si>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</si>
  <si>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</si>
  <si>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</si>
  <si>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</si>
  <si>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</si>
  <si>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</si>
  <si>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</si>
  <si>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</si>
  <si>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</si>
  <si>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</si>
  <si>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</si>
  <si>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</si>
  <si>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</si>
  <si>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</si>
  <si>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</si>
  <si>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</si>
  <si>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</si>
  <si>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</si>
  <si>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</si>
  <si>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</si>
  <si>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</si>
  <si>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</si>
  <si>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</si>
  <si>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</si>
  <si>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</si>
  <si>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</si>
  <si>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</si>
  <si>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</si>
  <si>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</si>
  <si>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</si>
  <si>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</si>
  <si>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</si>
  <si>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</si>
  <si>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</si>
  <si>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</si>
  <si>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</si>
  <si>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</si>
  <si>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</si>
  <si>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</si>
  <si>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</si>
  <si>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</si>
  <si>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</si>
  <si>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</si>
  <si>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</si>
  <si>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</si>
  <si>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</si>
  <si>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</si>
  <si>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</si>
  <si>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</si>
  <si>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</si>
  <si>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</si>
  <si>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</si>
  <si>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</si>
  <si>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</si>
  <si>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</si>
  <si>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</si>
  <si>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</si>
  <si>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</si>
  <si>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</si>
  <si>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</si>
  <si>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WNIOSEK O WYDANIE DOK. POTW. PRAWO STAŁEGO POBYTU</t>
  </si>
  <si>
    <t>WNIOSEK O WYDANIE KP CZŁ. RODZINY OBYWATELA UE</t>
  </si>
  <si>
    <t>WNIOSEK O WYDANIE KSP CZŁ. RODZINY OBYWATELA UE</t>
  </si>
  <si>
    <t>KIRGISTAN</t>
  </si>
  <si>
    <t>GRUZJA</t>
  </si>
  <si>
    <t>TADŻYKISTAN</t>
  </si>
  <si>
    <t>WZNOWIENIA</t>
  </si>
  <si>
    <t>BELGIA</t>
  </si>
  <si>
    <t>SZWECJA</t>
  </si>
  <si>
    <t>I. Przyjęte wnioski o udzielenie ochrony międzynarodowej w RP:</t>
  </si>
  <si>
    <t>III. Wydane decyzje w sprawie o udzielenie ochrony międzynarodowej:</t>
  </si>
  <si>
    <t>IV. Cudzoziemcy, w sprawie których wszczęto postępowanie o udzielenie ochrony międzynarodowej i którym zapewniono zakwaterowanie w ośrodkach dla cudzoziemców:</t>
  </si>
  <si>
    <t>01.08.2017</t>
  </si>
  <si>
    <t>31.08.2017</t>
  </si>
  <si>
    <t>01.01.2017</t>
  </si>
  <si>
    <t>ARMENIA</t>
  </si>
  <si>
    <t>BUŁGARIA</t>
  </si>
  <si>
    <t>RUMUNIA</t>
  </si>
  <si>
    <t>25.08.2017 - 31.08.2017</t>
  </si>
  <si>
    <t>18.08.2017 - 24.08.2017</t>
  </si>
  <si>
    <t>11.08.2017 - 17.08.2017</t>
  </si>
  <si>
    <t>04.08.2017 - 10.08.2017</t>
  </si>
  <si>
    <t>28.07.2017 - 03.08.2017</t>
  </si>
  <si>
    <t xml:space="preserve">W sierpniu przyjęto ponad 96,8 tys. wniosków w sprawie konsultacji wizowych,  przy czym 95% z nich inicjowało inne państwo. 
W tym samym okresie wydano niemal 97 tys. decyzji - 94% z nich wobec wniosków innych państw.  </t>
  </si>
  <si>
    <t>przygotowała: Małgorzata Jankowska</t>
  </si>
  <si>
    <t>Warszawa, 26 września 2017 r.</t>
  </si>
  <si>
    <r>
      <rPr>
        <sz val="11"/>
        <rFont val="Calibri"/>
        <family val="2"/>
        <charset val="238"/>
        <scheme val="minor"/>
      </rPr>
      <t xml:space="preserve">
Zdecydowaną większość działań związanych ze stosowaniem Procedur Dublińskich stanowią sprawy dotyczące przejęcia odpowiedzialności za wniosek o udzielenie ochrony złożony na terytorium innego państwa członkowskiego (tzw. IN). Liczba spraw 35-krotnie przekracza liczbę takich wniosków złożonych przez Polskę. Jest to związane z położeniem geograficznym naszego kraju (zewnętrzne państwo Strefy Schengen) i traktowaniem terytorium RP jako strefy tranzytowej do krajów docelowych UE (Niemcy, Francja, Austria, Belgia i Szwecja).  59% Wniosków IN dotyczyło obywateli Rosji, 9% - Ukrainy.
Liczba cudzoziemców objętych wnioskami IN wyniosła od początku roku 4 199 os. Polska wystąpiła z takim wnioskiem do innych krajów europejskich (OUT) w przypadku 114 os., z czego 86% wniosków IN i 52% wniosków OUT zostało rozpatrzonych pozytywnie. 56% wniosków IN oraz 30% wniosków OUT dotyczy współpracy z Niemcami. Poza tym, osoby, które ubiegały się o ochronę międzynarodową w Polsce składały  kolejne wnioski (oprócz Niemiec) we Francji, Austrii, Belgii i Szwecji. Z kolei dalsze wnioski OUT z Polski kierowane były poza Niemcami do Rumunii, Bułgarii, Francji i Belgii.
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</si>
  <si>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Szef Urzędu do Spraw Cudzoziemców miał w lipcu pod swoją opieką średnio 3 726. os. Od marca br. - w związku ze spadkiem liczby wniosków - widoczna jest tendencja spadkowa (ze śr. 4,2 tys. na 3,7 tys.). Liczba osób pozostających pod opieką Szefa z ostatniego  tygodnia sierpnia jest najniższa od ponad dwóch lat.
Nieco ponad połowa wnioskodawców przebywa poza ośrodkami dla cudzoziemców. 56% świadczeniobiorców  wynajmuje mieszkania i utrzymuje się ze środków otrzymywanych z Urzędu. Odsetek osób preferujących samodzielne mieszkanie i utrzymanie się zaczyna po trwającym rok spadku zaczyna powoli wzrastać.
W przypadku 10 najliczniejszych obywatelstw wnioskodawców można zaobserwować zdecydowane preferencje odnośnie miejsca pobytu na czas trwania postępowania w RP. Na pobyt w ośrodku decydują się głównie obywatele Rosji - 69% i Kazachstanu - 61%. Oczekiwanie na zakończenie procedury poza ośrodkiem preferują pozostałe obywatelstwa TOP 10 osób pozostających pod opieką: obywatele Ukrainy, Tadżykistanu, Gruzji, Armenii, Kirgistanu, Białorusi, Iraku, Turcji (pomiędzy 65% a 93% wnioskodawców z danego kraju).
</t>
  </si>
  <si>
    <t xml:space="preserve">W  2017 r. wnioski o udzielenie ochrony międzynarodowej złożyło 3 825 os., z czego 58% stanowiły wnioski pierwsze.  Niemal wszyscy wnioskodawcy (92%)  pochodzili z państw należących do byłego ZSRR (głównie: Rosja, Ukraina, Tadżykistan, Armenia, Gruzja, Białoruś, Kirgistan). 
Dwie największe grupy obywateli ubiegających się ochronę pochodziły z Rosji (2 676 os., 70%) i Ukrainy (537 os., 14%). W gronie pozostałych dominujących wnioskodawców znaleźli się mieszkańcy Azji Centralnej (3%): Tadżykistanu (104 os. 3%) i Kirgistanu (40 os., 1%), Zakaukazia (3%): Armenii (68 os., 2%) i Gruzji (53 os. 1%) i Bliskiego Wschodu (3%): Turcji (48 os., 1%), Syrii (35 os., 1%), Iraku (26 os., 1%). Oprócz wymienionych krajów w zestawieniu państw najliczniej składających wnioski o udzielenie ochrony znajduje się jeszcze Białoruś (39 os., 1%).
Większość wnioskodawców (57%) dostała się na teren RP przez drogowe i kolejowe przejścia graniczne, najczęściej przekraczając wschodnią granicę kraju. Tradycyjnie najwięcej wniosków przyjęła placówka Straży Granicznej w Terespolu (39%). W 2016 r. i 2015 r. to przejście graniczne  także było najczęściej wybierane przez cudzoziemców ubiegających się o ochronę jako miejsce złożenia wniosków, ale ich odsetek był znacznie wyższy i wynosił 68% w 2016 r. i 70% w 2015 r. Kolejne jednostki, cieszące się jednak znacznie mniejszym zainteresowaniem wnioskodawców to:  Placówka SG na lotnisku Okęcie w Warszawie (21%), Placówka Straży Granicznej w Białej Podlaskiej (6%), Placówka SG w Bobrownikach (6%). Należy tu zauważyć, że  Szef Urzędu do Spraw Cudzoziemców wznowił 442 postepowania, co stanowi wysoki odsetek (12%) wszystkich wniosków.
Wartym uwagi jest fakt, że w porównaniu do zeszłego roku cudzoziemcy rzadziej korzystają z drogi lądowej, a coraz częściej składają wnioski o udzielenie ochrony w portach lotniczych.  W 2015 r. tylko 2 wnioski na 100 były składane w porcie lotniczym, w 2016 r. - jeden na 10, a w 2017 r. – więcej niż co czwarty. Drogą powietrzną przybywają w największej liczbie obywatele Rosji i Ukrainy, przy czym, o ile na lotnisku składa wnioski tylko 13% Rosjan (Rosjanie dostają się do Polski w większości przez lądowe przejścia graniczne, głównie w Terespolu), o tyle w przypadku obywateli Ukrainy, jest to droga, którą wybiera 69% wnioskodawców z tego kraju. Spośród obywatelstw TOP 10 na przylot samolotem i złożenie wniosku na lotnisku decydują się cudzoziemcy z: Gruzji (55%), Turcji (73%), Kirgistanu (75%), Białorusi (69%) i  Syrii (63%).
Zmieniły się także rodzaje składanych wniosków. W całym 2016 r. udział wniosków pierwszych w ogólnej liczbie wniosków wynosił 80%, w 2017 r. - 58%, a udział wniosków kolejnych i wznowień postępowania wzrósł z 20% do 42%. Obywatelstwa charakteryzujące się najwyższym odsetkiem  wniosków kolejnych w 2017 r.  to Gruzja (wzrost z 55% na 70% w 2017 r.), Ukraina  (wzrost z 55% na 63% w 2017 r.), Tadżykistan (wzrost z 5% na 50%) i Rosja (wzrost z 17% na 40%). 
W podziale na płeć i wiek odsetek pełnoletnich wnioskodawców wynosi nieco ponad połowę: 53% (46% kobiety i 54% mężczyźni), a niepełnoletnich - 47% (46% dziewczynki i 54% chłopcy). W przypadku obywatelstw TOP 10 tylko wśród wnioskodawców z Rosji jest więcej osób niepełnoletnich: 55%. Wśród pozostałych obywatelstw TOP5 dominują jednak dorośli (Ukraina - 74%, Tadżykistan 55%, Armenia - 62%, Gruzja - 58%, Turcja - 75%, Kirgistan 53%, Białoruś - 85%, Syria - 89%, Wietnam -69%, Irak -81%.
Liczba wniosków składanych miesięcznie w 2017 r. ustabilizowała się i piąty miesiąc oscyluje w przedziale 400-450 os. W dłuższej perspektywie czasowej widoczny jest jednak spadek, którego początek miał miejsce w lipcu 2016, a wartości z ostatnich czterech miesięcy są najniższe od stycznia 2015. W porównaniu do pierwszych ośmiu miesięcy  2016 r Polska przyjęła 60% mniej wniosków. Spadek dotyczy wszystkich głównych grup (za wyjątkiem Białorusi), które zazwyczaj ubiegały się w Polsce o ochronę międzynarodową.
Prezentując szczegółowo zmiany w porównaniu do pierwszych 8 miesięcy 2016 r., widoczny jest:
 * 3-krotny spadek liczby wniosków z Rosji. Tradycyjnie Rosja znajduje się na I pozycji pod względem liczby złożonych wniosków. Chociaż liczba wnioskodawców znacznie spadła,  wciąż stanowią ponad 70% ogółu wnioskodawców, podobnie jak w 2016 r.;
* 2-krotny spadek liczby wniosków z Ukrainy. Widoczny jest stały spadek liczby ubiegających się o ochronę z tego kraju. Po nagłym spadku liczby wnioskodawców w czerwcu br. nastąpił powrót do mniej więcej stałej miesięcznej liczby wnioskodawców w 2017 r. (65-90 os/mies.);
*  7-krotny spadek liczby wniosków z Tadżykistanu. Z powodu narastającego konfliktu wewnętrznego w Tadżykistanie, od sierpnia 2015 r. liczba składanych wniosków systematycznie rosła, osiągając szczyt w okresie luty-maj 2016 r, by potem zacząć spadać. W pierwszych ośmiu miesiącach 2016 r. Tadżykowie stanowili 8% wnioskodawców, w tym samym okresie 2017 r. – 3%
*4- krotny spadek liczby wniosków z Armenii. W porównaniu do tego samego okresu zeszłego roku liczba wniosków składanych przez obywateli Armenii spadła, ale odsetek pozostał bez większych zmian;
* 2-krotny spadek liczby wniosków z Gruzji. Wartym zauważenia jest fakt, że 70% ogółu wniosków z 2017 r. z Gruzji stanowią wnioski kolejne, podczas gdy w 2016 r. - 55%;
* liczba wnioskodawców z Syrii i Iraku pozostaje bez zmian (po 1% ogółu);
*  wzrost liczby wniosków z Białorusi (dwukrotny ) i Iranu. Należy mieć jednak na uwadze fakt, że obywatele wymienionych państw złożyli w 2017 r. łącznie 2% ogółu wniosków. Białoruś w 2016 r. była 12 na liście, w 2017 - 8, Iran – 20 w 2016 r. – a w 2017 - 14r.;
*spadek liczby wniosków z Wietnamu, Kirgistanu i Turcji. W analogicznym okresie 2016 r. obywatele Wietnamu zajmowali  8 pozycję w zestawieniu TOP10, aktualnie znajdują się na 10 miejscu, obywatele Kirgistanu – 7 pozycja w TOP 10, spadek widoczny jest jedynie w wartościach liczbowych, obywatele Turcji – 6 pozycja w TOP 10, spadek widoczny jest jedynie w wartościach liczbowych.
</t>
  </si>
  <si>
    <t xml:space="preserve">Szef Urzędu do Spraw Cudzoziemców wydał 3 907 decyzji: udzielił ochrony 326 os. (8% ogółu), 1 520 os. (39% ogółu) uzyskało decyzję negatywną, a 2 061 postępowań (52% ogółu) umorzono. Głównymi beneficjentami decyzji przyznających w 2017 r. ochronę (status uchodźcy, ochrona uzupełniająca i pobyt tolerowany) byli obywatele z grupy TOP 10 wnioskodawców oraz obywatele Afganistanu i Iraku znajdujący się na 11 i 12 pozycji:
* Ukraina (59% ogółu; 54 os. - status uchodźcy, 131 os. - ochrona uzupełniająca) uznawalność: 45%,
* Rosja (17% ogółu;  13 os. - status uchodźcy, 44 os. - ochrona uzupełniająca), uznawalność: 6%,
* Syria (6% ogółu; 13 os. - status uchodźcy, 7 os. - ochrona uzupełniająca) uznawalność: 100%,
* Tadżykistan (5% ogółu; 4 os. - status uchodźcy, 12 os. ochrona uzupełniająca) uznawalność: 12%,
* Białoruś (2% ogółu, 5 os. - status uchodźcy, 1 os. pobyt tolerowany) uznawalność: 38%,
* Afganistan (2% ogółu, 1 os. - status uchodźcy, 6 os. - ochrona uzupełniająca) uznawalność: 58%,
* Irak (2% ogółu, 5 os. - status uchodźcy) uznawalność: 60%.
Pozostali wnioskodawcy z grupy TOP 10 otrzymali niewielką liczbę pozytywnych decyzji, co znalazło odbicie w niskiej uznawalności: Armenia - 0%, Gruzja - 5% (1 os. - ochrona uzupełniająca), Turcja - 0%, Kirgistan - 0%, Wietnam - 0% .
Z kolei państwa z najwyższą uznawalnością w 2017 r. nie znalazły się wśród najliczniejszych obywatelstw wnioskodawców z 2017 r. (z wyjątkiem Syrii, Ukrainy, Białorusi, Iraku i Afganistanu):  Erytrea ( 100%), Kamerun (100%), Kongo (100%), Palestyna (100%), Republika Środkowoafrykańska (100%), bezpaństwowcy (100%), Luksemburg (100%), Mali (100%), Egipt (80%), Nigeria (50%).
Całkowita uznawalność w 2017 r. to 17% (18% z pobytem tolerowanym), w analogicznym okresie zeszłego roku: 10% (11% z pobytem tolerowanym).
Ponadto decyzje o udzieleniu ochrony kolejnym 40 osobom wydała Rada do Spraw Uchodźców (ochrona uzupełniająca dla 22 obywateli Ukrainy, 6 obywateli Kirgistanu i 1 Gruzji, 10 pobytów tolerowanych dla Rosji i 1 - Sudanu). 
Podsumowując, w RP organy obydwu instancji wydały wnioskodawcom w 2017 r. w sumie 366 decyzji o udzieleniu jednej z form ochrony: 89% z nich wydał  Szef Urzędu do Spraw Cudzoziemców, 11% Rada do Spraw Uchodźców.
Rozstrzygnięcia merytoryczne stanowiły jednak tylko niespełna połowę wydanych decyzji (47%). Nieco ponad połowa decyzji wydanych przez Szefa Urzędu to umorzenia (53%) wydane w związku z brakiem zainteresowania kontynuacją postępowania ze strony cudzoziemca, z czego 79% z nich dotyczyło Rosjan (1 621 os.), 8% (172 os.) - obywateli Ukrainy.
Warto zwrócić uwagę na fakt, że choć liczba decyzji w 2017 r. jest znacznie niższa niż w 2016 r., to jednocześnie liczba pozytywnych decyzji wydanych przez Szefa Urzędu (status uchodźcy, ochrona i pobyt tolerowany) jest prawie dwukrotnie wyższa niż w pierwszych 8 miesiącach 2016 r. Za wzrost tej liczby w dużej mierze odpowiadają pozytywne decyzje wydane obywatelom Ukrainy (54 statusy uchodźcy i 131 ochron uzupełniających). W zeszłym roku przez pierwsze 8 miesięcy obywatelom Ukrainy wydano 26 pozytywnych decyzji, w 2017 r. - 185. Dane te znalazły odbicie w wysokości odsetka uznawalności: w 2017 r. uznawalność decyzji dla obywateli Ukrainy wynosi 45%, podczas gdy analogicznym okresie 2016 r. - 5%.
</t>
  </si>
  <si>
    <t xml:space="preserve">Liczba składanych wniosków legalizacyjnych charakteryzuje się tendencją wzrostową. Liczba wniosków złożonych w sierpniu jest drugą najwyższą w 2017 r.
W sierpniu liczba złożonych wniosków przekroczyła 118 tys. 87% dotyczyło otrzymania zezwolenia na pobyt czasowy, 11% zezwolenia na pobyt stały, a 2% zezwolenia na pobyt rezydenta UE. W sprawie zezwolenia na pobyt czasowy spośród niemal 104 tys. wniosków 66% (68,6 tys.) złożyli obywatele Ukrainy, 5% - Hindusi, 4% - Chińczycy, 3% - Wietnamczycy, po 2% - Białorusini, Turcy i Rosjanie. O zezwolenie na pobyt stały ubiegało się 12,6 tys. cudzoziemców, w tym 59% (7,5 tys.) to obywatele Ukrainy, 28% - Białorusini, 3% - Rosjanie. Wnioski o zezwolenie na pobyt rezydenta długoterminowego UE, (ponad 2,3 tys. wniosków) zdominowali również obywatele Ukrainy (1045) - złożyli 45% wniosków, 14% - Wietnamczycy, 9% -  Chińczycy, 5% - Rosjanie, 4% -  Białorusini. 
W podziale na obywatelstwo wnioskodawców w 2017 r. o legalizację pobytu (ww. zezwolenia) najczęściej ubiegali się obywatele Ukrainy: 65% - (77 tys. Ukraińców na 118,6 tys. ogółu wnioskujących), w pierwszych ośmiu miesiącach 2016 r. odsetek ten był bardzo podobny, ale liczba złożonych wniosków o 35% niższa w porównaniu do 2017 r. (77,5 tys. w 2017 r., 57 tys. w 2016 r.). Za opisany wzrost w 2017 r. odpowiedzialna jest zwiększona - w porównaniu z zeszłym rokiem - liczba wniosków o zezwolenie na pobyt czasowy składanych przez obywateli Ukrainy, (+31% - z 53 tys. w 2016 r. na 68 tys. w 2017 r.) oraz pobytem stałym (+69% z 4,4 tys. w 2016 r. na 7,4 tys. w 2017 r.).
Wzrost zainteresowania legalizacją pobytu zanotowano także w stosunku do obywateli Białorusi (ponad dwukrotnie, głównie pobyt stały), Indii (dwukrotnie, głównie pobyt czasowy). 
Ogółem w 2017 r. złożono łącznie 40% wniosków legalizacyjnych więcej (+36% wniosków na pobyt czasowy, +87% wniosków na pobyt stały, +39% wniosków na pobyt rezydenta długoterminowego UE). 86% wszystkich procedur zakończyło się decyzją przyznającą zezwolenie pobytowe), 10% odmową wydania zezwolenia, a 4% umorzeniem sprawy. 
Analiza celu pobytu podawanego przez cudzoziemców podczas składania wniosków na pobyt czasowy wykazała, że zdecydowanie najczęstszym powodem przyjazdu do RP jest aktywność zawodowa (72%): wykonywanie pracy (70% ogółu), prowadzenie działalności gospodarczej (1%), praca w zawodzie wymagającym wysokich kwalifikacji (1%), delegowanie pracownika na terytorium RP (poniżej 1%). Dalsze 10% wnioskodawców przyjechało do Polski w związku z podjęciem lub kontynuacją studiów, kolejne 5% - w związku z pobytem z cudzoziemcem (łączenie rodzin).
Biorąc pod uwagę rozmieszczenie wnioskodawców na terenie RP, najwięcej wniosków przyjęli: Wojewoda Mazowiecki (34%) i Wojewodowie Dolnośląski (10%) oraz Małopolski i Wielkopolski (po 9%). Najmniejsze zainteresowanie legalizacją pobytu miało miejsce w Województwach Podlaskim i Świętokrzyskim.
</t>
  </si>
  <si>
    <r>
      <t xml:space="preserve">Liczba odwołań od decyzji zaczęła rosnąć w 2016 r. i od tej pory utrzymuje się na poziomie trzykrotnie wyższym niż w poprzednich latach. Liczba odwołań złożonych w tym miesiącu jest drugą najwyższą wartością w tym roku.
Przez pierwsze siedem miesięcy 2017 r. cudzoziemcy złożyli  4,7 tys. odwołań od decyzji organów pierwszej instancji, z czego 70% odwołań dotyczyło pobytu czasowego, 18% - zobowiązania do powrotu,9% - pobytu stałego. Cudzoziemcy uzyskali w tym samym czasie ponad 3,8 tys. decyzji Szefa UdSC w sprawach o legalizację pobytu na terytorium RP, z czego 28% stanowiło utrzymanie decyzji, od której się odwołano. 15% decyzji uchylono i przekazano do ponownego rozpatrzenia, a 17% postępowań odwoławczych zakończyło się uchyleniem decyzji organu pierwszej instancji i udzieleniem zezwolenia.
</t>
    </r>
    <r>
      <rPr>
        <sz val="11"/>
        <rFont val="Calibri"/>
        <family val="2"/>
        <charset val="238"/>
        <scheme val="minor"/>
      </rPr>
      <t xml:space="preserve">
Uwzględniając obywatelstwo osób składających odwołania, najwięcej - bo połowę odwołań - złożyli obywatele Ukrainy, głównie w sprawach zezwolenia na pobyt czasowy  oraz zobowiązania cudzoziemca do powrotu. Kolejne 9% stanowili obywatele Rosji, odwołujący się najczęściej w sprawach zobowiązania do powrotu i zezwolenia na pobyt czasowy. Kolejne 4 obywatelstwa licznie składające odwołania to Indie (6% ogółu), Białoruś (3%), Wietnam (4% ogółu) i Uzbekistan (4% ogółu).  Obywatele Indii i Uzbekistanu odwoływali się w sprawach zezwolenia na pobyt czasowy i zobowiązania do powrotu, obywatele Białorusi - w sprawach zezwolenia na pobyt stały i czasowy, a obywatele Wietnamu - w sprawach zezwolenia na pobyt czasowy i pobyt rezydenta długoterminowego UE.
W porównaniu z analogicznym okresem zeszłego roku liczba składanych odwołań jest wyższa o 10%, a widoczny wzrost liczby odwołań wystąpił tylko w przypadku pobytu stałego (+62%). </t>
    </r>
  </si>
  <si>
    <t>Głównym beneficjentem MRG są obywatele Ukrainy. Brak Rosji w statystykach wydanych pozwoleń MRG związany jest z zawieszeniem MRG w stosunku do obywateli tego kraju. 
Od początku 2017 r.  wszystkie zezwolenia MRG wydano na Ukrainie, 76% we Lwowie,  pozostałe 24% - przez wydział konsularny w Łucku. Wydania zezwoleń MRG odmówiono 1 454 osobom. Cofnięcie zezwoleń miało miejsce w stosunku do 355 posiadaczy:  w 96% obywateli Ukrainy, 4%- Rosji, a 156 zezwoleń unieważniono.</t>
  </si>
  <si>
    <t>* Zdecydowanie większy napływ cudzoziemców do Polski obserwujemy od 2014 r. 
* Sytuację migracyjną w Polsce nadal cechuje zwiększony napływ obywateli Ukrainy starających się o zalegalizowanie pobytu, 
* Liczba wniosków o udzielenie ochronny międzynarodowej składanych przez obywateli Rosji (głównie narodowości czeczeńskiej), Tadżykistanu oraz Ukrainy spada. 
* Napływ obywateli tych państw jest stale monitorowany. Większość postępowań o udzielenie ochrony międzynarodowej prowadzonych w stosunku Czeczenów, Gruzinów oraz obywateli Tadżykistanu jest umarzana wkrótce po złożeniu wniosku.
* Zdecydowana większość obywateli Ukrainy przybywających do Polski preferuje legalizację pobytu umożliwiającą podjęcie pracy (nie ma takiej możliwości w trakcie pierwszych 6 miesięcy procedury uchodźczej) i samodzielne utrzymanie rodziny. 
* O zezwolenie na pobyt stały występują głównie cudzoziemcy, którzy od lat przedłużali swój pobyt czasowy w Polsce. Zdecydowana większość z nich to osoby polskiego pochodzenia, w tym legitymujące się Kartą Polaka, ewentualnie  małżonkowie obywateli RP. 
* Wśród pobytów czasowych największym zainteresowaniem cieszą się te uzasadniane podjęciem pracy, w tym tzw. jednolite zezwolenia na pobyt i pracę (w 2016 roku 67% wniosków o pobyt czasowy uzasadnionych chęcią podjęcia pracy).
* Dominują migracje czasowe (wydawanych jest 6,5 razy więcej decyzji pozytywnych na pobyt czasowy niż stały i rezydenta UE).
* W 2017 roku szczególnie dużym zainteresowaniem wśród cudzoziemców cieszy się imigracja zarobkowa do Polski (około 67% wniosków pobyt czasowy uzasadnionych chęcią podjęcia pracy).
* Wnioski o udzielenie ochrony międzynarodowej stanowiły w 2016 r. ok 7% ogółu wszystkich wniosków cudzoziemców w 2017 roku ok 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</si>
</sst>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8"/>
      <name val="Cambria"/>
      <family val="2"/>
      <charset val="238"/>
      <scheme val="major"/>
    </font>
    <font>
      <b/>
      <sz val="15"/>
      <name val="Calibri"/>
      <family val="2"/>
      <charset val="238"/>
      <scheme val="minor"/>
    </font>
    <font>
      <b/>
      <i/>
      <sz val="14"/>
      <color theme="1"/>
      <name val="Cambria"/>
      <family val="1"/>
      <charset val="238"/>
    </font>
    <font>
      <sz val="11"/>
      <name val="Calibri"/>
      <family val="2"/>
      <charset val="238"/>
      <scheme val="minor"/>
    </font>
    <font>
      <b/>
      <sz val="7"/>
      <name val="Tahoma"/>
      <family val="2"/>
      <charset val="238"/>
    </font>
    <font>
      <sz val="6"/>
      <color theme="1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6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9" fillId="0" borderId="0" xfId="43" applyProtection="1">
      <protection locked="0"/>
    </xf>
    <xf numFmtId="0" fontId="0" fillId="0" borderId="0" xfId="0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top"/>
      <protection locked="0"/>
    </xf>
    <xf numFmtId="165" fontId="25" fillId="0" borderId="0" xfId="0" applyNumberFormat="1" applyFont="1" applyAlignment="1" applyProtection="1">
      <alignment vertical="top"/>
      <protection locked="0"/>
    </xf>
    <xf numFmtId="0" fontId="36" fillId="35" borderId="0" xfId="0" applyFont="1" applyFill="1" applyBorder="1" applyAlignment="1" applyProtection="1">
      <alignment horizontal="center" vertical="center"/>
      <protection locked="0"/>
    </xf>
    <xf numFmtId="3" fontId="36" fillId="35" borderId="0" xfId="0" applyNumberFormat="1" applyFont="1" applyFill="1" applyBorder="1" applyAlignment="1" applyProtection="1">
      <alignment horizontal="center" vertical="center"/>
      <protection locked="0"/>
    </xf>
    <xf numFmtId="3" fontId="36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36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2" fillId="35" borderId="0" xfId="10" applyFont="1" applyFill="1" applyBorder="1" applyAlignment="1" applyProtection="1">
      <alignment horizontal="center" vertical="center" wrapText="1"/>
      <protection locked="0"/>
    </xf>
    <xf numFmtId="0" fontId="32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32" fillId="35" borderId="0" xfId="10" applyFont="1" applyFill="1" applyBorder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protection locked="0"/>
    </xf>
    <xf numFmtId="0" fontId="27" fillId="0" borderId="0" xfId="0" applyFont="1" applyProtection="1"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3" fontId="37" fillId="0" borderId="10" xfId="0" applyNumberFormat="1" applyFont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36" fillId="0" borderId="0" xfId="24" applyFont="1" applyFill="1" applyBorder="1" applyAlignment="1" applyProtection="1">
      <alignment horizontal="center" vertical="center" wrapText="1"/>
      <protection locked="0"/>
    </xf>
    <xf numFmtId="3" fontId="36" fillId="0" borderId="0" xfId="0" applyNumberFormat="1" applyFont="1" applyFill="1" applyBorder="1" applyAlignment="1" applyProtection="1">
      <alignment horizontal="center" vertical="center"/>
    </xf>
    <xf numFmtId="0" fontId="36" fillId="36" borderId="0" xfId="10" applyFont="1" applyFill="1" applyBorder="1" applyAlignment="1" applyProtection="1">
      <alignment horizontal="center" vertical="center"/>
      <protection locked="0"/>
    </xf>
    <xf numFmtId="3" fontId="36" fillId="36" borderId="0" xfId="10" applyNumberFormat="1" applyFont="1" applyFill="1" applyBorder="1" applyAlignment="1" applyProtection="1">
      <alignment horizontal="center" vertical="center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>
      <protection locked="0"/>
    </xf>
    <xf numFmtId="0" fontId="36" fillId="0" borderId="0" xfId="10" applyFont="1" applyFill="1" applyBorder="1" applyAlignment="1" applyProtection="1">
      <alignment horizontal="left" vertical="center"/>
      <protection locked="0"/>
    </xf>
    <xf numFmtId="0" fontId="36" fillId="0" borderId="0" xfId="1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33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3" fontId="36" fillId="0" borderId="0" xfId="0" applyNumberFormat="1" applyFont="1" applyFill="1" applyBorder="1" applyAlignment="1" applyProtection="1">
      <alignment vertical="center"/>
    </xf>
    <xf numFmtId="3" fontId="36" fillId="0" borderId="0" xfId="10" applyNumberFormat="1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3" fontId="37" fillId="35" borderId="17" xfId="0" applyNumberFormat="1" applyFont="1" applyFill="1" applyBorder="1" applyAlignment="1" applyProtection="1">
      <alignment horizontal="right" vertical="center" wrapText="1"/>
    </xf>
    <xf numFmtId="3" fontId="37" fillId="35" borderId="26" xfId="0" applyNumberFormat="1" applyFont="1" applyFill="1" applyBorder="1" applyAlignment="1" applyProtection="1">
      <alignment horizontal="right" vertical="center" wrapText="1"/>
    </xf>
    <xf numFmtId="3" fontId="37" fillId="36" borderId="11" xfId="0" applyNumberFormat="1" applyFont="1" applyFill="1" applyBorder="1" applyAlignment="1" applyProtection="1">
      <alignment horizontal="right" vertical="center" wrapText="1"/>
    </xf>
    <xf numFmtId="3" fontId="37" fillId="36" borderId="35" xfId="0" applyNumberFormat="1" applyFont="1" applyFill="1" applyBorder="1" applyAlignment="1" applyProtection="1">
      <alignment horizontal="right" vertical="center" wrapText="1"/>
    </xf>
    <xf numFmtId="3" fontId="36" fillId="35" borderId="47" xfId="24" applyNumberFormat="1" applyFont="1" applyFill="1" applyBorder="1" applyAlignment="1" applyProtection="1">
      <alignment horizontal="center" vertical="center" wrapText="1"/>
    </xf>
    <xf numFmtId="3" fontId="36" fillId="35" borderId="49" xfId="24" applyNumberFormat="1" applyFont="1" applyFill="1" applyBorder="1" applyAlignment="1" applyProtection="1">
      <alignment horizontal="center" vertical="center" wrapText="1"/>
    </xf>
    <xf numFmtId="3" fontId="37" fillId="36" borderId="17" xfId="0" applyNumberFormat="1" applyFont="1" applyFill="1" applyBorder="1" applyAlignment="1" applyProtection="1">
      <alignment horizontal="right" vertical="center" wrapText="1"/>
    </xf>
    <xf numFmtId="3" fontId="37" fillId="36" borderId="26" xfId="0" applyNumberFormat="1" applyFont="1" applyFill="1" applyBorder="1" applyAlignment="1" applyProtection="1">
      <alignment horizontal="right" vertical="center" wrapText="1"/>
    </xf>
    <xf numFmtId="3" fontId="36" fillId="35" borderId="45" xfId="0" applyNumberFormat="1" applyFont="1" applyFill="1" applyBorder="1" applyAlignment="1" applyProtection="1">
      <alignment horizontal="center" vertical="center"/>
    </xf>
    <xf numFmtId="3" fontId="36" fillId="35" borderId="46" xfId="0" applyNumberFormat="1" applyFont="1" applyFill="1" applyBorder="1" applyAlignment="1" applyProtection="1">
      <alignment horizontal="center" vertical="center"/>
    </xf>
    <xf numFmtId="0" fontId="16" fillId="36" borderId="38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9" xfId="0" applyFont="1" applyFill="1" applyBorder="1" applyAlignment="1" applyProtection="1">
      <alignment horizontal="center" vertical="center" textRotation="90" wrapText="1"/>
      <protection locked="0"/>
    </xf>
    <xf numFmtId="0" fontId="16" fillId="36" borderId="14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0" fillId="0" borderId="40" xfId="0" applyFont="1" applyBorder="1" applyAlignment="1" applyProtection="1">
      <alignment horizontal="center" vertical="center" wrapText="1"/>
    </xf>
    <xf numFmtId="0" fontId="16" fillId="36" borderId="2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/>
      <protection locked="0"/>
    </xf>
    <xf numFmtId="0" fontId="16" fillId="36" borderId="25" xfId="0" applyFont="1" applyFill="1" applyBorder="1" applyAlignment="1" applyProtection="1">
      <alignment horizontal="center" vertical="center"/>
      <protection locked="0"/>
    </xf>
    <xf numFmtId="0" fontId="16" fillId="36" borderId="1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 textRotation="90"/>
      <protection locked="0"/>
    </xf>
    <xf numFmtId="0" fontId="16" fillId="36" borderId="10" xfId="0" applyFont="1" applyFill="1" applyBorder="1" applyAlignment="1" applyProtection="1">
      <alignment horizontal="center" vertical="center" textRotation="90"/>
      <protection locked="0"/>
    </xf>
    <xf numFmtId="0" fontId="37" fillId="35" borderId="25" xfId="0" applyFont="1" applyFill="1" applyBorder="1" applyAlignment="1" applyProtection="1">
      <alignment horizontal="left" vertical="center"/>
    </xf>
    <xf numFmtId="0" fontId="37" fillId="35" borderId="10" xfId="0" applyFont="1" applyFill="1" applyBorder="1" applyAlignment="1" applyProtection="1">
      <alignment horizontal="left" vertical="center"/>
    </xf>
    <xf numFmtId="3" fontId="37" fillId="35" borderId="10" xfId="0" applyNumberFormat="1" applyFont="1" applyFill="1" applyBorder="1" applyAlignment="1" applyProtection="1">
      <alignment horizontal="right" vertical="center" wrapText="1"/>
    </xf>
    <xf numFmtId="0" fontId="37" fillId="36" borderId="25" xfId="0" applyFont="1" applyFill="1" applyBorder="1" applyAlignment="1" applyProtection="1">
      <alignment horizontal="left" vertical="center"/>
    </xf>
    <xf numFmtId="0" fontId="37" fillId="36" borderId="10" xfId="0" applyFont="1" applyFill="1" applyBorder="1" applyAlignment="1" applyProtection="1">
      <alignment horizontal="left" vertical="center"/>
    </xf>
    <xf numFmtId="3" fontId="37" fillId="36" borderId="10" xfId="0" applyNumberFormat="1" applyFont="1" applyFill="1" applyBorder="1" applyAlignment="1" applyProtection="1">
      <alignment horizontal="right" vertical="center" wrapText="1"/>
    </xf>
    <xf numFmtId="0" fontId="36" fillId="36" borderId="20" xfId="0" applyFont="1" applyFill="1" applyBorder="1" applyAlignment="1" applyProtection="1">
      <alignment horizontal="center" vertical="center"/>
      <protection locked="0"/>
    </xf>
    <xf numFmtId="0" fontId="36" fillId="36" borderId="21" xfId="0" applyFont="1" applyFill="1" applyBorder="1" applyAlignment="1" applyProtection="1">
      <alignment horizontal="center" vertical="center"/>
      <protection locked="0"/>
    </xf>
    <xf numFmtId="0" fontId="36" fillId="36" borderId="25" xfId="0" applyFont="1" applyFill="1" applyBorder="1" applyAlignment="1" applyProtection="1">
      <alignment horizontal="center" vertical="center"/>
      <protection locked="0"/>
    </xf>
    <xf numFmtId="0" fontId="36" fillId="36" borderId="10" xfId="0" applyFont="1" applyFill="1" applyBorder="1" applyAlignment="1" applyProtection="1">
      <alignment horizontal="center" vertical="center"/>
      <protection locked="0"/>
    </xf>
    <xf numFmtId="0" fontId="36" fillId="36" borderId="21" xfId="0" applyFont="1" applyFill="1" applyBorder="1" applyAlignment="1" applyProtection="1">
      <alignment horizontal="center" vertical="center" wrapText="1"/>
    </xf>
    <xf numFmtId="0" fontId="36" fillId="36" borderId="31" xfId="0" applyFont="1" applyFill="1" applyBorder="1" applyAlignment="1" applyProtection="1">
      <alignment horizontal="center" vertical="center" wrapText="1"/>
    </xf>
    <xf numFmtId="3" fontId="37" fillId="35" borderId="10" xfId="0" applyNumberFormat="1" applyFont="1" applyFill="1" applyBorder="1" applyAlignment="1" applyProtection="1">
      <alignment horizontal="right" vertical="center"/>
    </xf>
    <xf numFmtId="3" fontId="37" fillId="35" borderId="42" xfId="0" applyNumberFormat="1" applyFont="1" applyFill="1" applyBorder="1" applyAlignment="1" applyProtection="1">
      <alignment horizontal="right" vertical="center"/>
    </xf>
    <xf numFmtId="3" fontId="37" fillId="34" borderId="10" xfId="0" applyNumberFormat="1" applyFont="1" applyFill="1" applyBorder="1" applyAlignment="1" applyProtection="1">
      <alignment horizontal="right" vertical="center"/>
    </xf>
    <xf numFmtId="0" fontId="36" fillId="36" borderId="10" xfId="0" applyFont="1" applyFill="1" applyBorder="1" applyAlignment="1" applyProtection="1">
      <alignment horizontal="center" vertical="center" textRotation="90"/>
      <protection locked="0"/>
    </xf>
    <xf numFmtId="3" fontId="37" fillId="0" borderId="10" xfId="0" applyNumberFormat="1" applyFont="1" applyBorder="1" applyAlignment="1" applyProtection="1">
      <alignment horizontal="right" vertical="center" wrapText="1"/>
    </xf>
    <xf numFmtId="3" fontId="37" fillId="0" borderId="32" xfId="0" applyNumberFormat="1" applyFont="1" applyBorder="1" applyAlignment="1" applyProtection="1">
      <alignment horizontal="right" vertical="center" wrapText="1"/>
    </xf>
    <xf numFmtId="3" fontId="36" fillId="36" borderId="45" xfId="10" applyNumberFormat="1" applyFont="1" applyFill="1" applyBorder="1" applyAlignment="1" applyProtection="1">
      <alignment horizontal="center" vertical="center"/>
    </xf>
    <xf numFmtId="3" fontId="36" fillId="36" borderId="46" xfId="10" applyNumberFormat="1" applyFont="1" applyFill="1" applyBorder="1" applyAlignment="1" applyProtection="1">
      <alignment horizontal="center" vertical="center"/>
    </xf>
    <xf numFmtId="0" fontId="36" fillId="35" borderId="17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8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9" xfId="0" applyFont="1" applyFill="1" applyBorder="1" applyAlignment="1" applyProtection="1">
      <alignment horizontal="center" vertical="center" textRotation="90" wrapText="1"/>
      <protection locked="0"/>
    </xf>
    <xf numFmtId="0" fontId="37" fillId="0" borderId="41" xfId="0" applyFont="1" applyFill="1" applyBorder="1" applyAlignment="1" applyProtection="1">
      <alignment horizontal="left" vertical="center" wrapText="1"/>
    </xf>
    <xf numFmtId="0" fontId="37" fillId="0" borderId="42" xfId="0" applyFont="1" applyFill="1" applyBorder="1" applyAlignment="1" applyProtection="1">
      <alignment horizontal="left" vertical="center" wrapText="1"/>
    </xf>
    <xf numFmtId="3" fontId="37" fillId="36" borderId="42" xfId="24" applyNumberFormat="1" applyFont="1" applyFill="1" applyBorder="1" applyAlignment="1" applyProtection="1">
      <alignment horizontal="right" vertical="center" wrapText="1"/>
    </xf>
    <xf numFmtId="0" fontId="37" fillId="36" borderId="41" xfId="0" applyFont="1" applyFill="1" applyBorder="1" applyAlignment="1" applyProtection="1">
      <alignment horizontal="left" vertical="center"/>
    </xf>
    <xf numFmtId="0" fontId="37" fillId="36" borderId="42" xfId="0" applyFont="1" applyFill="1" applyBorder="1" applyAlignment="1" applyProtection="1">
      <alignment horizontal="left" vertical="center"/>
    </xf>
    <xf numFmtId="0" fontId="36" fillId="35" borderId="44" xfId="0" applyFont="1" applyFill="1" applyBorder="1" applyAlignment="1" applyProtection="1">
      <alignment horizontal="center" vertical="center"/>
    </xf>
    <xf numFmtId="0" fontId="36" fillId="35" borderId="45" xfId="0" applyFont="1" applyFill="1" applyBorder="1" applyAlignment="1" applyProtection="1">
      <alignment horizontal="center" vertical="center"/>
    </xf>
    <xf numFmtId="3" fontId="37" fillId="0" borderId="42" xfId="0" applyNumberFormat="1" applyFont="1" applyFill="1" applyBorder="1" applyAlignment="1" applyProtection="1">
      <alignment horizontal="right" vertical="center"/>
    </xf>
    <xf numFmtId="0" fontId="36" fillId="36" borderId="32" xfId="0" applyFont="1" applyFill="1" applyBorder="1" applyAlignment="1" applyProtection="1">
      <alignment horizontal="center" vertical="center" textRotation="90"/>
      <protection locked="0"/>
    </xf>
    <xf numFmtId="0" fontId="0" fillId="33" borderId="0" xfId="0" applyFill="1" applyAlignment="1" applyProtection="1">
      <alignment horizontal="left" vertical="top" wrapText="1"/>
      <protection locked="0"/>
    </xf>
    <xf numFmtId="0" fontId="0" fillId="33" borderId="0" xfId="0" applyFill="1" applyAlignment="1" applyProtection="1">
      <alignment horizontal="left" vertical="top"/>
      <protection locked="0"/>
    </xf>
    <xf numFmtId="0" fontId="36" fillId="35" borderId="17" xfId="44" applyFont="1" applyFill="1" applyBorder="1" applyAlignment="1" applyProtection="1">
      <alignment horizontal="center" vertical="center"/>
      <protection locked="0"/>
    </xf>
    <xf numFmtId="0" fontId="36" fillId="35" borderId="26" xfId="44" applyFont="1" applyFill="1" applyBorder="1" applyAlignment="1" applyProtection="1">
      <alignment horizontal="center" vertical="center"/>
      <protection locked="0"/>
    </xf>
    <xf numFmtId="0" fontId="36" fillId="35" borderId="17" xfId="44" applyFont="1" applyFill="1" applyBorder="1" applyAlignment="1" applyProtection="1">
      <alignment horizontal="center" vertical="center" wrapText="1"/>
      <protection locked="0"/>
    </xf>
    <xf numFmtId="0" fontId="36" fillId="35" borderId="19" xfId="44" applyFont="1" applyFill="1" applyBorder="1" applyAlignment="1" applyProtection="1">
      <alignment horizontal="center" vertical="center" wrapText="1"/>
      <protection locked="0"/>
    </xf>
    <xf numFmtId="0" fontId="36" fillId="35" borderId="18" xfId="44" applyFont="1" applyFill="1" applyBorder="1" applyAlignment="1" applyProtection="1">
      <alignment horizontal="center" vertical="center"/>
      <protection locked="0"/>
    </xf>
    <xf numFmtId="0" fontId="36" fillId="35" borderId="19" xfId="44" applyFont="1" applyFill="1" applyBorder="1" applyAlignment="1" applyProtection="1">
      <alignment horizontal="center" vertical="center"/>
      <protection locked="0"/>
    </xf>
    <xf numFmtId="0" fontId="36" fillId="35" borderId="22" xfId="0" applyFont="1" applyFill="1" applyBorder="1" applyAlignment="1" applyProtection="1">
      <alignment horizontal="center" vertical="center"/>
    </xf>
    <xf numFmtId="0" fontId="36" fillId="35" borderId="23" xfId="0" applyFont="1" applyFill="1" applyBorder="1" applyAlignment="1" applyProtection="1">
      <alignment horizontal="center" vertical="center"/>
    </xf>
    <xf numFmtId="0" fontId="36" fillId="35" borderId="24" xfId="0" applyFont="1" applyFill="1" applyBorder="1" applyAlignment="1" applyProtection="1">
      <alignment horizontal="center" vertical="center"/>
    </xf>
    <xf numFmtId="0" fontId="37" fillId="35" borderId="11" xfId="43" applyFont="1" applyFill="1" applyBorder="1" applyAlignment="1" applyProtection="1">
      <alignment horizontal="right" vertical="center"/>
    </xf>
    <xf numFmtId="0" fontId="37" fillId="35" borderId="35" xfId="43" applyFont="1" applyFill="1" applyBorder="1" applyAlignment="1" applyProtection="1">
      <alignment horizontal="right" vertical="center"/>
    </xf>
    <xf numFmtId="0" fontId="37" fillId="35" borderId="13" xfId="43" applyFont="1" applyFill="1" applyBorder="1" applyAlignment="1" applyProtection="1">
      <alignment horizontal="right" vertical="center"/>
    </xf>
    <xf numFmtId="0" fontId="36" fillId="35" borderId="20" xfId="44" applyFont="1" applyFill="1" applyBorder="1" applyAlignment="1" applyProtection="1">
      <alignment horizontal="center" vertical="center"/>
      <protection locked="0"/>
    </xf>
    <xf numFmtId="0" fontId="36" fillId="35" borderId="21" xfId="44" applyFont="1" applyFill="1" applyBorder="1" applyAlignment="1" applyProtection="1">
      <alignment horizontal="center" vertical="center"/>
      <protection locked="0"/>
    </xf>
    <xf numFmtId="0" fontId="36" fillId="35" borderId="25" xfId="44" applyFont="1" applyFill="1" applyBorder="1" applyAlignment="1" applyProtection="1">
      <alignment horizontal="center" vertical="center"/>
      <protection locked="0"/>
    </xf>
    <xf numFmtId="0" fontId="36" fillId="35" borderId="10" xfId="44" applyFont="1" applyFill="1" applyBorder="1" applyAlignment="1" applyProtection="1">
      <alignment horizontal="center" vertical="center"/>
      <protection locked="0"/>
    </xf>
    <xf numFmtId="0" fontId="37" fillId="35" borderId="17" xfId="43" applyFont="1" applyFill="1" applyBorder="1" applyAlignment="1" applyProtection="1">
      <alignment horizontal="right" vertical="center"/>
    </xf>
    <xf numFmtId="0" fontId="37" fillId="35" borderId="26" xfId="43" applyFont="1" applyFill="1" applyBorder="1" applyAlignment="1" applyProtection="1">
      <alignment horizontal="right" vertical="center"/>
    </xf>
    <xf numFmtId="0" fontId="37" fillId="35" borderId="19" xfId="43" applyFont="1" applyFill="1" applyBorder="1" applyAlignment="1" applyProtection="1">
      <alignment horizontal="right" vertical="center"/>
    </xf>
    <xf numFmtId="0" fontId="37" fillId="34" borderId="17" xfId="43" applyFont="1" applyFill="1" applyBorder="1" applyAlignment="1" applyProtection="1">
      <alignment horizontal="right" vertical="center"/>
    </xf>
    <xf numFmtId="0" fontId="37" fillId="34" borderId="26" xfId="43" applyFont="1" applyFill="1" applyBorder="1" applyAlignment="1" applyProtection="1">
      <alignment horizontal="right" vertical="center"/>
    </xf>
    <xf numFmtId="0" fontId="37" fillId="34" borderId="19" xfId="43" applyFont="1" applyFill="1" applyBorder="1" applyAlignment="1" applyProtection="1">
      <alignment horizontal="right" vertical="center"/>
    </xf>
    <xf numFmtId="0" fontId="37" fillId="0" borderId="25" xfId="0" applyFont="1" applyFill="1" applyBorder="1" applyAlignment="1" applyProtection="1">
      <alignment horizontal="left" vertical="center"/>
      <protection locked="0"/>
    </xf>
    <xf numFmtId="0" fontId="37" fillId="0" borderId="10" xfId="0" applyFont="1" applyFill="1" applyBorder="1" applyAlignment="1" applyProtection="1">
      <alignment horizontal="left" vertical="center"/>
      <protection locked="0"/>
    </xf>
    <xf numFmtId="0" fontId="36" fillId="35" borderId="20" xfId="0" applyFont="1" applyFill="1" applyBorder="1" applyAlignment="1" applyProtection="1">
      <alignment horizontal="center" vertical="center" wrapText="1"/>
      <protection locked="0"/>
    </xf>
    <xf numFmtId="0" fontId="36" fillId="35" borderId="21" xfId="0" applyFont="1" applyFill="1" applyBorder="1" applyAlignment="1" applyProtection="1">
      <alignment horizontal="center" vertical="center" wrapText="1"/>
      <protection locked="0"/>
    </xf>
    <xf numFmtId="0" fontId="37" fillId="34" borderId="10" xfId="43" applyFont="1" applyFill="1" applyBorder="1" applyAlignment="1" applyProtection="1">
      <alignment horizontal="right" vertical="center"/>
    </xf>
    <xf numFmtId="0" fontId="36" fillId="36" borderId="45" xfId="10" applyFont="1" applyFill="1" applyBorder="1" applyAlignment="1" applyProtection="1">
      <alignment horizontal="center" vertical="center"/>
    </xf>
    <xf numFmtId="0" fontId="36" fillId="36" borderId="46" xfId="10" applyFont="1" applyFill="1" applyBorder="1" applyAlignment="1" applyProtection="1">
      <alignment horizontal="center" vertical="center"/>
    </xf>
    <xf numFmtId="0" fontId="37" fillId="34" borderId="10" xfId="0" applyFont="1" applyFill="1" applyBorder="1" applyAlignment="1" applyProtection="1">
      <alignment horizontal="right" vertical="center"/>
    </xf>
    <xf numFmtId="0" fontId="37" fillId="35" borderId="42" xfId="0" applyFont="1" applyFill="1" applyBorder="1" applyAlignment="1" applyProtection="1">
      <alignment horizontal="right" vertical="center"/>
    </xf>
    <xf numFmtId="0" fontId="37" fillId="34" borderId="25" xfId="0" applyFont="1" applyFill="1" applyBorder="1" applyAlignment="1" applyProtection="1">
      <alignment horizontal="left" vertical="center" wrapText="1" indent="1"/>
    </xf>
    <xf numFmtId="0" fontId="37" fillId="34" borderId="10" xfId="0" applyFont="1" applyFill="1" applyBorder="1" applyAlignment="1" applyProtection="1">
      <alignment horizontal="left" vertical="center" wrapText="1" indent="1"/>
    </xf>
    <xf numFmtId="0" fontId="20" fillId="0" borderId="0" xfId="0" applyFont="1" applyAlignment="1" applyProtection="1">
      <alignment horizontal="left" vertical="center" wrapText="1"/>
      <protection locked="0"/>
    </xf>
    <xf numFmtId="0" fontId="37" fillId="35" borderId="43" xfId="0" applyFont="1" applyFill="1" applyBorder="1" applyAlignment="1" applyProtection="1">
      <alignment horizontal="right" vertical="center"/>
    </xf>
    <xf numFmtId="0" fontId="37" fillId="35" borderId="25" xfId="0" applyFont="1" applyFill="1" applyBorder="1" applyAlignment="1" applyProtection="1">
      <alignment horizontal="left" vertical="center" wrapText="1" indent="1"/>
    </xf>
    <xf numFmtId="0" fontId="37" fillId="35" borderId="10" xfId="0" applyFont="1" applyFill="1" applyBorder="1" applyAlignment="1" applyProtection="1">
      <alignment horizontal="left" vertical="center" wrapText="1" indent="1"/>
    </xf>
    <xf numFmtId="0" fontId="37" fillId="35" borderId="10" xfId="0" applyFont="1" applyFill="1" applyBorder="1" applyAlignment="1" applyProtection="1">
      <alignment horizontal="right" vertical="center"/>
    </xf>
    <xf numFmtId="0" fontId="37" fillId="35" borderId="25" xfId="0" applyFont="1" applyFill="1" applyBorder="1" applyAlignment="1" applyProtection="1">
      <alignment horizontal="left" vertical="center" wrapText="1"/>
    </xf>
    <xf numFmtId="0" fontId="37" fillId="35" borderId="10" xfId="0" applyFont="1" applyFill="1" applyBorder="1" applyAlignment="1" applyProtection="1">
      <alignment horizontal="left" vertical="center" wrapText="1"/>
    </xf>
    <xf numFmtId="0" fontId="37" fillId="34" borderId="32" xfId="0" applyFont="1" applyFill="1" applyBorder="1" applyAlignment="1" applyProtection="1">
      <alignment horizontal="right" vertical="center"/>
    </xf>
    <xf numFmtId="0" fontId="0" fillId="33" borderId="0" xfId="0" applyFont="1" applyFill="1" applyAlignment="1" applyProtection="1">
      <alignment horizontal="left" vertical="top" wrapText="1"/>
      <protection locked="0"/>
    </xf>
    <xf numFmtId="0" fontId="0" fillId="33" borderId="0" xfId="0" applyFont="1" applyFill="1" applyAlignment="1" applyProtection="1">
      <alignment horizontal="left" vertical="top"/>
      <protection locked="0"/>
    </xf>
    <xf numFmtId="0" fontId="37" fillId="33" borderId="25" xfId="0" applyFont="1" applyFill="1" applyBorder="1" applyAlignment="1" applyProtection="1">
      <alignment horizontal="left" vertical="center" indent="1"/>
      <protection locked="0"/>
    </xf>
    <xf numFmtId="0" fontId="37" fillId="33" borderId="10" xfId="0" applyFont="1" applyFill="1" applyBorder="1" applyAlignment="1" applyProtection="1">
      <alignment horizontal="left" vertical="center" indent="1"/>
      <protection locked="0"/>
    </xf>
    <xf numFmtId="3" fontId="37" fillId="33" borderId="10" xfId="24" applyNumberFormat="1" applyFont="1" applyFill="1" applyBorder="1" applyAlignment="1" applyProtection="1">
      <alignment horizontal="right" vertical="center"/>
    </xf>
    <xf numFmtId="3" fontId="37" fillId="33" borderId="17" xfId="24" applyNumberFormat="1" applyFont="1" applyFill="1" applyBorder="1" applyAlignment="1" applyProtection="1">
      <alignment horizontal="right" vertical="center"/>
    </xf>
    <xf numFmtId="3" fontId="37" fillId="33" borderId="18" xfId="24" applyNumberFormat="1" applyFont="1" applyFill="1" applyBorder="1" applyAlignment="1" applyProtection="1">
      <alignment horizontal="right" vertical="center"/>
    </xf>
    <xf numFmtId="3" fontId="37" fillId="33" borderId="19" xfId="24" applyNumberFormat="1" applyFont="1" applyFill="1" applyBorder="1" applyAlignment="1" applyProtection="1">
      <alignment horizontal="right" vertical="center"/>
    </xf>
    <xf numFmtId="0" fontId="37" fillId="0" borderId="25" xfId="24" applyFont="1" applyFill="1" applyBorder="1" applyAlignment="1" applyProtection="1">
      <alignment horizontal="left" vertical="center" indent="1"/>
      <protection locked="0"/>
    </xf>
    <xf numFmtId="0" fontId="37" fillId="0" borderId="10" xfId="24" applyFont="1" applyFill="1" applyBorder="1" applyAlignment="1" applyProtection="1">
      <alignment horizontal="left" vertical="center" indent="1"/>
      <protection locked="0"/>
    </xf>
    <xf numFmtId="0" fontId="37" fillId="34" borderId="25" xfId="0" applyFont="1" applyFill="1" applyBorder="1" applyAlignment="1" applyProtection="1">
      <alignment horizontal="left" vertical="center"/>
    </xf>
    <xf numFmtId="0" fontId="37" fillId="34" borderId="10" xfId="0" applyFont="1" applyFill="1" applyBorder="1" applyAlignment="1" applyProtection="1">
      <alignment horizontal="left" vertical="center"/>
    </xf>
    <xf numFmtId="0" fontId="37" fillId="34" borderId="44" xfId="0" applyFont="1" applyFill="1" applyBorder="1" applyAlignment="1" applyProtection="1">
      <alignment horizontal="left" vertical="center"/>
    </xf>
    <xf numFmtId="0" fontId="37" fillId="34" borderId="45" xfId="0" applyFont="1" applyFill="1" applyBorder="1" applyAlignment="1" applyProtection="1">
      <alignment horizontal="left" vertical="center"/>
    </xf>
    <xf numFmtId="0" fontId="37" fillId="35" borderId="41" xfId="0" applyFont="1" applyFill="1" applyBorder="1" applyAlignment="1" applyProtection="1">
      <alignment horizontal="left" vertical="center"/>
    </xf>
    <xf numFmtId="0" fontId="37" fillId="35" borderId="42" xfId="0" applyFont="1" applyFill="1" applyBorder="1" applyAlignment="1" applyProtection="1">
      <alignment horizontal="left" vertical="center"/>
    </xf>
    <xf numFmtId="0" fontId="37" fillId="34" borderId="25" xfId="0" applyFont="1" applyFill="1" applyBorder="1" applyAlignment="1" applyProtection="1">
      <alignment horizontal="left" vertical="center" wrapText="1"/>
      <protection locked="0"/>
    </xf>
    <xf numFmtId="0" fontId="37" fillId="34" borderId="10" xfId="0" applyFont="1" applyFill="1" applyBorder="1" applyAlignment="1" applyProtection="1">
      <alignment horizontal="left" vertical="center" wrapText="1"/>
      <protection locked="0"/>
    </xf>
    <xf numFmtId="0" fontId="37" fillId="0" borderId="25" xfId="0" applyFont="1" applyFill="1" applyBorder="1" applyAlignment="1" applyProtection="1">
      <alignment horizontal="left" vertical="center" wrapText="1"/>
      <protection locked="0"/>
    </xf>
    <xf numFmtId="0" fontId="37" fillId="0" borderId="10" xfId="0" applyFont="1" applyFill="1" applyBorder="1" applyAlignment="1" applyProtection="1">
      <alignment horizontal="left" vertical="center" wrapText="1"/>
      <protection locked="0"/>
    </xf>
    <xf numFmtId="0" fontId="36" fillId="36" borderId="20" xfId="0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wrapText="1"/>
      <protection locked="0"/>
    </xf>
    <xf numFmtId="3" fontId="37" fillId="35" borderId="28" xfId="0" applyNumberFormat="1" applyFont="1" applyFill="1" applyBorder="1" applyAlignment="1" applyProtection="1">
      <alignment horizontal="right" vertical="center" wrapText="1"/>
    </xf>
    <xf numFmtId="0" fontId="37" fillId="35" borderId="27" xfId="0" applyFont="1" applyFill="1" applyBorder="1" applyAlignment="1" applyProtection="1">
      <alignment horizontal="center" vertical="center"/>
      <protection locked="0"/>
    </xf>
    <xf numFmtId="0" fontId="37" fillId="35" borderId="28" xfId="0" applyFont="1" applyFill="1" applyBorder="1" applyAlignment="1" applyProtection="1">
      <alignment horizontal="center" vertical="center"/>
      <protection locked="0"/>
    </xf>
    <xf numFmtId="0" fontId="36" fillId="35" borderId="20" xfId="0" applyFont="1" applyFill="1" applyBorder="1" applyAlignment="1" applyProtection="1">
      <alignment horizontal="center" vertical="center"/>
      <protection locked="0"/>
    </xf>
    <xf numFmtId="0" fontId="36" fillId="35" borderId="21" xfId="0" applyFont="1" applyFill="1" applyBorder="1" applyAlignment="1" applyProtection="1">
      <alignment horizontal="center" vertical="center"/>
      <protection locked="0"/>
    </xf>
    <xf numFmtId="3" fontId="36" fillId="35" borderId="45" xfId="10" applyNumberFormat="1" applyFont="1" applyFill="1" applyBorder="1" applyAlignment="1" applyProtection="1">
      <alignment horizontal="center" vertical="center"/>
    </xf>
    <xf numFmtId="3" fontId="37" fillId="0" borderId="10" xfId="0" applyNumberFormat="1" applyFont="1" applyBorder="1" applyAlignment="1" applyProtection="1">
      <alignment horizontal="right" vertical="center"/>
    </xf>
    <xf numFmtId="3" fontId="37" fillId="0" borderId="32" xfId="0" applyNumberFormat="1" applyFont="1" applyBorder="1" applyAlignment="1" applyProtection="1">
      <alignment horizontal="right" vertical="center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6" fillId="36" borderId="31" xfId="0" applyFont="1" applyFill="1" applyBorder="1" applyAlignment="1" applyProtection="1">
      <alignment horizontal="center" vertical="center" textRotation="90" wrapText="1"/>
      <protection locked="0"/>
    </xf>
    <xf numFmtId="0" fontId="37" fillId="34" borderId="25" xfId="24" applyFont="1" applyFill="1" applyBorder="1" applyAlignment="1" applyProtection="1">
      <alignment horizontal="left" vertical="center"/>
      <protection locked="0"/>
    </xf>
    <xf numFmtId="0" fontId="37" fillId="34" borderId="10" xfId="24" applyFont="1" applyFill="1" applyBorder="1" applyAlignment="1" applyProtection="1">
      <alignment horizontal="left" vertical="center"/>
      <protection locked="0"/>
    </xf>
    <xf numFmtId="0" fontId="37" fillId="34" borderId="25" xfId="0" applyFont="1" applyFill="1" applyBorder="1" applyAlignment="1" applyProtection="1">
      <alignment horizontal="left" vertical="center" wrapText="1"/>
    </xf>
    <xf numFmtId="0" fontId="37" fillId="34" borderId="10" xfId="0" applyFont="1" applyFill="1" applyBorder="1" applyAlignment="1" applyProtection="1">
      <alignment horizontal="left" vertical="center" wrapText="1"/>
    </xf>
    <xf numFmtId="3" fontId="37" fillId="0" borderId="10" xfId="0" applyNumberFormat="1" applyFont="1" applyFill="1" applyBorder="1" applyAlignment="1" applyProtection="1">
      <alignment horizontal="right" vertical="center"/>
    </xf>
    <xf numFmtId="0" fontId="36" fillId="36" borderId="44" xfId="10" applyFont="1" applyFill="1" applyBorder="1" applyAlignment="1" applyProtection="1">
      <alignment vertical="center" wrapText="1"/>
    </xf>
    <xf numFmtId="0" fontId="36" fillId="36" borderId="45" xfId="10" applyFont="1" applyFill="1" applyBorder="1" applyAlignment="1" applyProtection="1">
      <alignment vertical="center" wrapText="1"/>
    </xf>
    <xf numFmtId="0" fontId="36" fillId="35" borderId="21" xfId="0" applyFont="1" applyFill="1" applyBorder="1" applyAlignment="1" applyProtection="1">
      <alignment horizontal="center" vertical="center"/>
    </xf>
    <xf numFmtId="0" fontId="36" fillId="35" borderId="31" xfId="0" applyFont="1" applyFill="1" applyBorder="1" applyAlignment="1" applyProtection="1">
      <alignment horizontal="center" vertical="center"/>
    </xf>
    <xf numFmtId="0" fontId="36" fillId="35" borderId="26" xfId="0" applyFont="1" applyFill="1" applyBorder="1" applyAlignment="1" applyProtection="1">
      <alignment horizontal="center" vertical="center" textRotation="90" wrapText="1"/>
      <protection locked="0"/>
    </xf>
    <xf numFmtId="0" fontId="36" fillId="35" borderId="25" xfId="0" applyFont="1" applyFill="1" applyBorder="1" applyAlignment="1" applyProtection="1">
      <alignment horizontal="center" vertical="center" wrapText="1"/>
      <protection locked="0"/>
    </xf>
    <xf numFmtId="0" fontId="36" fillId="35" borderId="10" xfId="0" applyFont="1" applyFill="1" applyBorder="1" applyAlignment="1" applyProtection="1">
      <alignment horizontal="center" vertical="center" wrapText="1"/>
      <protection locked="0"/>
    </xf>
    <xf numFmtId="0" fontId="37" fillId="35" borderId="41" xfId="0" applyFont="1" applyFill="1" applyBorder="1" applyAlignment="1" applyProtection="1">
      <alignment horizontal="left" vertical="center" wrapText="1"/>
    </xf>
    <xf numFmtId="0" fontId="37" fillId="35" borderId="42" xfId="0" applyFont="1" applyFill="1" applyBorder="1" applyAlignment="1" applyProtection="1">
      <alignment horizontal="left" vertical="center" wrapText="1"/>
    </xf>
    <xf numFmtId="0" fontId="33" fillId="0" borderId="0" xfId="0" applyFont="1" applyAlignment="1" applyProtection="1">
      <alignment horizontal="center" vertical="center" wrapText="1"/>
      <protection locked="0"/>
    </xf>
    <xf numFmtId="0" fontId="37" fillId="35" borderId="32" xfId="0" applyFont="1" applyFill="1" applyBorder="1" applyAlignment="1" applyProtection="1">
      <alignment horizontal="right" vertical="center"/>
    </xf>
    <xf numFmtId="0" fontId="37" fillId="35" borderId="41" xfId="0" applyFont="1" applyFill="1" applyBorder="1" applyAlignment="1" applyProtection="1">
      <alignment horizontal="left" vertical="center" wrapText="1" indent="1"/>
    </xf>
    <xf numFmtId="0" fontId="37" fillId="35" borderId="42" xfId="0" applyFont="1" applyFill="1" applyBorder="1" applyAlignment="1" applyProtection="1">
      <alignment horizontal="left" vertical="center" wrapText="1" indent="1"/>
    </xf>
    <xf numFmtId="0" fontId="36" fillId="36" borderId="44" xfId="10" applyFont="1" applyFill="1" applyBorder="1" applyAlignment="1" applyProtection="1">
      <alignment horizontal="left" vertical="center" indent="1"/>
    </xf>
    <xf numFmtId="0" fontId="36" fillId="36" borderId="45" xfId="10" applyFont="1" applyFill="1" applyBorder="1" applyAlignment="1" applyProtection="1">
      <alignment horizontal="left" vertical="center" indent="1"/>
    </xf>
    <xf numFmtId="0" fontId="36" fillId="36" borderId="47" xfId="10" applyFont="1" applyFill="1" applyBorder="1" applyAlignment="1" applyProtection="1">
      <alignment horizontal="center" vertical="center"/>
    </xf>
    <xf numFmtId="0" fontId="36" fillId="36" borderId="48" xfId="10" applyFont="1" applyFill="1" applyBorder="1" applyAlignment="1" applyProtection="1">
      <alignment horizontal="center" vertical="center"/>
    </xf>
    <xf numFmtId="164" fontId="29" fillId="0" borderId="0" xfId="2" applyNumberFormat="1" applyFont="1" applyBorder="1" applyAlignment="1" applyProtection="1">
      <alignment horizontal="center"/>
    </xf>
    <xf numFmtId="0" fontId="36" fillId="35" borderId="33" xfId="44" applyFont="1" applyFill="1" applyBorder="1" applyAlignment="1" applyProtection="1">
      <alignment horizontal="center" vertical="center" textRotation="90"/>
      <protection locked="0"/>
    </xf>
    <xf numFmtId="0" fontId="36" fillId="35" borderId="12" xfId="44" applyFont="1" applyFill="1" applyBorder="1" applyAlignment="1" applyProtection="1">
      <alignment horizontal="center" vertical="center" textRotation="90"/>
      <protection locked="0"/>
    </xf>
    <xf numFmtId="0" fontId="36" fillId="35" borderId="13" xfId="44" applyFont="1" applyFill="1" applyBorder="1" applyAlignment="1" applyProtection="1">
      <alignment horizontal="center" vertical="center" textRotation="90"/>
      <protection locked="0"/>
    </xf>
    <xf numFmtId="0" fontId="36" fillId="35" borderId="34" xfId="44" applyFont="1" applyFill="1" applyBorder="1" applyAlignment="1" applyProtection="1">
      <alignment horizontal="center" vertical="center" textRotation="90"/>
      <protection locked="0"/>
    </xf>
    <xf numFmtId="0" fontId="36" fillId="35" borderId="15" xfId="44" applyFont="1" applyFill="1" applyBorder="1" applyAlignment="1" applyProtection="1">
      <alignment horizontal="center" vertical="center" textRotation="90"/>
      <protection locked="0"/>
    </xf>
    <xf numFmtId="0" fontId="36" fillId="35" borderId="16" xfId="44" applyFont="1" applyFill="1" applyBorder="1" applyAlignment="1" applyProtection="1">
      <alignment horizontal="center" vertical="center" textRotation="90"/>
      <protection locked="0"/>
    </xf>
    <xf numFmtId="0" fontId="36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37" fillId="35" borderId="10" xfId="43" applyFont="1" applyFill="1" applyBorder="1" applyAlignment="1" applyProtection="1">
      <alignment horizontal="right" vertical="center"/>
    </xf>
    <xf numFmtId="0" fontId="36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20" xfId="0" applyFont="1" applyFill="1" applyBorder="1" applyAlignment="1" applyProtection="1">
      <alignment horizontal="center"/>
    </xf>
    <xf numFmtId="0" fontId="36" fillId="35" borderId="21" xfId="0" applyFont="1" applyFill="1" applyBorder="1" applyAlignment="1" applyProtection="1">
      <alignment horizontal="center"/>
    </xf>
    <xf numFmtId="0" fontId="36" fillId="35" borderId="31" xfId="0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36" fillId="35" borderId="10" xfId="44" applyFont="1" applyFill="1" applyBorder="1" applyAlignment="1" applyProtection="1">
      <alignment horizontal="center" vertical="center" wrapText="1"/>
      <protection locked="0"/>
    </xf>
    <xf numFmtId="0" fontId="36" fillId="36" borderId="44" xfId="10" applyFont="1" applyFill="1" applyBorder="1" applyAlignment="1" applyProtection="1">
      <alignment horizontal="left" vertical="center"/>
    </xf>
    <xf numFmtId="0" fontId="36" fillId="36" borderId="45" xfId="10" applyFont="1" applyFill="1" applyBorder="1" applyAlignment="1" applyProtection="1">
      <alignment horizontal="left" vertical="center"/>
    </xf>
    <xf numFmtId="0" fontId="36" fillId="35" borderId="32" xfId="44" applyFont="1" applyFill="1" applyBorder="1" applyAlignment="1" applyProtection="1">
      <alignment horizontal="center" vertical="center"/>
      <protection locked="0"/>
    </xf>
    <xf numFmtId="0" fontId="36" fillId="36" borderId="49" xfId="10" applyFont="1" applyFill="1" applyBorder="1" applyAlignment="1" applyProtection="1">
      <alignment horizontal="center" vertical="center"/>
    </xf>
    <xf numFmtId="0" fontId="37" fillId="35" borderId="42" xfId="43" applyFont="1" applyFill="1" applyBorder="1" applyAlignment="1" applyProtection="1">
      <alignment horizontal="right" vertical="center"/>
    </xf>
    <xf numFmtId="0" fontId="28" fillId="35" borderId="0" xfId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5" fillId="35" borderId="21" xfId="0" applyFont="1" applyFill="1" applyBorder="1" applyAlignment="1" applyProtection="1">
      <alignment horizontal="center" vertical="center" wrapText="1"/>
    </xf>
    <xf numFmtId="0" fontId="35" fillId="35" borderId="31" xfId="0" applyFont="1" applyFill="1" applyBorder="1" applyAlignment="1" applyProtection="1">
      <alignment horizontal="center" vertical="center" wrapText="1"/>
    </xf>
    <xf numFmtId="0" fontId="37" fillId="34" borderId="32" xfId="43" applyFont="1" applyFill="1" applyBorder="1" applyAlignment="1" applyProtection="1">
      <alignment horizontal="right" vertical="center"/>
    </xf>
    <xf numFmtId="0" fontId="37" fillId="35" borderId="32" xfId="43" applyFont="1" applyFill="1" applyBorder="1" applyAlignment="1" applyProtection="1">
      <alignment horizontal="right" vertical="center"/>
    </xf>
    <xf numFmtId="0" fontId="37" fillId="35" borderId="43" xfId="43" applyFont="1" applyFill="1" applyBorder="1" applyAlignment="1" applyProtection="1">
      <alignment horizontal="right" vertical="center"/>
    </xf>
    <xf numFmtId="0" fontId="37" fillId="34" borderId="25" xfId="24" applyFont="1" applyFill="1" applyBorder="1" applyAlignment="1" applyProtection="1">
      <alignment horizontal="left" vertical="center" wrapText="1"/>
      <protection locked="0"/>
    </xf>
    <xf numFmtId="0" fontId="37" fillId="34" borderId="10" xfId="24" applyFont="1" applyFill="1" applyBorder="1" applyAlignment="1" applyProtection="1">
      <alignment horizontal="left" vertical="center" wrapText="1"/>
      <protection locked="0"/>
    </xf>
    <xf numFmtId="0" fontId="37" fillId="0" borderId="25" xfId="0" applyFont="1" applyFill="1" applyBorder="1" applyAlignment="1" applyProtection="1">
      <alignment horizontal="left" vertical="center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41" xfId="0" applyFont="1" applyFill="1" applyBorder="1" applyAlignment="1" applyProtection="1">
      <alignment horizontal="left" vertical="center" wrapText="1"/>
      <protection locked="0"/>
    </xf>
    <xf numFmtId="0" fontId="37" fillId="0" borderId="42" xfId="0" applyFont="1" applyFill="1" applyBorder="1" applyAlignment="1" applyProtection="1">
      <alignment horizontal="left" vertical="center" wrapText="1"/>
      <protection locked="0"/>
    </xf>
    <xf numFmtId="3" fontId="37" fillId="0" borderId="42" xfId="0" applyNumberFormat="1" applyFont="1" applyBorder="1" applyAlignment="1" applyProtection="1">
      <alignment horizontal="right" vertical="center" wrapText="1"/>
    </xf>
    <xf numFmtId="3" fontId="37" fillId="0" borderId="43" xfId="0" applyNumberFormat="1" applyFont="1" applyBorder="1" applyAlignment="1" applyProtection="1">
      <alignment horizontal="right" vertical="center" wrapText="1"/>
    </xf>
    <xf numFmtId="3" fontId="37" fillId="0" borderId="42" xfId="0" applyNumberFormat="1" applyFont="1" applyBorder="1" applyAlignment="1" applyProtection="1">
      <alignment horizontal="right" vertical="center"/>
    </xf>
    <xf numFmtId="3" fontId="36" fillId="34" borderId="45" xfId="0" applyNumberFormat="1" applyFont="1" applyFill="1" applyBorder="1" applyAlignment="1" applyProtection="1">
      <alignment horizontal="center" vertical="center"/>
    </xf>
    <xf numFmtId="3" fontId="37" fillId="36" borderId="10" xfId="24" applyNumberFormat="1" applyFont="1" applyFill="1" applyBorder="1" applyAlignment="1" applyProtection="1">
      <alignment horizontal="right" vertical="center" wrapText="1"/>
    </xf>
    <xf numFmtId="3" fontId="37" fillId="36" borderId="32" xfId="24" applyNumberFormat="1" applyFont="1" applyFill="1" applyBorder="1" applyAlignment="1" applyProtection="1">
      <alignment horizontal="right" vertical="center" wrapText="1"/>
    </xf>
    <xf numFmtId="3" fontId="36" fillId="34" borderId="46" xfId="0" applyNumberFormat="1" applyFont="1" applyFill="1" applyBorder="1" applyAlignment="1" applyProtection="1">
      <alignment horizontal="center" vertical="center"/>
    </xf>
    <xf numFmtId="3" fontId="36" fillId="36" borderId="45" xfId="0" applyNumberFormat="1" applyFont="1" applyFill="1" applyBorder="1" applyAlignment="1" applyProtection="1">
      <alignment horizontal="center" vertical="center"/>
    </xf>
    <xf numFmtId="3" fontId="36" fillId="36" borderId="46" xfId="0" applyNumberFormat="1" applyFont="1" applyFill="1" applyBorder="1" applyAlignment="1" applyProtection="1">
      <alignment horizontal="center" vertical="center"/>
    </xf>
    <xf numFmtId="0" fontId="36" fillId="34" borderId="44" xfId="24" applyFont="1" applyFill="1" applyBorder="1" applyAlignment="1" applyProtection="1">
      <alignment horizontal="center" vertical="center" wrapText="1"/>
      <protection locked="0"/>
    </xf>
    <xf numFmtId="0" fontId="36" fillId="34" borderId="45" xfId="24" applyFont="1" applyFill="1" applyBorder="1" applyAlignment="1" applyProtection="1">
      <alignment horizontal="center" vertical="center" wrapText="1"/>
      <protection locked="0"/>
    </xf>
    <xf numFmtId="3" fontId="37" fillId="36" borderId="10" xfId="24" applyNumberFormat="1" applyFont="1" applyFill="1" applyBorder="1" applyAlignment="1" applyProtection="1">
      <alignment horizontal="right" vertical="center"/>
    </xf>
    <xf numFmtId="0" fontId="37" fillId="36" borderId="25" xfId="24" applyFont="1" applyFill="1" applyBorder="1" applyAlignment="1" applyProtection="1">
      <alignment horizontal="left" vertical="center" wrapText="1"/>
    </xf>
    <xf numFmtId="0" fontId="37" fillId="36" borderId="10" xfId="24" applyFont="1" applyFill="1" applyBorder="1" applyAlignment="1" applyProtection="1">
      <alignment horizontal="left" vertical="center" wrapText="1"/>
    </xf>
    <xf numFmtId="0" fontId="31" fillId="33" borderId="0" xfId="0" applyFont="1" applyFill="1" applyAlignment="1" applyProtection="1">
      <alignment horizontal="left" vertical="top" wrapText="1"/>
      <protection locked="0"/>
    </xf>
    <xf numFmtId="0" fontId="36" fillId="36" borderId="44" xfId="0" applyFont="1" applyFill="1" applyBorder="1" applyAlignment="1" applyProtection="1">
      <alignment horizontal="center" vertical="center"/>
    </xf>
    <xf numFmtId="0" fontId="36" fillId="36" borderId="45" xfId="0" applyFont="1" applyFill="1" applyBorder="1" applyAlignment="1" applyProtection="1">
      <alignment horizontal="center" vertical="center"/>
    </xf>
    <xf numFmtId="0" fontId="36" fillId="36" borderId="31" xfId="0" applyFont="1" applyFill="1" applyBorder="1" applyAlignment="1" applyProtection="1">
      <alignment horizontal="center" vertical="center"/>
      <protection locked="0"/>
    </xf>
    <xf numFmtId="0" fontId="37" fillId="0" borderId="25" xfId="0" applyFont="1" applyFill="1" applyBorder="1" applyAlignment="1" applyProtection="1">
      <alignment horizontal="left" vertical="center" indent="1"/>
      <protection locked="0"/>
    </xf>
    <xf numFmtId="0" fontId="37" fillId="0" borderId="10" xfId="0" applyFont="1" applyFill="1" applyBorder="1" applyAlignment="1" applyProtection="1">
      <alignment horizontal="left" vertical="center" indent="1"/>
      <protection locked="0"/>
    </xf>
    <xf numFmtId="0" fontId="37" fillId="36" borderId="25" xfId="24" applyFont="1" applyFill="1" applyBorder="1" applyAlignment="1" applyProtection="1">
      <alignment horizontal="left" vertical="center" indent="1"/>
      <protection locked="0"/>
    </xf>
    <xf numFmtId="0" fontId="37" fillId="36" borderId="10" xfId="24" applyFont="1" applyFill="1" applyBorder="1" applyAlignment="1" applyProtection="1">
      <alignment horizontal="left" vertical="center" indent="1"/>
      <protection locked="0"/>
    </xf>
    <xf numFmtId="3" fontId="37" fillId="0" borderId="10" xfId="24" applyNumberFormat="1" applyFont="1" applyFill="1" applyBorder="1" applyAlignment="1" applyProtection="1">
      <alignment horizontal="right" vertical="center"/>
    </xf>
    <xf numFmtId="0" fontId="36" fillId="36" borderId="44" xfId="10" applyFont="1" applyFill="1" applyBorder="1" applyAlignment="1" applyProtection="1">
      <alignment horizontal="center" vertical="center"/>
      <protection locked="0"/>
    </xf>
    <xf numFmtId="0" fontId="36" fillId="36" borderId="45" xfId="10" applyFont="1" applyFill="1" applyBorder="1" applyAlignment="1" applyProtection="1">
      <alignment horizontal="center" vertical="center"/>
      <protection locked="0"/>
    </xf>
    <xf numFmtId="0" fontId="36" fillId="33" borderId="20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  <protection locked="0"/>
    </xf>
    <xf numFmtId="0" fontId="36" fillId="33" borderId="25" xfId="0" applyFont="1" applyFill="1" applyBorder="1" applyAlignment="1" applyProtection="1">
      <alignment horizontal="center" vertical="center"/>
      <protection locked="0"/>
    </xf>
    <xf numFmtId="0" fontId="36" fillId="33" borderId="10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</xf>
    <xf numFmtId="0" fontId="36" fillId="33" borderId="31" xfId="0" applyFont="1" applyFill="1" applyBorder="1" applyAlignment="1" applyProtection="1">
      <alignment horizontal="center" vertical="center"/>
    </xf>
    <xf numFmtId="0" fontId="36" fillId="33" borderId="10" xfId="0" applyFont="1" applyFill="1" applyBorder="1" applyAlignment="1" applyProtection="1">
      <alignment horizontal="center" vertical="center" wrapText="1"/>
      <protection locked="0"/>
    </xf>
    <xf numFmtId="0" fontId="36" fillId="33" borderId="32" xfId="0" applyFont="1" applyFill="1" applyBorder="1" applyAlignment="1" applyProtection="1">
      <alignment horizontal="center" vertical="center" wrapText="1"/>
      <protection locked="0"/>
    </xf>
    <xf numFmtId="0" fontId="37" fillId="0" borderId="41" xfId="0" applyFont="1" applyFill="1" applyBorder="1" applyAlignment="1" applyProtection="1">
      <alignment horizontal="left" vertical="center" indent="1"/>
      <protection locked="0"/>
    </xf>
    <xf numFmtId="0" fontId="37" fillId="0" borderId="42" xfId="0" applyFont="1" applyFill="1" applyBorder="1" applyAlignment="1" applyProtection="1">
      <alignment horizontal="left" vertical="center" indent="1"/>
      <protection locked="0"/>
    </xf>
    <xf numFmtId="3" fontId="36" fillId="33" borderId="45" xfId="10" applyNumberFormat="1" applyFont="1" applyFill="1" applyBorder="1" applyAlignment="1" applyProtection="1">
      <alignment horizontal="center" vertical="center"/>
    </xf>
    <xf numFmtId="3" fontId="36" fillId="33" borderId="46" xfId="10" applyNumberFormat="1" applyFont="1" applyFill="1" applyBorder="1" applyAlignment="1" applyProtection="1">
      <alignment horizontal="center" vertical="center"/>
    </xf>
    <xf numFmtId="3" fontId="37" fillId="0" borderId="42" xfId="24" applyNumberFormat="1" applyFont="1" applyFill="1" applyBorder="1" applyAlignment="1" applyProtection="1">
      <alignment horizontal="right" vertical="center"/>
    </xf>
    <xf numFmtId="0" fontId="36" fillId="33" borderId="44" xfId="10" applyFont="1" applyFill="1" applyBorder="1" applyAlignment="1" applyProtection="1">
      <alignment horizontal="center" vertical="center"/>
      <protection locked="0"/>
    </xf>
    <xf numFmtId="0" fontId="36" fillId="33" borderId="45" xfId="1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37" fillId="0" borderId="41" xfId="24" applyFont="1" applyFill="1" applyBorder="1" applyAlignment="1" applyProtection="1">
      <alignment horizontal="left" vertical="center" indent="1"/>
      <protection locked="0"/>
    </xf>
    <xf numFmtId="0" fontId="37" fillId="0" borderId="42" xfId="24" applyFont="1" applyFill="1" applyBorder="1" applyAlignment="1" applyProtection="1">
      <alignment horizontal="left" vertical="center" indent="1"/>
      <protection locked="0"/>
    </xf>
    <xf numFmtId="0" fontId="36" fillId="35" borderId="44" xfId="10" applyFont="1" applyFill="1" applyBorder="1" applyAlignment="1" applyProtection="1">
      <alignment horizontal="center" vertical="center" wrapText="1"/>
      <protection locked="0"/>
    </xf>
    <xf numFmtId="0" fontId="36" fillId="35" borderId="45" xfId="10" applyFont="1" applyFill="1" applyBorder="1" applyAlignment="1" applyProtection="1">
      <alignment horizontal="center" vertical="center" wrapText="1"/>
      <protection locked="0"/>
    </xf>
    <xf numFmtId="3" fontId="36" fillId="35" borderId="46" xfId="10" applyNumberFormat="1" applyFont="1" applyFill="1" applyBorder="1" applyAlignment="1" applyProtection="1">
      <alignment horizontal="center" vertical="center"/>
    </xf>
    <xf numFmtId="0" fontId="36" fillId="35" borderId="22" xfId="0" applyFont="1" applyFill="1" applyBorder="1" applyAlignment="1" applyProtection="1">
      <alignment horizontal="center" vertical="center" wrapText="1"/>
      <protection locked="0"/>
    </xf>
    <xf numFmtId="0" fontId="36" fillId="35" borderId="23" xfId="0" applyFont="1" applyFill="1" applyBorder="1" applyAlignment="1" applyProtection="1">
      <alignment horizontal="center" vertical="center" wrapText="1"/>
      <protection locked="0"/>
    </xf>
    <xf numFmtId="0" fontId="36" fillId="35" borderId="24" xfId="0" applyFont="1" applyFill="1" applyBorder="1" applyAlignment="1" applyProtection="1">
      <alignment horizontal="center" vertical="center" wrapText="1"/>
      <protection locked="0"/>
    </xf>
    <xf numFmtId="3" fontId="37" fillId="35" borderId="29" xfId="0" applyNumberFormat="1" applyFont="1" applyFill="1" applyBorder="1" applyAlignment="1" applyProtection="1">
      <alignment horizontal="right" vertical="center" wrapText="1"/>
    </xf>
    <xf numFmtId="3" fontId="37" fillId="35" borderId="37" xfId="0" applyNumberFormat="1" applyFont="1" applyFill="1" applyBorder="1" applyAlignment="1" applyProtection="1">
      <alignment horizontal="right" vertical="center" wrapText="1"/>
    </xf>
    <xf numFmtId="3" fontId="37" fillId="35" borderId="30" xfId="0" applyNumberFormat="1" applyFont="1" applyFill="1" applyBorder="1" applyAlignment="1" applyProtection="1">
      <alignment horizontal="right" vertical="center" wrapText="1"/>
    </xf>
    <xf numFmtId="0" fontId="37" fillId="34" borderId="41" xfId="0" applyFont="1" applyFill="1" applyBorder="1" applyAlignment="1" applyProtection="1">
      <alignment horizontal="left" vertical="center" wrapText="1"/>
      <protection locked="0"/>
    </xf>
    <xf numFmtId="0" fontId="37" fillId="34" borderId="42" xfId="0" applyFont="1" applyFill="1" applyBorder="1" applyAlignment="1" applyProtection="1">
      <alignment horizontal="left" vertical="center" wrapText="1"/>
      <protection locked="0"/>
    </xf>
  </cellXfs>
  <cellStyles count="46">
    <cellStyle name="20% - akcent 1 2" xfId="35"/>
    <cellStyle name="20% - akcent 2 2" xfId="36"/>
    <cellStyle name="20% - akcent 3" xfId="24" builtinId="38"/>
    <cellStyle name="20% - akcent 3 2" xfId="37"/>
    <cellStyle name="20% - akcent 4 2" xfId="38"/>
    <cellStyle name="20% - akcent 5" xfId="28" builtinId="46" customBuiltin="1"/>
    <cellStyle name="20% - akcent 6" xfId="32" builtinId="50" customBuiltin="1"/>
    <cellStyle name="40% - akcent 1" xfId="18" builtinId="31" customBuiltin="1"/>
    <cellStyle name="40% - akcent 2" xfId="21" builtinId="35" customBuiltin="1"/>
    <cellStyle name="40% - akcent 3 2" xfId="39"/>
    <cellStyle name="40% - akcent 4" xfId="26" builtinId="43" customBuiltin="1"/>
    <cellStyle name="40% - akcent 5" xfId="29" builtinId="47" customBuiltin="1"/>
    <cellStyle name="40% - akcent 6" xfId="33" builtinId="51" customBuiltin="1"/>
    <cellStyle name="60% - akcent 1" xfId="19" builtinId="32" customBuiltin="1"/>
    <cellStyle name="60% - akcent 2" xfId="22" builtinId="36" customBuiltin="1"/>
    <cellStyle name="60% - akcent 3 2" xfId="40"/>
    <cellStyle name="60% - akcent 4 2" xfId="41"/>
    <cellStyle name="60% -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e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tygodniowy'!$C$54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tygodniowy'!$G$54:$R$54</c:f>
              <c:numCache>
                <c:formatCode>General</c:formatCode>
                <c:ptCount val="12"/>
                <c:pt idx="0">
                  <c:v>509</c:v>
                </c:pt>
                <c:pt idx="2">
                  <c:v>1605</c:v>
                </c:pt>
                <c:pt idx="4">
                  <c:v>231</c:v>
                </c:pt>
                <c:pt idx="6">
                  <c:v>664</c:v>
                </c:pt>
                <c:pt idx="8">
                  <c:v>137</c:v>
                </c:pt>
                <c:pt idx="10">
                  <c:v>407</c:v>
                </c:pt>
              </c:numCache>
            </c:numRef>
          </c:val>
        </c:ser>
        <c:ser>
          <c:idx val="1"/>
          <c:order val="1"/>
          <c:tx>
            <c:strRef>
              <c:f>'Meldunek tygodniowy'!$C$55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tygodniowy'!$G$55:$R$55</c:f>
              <c:numCache>
                <c:formatCode>General</c:formatCode>
                <c:ptCount val="12"/>
                <c:pt idx="0">
                  <c:v>150</c:v>
                </c:pt>
                <c:pt idx="2">
                  <c:v>200</c:v>
                </c:pt>
                <c:pt idx="4">
                  <c:v>184</c:v>
                </c:pt>
                <c:pt idx="6">
                  <c:v>318</c:v>
                </c:pt>
                <c:pt idx="8">
                  <c:v>19</c:v>
                </c:pt>
                <c:pt idx="10">
                  <c:v>19</c:v>
                </c:pt>
              </c:numCache>
            </c:numRef>
          </c:val>
        </c:ser>
        <c:ser>
          <c:idx val="2"/>
          <c:order val="2"/>
          <c:tx>
            <c:strRef>
              <c:f>'Meldunek tygodniowy'!$C$56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tygodniowy'!$G$56:$R$56</c:f>
              <c:numCache>
                <c:formatCode>General</c:formatCode>
                <c:ptCount val="12"/>
                <c:pt idx="0">
                  <c:v>26</c:v>
                </c:pt>
                <c:pt idx="2">
                  <c:v>52</c:v>
                </c:pt>
                <c:pt idx="4">
                  <c:v>11</c:v>
                </c:pt>
                <c:pt idx="6">
                  <c:v>32</c:v>
                </c:pt>
                <c:pt idx="8">
                  <c:v>9</c:v>
                </c:pt>
                <c:pt idx="10">
                  <c:v>20</c:v>
                </c:pt>
              </c:numCache>
            </c:numRef>
          </c:val>
        </c:ser>
        <c:ser>
          <c:idx val="3"/>
          <c:order val="3"/>
          <c:tx>
            <c:strRef>
              <c:f>'Meldunek tygodniowy'!$C$57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tygodniowy'!$G$57:$R$57</c:f>
              <c:numCache>
                <c:formatCode>General</c:formatCode>
                <c:ptCount val="12"/>
                <c:pt idx="0">
                  <c:v>23</c:v>
                </c:pt>
                <c:pt idx="2">
                  <c:v>53</c:v>
                </c:pt>
                <c:pt idx="4">
                  <c:v>6</c:v>
                </c:pt>
                <c:pt idx="6">
                  <c:v>9</c:v>
                </c:pt>
                <c:pt idx="8">
                  <c:v>3</c:v>
                </c:pt>
                <c:pt idx="10">
                  <c:v>6</c:v>
                </c:pt>
              </c:numCache>
            </c:numRef>
          </c:val>
        </c:ser>
        <c:ser>
          <c:idx val="5"/>
          <c:order val="4"/>
          <c:tx>
            <c:strRef>
              <c:f>'Meldunek tygodniowy'!$C$58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tygodniowy'!$G$58:$R$58</c:f>
              <c:numCache>
                <c:formatCode>General</c:formatCode>
                <c:ptCount val="12"/>
                <c:pt idx="0">
                  <c:v>11</c:v>
                </c:pt>
                <c:pt idx="2">
                  <c:v>16</c:v>
                </c:pt>
                <c:pt idx="4">
                  <c:v>13</c:v>
                </c:pt>
                <c:pt idx="6">
                  <c:v>33</c:v>
                </c:pt>
                <c:pt idx="8">
                  <c:v>1</c:v>
                </c:pt>
                <c:pt idx="10">
                  <c:v>4</c:v>
                </c:pt>
              </c:numCache>
            </c:numRef>
          </c:val>
        </c:ser>
        <c:ser>
          <c:idx val="4"/>
          <c:order val="5"/>
          <c:tx>
            <c:strRef>
              <c:f>'Meldunek tygodniowy'!$C$59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tygodniowy'!$G$59:$R$59</c:f>
              <c:numCache>
                <c:formatCode>General</c:formatCode>
                <c:ptCount val="12"/>
                <c:pt idx="0">
                  <c:v>244</c:v>
                </c:pt>
                <c:pt idx="2">
                  <c:v>297</c:v>
                </c:pt>
                <c:pt idx="4">
                  <c:v>53</c:v>
                </c:pt>
                <c:pt idx="6">
                  <c:v>76</c:v>
                </c:pt>
                <c:pt idx="8">
                  <c:v>10</c:v>
                </c:pt>
                <c:pt idx="10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81130368"/>
        <c:axId val="481131904"/>
        <c:axId val="0"/>
      </c:bar3DChart>
      <c:catAx>
        <c:axId val="48113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481131904"/>
        <c:crosses val="autoZero"/>
        <c:auto val="1"/>
        <c:lblAlgn val="ctr"/>
        <c:lblOffset val="100"/>
        <c:noMultiLvlLbl val="0"/>
      </c:catAx>
      <c:valAx>
        <c:axId val="4811319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4811303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tygodniowy'!$B$256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tygodniowy'!$J$255,'Meldunek tygodniowy'!$M$255,'Meldunek tygodniowy'!$P$255,'Meldunek tygodniowy'!$S$255,'Meldunek tygodniowy'!$V$255)</c:f>
              <c:strCache>
                <c:ptCount val="5"/>
                <c:pt idx="0">
                  <c:v>28.07.2017 - 03.08.2017</c:v>
                </c:pt>
                <c:pt idx="1">
                  <c:v>04.08.2017 - 10.08.2017</c:v>
                </c:pt>
                <c:pt idx="2">
                  <c:v>11.08.2017 - 17.08.2017</c:v>
                </c:pt>
                <c:pt idx="3">
                  <c:v>18.08.2017 - 24.08.2017</c:v>
                </c:pt>
                <c:pt idx="4">
                  <c:v>25.08.2017 - 31.08.2017</c:v>
                </c:pt>
              </c:strCache>
            </c:strRef>
          </c:cat>
          <c:val>
            <c:numRef>
              <c:f>('Meldunek tygodniowy'!$J$256,'Meldunek tygodniowy'!$M$256,'Meldunek tygodniowy'!$P$256,'Meldunek tygodniowy'!$S$256,'Meldunek tygodniowy'!$V$256)</c:f>
              <c:numCache>
                <c:formatCode>#,##0</c:formatCode>
                <c:ptCount val="5"/>
                <c:pt idx="0">
                  <c:v>1646</c:v>
                </c:pt>
                <c:pt idx="1">
                  <c:v>1657</c:v>
                </c:pt>
                <c:pt idx="2">
                  <c:v>1676</c:v>
                </c:pt>
                <c:pt idx="3">
                  <c:v>1624</c:v>
                </c:pt>
                <c:pt idx="4">
                  <c:v>1617</c:v>
                </c:pt>
              </c:numCache>
            </c:numRef>
          </c:val>
        </c:ser>
        <c:ser>
          <c:idx val="1"/>
          <c:order val="1"/>
          <c:tx>
            <c:strRef>
              <c:f>'Meldunek tygodniowy'!$B$257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tygodniowy'!$J$255,'Meldunek tygodniowy'!$M$255,'Meldunek tygodniowy'!$P$255,'Meldunek tygodniowy'!$S$255,'Meldunek tygodniowy'!$V$255)</c:f>
              <c:strCache>
                <c:ptCount val="5"/>
                <c:pt idx="0">
                  <c:v>28.07.2017 - 03.08.2017</c:v>
                </c:pt>
                <c:pt idx="1">
                  <c:v>04.08.2017 - 10.08.2017</c:v>
                </c:pt>
                <c:pt idx="2">
                  <c:v>11.08.2017 - 17.08.2017</c:v>
                </c:pt>
                <c:pt idx="3">
                  <c:v>18.08.2017 - 24.08.2017</c:v>
                </c:pt>
                <c:pt idx="4">
                  <c:v>25.08.2017 - 31.08.2017</c:v>
                </c:pt>
              </c:strCache>
            </c:strRef>
          </c:cat>
          <c:val>
            <c:numRef>
              <c:f>('Meldunek tygodniowy'!$J$257,'Meldunek tygodniowy'!$M$257,'Meldunek tygodniowy'!$P$257,'Meldunek tygodniowy'!$S$257,'Meldunek tygodniowy'!$V$257)</c:f>
              <c:numCache>
                <c:formatCode>#,##0</c:formatCode>
                <c:ptCount val="5"/>
                <c:pt idx="0">
                  <c:v>2157</c:v>
                </c:pt>
                <c:pt idx="1">
                  <c:v>2148</c:v>
                </c:pt>
                <c:pt idx="2">
                  <c:v>2146</c:v>
                </c:pt>
                <c:pt idx="3">
                  <c:v>2148</c:v>
                </c:pt>
                <c:pt idx="4">
                  <c:v>2108</c:v>
                </c:pt>
              </c:numCache>
            </c:numRef>
          </c:val>
        </c:ser>
        <c:ser>
          <c:idx val="5"/>
          <c:order val="2"/>
          <c:tx>
            <c:strRef>
              <c:f>'Meldunek tygodniowy'!$B$260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tygodniowy'!$J$255,'Meldunek tygodniowy'!$M$255,'Meldunek tygodniowy'!$P$255,'Meldunek tygodniowy'!$S$255,'Meldunek tygodniowy'!$V$255)</c:f>
              <c:strCache>
                <c:ptCount val="5"/>
                <c:pt idx="0">
                  <c:v>28.07.2017 - 03.08.2017</c:v>
                </c:pt>
                <c:pt idx="1">
                  <c:v>04.08.2017 - 10.08.2017</c:v>
                </c:pt>
                <c:pt idx="2">
                  <c:v>11.08.2017 - 17.08.2017</c:v>
                </c:pt>
                <c:pt idx="3">
                  <c:v>18.08.2017 - 24.08.2017</c:v>
                </c:pt>
                <c:pt idx="4">
                  <c:v>25.08.2017 - 31.08.2017</c:v>
                </c:pt>
              </c:strCache>
            </c:strRef>
          </c:cat>
          <c:val>
            <c:numRef>
              <c:f>('Meldunek tygodniowy'!$J$260,'Meldunek tygodniowy'!$M$260,'Meldunek tygodniowy'!$P$260,'Meldunek tygodniowy'!$S$260,'Meldunek tygodniowy'!$V$260)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481308032"/>
        <c:axId val="481309824"/>
        <c:axId val="0"/>
      </c:bar3DChart>
      <c:catAx>
        <c:axId val="481308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81309824"/>
        <c:crosses val="autoZero"/>
        <c:auto val="1"/>
        <c:lblAlgn val="ctr"/>
        <c:lblOffset val="100"/>
        <c:noMultiLvlLbl val="0"/>
      </c:catAx>
      <c:valAx>
        <c:axId val="48130982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481308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tygodniowy'!$C$418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tygodniowy'!$L$417:$U$417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tygodniowy'!$L$418:$U$418</c:f>
              <c:numCache>
                <c:formatCode>#,##0</c:formatCode>
                <c:ptCount val="10"/>
                <c:pt idx="0">
                  <c:v>3310</c:v>
                </c:pt>
                <c:pt idx="2">
                  <c:v>671</c:v>
                </c:pt>
                <c:pt idx="3">
                  <c:v>545</c:v>
                </c:pt>
                <c:pt idx="4">
                  <c:v>464</c:v>
                </c:pt>
                <c:pt idx="5">
                  <c:v>50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1004</c:v>
                </c:pt>
              </c:numCache>
            </c:numRef>
          </c:val>
        </c:ser>
        <c:ser>
          <c:idx val="0"/>
          <c:order val="1"/>
          <c:tx>
            <c:strRef>
              <c:f>'Meldunek tygodniowy'!$C$419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tygodniowy'!$L$417:$U$417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tygodniowy'!$L$419:$U$419</c:f>
              <c:numCache>
                <c:formatCode>#,##0</c:formatCode>
                <c:ptCount val="10"/>
                <c:pt idx="0">
                  <c:v>412</c:v>
                </c:pt>
                <c:pt idx="2">
                  <c:v>109</c:v>
                </c:pt>
                <c:pt idx="3">
                  <c:v>55</c:v>
                </c:pt>
                <c:pt idx="4">
                  <c:v>34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69</c:v>
                </c:pt>
              </c:numCache>
            </c:numRef>
          </c:val>
        </c:ser>
        <c:ser>
          <c:idx val="1"/>
          <c:order val="2"/>
          <c:tx>
            <c:strRef>
              <c:f>'Meldunek tygodniowy'!$C$420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tygodniowy'!$L$417:$U$417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tygodniowy'!$L$420:$U$420</c:f>
              <c:numCache>
                <c:formatCode>#,##0</c:formatCode>
                <c:ptCount val="10"/>
                <c:pt idx="0">
                  <c:v>82</c:v>
                </c:pt>
                <c:pt idx="2">
                  <c:v>31</c:v>
                </c:pt>
                <c:pt idx="3">
                  <c:v>8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</c:numCache>
            </c:numRef>
          </c:val>
        </c:ser>
        <c:ser>
          <c:idx val="2"/>
          <c:order val="3"/>
          <c:tx>
            <c:strRef>
              <c:f>'Meldunek tygodniowy'!$C$421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tygodniowy'!$L$417:$U$417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tygodniowy'!$L$421:$U$421</c:f>
              <c:numCache>
                <c:formatCode>#,##0</c:formatCode>
                <c:ptCount val="10"/>
                <c:pt idx="0">
                  <c:v>6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</c:ser>
        <c:ser>
          <c:idx val="3"/>
          <c:order val="4"/>
          <c:tx>
            <c:strRef>
              <c:f>'Meldunek tygodniowy'!$C$422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tygodniowy'!$L$417:$U$417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tygodniowy'!$L$422:$U$422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tygodniowy'!$C$423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tygodniowy'!$L$417:$U$417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tygodniowy'!$L$423:$U$423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5"/>
          <c:order val="6"/>
          <c:tx>
            <c:strRef>
              <c:f>'Meldunek tygodniowy'!$C$424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tygodniowy'!$L$417:$U$417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tygodniowy'!$L$424:$U$424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tygodniowy'!$C$425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tygodniowy'!$L$417:$U$417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tygodniowy'!$L$425:$U$425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tygodniowy'!$C$426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tygodniowy'!$L$417:$U$417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tygodniowy'!$L$426:$U$426</c:f>
              <c:numCache>
                <c:formatCode>#,##0</c:formatCode>
                <c:ptCount val="10"/>
                <c:pt idx="0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tygodniowy'!$C$427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tygodniowy'!$L$417:$U$417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tygodniowy'!$L$427:$U$427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'Meldunek tygodniowy'!$C$428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tygodniowy'!$L$417:$U$417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tygodniowy'!$L$428:$U$428</c:f>
              <c:numCache>
                <c:formatCode>#,##0</c:formatCode>
                <c:ptCount val="10"/>
                <c:pt idx="0">
                  <c:v>868</c:v>
                </c:pt>
                <c:pt idx="2">
                  <c:v>268</c:v>
                </c:pt>
                <c:pt idx="3">
                  <c:v>47</c:v>
                </c:pt>
                <c:pt idx="4">
                  <c:v>56</c:v>
                </c:pt>
                <c:pt idx="5">
                  <c:v>97</c:v>
                </c:pt>
                <c:pt idx="6">
                  <c:v>28</c:v>
                </c:pt>
                <c:pt idx="7">
                  <c:v>0</c:v>
                </c:pt>
                <c:pt idx="8">
                  <c:v>126</c:v>
                </c:pt>
                <c:pt idx="9">
                  <c:v>145</c:v>
                </c:pt>
              </c:numCache>
            </c:numRef>
          </c:val>
        </c:ser>
        <c:ser>
          <c:idx val="11"/>
          <c:order val="11"/>
          <c:tx>
            <c:strRef>
              <c:f>'Meldunek tygodniowy'!$C$429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tygodniowy'!$L$417:$U$417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tygodniowy'!$L$429:$U$429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</c:ser>
        <c:ser>
          <c:idx val="12"/>
          <c:order val="12"/>
          <c:tx>
            <c:strRef>
              <c:f>'Meldunek tygodniowy'!$C$430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tygodniowy'!$L$417:$U$417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tygodniowy'!$L$430:$U$430</c:f>
              <c:numCache>
                <c:formatCode>#,##0</c:formatCode>
                <c:ptCount val="10"/>
                <c:pt idx="0">
                  <c:v>10</c:v>
                </c:pt>
                <c:pt idx="2">
                  <c:v>10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'Meldunek tygodniowy'!$C$431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tygodniowy'!$L$417:$U$417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tygodniowy'!$L$431:$U$431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tygodniowy'!$C$432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tygodniowy'!$L$417:$U$417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tygodniowy'!$L$432:$U$432</c:f>
              <c:numCache>
                <c:formatCode>#,##0</c:formatCode>
                <c:ptCount val="10"/>
                <c:pt idx="0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81411456"/>
        <c:axId val="481412992"/>
        <c:axId val="0"/>
      </c:bar3DChart>
      <c:catAx>
        <c:axId val="48141145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412992"/>
        <c:crosses val="autoZero"/>
        <c:auto val="1"/>
        <c:lblAlgn val="ctr"/>
        <c:lblOffset val="100"/>
        <c:noMultiLvlLbl val="0"/>
      </c:catAx>
      <c:valAx>
        <c:axId val="4814129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411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tygodniowy'!$G$22:$R$22</c:f>
              <c:numCache>
                <c:formatCode>General</c:formatCode>
                <c:ptCount val="12"/>
                <c:pt idx="0">
                  <c:v>51</c:v>
                </c:pt>
                <c:pt idx="2">
                  <c:v>139</c:v>
                </c:pt>
                <c:pt idx="4">
                  <c:v>34</c:v>
                </c:pt>
                <c:pt idx="6">
                  <c:v>95</c:v>
                </c:pt>
                <c:pt idx="8">
                  <c:v>12</c:v>
                </c:pt>
                <c:pt idx="10">
                  <c:v>39</c:v>
                </c:pt>
              </c:numCache>
            </c:numRef>
          </c:val>
        </c:ser>
        <c:ser>
          <c:idx val="1"/>
          <c:order val="1"/>
          <c:tx>
            <c:strRef>
              <c:f>'Meldunek tygodniowy'!$C$23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tygodniowy'!$G$23:$R$23</c:f>
              <c:numCache>
                <c:formatCode>General</c:formatCode>
                <c:ptCount val="12"/>
                <c:pt idx="0">
                  <c:v>18</c:v>
                </c:pt>
                <c:pt idx="2">
                  <c:v>25</c:v>
                </c:pt>
                <c:pt idx="4">
                  <c:v>28</c:v>
                </c:pt>
                <c:pt idx="6">
                  <c:v>45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'Meldunek tygodniowy'!$C$24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tygodniowy'!$G$24:$R$24</c:f>
              <c:numCache>
                <c:formatCode>General</c:formatCode>
                <c:ptCount val="12"/>
                <c:pt idx="0">
                  <c:v>5</c:v>
                </c:pt>
                <c:pt idx="2">
                  <c:v>9</c:v>
                </c:pt>
                <c:pt idx="4">
                  <c:v>2</c:v>
                </c:pt>
                <c:pt idx="6">
                  <c:v>6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tygodniowy'!$C$25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tygodniowy'!$G$25:$R$25</c:f>
              <c:numCache>
                <c:formatCode>General</c:formatCode>
                <c:ptCount val="12"/>
                <c:pt idx="0">
                  <c:v>2</c:v>
                </c:pt>
                <c:pt idx="2">
                  <c:v>2</c:v>
                </c:pt>
                <c:pt idx="4">
                  <c:v>1</c:v>
                </c:pt>
                <c:pt idx="6">
                  <c:v>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tygodniowy'!$C$26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tygodniowy'!$G$26:$R$26</c:f>
              <c:numCache>
                <c:formatCode>General</c:formatCode>
                <c:ptCount val="12"/>
                <c:pt idx="0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tygodniowy'!$G$27:$R$27</c:f>
              <c:numCache>
                <c:formatCode>General</c:formatCode>
                <c:ptCount val="12"/>
                <c:pt idx="0">
                  <c:v>35</c:v>
                </c:pt>
                <c:pt idx="2">
                  <c:v>51</c:v>
                </c:pt>
                <c:pt idx="4">
                  <c:v>7</c:v>
                </c:pt>
                <c:pt idx="6">
                  <c:v>13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82845056"/>
        <c:axId val="482846592"/>
        <c:axId val="0"/>
      </c:bar3DChart>
      <c:catAx>
        <c:axId val="482845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482846592"/>
        <c:crosses val="autoZero"/>
        <c:auto val="1"/>
        <c:lblAlgn val="ctr"/>
        <c:lblOffset val="100"/>
        <c:noMultiLvlLbl val="0"/>
      </c:catAx>
      <c:valAx>
        <c:axId val="48284659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4828450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tygodniowy'!$G$306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tygodniowy'!$K$304:$K$305,'Meldunek tygodniowy'!$M$304:$M$305,'Meldunek tygodniowy'!$O$304:$O$305,'Meldunek tygodniowy'!$Q$304:$Q$305)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01.08.2017 - 31.08.2017 r.</c:v>
                  </c:pt>
                </c:lvl>
              </c:multiLvlStrCache>
            </c:multiLvlStrRef>
          </c:cat>
          <c:val>
            <c:numRef>
              <c:f>('Meldunek tygodniowy'!$K$306,'Meldunek tygodniowy'!$M$306,'Meldunek tygodniowy'!$O$306,'Meldunek tygodniowy'!$Q$306)</c:f>
              <c:numCache>
                <c:formatCode>#,##0</c:formatCode>
                <c:ptCount val="4"/>
                <c:pt idx="0">
                  <c:v>13958</c:v>
                </c:pt>
                <c:pt idx="1">
                  <c:v>7628</c:v>
                </c:pt>
                <c:pt idx="2">
                  <c:v>1169</c:v>
                </c:pt>
                <c:pt idx="3">
                  <c:v>436</c:v>
                </c:pt>
              </c:numCache>
            </c:numRef>
          </c:val>
        </c:ser>
        <c:ser>
          <c:idx val="2"/>
          <c:order val="1"/>
          <c:tx>
            <c:strRef>
              <c:f>'Meldunek tygodniowy'!$G$307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tygodniowy'!$K$304:$K$305,'Meldunek tygodniowy'!$M$304:$M$305,'Meldunek tygodniowy'!$O$304:$O$305,'Meldunek tygodniowy'!$Q$304:$Q$305)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01.08.2017 - 31.08.2017 r.</c:v>
                  </c:pt>
                </c:lvl>
              </c:multiLvlStrCache>
            </c:multiLvlStrRef>
          </c:cat>
          <c:val>
            <c:numRef>
              <c:f>('Meldunek tygodniowy'!$K$307,'Meldunek tygodniowy'!$M$307,'Meldunek tygodniowy'!$O$307,'Meldunek tygodniowy'!$Q$307)</c:f>
              <c:numCache>
                <c:formatCode>#,##0</c:formatCode>
                <c:ptCount val="4"/>
                <c:pt idx="0">
                  <c:v>1311</c:v>
                </c:pt>
                <c:pt idx="1">
                  <c:v>856</c:v>
                </c:pt>
                <c:pt idx="2">
                  <c:v>132</c:v>
                </c:pt>
                <c:pt idx="3">
                  <c:v>72</c:v>
                </c:pt>
              </c:numCache>
            </c:numRef>
          </c:val>
        </c:ser>
        <c:ser>
          <c:idx val="4"/>
          <c:order val="2"/>
          <c:tx>
            <c:strRef>
              <c:f>'Meldunek tygodniowy'!$G$308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tygodniowy'!$K$304:$K$305,'Meldunek tygodniowy'!$M$304:$M$305,'Meldunek tygodniowy'!$O$304:$O$305,'Meldunek tygodniowy'!$Q$304:$Q$305)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01.08.2017 - 31.08.2017 r.</c:v>
                  </c:pt>
                </c:lvl>
              </c:multiLvlStrCache>
            </c:multiLvlStrRef>
          </c:cat>
          <c:val>
            <c:numRef>
              <c:f>('Meldunek tygodniowy'!$K$308,'Meldunek tygodniowy'!$M$308,'Meldunek tygodniowy'!$O$308,'Meldunek tygodniowy'!$Q$308)</c:f>
              <c:numCache>
                <c:formatCode>#,##0</c:formatCode>
                <c:ptCount val="4"/>
                <c:pt idx="0">
                  <c:v>255</c:v>
                </c:pt>
                <c:pt idx="1">
                  <c:v>160</c:v>
                </c:pt>
                <c:pt idx="2">
                  <c:v>29</c:v>
                </c:pt>
                <c:pt idx="3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2868608"/>
        <c:axId val="483931264"/>
        <c:axId val="0"/>
      </c:bar3DChart>
      <c:catAx>
        <c:axId val="482868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3931264"/>
        <c:crosses val="autoZero"/>
        <c:auto val="1"/>
        <c:lblAlgn val="ctr"/>
        <c:lblOffset val="100"/>
        <c:noMultiLvlLbl val="0"/>
      </c:catAx>
      <c:valAx>
        <c:axId val="4839312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82868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tygodniowy'!$D$481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tygodniowy'!$H$480:$K$480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tygodniowy'!$H$481:$K$481</c:f>
              <c:numCache>
                <c:formatCode>#,##0</c:formatCode>
                <c:ptCount val="4"/>
                <c:pt idx="0">
                  <c:v>91561</c:v>
                </c:pt>
                <c:pt idx="3">
                  <c:v>91620</c:v>
                </c:pt>
              </c:numCache>
            </c:numRef>
          </c:val>
        </c:ser>
        <c:ser>
          <c:idx val="1"/>
          <c:order val="1"/>
          <c:tx>
            <c:strRef>
              <c:f>'Meldunek tygodniowy'!$D$482</c:f>
              <c:strCache>
                <c:ptCount val="1"/>
                <c:pt idx="0">
                  <c:v>konsul RP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tygodniowy'!$H$480:$K$480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tygodniowy'!$H$482:$K$482</c:f>
              <c:numCache>
                <c:formatCode>#,##0</c:formatCode>
                <c:ptCount val="4"/>
                <c:pt idx="0">
                  <c:v>2788</c:v>
                </c:pt>
                <c:pt idx="3">
                  <c:v>2917</c:v>
                </c:pt>
              </c:numCache>
            </c:numRef>
          </c:val>
        </c:ser>
        <c:ser>
          <c:idx val="0"/>
          <c:order val="2"/>
          <c:tx>
            <c:strRef>
              <c:f>'Meldunek tygodniowy'!$D$483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tygodniowy'!$H$480:$K$480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tygodniowy'!$H$483:$K$483</c:f>
              <c:numCache>
                <c:formatCode>#,##0</c:formatCode>
                <c:ptCount val="4"/>
                <c:pt idx="0">
                  <c:v>2484</c:v>
                </c:pt>
                <c:pt idx="3">
                  <c:v>2459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3965568"/>
        <c:axId val="483975552"/>
        <c:axId val="483919616"/>
      </c:bar3DChart>
      <c:catAx>
        <c:axId val="48396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975552"/>
        <c:crosses val="autoZero"/>
        <c:auto val="1"/>
        <c:lblAlgn val="ctr"/>
        <c:lblOffset val="100"/>
        <c:noMultiLvlLbl val="0"/>
      </c:catAx>
      <c:valAx>
        <c:axId val="48397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965568"/>
        <c:crosses val="autoZero"/>
        <c:crossBetween val="between"/>
      </c:valAx>
      <c:serAx>
        <c:axId val="4839196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975552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tygodniowy'!$G$339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tygodniowy'!$K$337:$K$338,'Meldunek tygodniowy'!$M$337:$M$338,'Meldunek tygodniowy'!$O$337:$O$338,'Meldunek tygodniowy'!$Q$337:$Q$338)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01.01.2017 - 31.08.2017 r.</c:v>
                  </c:pt>
                </c:lvl>
              </c:multiLvlStrCache>
            </c:multiLvlStrRef>
          </c:cat>
          <c:val>
            <c:numRef>
              <c:f>('Meldunek tygodniowy'!$K$339,'Meldunek tygodniowy'!$M$339,'Meldunek tygodniowy'!$O$339,'Meldunek tygodniowy'!$Q$339)</c:f>
              <c:numCache>
                <c:formatCode>#,##0</c:formatCode>
                <c:ptCount val="4"/>
                <c:pt idx="0">
                  <c:v>103791</c:v>
                </c:pt>
                <c:pt idx="1">
                  <c:v>70397</c:v>
                </c:pt>
                <c:pt idx="2">
                  <c:v>8288</c:v>
                </c:pt>
                <c:pt idx="3">
                  <c:v>3421</c:v>
                </c:pt>
              </c:numCache>
            </c:numRef>
          </c:val>
        </c:ser>
        <c:ser>
          <c:idx val="2"/>
          <c:order val="1"/>
          <c:tx>
            <c:strRef>
              <c:f>'Meldunek tygodniowy'!$G$340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tygodniowy'!$K$337:$K$338,'Meldunek tygodniowy'!$M$337:$M$338,'Meldunek tygodniowy'!$O$337:$O$338,'Meldunek tygodniowy'!$Q$337:$Q$338)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01.01.2017 - 31.08.2017 r.</c:v>
                  </c:pt>
                </c:lvl>
              </c:multiLvlStrCache>
            </c:multiLvlStrRef>
          </c:cat>
          <c:val>
            <c:numRef>
              <c:f>('Meldunek tygodniowy'!$K$340,'Meldunek tygodniowy'!$M$340,'Meldunek tygodniowy'!$O$340,'Meldunek tygodniowy'!$Q$340)</c:f>
              <c:numCache>
                <c:formatCode>#,##0</c:formatCode>
                <c:ptCount val="4"/>
                <c:pt idx="0">
                  <c:v>12554</c:v>
                </c:pt>
                <c:pt idx="1">
                  <c:v>9126</c:v>
                </c:pt>
                <c:pt idx="2">
                  <c:v>919</c:v>
                </c:pt>
                <c:pt idx="3">
                  <c:v>498</c:v>
                </c:pt>
              </c:numCache>
            </c:numRef>
          </c:val>
        </c:ser>
        <c:ser>
          <c:idx val="4"/>
          <c:order val="2"/>
          <c:tx>
            <c:strRef>
              <c:f>'Meldunek tygodniowy'!$G$341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tygodniowy'!$K$337:$K$338,'Meldunek tygodniowy'!$M$337:$M$338,'Meldunek tygodniowy'!$O$337:$O$338,'Meldunek tygodniowy'!$Q$337:$Q$338)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01.01.2017 - 31.08.2017 r.</c:v>
                  </c:pt>
                </c:lvl>
              </c:multiLvlStrCache>
            </c:multiLvlStrRef>
          </c:cat>
          <c:val>
            <c:numRef>
              <c:f>('Meldunek tygodniowy'!$K$341,'Meldunek tygodniowy'!$M$341,'Meldunek tygodniowy'!$O$341,'Meldunek tygodniowy'!$Q$341)</c:f>
              <c:numCache>
                <c:formatCode>#,##0</c:formatCode>
                <c:ptCount val="4"/>
                <c:pt idx="0">
                  <c:v>2341</c:v>
                </c:pt>
                <c:pt idx="1">
                  <c:v>1183</c:v>
                </c:pt>
                <c:pt idx="2">
                  <c:v>195</c:v>
                </c:pt>
                <c:pt idx="3">
                  <c:v>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4011008"/>
        <c:axId val="484012800"/>
        <c:axId val="0"/>
      </c:bar3DChart>
      <c:catAx>
        <c:axId val="484011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4012800"/>
        <c:crosses val="autoZero"/>
        <c:auto val="1"/>
        <c:lblAlgn val="ctr"/>
        <c:lblOffset val="100"/>
        <c:noMultiLvlLbl val="0"/>
      </c:catAx>
      <c:valAx>
        <c:axId val="4840128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840110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100854</xdr:colOff>
      <xdr:row>72</xdr:row>
      <xdr:rowOff>158750</xdr:rowOff>
    </xdr:from>
    <xdr:to>
      <xdr:col>24</xdr:col>
      <xdr:colOff>119904</xdr:colOff>
      <xdr:row>91</xdr:row>
      <xdr:rowOff>10086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265</xdr:row>
      <xdr:rowOff>65086</xdr:rowOff>
    </xdr:from>
    <xdr:to>
      <xdr:col>23</xdr:col>
      <xdr:colOff>9525</xdr:colOff>
      <xdr:row>279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434</xdr:row>
      <xdr:rowOff>111125</xdr:rowOff>
    </xdr:from>
    <xdr:to>
      <xdr:col>23</xdr:col>
      <xdr:colOff>1</xdr:colOff>
      <xdr:row>455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</xdr:row>
      <xdr:rowOff>142193</xdr:rowOff>
    </xdr:from>
    <xdr:to>
      <xdr:col>23</xdr:col>
      <xdr:colOff>238126</xdr:colOff>
      <xdr:row>47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310</xdr:row>
      <xdr:rowOff>9526</xdr:rowOff>
    </xdr:from>
    <xdr:to>
      <xdr:col>23</xdr:col>
      <xdr:colOff>9525</xdr:colOff>
      <xdr:row>324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485</xdr:row>
      <xdr:rowOff>1</xdr:rowOff>
    </xdr:from>
    <xdr:to>
      <xdr:col>21</xdr:col>
      <xdr:colOff>238125</xdr:colOff>
      <xdr:row>500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173</xdr:row>
      <xdr:rowOff>0</xdr:rowOff>
    </xdr:from>
    <xdr:to>
      <xdr:col>20</xdr:col>
      <xdr:colOff>234084</xdr:colOff>
      <xdr:row>173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56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347</xdr:row>
      <xdr:rowOff>0</xdr:rowOff>
    </xdr:from>
    <xdr:to>
      <xdr:col>22</xdr:col>
      <xdr:colOff>266700</xdr:colOff>
      <xdr:row>360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92</xdr:row>
      <xdr:rowOff>31751</xdr:rowOff>
    </xdr:from>
    <xdr:to>
      <xdr:col>25</xdr:col>
      <xdr:colOff>21167</xdr:colOff>
      <xdr:row>144</xdr:row>
      <xdr:rowOff>0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162</xdr:row>
      <xdr:rowOff>0</xdr:rowOff>
    </xdr:from>
    <xdr:to>
      <xdr:col>25</xdr:col>
      <xdr:colOff>10584</xdr:colOff>
      <xdr:row>173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209</xdr:row>
      <xdr:rowOff>190499</xdr:rowOff>
    </xdr:from>
    <xdr:to>
      <xdr:col>25</xdr:col>
      <xdr:colOff>10584</xdr:colOff>
      <xdr:row>246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281</xdr:row>
      <xdr:rowOff>0</xdr:rowOff>
    </xdr:from>
    <xdr:to>
      <xdr:col>25</xdr:col>
      <xdr:colOff>10584</xdr:colOff>
      <xdr:row>293</xdr:row>
      <xdr:rowOff>0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370</xdr:row>
      <xdr:rowOff>190499</xdr:rowOff>
    </xdr:from>
    <xdr:to>
      <xdr:col>25</xdr:col>
      <xdr:colOff>10584</xdr:colOff>
      <xdr:row>401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459</xdr:row>
      <xdr:rowOff>0</xdr:rowOff>
    </xdr:from>
    <xdr:to>
      <xdr:col>25</xdr:col>
      <xdr:colOff>10584</xdr:colOff>
      <xdr:row>475</xdr:row>
      <xdr:rowOff>0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502</xdr:row>
      <xdr:rowOff>0</xdr:rowOff>
    </xdr:from>
    <xdr:to>
      <xdr:col>25</xdr:col>
      <xdr:colOff>10584</xdr:colOff>
      <xdr:row>505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526</xdr:row>
      <xdr:rowOff>0</xdr:rowOff>
    </xdr:from>
    <xdr:to>
      <xdr:col>25</xdr:col>
      <xdr:colOff>10584</xdr:colOff>
      <xdr:row>531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549</xdr:row>
      <xdr:rowOff>190499</xdr:rowOff>
    </xdr:from>
    <xdr:to>
      <xdr:col>25</xdr:col>
      <xdr:colOff>10584</xdr:colOff>
      <xdr:row>567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3</xdr:row>
      <xdr:rowOff>9853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76525" cy="58135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Z582"/>
  <sheetViews>
    <sheetView showGridLines="0" tabSelected="1" zoomScale="85" zoomScaleNormal="85" zoomScaleSheetLayoutView="85" zoomScalePageLayoutView="70" workbookViewId="0">
      <selection activeCell="X7" sqref="X7"/>
    </sheetView>
  </sheetViews>
  <sheetFormatPr defaultColWidth="4.140625" defaultRowHeight="15" x14ac:dyDescent="0.25"/>
  <cols>
    <col min="1" max="13" width="5" style="3" customWidth="1"/>
    <col min="14" max="14" width="6.7109375" style="3" customWidth="1"/>
    <col min="15" max="20" width="5" style="3" customWidth="1"/>
    <col min="21" max="21" width="6.7109375" style="3" customWidth="1"/>
    <col min="22" max="22" width="4.85546875" style="3" customWidth="1"/>
    <col min="23" max="23" width="4.28515625" style="3" customWidth="1"/>
    <col min="24" max="24" width="5" style="3" customWidth="1"/>
    <col min="25" max="25" width="3.85546875" style="6" customWidth="1"/>
    <col min="26" max="16384" width="4.140625" style="3"/>
  </cols>
  <sheetData>
    <row r="1" spans="1:26" x14ac:dyDescent="0.25">
      <c r="T1" s="56"/>
      <c r="U1" s="57"/>
      <c r="V1" s="57"/>
      <c r="W1" s="57"/>
      <c r="X1" s="57"/>
      <c r="Y1" s="57"/>
      <c r="Z1" s="57"/>
    </row>
    <row r="2" spans="1:26" x14ac:dyDescent="0.25">
      <c r="Q2" s="5"/>
      <c r="T2" s="57"/>
      <c r="U2" s="57"/>
      <c r="V2" s="57"/>
      <c r="W2" s="57"/>
      <c r="X2" s="57"/>
      <c r="Y2" s="57"/>
      <c r="Z2" s="57"/>
    </row>
    <row r="3" spans="1:26" x14ac:dyDescent="0.25">
      <c r="T3" s="57"/>
      <c r="U3" s="57"/>
      <c r="V3" s="57"/>
      <c r="W3" s="57"/>
      <c r="X3" s="57"/>
      <c r="Y3" s="57"/>
      <c r="Z3" s="57"/>
    </row>
    <row r="4" spans="1:26" x14ac:dyDescent="0.25">
      <c r="T4" s="57"/>
      <c r="U4" s="57"/>
      <c r="V4" s="57"/>
      <c r="W4" s="57"/>
      <c r="X4" s="57"/>
      <c r="Y4" s="57"/>
      <c r="Z4" s="57"/>
    </row>
    <row r="5" spans="1:26" x14ac:dyDescent="0.25">
      <c r="E5" s="239" t="s">
        <v>68</v>
      </c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T5" s="57"/>
      <c r="U5" s="57"/>
      <c r="V5" s="57"/>
      <c r="W5" s="57"/>
      <c r="X5" s="57"/>
      <c r="Y5" s="57"/>
      <c r="Z5" s="57"/>
    </row>
    <row r="6" spans="1:26" x14ac:dyDescent="0.25"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T6" s="57"/>
      <c r="U6" s="57"/>
      <c r="V6" s="57"/>
      <c r="W6" s="57"/>
      <c r="X6" s="57"/>
      <c r="Y6" s="57"/>
      <c r="Z6" s="57"/>
    </row>
    <row r="7" spans="1:26" x14ac:dyDescent="0.25"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T7" s="57"/>
      <c r="U7" s="57"/>
      <c r="V7" s="57"/>
      <c r="W7" s="57"/>
      <c r="X7" s="57"/>
      <c r="Y7" s="57"/>
      <c r="Z7" s="57"/>
    </row>
    <row r="8" spans="1:26" x14ac:dyDescent="0.25"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T8" s="57"/>
      <c r="U8" s="57"/>
      <c r="V8" s="57"/>
      <c r="W8" s="57"/>
      <c r="X8" s="57"/>
      <c r="Y8" s="57"/>
      <c r="Z8" s="57"/>
    </row>
    <row r="9" spans="1:26" ht="19.5" x14ac:dyDescent="0.3">
      <c r="E9" s="215" t="str">
        <f>CONCATENATE("w okresie ",Arkusz18!A2," - ",Arkusz18!B2," r.")</f>
        <v>w okresie 01.08.2017 - 31.08.2017 r.</v>
      </c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T9" s="57"/>
      <c r="U9" s="57"/>
      <c r="V9" s="57"/>
      <c r="W9" s="57"/>
      <c r="X9" s="57"/>
      <c r="Y9" s="57"/>
      <c r="Z9" s="57"/>
    </row>
    <row r="10" spans="1:26" x14ac:dyDescent="0.25">
      <c r="T10" s="57"/>
      <c r="U10" s="57"/>
      <c r="V10" s="57"/>
      <c r="W10" s="57"/>
      <c r="X10" s="57"/>
      <c r="Y10" s="57"/>
      <c r="Z10" s="57"/>
    </row>
    <row r="11" spans="1:26" x14ac:dyDescent="0.25">
      <c r="T11" s="57"/>
      <c r="U11" s="57"/>
      <c r="V11" s="57"/>
      <c r="W11" s="57"/>
      <c r="X11" s="57"/>
      <c r="Y11" s="57"/>
      <c r="Z11" s="57"/>
    </row>
    <row r="12" spans="1:26" x14ac:dyDescent="0.25">
      <c r="T12" s="57"/>
      <c r="U12" s="57"/>
      <c r="V12" s="57"/>
      <c r="W12" s="57"/>
      <c r="X12" s="57"/>
      <c r="Y12" s="57"/>
      <c r="Z12" s="57"/>
    </row>
    <row r="13" spans="1:26" x14ac:dyDescent="0.25">
      <c r="T13" s="57"/>
      <c r="U13" s="57"/>
      <c r="V13" s="57"/>
      <c r="W13" s="57"/>
      <c r="X13" s="57"/>
      <c r="Y13" s="57"/>
      <c r="Z13" s="57"/>
    </row>
    <row r="14" spans="1:26" ht="18" x14ac:dyDescent="0.25">
      <c r="A14" s="8" t="s">
        <v>69</v>
      </c>
      <c r="F14" s="9"/>
      <c r="T14" s="57"/>
      <c r="U14" s="57"/>
      <c r="V14" s="57"/>
      <c r="W14" s="57"/>
      <c r="X14" s="57"/>
      <c r="Y14" s="57"/>
      <c r="Z14" s="57"/>
    </row>
    <row r="15" spans="1:26" x14ac:dyDescent="0.25">
      <c r="F15" s="9"/>
      <c r="T15" s="57"/>
      <c r="U15" s="57"/>
      <c r="V15" s="57"/>
      <c r="W15" s="57"/>
      <c r="X15" s="57"/>
      <c r="Y15" s="57"/>
      <c r="Z15" s="57"/>
    </row>
    <row r="16" spans="1:26" x14ac:dyDescent="0.25">
      <c r="A16" s="240" t="s">
        <v>148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2" ht="15.75" thickBo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2" x14ac:dyDescent="0.25">
      <c r="C19" s="132" t="s">
        <v>0</v>
      </c>
      <c r="D19" s="133"/>
      <c r="E19" s="133"/>
      <c r="F19" s="133"/>
      <c r="G19" s="126" t="str">
        <f>CONCATENATE(Arkusz18!A2," - ",Arkusz18!B2," r.")</f>
        <v>01.08.2017 - 31.08.2017 r.</v>
      </c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8"/>
    </row>
    <row r="20" spans="1:22" x14ac:dyDescent="0.25">
      <c r="C20" s="134"/>
      <c r="D20" s="135"/>
      <c r="E20" s="135"/>
      <c r="F20" s="135"/>
      <c r="G20" s="120" t="s">
        <v>31</v>
      </c>
      <c r="H20" s="124"/>
      <c r="I20" s="124"/>
      <c r="J20" s="125"/>
      <c r="K20" s="120" t="s">
        <v>32</v>
      </c>
      <c r="L20" s="124"/>
      <c r="M20" s="124"/>
      <c r="N20" s="125"/>
      <c r="O20" s="120" t="s">
        <v>107</v>
      </c>
      <c r="P20" s="124"/>
      <c r="Q20" s="124"/>
      <c r="R20" s="125"/>
      <c r="S20" s="120" t="s">
        <v>56</v>
      </c>
      <c r="T20" s="124"/>
      <c r="U20" s="124"/>
      <c r="V20" s="121"/>
    </row>
    <row r="21" spans="1:22" ht="15" customHeight="1" x14ac:dyDescent="0.25">
      <c r="C21" s="134"/>
      <c r="D21" s="135"/>
      <c r="E21" s="135"/>
      <c r="F21" s="135"/>
      <c r="G21" s="122" t="s">
        <v>30</v>
      </c>
      <c r="H21" s="123"/>
      <c r="I21" s="120" t="s">
        <v>9</v>
      </c>
      <c r="J21" s="125"/>
      <c r="K21" s="122" t="s">
        <v>33</v>
      </c>
      <c r="L21" s="123"/>
      <c r="M21" s="120" t="s">
        <v>9</v>
      </c>
      <c r="N21" s="125"/>
      <c r="O21" s="122" t="s">
        <v>30</v>
      </c>
      <c r="P21" s="123"/>
      <c r="Q21" s="120" t="s">
        <v>9</v>
      </c>
      <c r="R21" s="125"/>
      <c r="S21" s="122" t="s">
        <v>30</v>
      </c>
      <c r="T21" s="123"/>
      <c r="U21" s="120" t="s">
        <v>9</v>
      </c>
      <c r="V21" s="121"/>
    </row>
    <row r="22" spans="1:22" x14ac:dyDescent="0.25">
      <c r="C22" s="171" t="str">
        <f>Arkusz2!B2</f>
        <v>ROSJA</v>
      </c>
      <c r="D22" s="172"/>
      <c r="E22" s="172"/>
      <c r="F22" s="172"/>
      <c r="G22" s="139">
        <f>Arkusz2!F2</f>
        <v>51</v>
      </c>
      <c r="H22" s="141"/>
      <c r="I22" s="139">
        <f>Arkusz2!F8</f>
        <v>139</v>
      </c>
      <c r="J22" s="141"/>
      <c r="K22" s="139">
        <f>SUM(Arkusz2!F14,-G22)</f>
        <v>34</v>
      </c>
      <c r="L22" s="141"/>
      <c r="M22" s="139">
        <f>SUM(Arkusz2!F20,-I22)</f>
        <v>95</v>
      </c>
      <c r="N22" s="141"/>
      <c r="O22" s="139">
        <f>Arkusz2!F26</f>
        <v>12</v>
      </c>
      <c r="P22" s="141"/>
      <c r="Q22" s="139">
        <f>Arkusz2!F32</f>
        <v>39</v>
      </c>
      <c r="R22" s="141"/>
      <c r="S22" s="139">
        <f>SUM(Arkusz2!F14,O22)</f>
        <v>97</v>
      </c>
      <c r="T22" s="141"/>
      <c r="U22" s="139">
        <f>SUM(Arkusz2!F20,Q22)</f>
        <v>273</v>
      </c>
      <c r="V22" s="140"/>
    </row>
    <row r="23" spans="1:22" x14ac:dyDescent="0.25">
      <c r="C23" s="86" t="str">
        <f>Arkusz2!B3</f>
        <v>UKRAINA</v>
      </c>
      <c r="D23" s="87"/>
      <c r="E23" s="87"/>
      <c r="F23" s="87"/>
      <c r="G23" s="136">
        <f>Arkusz2!F3</f>
        <v>18</v>
      </c>
      <c r="H23" s="138"/>
      <c r="I23" s="136">
        <f>Arkusz2!F9</f>
        <v>25</v>
      </c>
      <c r="J23" s="138"/>
      <c r="K23" s="136">
        <f>SUM(Arkusz2!F15,-G23)</f>
        <v>28</v>
      </c>
      <c r="L23" s="138"/>
      <c r="M23" s="136">
        <f>SUM(Arkusz2!F21,-I23)</f>
        <v>45</v>
      </c>
      <c r="N23" s="138"/>
      <c r="O23" s="136">
        <f>Arkusz2!F27</f>
        <v>0</v>
      </c>
      <c r="P23" s="138"/>
      <c r="Q23" s="136">
        <f>Arkusz2!F33</f>
        <v>0</v>
      </c>
      <c r="R23" s="138"/>
      <c r="S23" s="136">
        <f>SUM(Arkusz2!F15,O23)</f>
        <v>46</v>
      </c>
      <c r="T23" s="138"/>
      <c r="U23" s="136">
        <f>SUM(Arkusz2!F21,Q23)</f>
        <v>70</v>
      </c>
      <c r="V23" s="137"/>
    </row>
    <row r="24" spans="1:22" x14ac:dyDescent="0.25">
      <c r="C24" s="171" t="str">
        <f>Arkusz2!B4</f>
        <v>TADŻYKISTAN</v>
      </c>
      <c r="D24" s="172"/>
      <c r="E24" s="172"/>
      <c r="F24" s="172"/>
      <c r="G24" s="139">
        <f>Arkusz2!F4</f>
        <v>5</v>
      </c>
      <c r="H24" s="141"/>
      <c r="I24" s="139">
        <f>Arkusz2!F10</f>
        <v>9</v>
      </c>
      <c r="J24" s="141"/>
      <c r="K24" s="139">
        <f>SUM(Arkusz2!F16,-G24)</f>
        <v>2</v>
      </c>
      <c r="L24" s="141"/>
      <c r="M24" s="139">
        <f>SUM(Arkusz2!F22,-I24)</f>
        <v>6</v>
      </c>
      <c r="N24" s="141"/>
      <c r="O24" s="139">
        <f>Arkusz2!F28</f>
        <v>0</v>
      </c>
      <c r="P24" s="141"/>
      <c r="Q24" s="139">
        <f>Arkusz2!F34</f>
        <v>0</v>
      </c>
      <c r="R24" s="141"/>
      <c r="S24" s="139">
        <f>SUM(Arkusz2!F16,O24)</f>
        <v>7</v>
      </c>
      <c r="T24" s="141"/>
      <c r="U24" s="139">
        <f>SUM(Arkusz2!F22,Q24)</f>
        <v>15</v>
      </c>
      <c r="V24" s="140"/>
    </row>
    <row r="25" spans="1:22" x14ac:dyDescent="0.25">
      <c r="C25" s="86" t="str">
        <f>Arkusz2!B5</f>
        <v>ARMENIA</v>
      </c>
      <c r="D25" s="87"/>
      <c r="E25" s="87"/>
      <c r="F25" s="87"/>
      <c r="G25" s="136">
        <f>Arkusz2!F5</f>
        <v>2</v>
      </c>
      <c r="H25" s="138"/>
      <c r="I25" s="136">
        <f>Arkusz2!F11</f>
        <v>2</v>
      </c>
      <c r="J25" s="138"/>
      <c r="K25" s="136">
        <f>SUM(Arkusz2!F17,-G25)</f>
        <v>1</v>
      </c>
      <c r="L25" s="138"/>
      <c r="M25" s="136">
        <f>SUM(Arkusz2!F23,-I25)</f>
        <v>4</v>
      </c>
      <c r="N25" s="138"/>
      <c r="O25" s="136">
        <f>Arkusz2!F29</f>
        <v>0</v>
      </c>
      <c r="P25" s="138"/>
      <c r="Q25" s="136">
        <f>Arkusz2!F35</f>
        <v>0</v>
      </c>
      <c r="R25" s="138"/>
      <c r="S25" s="136">
        <f>SUM(Arkusz2!F17,O25)</f>
        <v>3</v>
      </c>
      <c r="T25" s="138"/>
      <c r="U25" s="136">
        <f>SUM(Arkusz2!F23,Q25)</f>
        <v>6</v>
      </c>
      <c r="V25" s="137"/>
    </row>
    <row r="26" spans="1:22" x14ac:dyDescent="0.25">
      <c r="C26" s="171" t="str">
        <f>Arkusz2!B6</f>
        <v>GRUZJA</v>
      </c>
      <c r="D26" s="172"/>
      <c r="E26" s="172"/>
      <c r="F26" s="172"/>
      <c r="G26" s="139">
        <f>Arkusz2!F6</f>
        <v>1</v>
      </c>
      <c r="H26" s="141"/>
      <c r="I26" s="139">
        <f>Arkusz2!F12</f>
        <v>1</v>
      </c>
      <c r="J26" s="141"/>
      <c r="K26" s="139">
        <f>SUM(Arkusz2!F18,-G26)</f>
        <v>0</v>
      </c>
      <c r="L26" s="141"/>
      <c r="M26" s="139">
        <f>SUM(Arkusz2!F24,-I26)</f>
        <v>0</v>
      </c>
      <c r="N26" s="141"/>
      <c r="O26" s="139">
        <f>Arkusz2!F30</f>
        <v>0</v>
      </c>
      <c r="P26" s="141"/>
      <c r="Q26" s="139">
        <f>Arkusz2!F36</f>
        <v>0</v>
      </c>
      <c r="R26" s="141"/>
      <c r="S26" s="139">
        <f>SUM(Arkusz2!F18,O26)</f>
        <v>1</v>
      </c>
      <c r="T26" s="141"/>
      <c r="U26" s="139">
        <f>SUM(Arkusz2!F24,Q26)</f>
        <v>1</v>
      </c>
      <c r="V26" s="140"/>
    </row>
    <row r="27" spans="1:22" ht="15.75" thickBot="1" x14ac:dyDescent="0.3">
      <c r="C27" s="175" t="str">
        <f>Arkusz2!B7</f>
        <v>Pozostałe</v>
      </c>
      <c r="D27" s="176"/>
      <c r="E27" s="176"/>
      <c r="F27" s="176"/>
      <c r="G27" s="129">
        <f>Arkusz2!F7</f>
        <v>35</v>
      </c>
      <c r="H27" s="131"/>
      <c r="I27" s="129">
        <f>Arkusz2!F13</f>
        <v>51</v>
      </c>
      <c r="J27" s="131"/>
      <c r="K27" s="129">
        <f>SUM(Arkusz2!F19,-G27)</f>
        <v>7</v>
      </c>
      <c r="L27" s="131"/>
      <c r="M27" s="129">
        <f>SUM(Arkusz2!F25,-I27)</f>
        <v>13</v>
      </c>
      <c r="N27" s="131"/>
      <c r="O27" s="129">
        <f>Arkusz2!F31</f>
        <v>1</v>
      </c>
      <c r="P27" s="131"/>
      <c r="Q27" s="129">
        <f>Arkusz2!F37</f>
        <v>1</v>
      </c>
      <c r="R27" s="131"/>
      <c r="S27" s="129">
        <f>SUM(Arkusz2!F19,O27)</f>
        <v>43</v>
      </c>
      <c r="T27" s="131"/>
      <c r="U27" s="129">
        <f>SUM(Arkusz2!F25,Q27)</f>
        <v>65</v>
      </c>
      <c r="V27" s="130"/>
    </row>
    <row r="28" spans="1:22" ht="15.75" thickBot="1" x14ac:dyDescent="0.3">
      <c r="C28" s="173" t="s">
        <v>1</v>
      </c>
      <c r="D28" s="174"/>
      <c r="E28" s="174"/>
      <c r="F28" s="174"/>
      <c r="G28" s="213">
        <f>SUM(G22:G27)</f>
        <v>112</v>
      </c>
      <c r="H28" s="214"/>
      <c r="I28" s="213">
        <f>SUM(I22:I27)</f>
        <v>227</v>
      </c>
      <c r="J28" s="214"/>
      <c r="K28" s="213">
        <f>SUM(K22:K27)</f>
        <v>72</v>
      </c>
      <c r="L28" s="214"/>
      <c r="M28" s="213">
        <f>SUM(M22:M27)</f>
        <v>163</v>
      </c>
      <c r="N28" s="214"/>
      <c r="O28" s="213">
        <f>SUM(O22:O27)</f>
        <v>13</v>
      </c>
      <c r="P28" s="214"/>
      <c r="Q28" s="213">
        <f>SUM(Q22:Q27)</f>
        <v>40</v>
      </c>
      <c r="R28" s="214"/>
      <c r="S28" s="213">
        <f>SUM(S22:S27)</f>
        <v>197</v>
      </c>
      <c r="T28" s="214"/>
      <c r="U28" s="213">
        <f>SUM(U22:U27)</f>
        <v>430</v>
      </c>
      <c r="V28" s="237"/>
    </row>
    <row r="32" spans="1:22" x14ac:dyDescent="0.25">
      <c r="M32" s="11"/>
      <c r="N32" s="11"/>
      <c r="O32" s="11"/>
      <c r="P32" s="11"/>
      <c r="Q32" s="11"/>
      <c r="R32" s="11"/>
      <c r="S32" s="11"/>
    </row>
    <row r="33" spans="1:19" x14ac:dyDescent="0.25">
      <c r="M33" s="11"/>
      <c r="N33" s="11"/>
      <c r="O33" s="11"/>
      <c r="P33" s="11"/>
      <c r="Q33" s="11"/>
      <c r="R33" s="11"/>
      <c r="S33" s="11"/>
    </row>
    <row r="34" spans="1:19" x14ac:dyDescent="0.25">
      <c r="M34" s="11"/>
      <c r="N34" s="11"/>
      <c r="O34" s="11"/>
      <c r="P34" s="11"/>
      <c r="Q34" s="11"/>
      <c r="R34" s="11"/>
      <c r="S34" s="11"/>
    </row>
    <row r="35" spans="1:19" x14ac:dyDescent="0.25">
      <c r="M35" s="11"/>
      <c r="N35" s="11"/>
      <c r="O35" s="11"/>
      <c r="P35" s="11"/>
      <c r="Q35" s="11"/>
      <c r="R35" s="11"/>
      <c r="S35" s="11"/>
    </row>
    <row r="36" spans="1:19" x14ac:dyDescent="0.25">
      <c r="M36" s="11"/>
      <c r="N36" s="11"/>
      <c r="O36" s="11"/>
      <c r="P36" s="11"/>
      <c r="Q36" s="11"/>
      <c r="R36" s="11"/>
      <c r="S36" s="11"/>
    </row>
    <row r="37" spans="1:19" x14ac:dyDescent="0.25">
      <c r="M37" s="11"/>
      <c r="N37" s="11"/>
      <c r="O37" s="11"/>
      <c r="P37" s="11"/>
      <c r="Q37" s="11"/>
      <c r="R37" s="11"/>
      <c r="S37" s="11"/>
    </row>
    <row r="38" spans="1:19" x14ac:dyDescent="0.25">
      <c r="M38" s="11"/>
      <c r="N38" s="11"/>
      <c r="O38" s="11"/>
      <c r="P38" s="11"/>
      <c r="Q38" s="11"/>
      <c r="R38" s="11"/>
      <c r="S38" s="11"/>
    </row>
    <row r="39" spans="1:19" x14ac:dyDescent="0.25">
      <c r="M39" s="11"/>
      <c r="N39" s="11"/>
      <c r="O39" s="11"/>
      <c r="P39" s="11"/>
      <c r="Q39" s="11"/>
      <c r="R39" s="11"/>
      <c r="S39" s="11"/>
    </row>
    <row r="40" spans="1:19" x14ac:dyDescent="0.25">
      <c r="D40" s="232"/>
      <c r="E40" s="232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50" spans="1:26" ht="15.75" thickBot="1" x14ac:dyDescent="0.3"/>
    <row r="51" spans="1:26" x14ac:dyDescent="0.25">
      <c r="C51" s="132" t="s">
        <v>0</v>
      </c>
      <c r="D51" s="133"/>
      <c r="E51" s="133"/>
      <c r="F51" s="133"/>
      <c r="G51" s="200" t="str">
        <f>CONCATENATE(Arkusz18!C2," - ",Arkusz18!B2," r.")</f>
        <v>01.01.2017 - 31.08.2017 r.</v>
      </c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1"/>
    </row>
    <row r="52" spans="1:26" x14ac:dyDescent="0.25">
      <c r="C52" s="134"/>
      <c r="D52" s="135"/>
      <c r="E52" s="135"/>
      <c r="F52" s="135"/>
      <c r="G52" s="135" t="s">
        <v>31</v>
      </c>
      <c r="H52" s="135"/>
      <c r="I52" s="135"/>
      <c r="J52" s="135"/>
      <c r="K52" s="135" t="s">
        <v>32</v>
      </c>
      <c r="L52" s="135"/>
      <c r="M52" s="135"/>
      <c r="N52" s="135"/>
      <c r="O52" s="135" t="s">
        <v>145</v>
      </c>
      <c r="P52" s="135"/>
      <c r="Q52" s="135"/>
      <c r="R52" s="135"/>
      <c r="S52" s="135" t="s">
        <v>56</v>
      </c>
      <c r="T52" s="135"/>
      <c r="U52" s="135"/>
      <c r="V52" s="236"/>
    </row>
    <row r="53" spans="1:26" x14ac:dyDescent="0.25">
      <c r="C53" s="134"/>
      <c r="D53" s="135"/>
      <c r="E53" s="135"/>
      <c r="F53" s="135"/>
      <c r="G53" s="233" t="s">
        <v>30</v>
      </c>
      <c r="H53" s="233"/>
      <c r="I53" s="135" t="s">
        <v>9</v>
      </c>
      <c r="J53" s="135"/>
      <c r="K53" s="233" t="s">
        <v>33</v>
      </c>
      <c r="L53" s="233"/>
      <c r="M53" s="135" t="s">
        <v>9</v>
      </c>
      <c r="N53" s="135"/>
      <c r="O53" s="233" t="s">
        <v>30</v>
      </c>
      <c r="P53" s="233"/>
      <c r="Q53" s="135" t="s">
        <v>9</v>
      </c>
      <c r="R53" s="135"/>
      <c r="S53" s="233" t="s">
        <v>30</v>
      </c>
      <c r="T53" s="233"/>
      <c r="U53" s="135" t="s">
        <v>9</v>
      </c>
      <c r="V53" s="236"/>
    </row>
    <row r="54" spans="1:26" x14ac:dyDescent="0.25">
      <c r="C54" s="171" t="str">
        <f>Arkusz3!B2</f>
        <v>ROSJA</v>
      </c>
      <c r="D54" s="172"/>
      <c r="E54" s="172"/>
      <c r="F54" s="172"/>
      <c r="G54" s="146">
        <f>Arkusz3!F2</f>
        <v>509</v>
      </c>
      <c r="H54" s="146"/>
      <c r="I54" s="146">
        <f>Arkusz3!F8</f>
        <v>1605</v>
      </c>
      <c r="J54" s="146"/>
      <c r="K54" s="146">
        <f>SUM(Arkusz3!F14,-G54)</f>
        <v>231</v>
      </c>
      <c r="L54" s="146"/>
      <c r="M54" s="146">
        <f>SUM(Arkusz3!F20,-I54)</f>
        <v>664</v>
      </c>
      <c r="N54" s="146"/>
      <c r="O54" s="146">
        <f>Arkusz3!F26</f>
        <v>137</v>
      </c>
      <c r="P54" s="146"/>
      <c r="Q54" s="146">
        <f>Arkusz3!F32</f>
        <v>407</v>
      </c>
      <c r="R54" s="146"/>
      <c r="S54" s="146">
        <f>SUM(Arkusz3!F14,O54)</f>
        <v>877</v>
      </c>
      <c r="T54" s="146"/>
      <c r="U54" s="146">
        <f>SUM(Arkusz3!F20,Q54)</f>
        <v>2676</v>
      </c>
      <c r="V54" s="243"/>
    </row>
    <row r="55" spans="1:26" x14ac:dyDescent="0.25">
      <c r="C55" s="86" t="str">
        <f>Arkusz3!B3</f>
        <v>UKRAINA</v>
      </c>
      <c r="D55" s="87"/>
      <c r="E55" s="87"/>
      <c r="F55" s="87"/>
      <c r="G55" s="226">
        <f>Arkusz3!F3</f>
        <v>150</v>
      </c>
      <c r="H55" s="226"/>
      <c r="I55" s="226">
        <f>Arkusz3!F9</f>
        <v>200</v>
      </c>
      <c r="J55" s="226"/>
      <c r="K55" s="226">
        <f>SUM(Arkusz3!F15,-G55)</f>
        <v>184</v>
      </c>
      <c r="L55" s="226"/>
      <c r="M55" s="226">
        <f>SUM(Arkusz3!F21,-I55)</f>
        <v>318</v>
      </c>
      <c r="N55" s="226"/>
      <c r="O55" s="226">
        <f>Arkusz3!F27</f>
        <v>19</v>
      </c>
      <c r="P55" s="226"/>
      <c r="Q55" s="226">
        <f>Arkusz3!F33</f>
        <v>19</v>
      </c>
      <c r="R55" s="226"/>
      <c r="S55" s="226">
        <f>SUM(Arkusz3!F15,O55)</f>
        <v>353</v>
      </c>
      <c r="T55" s="226"/>
      <c r="U55" s="226">
        <f>SUM(Arkusz3!F21,Q55)</f>
        <v>537</v>
      </c>
      <c r="V55" s="244"/>
    </row>
    <row r="56" spans="1:26" x14ac:dyDescent="0.25">
      <c r="C56" s="171" t="str">
        <f>Arkusz3!B4</f>
        <v>TADŻYKISTAN</v>
      </c>
      <c r="D56" s="172"/>
      <c r="E56" s="172"/>
      <c r="F56" s="172"/>
      <c r="G56" s="146">
        <f>Arkusz3!F4</f>
        <v>26</v>
      </c>
      <c r="H56" s="146"/>
      <c r="I56" s="146">
        <f>Arkusz3!F10</f>
        <v>52</v>
      </c>
      <c r="J56" s="146"/>
      <c r="K56" s="146">
        <f>SUM(Arkusz3!F16,-G56)</f>
        <v>11</v>
      </c>
      <c r="L56" s="146"/>
      <c r="M56" s="146">
        <f>SUM(Arkusz3!F22,-I56)</f>
        <v>32</v>
      </c>
      <c r="N56" s="146"/>
      <c r="O56" s="146">
        <f>Arkusz3!F28</f>
        <v>9</v>
      </c>
      <c r="P56" s="146"/>
      <c r="Q56" s="146">
        <f>Arkusz3!F34</f>
        <v>20</v>
      </c>
      <c r="R56" s="146"/>
      <c r="S56" s="146">
        <f>SUM(Arkusz3!F16,O56)</f>
        <v>46</v>
      </c>
      <c r="T56" s="146"/>
      <c r="U56" s="146">
        <f>SUM(Arkusz3!F22,Q56)</f>
        <v>104</v>
      </c>
      <c r="V56" s="243"/>
    </row>
    <row r="57" spans="1:26" x14ac:dyDescent="0.25">
      <c r="C57" s="86" t="str">
        <f>Arkusz3!B5</f>
        <v>ARMENIA</v>
      </c>
      <c r="D57" s="87"/>
      <c r="E57" s="87"/>
      <c r="F57" s="87"/>
      <c r="G57" s="226">
        <f>Arkusz3!F5</f>
        <v>23</v>
      </c>
      <c r="H57" s="226"/>
      <c r="I57" s="226">
        <f>Arkusz3!F11</f>
        <v>53</v>
      </c>
      <c r="J57" s="226"/>
      <c r="K57" s="226">
        <f>SUM(Arkusz3!F17,-G57)</f>
        <v>6</v>
      </c>
      <c r="L57" s="226"/>
      <c r="M57" s="226">
        <f>SUM(Arkusz3!F23,-I57)</f>
        <v>9</v>
      </c>
      <c r="N57" s="226"/>
      <c r="O57" s="226">
        <f>Arkusz3!F29</f>
        <v>3</v>
      </c>
      <c r="P57" s="226"/>
      <c r="Q57" s="226">
        <f>Arkusz3!F35</f>
        <v>6</v>
      </c>
      <c r="R57" s="226"/>
      <c r="S57" s="226">
        <f>SUM(Arkusz3!F17,O57)</f>
        <v>32</v>
      </c>
      <c r="T57" s="226"/>
      <c r="U57" s="226">
        <f>SUM(Arkusz3!F23,Q57)</f>
        <v>68</v>
      </c>
      <c r="V57" s="244"/>
    </row>
    <row r="58" spans="1:26" x14ac:dyDescent="0.25">
      <c r="C58" s="171" t="str">
        <f>Arkusz3!B6</f>
        <v>GRUZJA</v>
      </c>
      <c r="D58" s="172"/>
      <c r="E58" s="172"/>
      <c r="F58" s="172"/>
      <c r="G58" s="146">
        <f>Arkusz3!F6</f>
        <v>11</v>
      </c>
      <c r="H58" s="146"/>
      <c r="I58" s="146">
        <f>Arkusz3!F12</f>
        <v>16</v>
      </c>
      <c r="J58" s="146"/>
      <c r="K58" s="146">
        <f>SUM(Arkusz3!F18,-G58)</f>
        <v>13</v>
      </c>
      <c r="L58" s="146"/>
      <c r="M58" s="146">
        <f>SUM(Arkusz3!F24,-I58)</f>
        <v>33</v>
      </c>
      <c r="N58" s="146"/>
      <c r="O58" s="146">
        <f>Arkusz3!F30</f>
        <v>1</v>
      </c>
      <c r="P58" s="146"/>
      <c r="Q58" s="146">
        <f>Arkusz3!F36</f>
        <v>4</v>
      </c>
      <c r="R58" s="146"/>
      <c r="S58" s="146">
        <f>SUM(Arkusz3!F18,O58)</f>
        <v>25</v>
      </c>
      <c r="T58" s="146"/>
      <c r="U58" s="146">
        <f>SUM(Arkusz3!F24,Q58)</f>
        <v>53</v>
      </c>
      <c r="V58" s="243"/>
    </row>
    <row r="59" spans="1:26" ht="15.75" thickBot="1" x14ac:dyDescent="0.3">
      <c r="C59" s="175" t="str">
        <f>Arkusz3!B7</f>
        <v>Pozostałe</v>
      </c>
      <c r="D59" s="176"/>
      <c r="E59" s="176"/>
      <c r="F59" s="176"/>
      <c r="G59" s="238">
        <f>Arkusz3!F7</f>
        <v>244</v>
      </c>
      <c r="H59" s="238"/>
      <c r="I59" s="238">
        <f>Arkusz3!F13</f>
        <v>297</v>
      </c>
      <c r="J59" s="238"/>
      <c r="K59" s="238">
        <f>SUM(Arkusz3!F19,-G59)</f>
        <v>53</v>
      </c>
      <c r="L59" s="238"/>
      <c r="M59" s="238">
        <f>SUM(Arkusz3!F25,-I59)</f>
        <v>76</v>
      </c>
      <c r="N59" s="238"/>
      <c r="O59" s="238">
        <f>Arkusz3!F31</f>
        <v>10</v>
      </c>
      <c r="P59" s="238"/>
      <c r="Q59" s="238">
        <f>Arkusz3!F37</f>
        <v>14</v>
      </c>
      <c r="R59" s="238"/>
      <c r="S59" s="238">
        <f>SUM(Arkusz3!F19,O59)</f>
        <v>307</v>
      </c>
      <c r="T59" s="238"/>
      <c r="U59" s="238">
        <f>SUM(Arkusz3!F25,Q59)</f>
        <v>387</v>
      </c>
      <c r="V59" s="245"/>
    </row>
    <row r="60" spans="1:26" ht="15.75" thickBot="1" x14ac:dyDescent="0.3">
      <c r="C60" s="234" t="s">
        <v>1</v>
      </c>
      <c r="D60" s="235"/>
      <c r="E60" s="235"/>
      <c r="F60" s="235"/>
      <c r="G60" s="147">
        <f>SUM(G54:G59)</f>
        <v>963</v>
      </c>
      <c r="H60" s="147"/>
      <c r="I60" s="147">
        <f>SUM(I54:I59)</f>
        <v>2223</v>
      </c>
      <c r="J60" s="147"/>
      <c r="K60" s="147">
        <f>SUM(K54:K59)</f>
        <v>498</v>
      </c>
      <c r="L60" s="147"/>
      <c r="M60" s="147">
        <f>SUM(M54:M59)</f>
        <v>1132</v>
      </c>
      <c r="N60" s="147"/>
      <c r="O60" s="147">
        <f>SUM(O54:O59)</f>
        <v>179</v>
      </c>
      <c r="P60" s="147"/>
      <c r="Q60" s="147">
        <f>SUM(Q54:Q59)</f>
        <v>470</v>
      </c>
      <c r="R60" s="147"/>
      <c r="S60" s="147">
        <f>SUM(S54:S59)</f>
        <v>1640</v>
      </c>
      <c r="T60" s="147"/>
      <c r="U60" s="147">
        <f>SUM(U54:U59)</f>
        <v>3825</v>
      </c>
      <c r="V60" s="148"/>
    </row>
    <row r="61" spans="1:26" x14ac:dyDescent="0.25">
      <c r="A61" s="4"/>
      <c r="B61" s="52"/>
      <c r="C61" s="53"/>
      <c r="D61" s="53"/>
      <c r="E61" s="53"/>
      <c r="F61" s="53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2"/>
    </row>
    <row r="62" spans="1:26" ht="15" customHeight="1" x14ac:dyDescent="0.25">
      <c r="A62" s="207" t="s">
        <v>70</v>
      </c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  <c r="U62" s="207"/>
      <c r="V62" s="207"/>
      <c r="W62" s="207"/>
      <c r="X62" s="207"/>
      <c r="Y62" s="207"/>
      <c r="Z62" s="207"/>
    </row>
    <row r="63" spans="1:26" s="59" customFormat="1" ht="15" customHeight="1" x14ac:dyDescent="0.25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1:26" s="59" customFormat="1" ht="15" customHeight="1" x14ac:dyDescent="0.2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26" s="59" customFormat="1" ht="15" customHeight="1" x14ac:dyDescent="0.2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1:26" s="59" customFormat="1" ht="15" customHeight="1" x14ac:dyDescent="0.25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1:26" s="59" customFormat="1" ht="15" customHeight="1" x14ac:dyDescent="0.25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26" s="59" customFormat="1" ht="15" customHeight="1" x14ac:dyDescent="0.25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spans="1:26" s="59" customFormat="1" ht="15" customHeight="1" x14ac:dyDescent="0.2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spans="1:26" s="59" customFormat="1" ht="15" customHeight="1" x14ac:dyDescent="0.25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spans="1:26" s="59" customFormat="1" ht="15" customHeight="1" x14ac:dyDescent="0.25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1:26" s="59" customFormat="1" ht="15" customHeight="1" x14ac:dyDescent="0.25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1:26" x14ac:dyDescent="0.25">
      <c r="M73" s="11"/>
      <c r="N73" s="11"/>
      <c r="O73" s="11"/>
      <c r="P73" s="11"/>
      <c r="Q73" s="11"/>
      <c r="R73" s="11"/>
      <c r="S73" s="11"/>
    </row>
    <row r="74" spans="1:26" x14ac:dyDescent="0.25">
      <c r="M74" s="11"/>
      <c r="N74" s="11"/>
      <c r="O74" s="11"/>
      <c r="P74" s="11"/>
      <c r="Q74" s="11"/>
      <c r="R74" s="11"/>
      <c r="S74" s="11"/>
    </row>
    <row r="75" spans="1:26" x14ac:dyDescent="0.25">
      <c r="M75" s="11"/>
      <c r="N75" s="11"/>
      <c r="O75" s="11"/>
      <c r="P75" s="11"/>
      <c r="Q75" s="11"/>
      <c r="R75" s="11"/>
      <c r="S75" s="11"/>
    </row>
    <row r="76" spans="1:26" x14ac:dyDescent="0.25">
      <c r="M76" s="11"/>
      <c r="N76" s="11"/>
      <c r="O76" s="11"/>
      <c r="P76" s="11"/>
      <c r="Q76" s="11"/>
      <c r="R76" s="11"/>
      <c r="S76" s="11"/>
    </row>
    <row r="77" spans="1:26" x14ac:dyDescent="0.25">
      <c r="M77" s="11"/>
      <c r="N77" s="11"/>
      <c r="O77" s="11"/>
      <c r="P77" s="11"/>
      <c r="Q77" s="11"/>
      <c r="R77" s="11"/>
      <c r="S77" s="11"/>
    </row>
    <row r="78" spans="1:26" x14ac:dyDescent="0.25">
      <c r="M78" s="11"/>
      <c r="N78" s="11"/>
      <c r="O78" s="11"/>
      <c r="P78" s="11"/>
      <c r="Q78" s="11"/>
      <c r="R78" s="11"/>
      <c r="S78" s="11"/>
    </row>
    <row r="79" spans="1:26" x14ac:dyDescent="0.25">
      <c r="M79" s="11"/>
      <c r="N79" s="11"/>
      <c r="O79" s="11"/>
      <c r="P79" s="11"/>
      <c r="Q79" s="11"/>
      <c r="R79" s="11"/>
      <c r="S79" s="11"/>
    </row>
    <row r="80" spans="1:26" x14ac:dyDescent="0.25">
      <c r="M80" s="11"/>
      <c r="N80" s="11"/>
      <c r="O80" s="11"/>
      <c r="P80" s="11"/>
      <c r="Q80" s="11"/>
      <c r="R80" s="11"/>
      <c r="S80" s="11"/>
    </row>
    <row r="81" spans="1:26" x14ac:dyDescent="0.25">
      <c r="D81" s="232"/>
      <c r="E81" s="232"/>
    </row>
    <row r="86" spans="1:26" x14ac:dyDescent="0.25">
      <c r="V86" s="12"/>
      <c r="W86" s="12"/>
      <c r="X86" s="12"/>
      <c r="Y86" s="13"/>
      <c r="Z86" s="12"/>
    </row>
    <row r="87" spans="1:26" x14ac:dyDescent="0.25">
      <c r="V87" s="12"/>
      <c r="W87" s="12"/>
      <c r="X87" s="12"/>
      <c r="Y87" s="13"/>
      <c r="Z87" s="12"/>
    </row>
    <row r="88" spans="1:26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2"/>
      <c r="W88" s="12"/>
      <c r="X88" s="12"/>
      <c r="Y88" s="13"/>
      <c r="Z88" s="12"/>
    </row>
    <row r="89" spans="1:26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2"/>
      <c r="W89" s="12"/>
      <c r="X89" s="12"/>
      <c r="Y89" s="13"/>
      <c r="Z89" s="12"/>
    </row>
    <row r="90" spans="1:26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2"/>
      <c r="W90" s="12"/>
      <c r="X90" s="12"/>
      <c r="Y90" s="13"/>
      <c r="Z90" s="12"/>
    </row>
    <row r="91" spans="1:26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2"/>
      <c r="W91" s="12"/>
      <c r="X91" s="12"/>
      <c r="Y91" s="13"/>
      <c r="Z91" s="12"/>
    </row>
    <row r="92" spans="1:26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2"/>
      <c r="W92" s="12"/>
      <c r="X92" s="12"/>
      <c r="Y92" s="13"/>
      <c r="Z92" s="12"/>
    </row>
    <row r="93" spans="1:26" x14ac:dyDescent="0.25">
      <c r="A93" s="161" t="s">
        <v>167</v>
      </c>
      <c r="B93" s="16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</row>
    <row r="94" spans="1:26" s="55" customFormat="1" x14ac:dyDescent="0.25">
      <c r="A94" s="161"/>
      <c r="B94" s="161"/>
      <c r="C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</row>
    <row r="95" spans="1:26" s="55" customFormat="1" x14ac:dyDescent="0.25">
      <c r="A95" s="161"/>
      <c r="B95" s="161"/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</row>
    <row r="96" spans="1:26" s="55" customFormat="1" x14ac:dyDescent="0.25">
      <c r="A96" s="161"/>
      <c r="B96" s="161"/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</row>
    <row r="97" spans="1:25" s="55" customFormat="1" x14ac:dyDescent="0.25">
      <c r="A97" s="161"/>
      <c r="B97" s="161"/>
      <c r="C97" s="161"/>
      <c r="D97" s="161"/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</row>
    <row r="98" spans="1:25" s="55" customFormat="1" x14ac:dyDescent="0.25">
      <c r="A98" s="161"/>
      <c r="B98" s="161"/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</row>
    <row r="99" spans="1:25" s="55" customFormat="1" x14ac:dyDescent="0.25">
      <c r="A99" s="161"/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</row>
    <row r="100" spans="1:25" s="55" customFormat="1" x14ac:dyDescent="0.25">
      <c r="A100" s="161"/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</row>
    <row r="101" spans="1:25" s="55" customFormat="1" x14ac:dyDescent="0.25">
      <c r="A101" s="161"/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</row>
    <row r="102" spans="1:25" s="55" customFormat="1" x14ac:dyDescent="0.25">
      <c r="A102" s="161"/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</row>
    <row r="103" spans="1:25" s="55" customFormat="1" x14ac:dyDescent="0.25">
      <c r="A103" s="161"/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</row>
    <row r="104" spans="1:25" s="55" customFormat="1" x14ac:dyDescent="0.25">
      <c r="A104" s="161"/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</row>
    <row r="105" spans="1:25" s="55" customFormat="1" x14ac:dyDescent="0.25">
      <c r="A105" s="161"/>
      <c r="B105" s="161"/>
      <c r="C105" s="161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</row>
    <row r="106" spans="1:25" s="55" customFormat="1" x14ac:dyDescent="0.25">
      <c r="A106" s="161"/>
      <c r="B106" s="161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</row>
    <row r="107" spans="1:25" s="55" customFormat="1" x14ac:dyDescent="0.25">
      <c r="A107" s="161"/>
      <c r="B107" s="161"/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</row>
    <row r="108" spans="1:25" s="55" customFormat="1" x14ac:dyDescent="0.25">
      <c r="A108" s="161"/>
      <c r="B108" s="161"/>
      <c r="C108" s="161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</row>
    <row r="109" spans="1:25" s="55" customFormat="1" x14ac:dyDescent="0.25">
      <c r="A109" s="161"/>
      <c r="B109" s="161"/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</row>
    <row r="110" spans="1:25" s="55" customFormat="1" x14ac:dyDescent="0.25">
      <c r="A110" s="161"/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</row>
    <row r="111" spans="1:25" s="55" customFormat="1" x14ac:dyDescent="0.25">
      <c r="A111" s="161"/>
      <c r="B111" s="161"/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</row>
    <row r="112" spans="1:25" s="55" customFormat="1" x14ac:dyDescent="0.25">
      <c r="A112" s="161"/>
      <c r="B112" s="161"/>
      <c r="C112" s="161"/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</row>
    <row r="113" spans="1:25" s="55" customFormat="1" x14ac:dyDescent="0.25">
      <c r="A113" s="161"/>
      <c r="B113" s="161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</row>
    <row r="114" spans="1:25" s="55" customFormat="1" x14ac:dyDescent="0.25">
      <c r="A114" s="161"/>
      <c r="B114" s="161"/>
      <c r="C114" s="161"/>
      <c r="D114" s="161"/>
      <c r="E114" s="161"/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</row>
    <row r="115" spans="1:25" s="55" customFormat="1" x14ac:dyDescent="0.25">
      <c r="A115" s="161"/>
      <c r="B115" s="161"/>
      <c r="C115" s="161"/>
      <c r="D115" s="161"/>
      <c r="E115" s="161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</row>
    <row r="116" spans="1:25" s="55" customFormat="1" x14ac:dyDescent="0.25">
      <c r="A116" s="161"/>
      <c r="B116" s="161"/>
      <c r="C116" s="161"/>
      <c r="D116" s="161"/>
      <c r="E116" s="161"/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</row>
    <row r="117" spans="1:25" s="55" customFormat="1" x14ac:dyDescent="0.25">
      <c r="A117" s="161"/>
      <c r="B117" s="161"/>
      <c r="C117" s="161"/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</row>
    <row r="118" spans="1:25" s="55" customFormat="1" x14ac:dyDescent="0.25">
      <c r="A118" s="161"/>
      <c r="B118" s="161"/>
      <c r="C118" s="161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</row>
    <row r="119" spans="1:25" s="55" customFormat="1" x14ac:dyDescent="0.25">
      <c r="A119" s="161"/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</row>
    <row r="120" spans="1:25" s="55" customFormat="1" x14ac:dyDescent="0.25">
      <c r="A120" s="161"/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</row>
    <row r="121" spans="1:25" s="55" customFormat="1" x14ac:dyDescent="0.25">
      <c r="A121" s="161"/>
      <c r="B121" s="161"/>
      <c r="C121" s="161"/>
      <c r="D121" s="161"/>
      <c r="E121" s="161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</row>
    <row r="122" spans="1:25" s="55" customFormat="1" x14ac:dyDescent="0.25">
      <c r="A122" s="161"/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</row>
    <row r="123" spans="1:25" s="55" customFormat="1" x14ac:dyDescent="0.25">
      <c r="A123" s="161"/>
      <c r="B123" s="161"/>
      <c r="C123" s="161"/>
      <c r="D123" s="161"/>
      <c r="E123" s="161"/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</row>
    <row r="124" spans="1:25" s="55" customFormat="1" x14ac:dyDescent="0.25">
      <c r="A124" s="161"/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</row>
    <row r="125" spans="1:25" s="55" customFormat="1" x14ac:dyDescent="0.25">
      <c r="A125" s="161"/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</row>
    <row r="126" spans="1:25" s="55" customFormat="1" x14ac:dyDescent="0.25">
      <c r="A126" s="161"/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</row>
    <row r="127" spans="1:25" s="55" customFormat="1" x14ac:dyDescent="0.25">
      <c r="A127" s="161"/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</row>
    <row r="128" spans="1:25" s="55" customFormat="1" x14ac:dyDescent="0.25">
      <c r="A128" s="161"/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</row>
    <row r="129" spans="1:25" s="55" customFormat="1" x14ac:dyDescent="0.25">
      <c r="A129" s="161"/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</row>
    <row r="130" spans="1:25" s="55" customFormat="1" x14ac:dyDescent="0.25">
      <c r="A130" s="161"/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</row>
    <row r="131" spans="1:25" s="55" customFormat="1" x14ac:dyDescent="0.25">
      <c r="A131" s="161"/>
      <c r="B131" s="161"/>
      <c r="C131" s="161"/>
      <c r="D131" s="161"/>
      <c r="E131" s="161"/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</row>
    <row r="132" spans="1:25" s="55" customFormat="1" x14ac:dyDescent="0.25">
      <c r="A132" s="161"/>
      <c r="B132" s="161"/>
      <c r="C132" s="161"/>
      <c r="D132" s="161"/>
      <c r="E132" s="161"/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</row>
    <row r="133" spans="1:25" s="55" customFormat="1" x14ac:dyDescent="0.25">
      <c r="A133" s="161"/>
      <c r="B133" s="161"/>
      <c r="C133" s="161"/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</row>
    <row r="134" spans="1:25" s="55" customFormat="1" x14ac:dyDescent="0.25">
      <c r="A134" s="161"/>
      <c r="B134" s="161"/>
      <c r="C134" s="161"/>
      <c r="D134" s="161"/>
      <c r="E134" s="161"/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</row>
    <row r="135" spans="1:25" s="55" customFormat="1" x14ac:dyDescent="0.25">
      <c r="A135" s="161"/>
      <c r="B135" s="161"/>
      <c r="C135" s="161"/>
      <c r="D135" s="161"/>
      <c r="E135" s="161"/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</row>
    <row r="136" spans="1:25" s="55" customFormat="1" x14ac:dyDescent="0.25">
      <c r="A136" s="161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</row>
    <row r="137" spans="1:25" s="55" customFormat="1" x14ac:dyDescent="0.25">
      <c r="A137" s="161"/>
      <c r="B137" s="161"/>
      <c r="C137" s="161"/>
      <c r="D137" s="161"/>
      <c r="E137" s="161"/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</row>
    <row r="138" spans="1:25" s="55" customFormat="1" x14ac:dyDescent="0.25">
      <c r="A138" s="161"/>
      <c r="B138" s="161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</row>
    <row r="139" spans="1:25" s="55" customFormat="1" x14ac:dyDescent="0.25">
      <c r="A139" s="161"/>
      <c r="B139" s="161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</row>
    <row r="140" spans="1:25" s="55" customFormat="1" x14ac:dyDescent="0.25">
      <c r="A140" s="161"/>
      <c r="B140" s="161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</row>
    <row r="141" spans="1:25" s="55" customFormat="1" x14ac:dyDescent="0.25">
      <c r="A141" s="161"/>
      <c r="B141" s="161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</row>
    <row r="142" spans="1:25" x14ac:dyDescent="0.25">
      <c r="A142" s="161"/>
      <c r="B142" s="161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</row>
    <row r="143" spans="1:25" x14ac:dyDescent="0.25">
      <c r="A143" s="161"/>
      <c r="B143" s="161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</row>
    <row r="144" spans="1:25" x14ac:dyDescent="0.25">
      <c r="A144" s="161"/>
      <c r="B144" s="161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</row>
    <row r="148" spans="1:21" x14ac:dyDescent="0.25">
      <c r="A148" s="153" t="s">
        <v>71</v>
      </c>
      <c r="B148" s="153"/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</row>
    <row r="149" spans="1:2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</row>
    <row r="151" spans="1:21" ht="15.75" thickBot="1" x14ac:dyDescent="0.3"/>
    <row r="152" spans="1:21" x14ac:dyDescent="0.25">
      <c r="A152" s="229" t="str">
        <f>CONCATENATE(Arkusz18!C2," - ",Arkusz18!B2," r.")</f>
        <v>01.01.2017 - 31.08.2017 r.</v>
      </c>
      <c r="B152" s="230"/>
      <c r="C152" s="230"/>
      <c r="D152" s="230"/>
      <c r="E152" s="230"/>
      <c r="F152" s="230"/>
      <c r="G152" s="230"/>
      <c r="H152" s="230"/>
      <c r="I152" s="231"/>
      <c r="M152" s="229" t="str">
        <f>CONCATENATE(Arkusz18!C2," - ",Arkusz18!B2," r.")</f>
        <v>01.01.2017 - 31.08.2017 r.</v>
      </c>
      <c r="N152" s="230"/>
      <c r="O152" s="230"/>
      <c r="P152" s="230"/>
      <c r="Q152" s="230"/>
      <c r="R152" s="230"/>
      <c r="S152" s="230"/>
      <c r="T152" s="230"/>
      <c r="U152" s="231"/>
    </row>
    <row r="153" spans="1:21" ht="15" customHeight="1" x14ac:dyDescent="0.25">
      <c r="A153" s="216" t="s">
        <v>57</v>
      </c>
      <c r="B153" s="217"/>
      <c r="C153" s="218"/>
      <c r="D153" s="222" t="s">
        <v>58</v>
      </c>
      <c r="E153" s="227"/>
      <c r="F153" s="222" t="s">
        <v>59</v>
      </c>
      <c r="G153" s="227"/>
      <c r="H153" s="222" t="s">
        <v>55</v>
      </c>
      <c r="I153" s="223"/>
      <c r="M153" s="216" t="s">
        <v>57</v>
      </c>
      <c r="N153" s="217"/>
      <c r="O153" s="218"/>
      <c r="P153" s="222" t="s">
        <v>60</v>
      </c>
      <c r="Q153" s="227"/>
      <c r="R153" s="222" t="s">
        <v>59</v>
      </c>
      <c r="S153" s="227"/>
      <c r="T153" s="222" t="s">
        <v>55</v>
      </c>
      <c r="U153" s="223"/>
    </row>
    <row r="154" spans="1:21" ht="46.5" customHeight="1" x14ac:dyDescent="0.25">
      <c r="A154" s="219"/>
      <c r="B154" s="220"/>
      <c r="C154" s="221"/>
      <c r="D154" s="224"/>
      <c r="E154" s="228"/>
      <c r="F154" s="224"/>
      <c r="G154" s="228"/>
      <c r="H154" s="224"/>
      <c r="I154" s="225"/>
      <c r="M154" s="219"/>
      <c r="N154" s="220"/>
      <c r="O154" s="221"/>
      <c r="P154" s="224"/>
      <c r="Q154" s="228"/>
      <c r="R154" s="224"/>
      <c r="S154" s="228"/>
      <c r="T154" s="224"/>
      <c r="U154" s="225"/>
    </row>
    <row r="155" spans="1:21" ht="15" customHeight="1" x14ac:dyDescent="0.25">
      <c r="A155" s="151" t="str">
        <f>Arkusz4!B2</f>
        <v>NIEMCY</v>
      </c>
      <c r="B155" s="152"/>
      <c r="C155" s="152"/>
      <c r="D155" s="149">
        <f>Arkusz4!C2</f>
        <v>2369</v>
      </c>
      <c r="E155" s="149"/>
      <c r="F155" s="149">
        <f>Arkusz4!D2</f>
        <v>2133</v>
      </c>
      <c r="G155" s="149"/>
      <c r="H155" s="149">
        <f>Arkusz4!E2</f>
        <v>737</v>
      </c>
      <c r="I155" s="149"/>
      <c r="M155" s="151" t="str">
        <f>Arkusz5!B2</f>
        <v>NIEMCY</v>
      </c>
      <c r="N155" s="152"/>
      <c r="O155" s="152"/>
      <c r="P155" s="149">
        <f>Arkusz5!C2</f>
        <v>36</v>
      </c>
      <c r="Q155" s="149"/>
      <c r="R155" s="149">
        <f>Arkusz5!D2</f>
        <v>23</v>
      </c>
      <c r="S155" s="149"/>
      <c r="T155" s="149">
        <f>Arkusz5!E2</f>
        <v>5</v>
      </c>
      <c r="U155" s="160"/>
    </row>
    <row r="156" spans="1:21" ht="15" customHeight="1" x14ac:dyDescent="0.25">
      <c r="A156" s="155" t="str">
        <f>Arkusz4!B3</f>
        <v>FRANCJA</v>
      </c>
      <c r="B156" s="156"/>
      <c r="C156" s="156"/>
      <c r="D156" s="157">
        <f>Arkusz4!C3</f>
        <v>900</v>
      </c>
      <c r="E156" s="157"/>
      <c r="F156" s="157">
        <f>Arkusz4!D3</f>
        <v>708</v>
      </c>
      <c r="G156" s="157"/>
      <c r="H156" s="157">
        <f>Arkusz4!E3</f>
        <v>45</v>
      </c>
      <c r="I156" s="157"/>
      <c r="M156" s="155" t="str">
        <f>Arkusz5!B3</f>
        <v>BUŁGARIA</v>
      </c>
      <c r="N156" s="156"/>
      <c r="O156" s="156"/>
      <c r="P156" s="157">
        <f>Arkusz5!C3</f>
        <v>9</v>
      </c>
      <c r="Q156" s="157"/>
      <c r="R156" s="157">
        <f>Arkusz5!D3</f>
        <v>5</v>
      </c>
      <c r="S156" s="157"/>
      <c r="T156" s="157">
        <f>Arkusz5!E3</f>
        <v>0</v>
      </c>
      <c r="U156" s="208"/>
    </row>
    <row r="157" spans="1:21" ht="15" customHeight="1" x14ac:dyDescent="0.25">
      <c r="A157" s="151" t="str">
        <f>Arkusz4!B4</f>
        <v>AUSTRIA</v>
      </c>
      <c r="B157" s="152"/>
      <c r="C157" s="152"/>
      <c r="D157" s="149">
        <f>Arkusz4!C4</f>
        <v>270</v>
      </c>
      <c r="E157" s="149"/>
      <c r="F157" s="149">
        <f>Arkusz4!D4</f>
        <v>214</v>
      </c>
      <c r="G157" s="149"/>
      <c r="H157" s="149">
        <f>Arkusz4!E4</f>
        <v>158</v>
      </c>
      <c r="I157" s="149"/>
      <c r="M157" s="151" t="str">
        <f>Arkusz5!B4</f>
        <v>RUMUNIA</v>
      </c>
      <c r="N157" s="152"/>
      <c r="O157" s="152"/>
      <c r="P157" s="149">
        <f>Arkusz5!C4</f>
        <v>9</v>
      </c>
      <c r="Q157" s="149"/>
      <c r="R157" s="149">
        <f>Arkusz5!D4</f>
        <v>5</v>
      </c>
      <c r="S157" s="149"/>
      <c r="T157" s="149">
        <f>Arkusz5!E4</f>
        <v>0</v>
      </c>
      <c r="U157" s="160"/>
    </row>
    <row r="158" spans="1:21" ht="15" customHeight="1" x14ac:dyDescent="0.25">
      <c r="A158" s="155" t="str">
        <f>Arkusz4!B5</f>
        <v>SZWECJA</v>
      </c>
      <c r="B158" s="156"/>
      <c r="C158" s="156"/>
      <c r="D158" s="157">
        <f>Arkusz4!C5</f>
        <v>161</v>
      </c>
      <c r="E158" s="157"/>
      <c r="F158" s="157">
        <f>Arkusz4!D5</f>
        <v>136</v>
      </c>
      <c r="G158" s="157"/>
      <c r="H158" s="157">
        <f>Arkusz4!E5</f>
        <v>58</v>
      </c>
      <c r="I158" s="157"/>
      <c r="M158" s="155" t="str">
        <f>Arkusz5!B5</f>
        <v>BELGIA</v>
      </c>
      <c r="N158" s="156"/>
      <c r="O158" s="156"/>
      <c r="P158" s="157">
        <f>Arkusz5!C5</f>
        <v>8</v>
      </c>
      <c r="Q158" s="157"/>
      <c r="R158" s="157">
        <f>Arkusz5!D5</f>
        <v>3</v>
      </c>
      <c r="S158" s="157"/>
      <c r="T158" s="157">
        <f>Arkusz5!E5</f>
        <v>1</v>
      </c>
      <c r="U158" s="208"/>
    </row>
    <row r="159" spans="1:21" ht="15" customHeight="1" x14ac:dyDescent="0.25">
      <c r="A159" s="151" t="str">
        <f>Arkusz4!B6</f>
        <v>BELGIA</v>
      </c>
      <c r="B159" s="152"/>
      <c r="C159" s="152"/>
      <c r="D159" s="149">
        <f>Arkusz4!C6</f>
        <v>149</v>
      </c>
      <c r="E159" s="149"/>
      <c r="F159" s="149">
        <f>Arkusz4!D6</f>
        <v>125</v>
      </c>
      <c r="G159" s="149"/>
      <c r="H159" s="149">
        <f>Arkusz4!E6</f>
        <v>14</v>
      </c>
      <c r="I159" s="149"/>
      <c r="M159" s="151" t="str">
        <f>Arkusz5!B6</f>
        <v>FRANCJA</v>
      </c>
      <c r="N159" s="152"/>
      <c r="O159" s="152"/>
      <c r="P159" s="149">
        <f>Arkusz5!C6</f>
        <v>8</v>
      </c>
      <c r="Q159" s="149"/>
      <c r="R159" s="149">
        <f>Arkusz5!D6</f>
        <v>6</v>
      </c>
      <c r="S159" s="149"/>
      <c r="T159" s="149">
        <f>Arkusz5!E6</f>
        <v>0</v>
      </c>
      <c r="U159" s="160"/>
    </row>
    <row r="160" spans="1:21" ht="15" customHeight="1" thickBot="1" x14ac:dyDescent="0.3">
      <c r="A160" s="209" t="str">
        <f>Arkusz4!B7</f>
        <v>Pozostałe</v>
      </c>
      <c r="B160" s="210"/>
      <c r="C160" s="210"/>
      <c r="D160" s="150">
        <f>Arkusz4!C7</f>
        <v>350</v>
      </c>
      <c r="E160" s="150"/>
      <c r="F160" s="150">
        <f>Arkusz4!D7</f>
        <v>326</v>
      </c>
      <c r="G160" s="150"/>
      <c r="H160" s="150">
        <f>Arkusz4!E7</f>
        <v>94</v>
      </c>
      <c r="I160" s="150"/>
      <c r="M160" s="209" t="str">
        <f>Arkusz5!B7</f>
        <v>Pozostałe</v>
      </c>
      <c r="N160" s="210"/>
      <c r="O160" s="210"/>
      <c r="P160" s="150">
        <f>Arkusz5!C7</f>
        <v>44</v>
      </c>
      <c r="Q160" s="150"/>
      <c r="R160" s="150">
        <f>Arkusz5!D7</f>
        <v>17</v>
      </c>
      <c r="S160" s="150"/>
      <c r="T160" s="150">
        <f>Arkusz5!E7</f>
        <v>4</v>
      </c>
      <c r="U160" s="154"/>
    </row>
    <row r="161" spans="1:26" ht="15.75" thickBot="1" x14ac:dyDescent="0.3">
      <c r="A161" s="211" t="s">
        <v>73</v>
      </c>
      <c r="B161" s="212"/>
      <c r="C161" s="212"/>
      <c r="D161" s="147">
        <f>SUM(D155:E160)</f>
        <v>4199</v>
      </c>
      <c r="E161" s="147"/>
      <c r="F161" s="147">
        <f>SUM(F155:G160)</f>
        <v>3642</v>
      </c>
      <c r="G161" s="147"/>
      <c r="H161" s="147">
        <f>SUM(H155:I160)</f>
        <v>1106</v>
      </c>
      <c r="I161" s="148"/>
      <c r="M161" s="211" t="s">
        <v>73</v>
      </c>
      <c r="N161" s="212"/>
      <c r="O161" s="212"/>
      <c r="P161" s="147">
        <f>SUM(P155:Q160)</f>
        <v>114</v>
      </c>
      <c r="Q161" s="147"/>
      <c r="R161" s="147">
        <f t="shared" ref="R161" si="0">SUM(R155:S160)</f>
        <v>59</v>
      </c>
      <c r="S161" s="147"/>
      <c r="T161" s="147">
        <f>SUM(T155:U160)</f>
        <v>10</v>
      </c>
      <c r="U161" s="148"/>
    </row>
    <row r="163" spans="1:26" x14ac:dyDescent="0.25">
      <c r="A163" s="118" t="s">
        <v>165</v>
      </c>
      <c r="B163" s="119"/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</row>
    <row r="164" spans="1:26" x14ac:dyDescent="0.25">
      <c r="A164" s="119"/>
      <c r="B164" s="119"/>
      <c r="C164" s="119"/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</row>
    <row r="165" spans="1:26" s="55" customFormat="1" x14ac:dyDescent="0.25">
      <c r="A165" s="119"/>
      <c r="B165" s="119"/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</row>
    <row r="166" spans="1:26" s="55" customFormat="1" x14ac:dyDescent="0.25">
      <c r="A166" s="119"/>
      <c r="B166" s="119"/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</row>
    <row r="167" spans="1:26" s="55" customFormat="1" x14ac:dyDescent="0.25">
      <c r="A167" s="119"/>
      <c r="B167" s="119"/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</row>
    <row r="168" spans="1:26" s="55" customFormat="1" x14ac:dyDescent="0.25">
      <c r="A168" s="119"/>
      <c r="B168" s="119"/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</row>
    <row r="169" spans="1:26" s="55" customFormat="1" x14ac:dyDescent="0.25">
      <c r="A169" s="119"/>
      <c r="B169" s="119"/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</row>
    <row r="170" spans="1:26" s="59" customFormat="1" x14ac:dyDescent="0.25">
      <c r="A170" s="119"/>
      <c r="B170" s="119"/>
      <c r="C170" s="119"/>
      <c r="D170" s="119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</row>
    <row r="171" spans="1:26" x14ac:dyDescent="0.25">
      <c r="A171" s="119"/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</row>
    <row r="172" spans="1:26" s="60" customFormat="1" x14ac:dyDescent="0.25">
      <c r="A172" s="119"/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</row>
    <row r="173" spans="1:26" x14ac:dyDescent="0.25">
      <c r="A173" s="119"/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</row>
    <row r="175" spans="1:26" ht="15" customHeight="1" x14ac:dyDescent="0.25">
      <c r="A175" s="207" t="s">
        <v>72</v>
      </c>
      <c r="B175" s="207"/>
      <c r="C175" s="207"/>
      <c r="D175" s="207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</row>
    <row r="176" spans="1:26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</row>
    <row r="177" spans="1:21" x14ac:dyDescent="0.25">
      <c r="A177" s="153" t="s">
        <v>149</v>
      </c>
      <c r="B177" s="153"/>
      <c r="C177" s="153"/>
      <c r="D177" s="153"/>
      <c r="E177" s="153"/>
      <c r="F177" s="153"/>
      <c r="G177" s="153"/>
      <c r="H177" s="153"/>
      <c r="I177" s="153"/>
      <c r="J177" s="153"/>
      <c r="K177" s="153"/>
      <c r="L177" s="153"/>
      <c r="M177" s="153"/>
      <c r="N177" s="153"/>
      <c r="O177" s="153"/>
      <c r="P177" s="153"/>
      <c r="Q177" s="153"/>
      <c r="R177" s="153"/>
      <c r="S177" s="153"/>
      <c r="T177" s="153"/>
      <c r="U177" s="153"/>
    </row>
    <row r="178" spans="1:2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</row>
    <row r="179" spans="1:21" ht="15.75" thickBot="1" x14ac:dyDescent="0.3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</row>
    <row r="180" spans="1:21" x14ac:dyDescent="0.25">
      <c r="C180" s="144" t="s">
        <v>0</v>
      </c>
      <c r="D180" s="145"/>
      <c r="E180" s="145"/>
      <c r="F180" s="145"/>
      <c r="G180" s="200" t="str">
        <f>CONCATENATE(Arkusz18!A2," - ",Arkusz18!B2," r.")</f>
        <v>01.08.2017 - 31.08.2017 r.</v>
      </c>
      <c r="H180" s="200"/>
      <c r="I180" s="200"/>
      <c r="J180" s="200"/>
      <c r="K180" s="200"/>
      <c r="L180" s="200"/>
      <c r="M180" s="200"/>
      <c r="N180" s="200"/>
      <c r="O180" s="200"/>
      <c r="P180" s="200"/>
      <c r="Q180" s="200"/>
      <c r="R180" s="200"/>
      <c r="S180" s="200"/>
      <c r="T180" s="200"/>
      <c r="U180" s="201"/>
    </row>
    <row r="181" spans="1:21" ht="72" customHeight="1" x14ac:dyDescent="0.25">
      <c r="C181" s="203"/>
      <c r="D181" s="204"/>
      <c r="E181" s="204"/>
      <c r="F181" s="204"/>
      <c r="G181" s="106" t="s">
        <v>61</v>
      </c>
      <c r="H181" s="107"/>
      <c r="I181" s="108"/>
      <c r="J181" s="106" t="s">
        <v>62</v>
      </c>
      <c r="K181" s="107"/>
      <c r="L181" s="108"/>
      <c r="M181" s="106" t="s">
        <v>63</v>
      </c>
      <c r="N181" s="107"/>
      <c r="O181" s="108"/>
      <c r="P181" s="106" t="s">
        <v>75</v>
      </c>
      <c r="Q181" s="107"/>
      <c r="R181" s="108"/>
      <c r="S181" s="106" t="s">
        <v>64</v>
      </c>
      <c r="T181" s="107"/>
      <c r="U181" s="202"/>
    </row>
    <row r="182" spans="1:21" x14ac:dyDescent="0.25">
      <c r="C182" s="195" t="str">
        <f>Arkusz6!B2</f>
        <v>ROSJA</v>
      </c>
      <c r="D182" s="196"/>
      <c r="E182" s="196"/>
      <c r="F182" s="196"/>
      <c r="G182" s="100">
        <f>Arkusz6!C2</f>
        <v>0</v>
      </c>
      <c r="H182" s="100"/>
      <c r="I182" s="100"/>
      <c r="J182" s="100">
        <f>Arkusz6!D2</f>
        <v>9</v>
      </c>
      <c r="K182" s="100"/>
      <c r="L182" s="100"/>
      <c r="M182" s="100">
        <f>Arkusz6!E2</f>
        <v>0</v>
      </c>
      <c r="N182" s="100"/>
      <c r="O182" s="100"/>
      <c r="P182" s="100">
        <f>Arkusz6!F2</f>
        <v>64</v>
      </c>
      <c r="Q182" s="100"/>
      <c r="R182" s="100"/>
      <c r="S182" s="100">
        <f>Arkusz6!G2</f>
        <v>153</v>
      </c>
      <c r="T182" s="100"/>
      <c r="U182" s="100"/>
    </row>
    <row r="183" spans="1:21" ht="15" customHeight="1" x14ac:dyDescent="0.25">
      <c r="C183" s="158" t="str">
        <f>Arkusz6!B3</f>
        <v>UKRAINA</v>
      </c>
      <c r="D183" s="159"/>
      <c r="E183" s="159"/>
      <c r="F183" s="159"/>
      <c r="G183" s="98">
        <f>Arkusz6!C3</f>
        <v>0</v>
      </c>
      <c r="H183" s="98"/>
      <c r="I183" s="98"/>
      <c r="J183" s="98">
        <f>Arkusz6!D3</f>
        <v>16</v>
      </c>
      <c r="K183" s="98"/>
      <c r="L183" s="98"/>
      <c r="M183" s="98">
        <f>Arkusz6!E3</f>
        <v>0</v>
      </c>
      <c r="N183" s="98"/>
      <c r="O183" s="98"/>
      <c r="P183" s="98">
        <f>Arkusz6!F3</f>
        <v>10</v>
      </c>
      <c r="Q183" s="98"/>
      <c r="R183" s="98"/>
      <c r="S183" s="98">
        <f>Arkusz6!G3</f>
        <v>17</v>
      </c>
      <c r="T183" s="98"/>
      <c r="U183" s="98"/>
    </row>
    <row r="184" spans="1:21" ht="15" customHeight="1" x14ac:dyDescent="0.25">
      <c r="C184" s="195" t="str">
        <f>Arkusz6!B4</f>
        <v>TADŻYKISTAN</v>
      </c>
      <c r="D184" s="196"/>
      <c r="E184" s="196"/>
      <c r="F184" s="196"/>
      <c r="G184" s="100">
        <f>Arkusz6!C4</f>
        <v>0</v>
      </c>
      <c r="H184" s="100"/>
      <c r="I184" s="100"/>
      <c r="J184" s="100">
        <f>Arkusz6!D4</f>
        <v>4</v>
      </c>
      <c r="K184" s="100"/>
      <c r="L184" s="100"/>
      <c r="M184" s="100">
        <f>Arkusz6!E4</f>
        <v>0</v>
      </c>
      <c r="N184" s="100"/>
      <c r="O184" s="100"/>
      <c r="P184" s="100">
        <f>Arkusz6!F4</f>
        <v>0</v>
      </c>
      <c r="Q184" s="100"/>
      <c r="R184" s="100"/>
      <c r="S184" s="100">
        <f>Arkusz6!G4</f>
        <v>4</v>
      </c>
      <c r="T184" s="100"/>
      <c r="U184" s="100"/>
    </row>
    <row r="185" spans="1:21" ht="15" customHeight="1" x14ac:dyDescent="0.25">
      <c r="C185" s="158" t="str">
        <f>Arkusz6!B5</f>
        <v>ARMENIA</v>
      </c>
      <c r="D185" s="159"/>
      <c r="E185" s="159"/>
      <c r="F185" s="159"/>
      <c r="G185" s="98">
        <f>Arkusz6!C5</f>
        <v>0</v>
      </c>
      <c r="H185" s="98"/>
      <c r="I185" s="98"/>
      <c r="J185" s="98">
        <f>Arkusz6!D5</f>
        <v>0</v>
      </c>
      <c r="K185" s="98"/>
      <c r="L185" s="98"/>
      <c r="M185" s="98">
        <f>Arkusz6!E5</f>
        <v>0</v>
      </c>
      <c r="N185" s="98"/>
      <c r="O185" s="98"/>
      <c r="P185" s="98">
        <f>Arkusz6!F5</f>
        <v>0</v>
      </c>
      <c r="Q185" s="98"/>
      <c r="R185" s="98"/>
      <c r="S185" s="98">
        <f>Arkusz6!G5</f>
        <v>6</v>
      </c>
      <c r="T185" s="98"/>
      <c r="U185" s="98"/>
    </row>
    <row r="186" spans="1:21" ht="15" customHeight="1" x14ac:dyDescent="0.25">
      <c r="C186" s="195" t="str">
        <f>Arkusz6!B6</f>
        <v>KIRGISTAN</v>
      </c>
      <c r="D186" s="196"/>
      <c r="E186" s="196"/>
      <c r="F186" s="196"/>
      <c r="G186" s="100">
        <f>Arkusz6!C6</f>
        <v>0</v>
      </c>
      <c r="H186" s="100"/>
      <c r="I186" s="100"/>
      <c r="J186" s="100">
        <f>Arkusz6!D6</f>
        <v>1</v>
      </c>
      <c r="K186" s="100"/>
      <c r="L186" s="100"/>
      <c r="M186" s="100">
        <f>Arkusz6!E6</f>
        <v>0</v>
      </c>
      <c r="N186" s="100"/>
      <c r="O186" s="100"/>
      <c r="P186" s="100">
        <f>Arkusz6!F6</f>
        <v>5</v>
      </c>
      <c r="Q186" s="100"/>
      <c r="R186" s="100"/>
      <c r="S186" s="100">
        <f>Arkusz6!G6</f>
        <v>0</v>
      </c>
      <c r="T186" s="100"/>
      <c r="U186" s="100"/>
    </row>
    <row r="187" spans="1:21" ht="15" customHeight="1" thickBot="1" x14ac:dyDescent="0.3">
      <c r="C187" s="205" t="str">
        <f>Arkusz6!B7</f>
        <v>Pozostałe</v>
      </c>
      <c r="D187" s="206"/>
      <c r="E187" s="206"/>
      <c r="F187" s="206"/>
      <c r="G187" s="99">
        <f>Arkusz6!C7</f>
        <v>5</v>
      </c>
      <c r="H187" s="99"/>
      <c r="I187" s="99"/>
      <c r="J187" s="99">
        <f>Arkusz6!D7</f>
        <v>5</v>
      </c>
      <c r="K187" s="99"/>
      <c r="L187" s="99"/>
      <c r="M187" s="99">
        <f>Arkusz6!E7</f>
        <v>0</v>
      </c>
      <c r="N187" s="99"/>
      <c r="O187" s="99"/>
      <c r="P187" s="99">
        <f>Arkusz6!F7</f>
        <v>8</v>
      </c>
      <c r="Q187" s="99"/>
      <c r="R187" s="99"/>
      <c r="S187" s="99">
        <f>Arkusz6!G7</f>
        <v>13</v>
      </c>
      <c r="T187" s="99"/>
      <c r="U187" s="99"/>
    </row>
    <row r="188" spans="1:21" ht="15.75" thickBot="1" x14ac:dyDescent="0.3">
      <c r="C188" s="198" t="s">
        <v>1</v>
      </c>
      <c r="D188" s="199"/>
      <c r="E188" s="199"/>
      <c r="F188" s="199"/>
      <c r="G188" s="104">
        <f>SUM(G182:I187)</f>
        <v>5</v>
      </c>
      <c r="H188" s="104"/>
      <c r="I188" s="104"/>
      <c r="J188" s="104">
        <f t="shared" ref="J188" si="1">SUM(J182:L187)</f>
        <v>35</v>
      </c>
      <c r="K188" s="104"/>
      <c r="L188" s="104"/>
      <c r="M188" s="104">
        <f t="shared" ref="M188" si="2">SUM(M182:O187)</f>
        <v>0</v>
      </c>
      <c r="N188" s="104"/>
      <c r="O188" s="104"/>
      <c r="P188" s="104">
        <f t="shared" ref="P188" si="3">SUM(P182:R187)</f>
        <v>87</v>
      </c>
      <c r="Q188" s="104"/>
      <c r="R188" s="104"/>
      <c r="S188" s="104">
        <f>SUM(S182:U187)</f>
        <v>193</v>
      </c>
      <c r="T188" s="104"/>
      <c r="U188" s="105"/>
    </row>
    <row r="191" spans="1:21" ht="15.75" thickBot="1" x14ac:dyDescent="0.3"/>
    <row r="192" spans="1:21" ht="15" customHeight="1" x14ac:dyDescent="0.25">
      <c r="C192" s="144" t="s">
        <v>0</v>
      </c>
      <c r="D192" s="145"/>
      <c r="E192" s="145"/>
      <c r="F192" s="145"/>
      <c r="G192" s="200" t="str">
        <f>CONCATENATE(Arkusz18!C2," - ",Arkusz18!B2," r.")</f>
        <v>01.01.2017 - 31.08.2017 r.</v>
      </c>
      <c r="H192" s="200"/>
      <c r="I192" s="200"/>
      <c r="J192" s="200"/>
      <c r="K192" s="200"/>
      <c r="L192" s="200"/>
      <c r="M192" s="200"/>
      <c r="N192" s="200"/>
      <c r="O192" s="200"/>
      <c r="P192" s="200"/>
      <c r="Q192" s="200"/>
      <c r="R192" s="200"/>
      <c r="S192" s="200"/>
      <c r="T192" s="200"/>
      <c r="U192" s="201"/>
    </row>
    <row r="193" spans="3:25" ht="70.5" customHeight="1" x14ac:dyDescent="0.25">
      <c r="C193" s="203"/>
      <c r="D193" s="204"/>
      <c r="E193" s="204"/>
      <c r="F193" s="204"/>
      <c r="G193" s="106" t="s">
        <v>61</v>
      </c>
      <c r="H193" s="107"/>
      <c r="I193" s="108"/>
      <c r="J193" s="106" t="s">
        <v>62</v>
      </c>
      <c r="K193" s="107"/>
      <c r="L193" s="108"/>
      <c r="M193" s="106" t="s">
        <v>63</v>
      </c>
      <c r="N193" s="107"/>
      <c r="O193" s="108"/>
      <c r="P193" s="106" t="s">
        <v>75</v>
      </c>
      <c r="Q193" s="107"/>
      <c r="R193" s="108"/>
      <c r="S193" s="106" t="s">
        <v>64</v>
      </c>
      <c r="T193" s="107"/>
      <c r="U193" s="202"/>
    </row>
    <row r="194" spans="3:25" ht="15" customHeight="1" x14ac:dyDescent="0.25">
      <c r="C194" s="195" t="str">
        <f>Arkusz7!B2</f>
        <v>ROSJA</v>
      </c>
      <c r="D194" s="196"/>
      <c r="E194" s="196"/>
      <c r="F194" s="196"/>
      <c r="G194" s="100">
        <f>Arkusz7!C2</f>
        <v>13</v>
      </c>
      <c r="H194" s="100"/>
      <c r="I194" s="100"/>
      <c r="J194" s="100">
        <f>Arkusz7!D2</f>
        <v>44</v>
      </c>
      <c r="K194" s="100"/>
      <c r="L194" s="100"/>
      <c r="M194" s="100">
        <f>Arkusz7!E2</f>
        <v>0</v>
      </c>
      <c r="N194" s="100"/>
      <c r="O194" s="100"/>
      <c r="P194" s="100">
        <f>Arkusz7!F2</f>
        <v>967</v>
      </c>
      <c r="Q194" s="100"/>
      <c r="R194" s="100"/>
      <c r="S194" s="100">
        <f>Arkusz7!G2</f>
        <v>1621</v>
      </c>
      <c r="T194" s="100"/>
      <c r="U194" s="100"/>
    </row>
    <row r="195" spans="3:25" ht="15" customHeight="1" x14ac:dyDescent="0.25">
      <c r="C195" s="158" t="str">
        <f>Arkusz7!B3</f>
        <v>UKRAINA</v>
      </c>
      <c r="D195" s="159"/>
      <c r="E195" s="159"/>
      <c r="F195" s="159"/>
      <c r="G195" s="98">
        <f>Arkusz7!C3</f>
        <v>54</v>
      </c>
      <c r="H195" s="98"/>
      <c r="I195" s="98"/>
      <c r="J195" s="98">
        <f>Arkusz7!D3</f>
        <v>131</v>
      </c>
      <c r="K195" s="98"/>
      <c r="L195" s="98"/>
      <c r="M195" s="98">
        <f>Arkusz7!E3</f>
        <v>0</v>
      </c>
      <c r="N195" s="98"/>
      <c r="O195" s="98"/>
      <c r="P195" s="98">
        <f>Arkusz7!F3</f>
        <v>229</v>
      </c>
      <c r="Q195" s="98"/>
      <c r="R195" s="98"/>
      <c r="S195" s="98">
        <f>Arkusz7!G3</f>
        <v>172</v>
      </c>
      <c r="T195" s="98"/>
      <c r="U195" s="98"/>
    </row>
    <row r="196" spans="3:25" ht="15" customHeight="1" x14ac:dyDescent="0.25">
      <c r="C196" s="195" t="str">
        <f>Arkusz7!B4</f>
        <v>TADŻYKISTAN</v>
      </c>
      <c r="D196" s="196"/>
      <c r="E196" s="196"/>
      <c r="F196" s="196"/>
      <c r="G196" s="100">
        <f>Arkusz7!C4</f>
        <v>4</v>
      </c>
      <c r="H196" s="100"/>
      <c r="I196" s="100"/>
      <c r="J196" s="100">
        <f>Arkusz7!D4</f>
        <v>12</v>
      </c>
      <c r="K196" s="100"/>
      <c r="L196" s="100"/>
      <c r="M196" s="100">
        <f>Arkusz7!E4</f>
        <v>0</v>
      </c>
      <c r="N196" s="100"/>
      <c r="O196" s="100"/>
      <c r="P196" s="100">
        <f>Arkusz7!F4</f>
        <v>120</v>
      </c>
      <c r="Q196" s="100"/>
      <c r="R196" s="100"/>
      <c r="S196" s="100">
        <f>Arkusz7!G4</f>
        <v>51</v>
      </c>
      <c r="T196" s="100"/>
      <c r="U196" s="100"/>
    </row>
    <row r="197" spans="3:25" ht="15" customHeight="1" x14ac:dyDescent="0.25">
      <c r="C197" s="158" t="str">
        <f>Arkusz7!B5</f>
        <v>ARMENIA</v>
      </c>
      <c r="D197" s="159"/>
      <c r="E197" s="159"/>
      <c r="F197" s="159"/>
      <c r="G197" s="98">
        <f>Arkusz7!C5</f>
        <v>0</v>
      </c>
      <c r="H197" s="98"/>
      <c r="I197" s="98"/>
      <c r="J197" s="98">
        <f>Arkusz7!D5</f>
        <v>0</v>
      </c>
      <c r="K197" s="98"/>
      <c r="L197" s="98"/>
      <c r="M197" s="98">
        <f>Arkusz7!E5</f>
        <v>0</v>
      </c>
      <c r="N197" s="98"/>
      <c r="O197" s="98"/>
      <c r="P197" s="98">
        <f>Arkusz7!F5</f>
        <v>45</v>
      </c>
      <c r="Q197" s="98"/>
      <c r="R197" s="98"/>
      <c r="S197" s="98">
        <f>Arkusz7!G5</f>
        <v>24</v>
      </c>
      <c r="T197" s="98"/>
      <c r="U197" s="98"/>
    </row>
    <row r="198" spans="3:25" ht="15" customHeight="1" x14ac:dyDescent="0.25">
      <c r="C198" s="195" t="str">
        <f>Arkusz7!B6</f>
        <v>GRUZJA</v>
      </c>
      <c r="D198" s="196"/>
      <c r="E198" s="196"/>
      <c r="F198" s="196"/>
      <c r="G198" s="100">
        <f>Arkusz7!C6</f>
        <v>0</v>
      </c>
      <c r="H198" s="100"/>
      <c r="I198" s="100"/>
      <c r="J198" s="100">
        <f>Arkusz7!D6</f>
        <v>1</v>
      </c>
      <c r="K198" s="100"/>
      <c r="L198" s="100"/>
      <c r="M198" s="100">
        <f>Arkusz7!E6</f>
        <v>0</v>
      </c>
      <c r="N198" s="100"/>
      <c r="O198" s="100"/>
      <c r="P198" s="100">
        <f>Arkusz7!F6</f>
        <v>20</v>
      </c>
      <c r="Q198" s="100"/>
      <c r="R198" s="100"/>
      <c r="S198" s="100">
        <f>Arkusz7!G6</f>
        <v>25</v>
      </c>
      <c r="T198" s="100"/>
      <c r="U198" s="100"/>
    </row>
    <row r="199" spans="3:25" ht="15" customHeight="1" thickBot="1" x14ac:dyDescent="0.3">
      <c r="C199" s="205" t="str">
        <f>Arkusz7!B7</f>
        <v>Pozostałe</v>
      </c>
      <c r="D199" s="206"/>
      <c r="E199" s="206"/>
      <c r="F199" s="206"/>
      <c r="G199" s="99">
        <f>Arkusz7!C7</f>
        <v>43</v>
      </c>
      <c r="H199" s="99"/>
      <c r="I199" s="99"/>
      <c r="J199" s="99">
        <f>Arkusz7!D7</f>
        <v>21</v>
      </c>
      <c r="K199" s="99"/>
      <c r="L199" s="99"/>
      <c r="M199" s="99">
        <f>Arkusz7!E7</f>
        <v>3</v>
      </c>
      <c r="N199" s="99"/>
      <c r="O199" s="99"/>
      <c r="P199" s="99">
        <f>Arkusz7!F7</f>
        <v>139</v>
      </c>
      <c r="Q199" s="99"/>
      <c r="R199" s="99"/>
      <c r="S199" s="99">
        <f>Arkusz7!G7</f>
        <v>168</v>
      </c>
      <c r="T199" s="99"/>
      <c r="U199" s="99"/>
    </row>
    <row r="200" spans="3:25" ht="15" customHeight="1" thickBot="1" x14ac:dyDescent="0.3">
      <c r="C200" s="198" t="s">
        <v>1</v>
      </c>
      <c r="D200" s="199"/>
      <c r="E200" s="199"/>
      <c r="F200" s="199"/>
      <c r="G200" s="104">
        <f>SUM(G194:I199)</f>
        <v>114</v>
      </c>
      <c r="H200" s="104"/>
      <c r="I200" s="104"/>
      <c r="J200" s="104">
        <f t="shared" ref="J200" si="4">SUM(J194:L199)</f>
        <v>209</v>
      </c>
      <c r="K200" s="104"/>
      <c r="L200" s="104"/>
      <c r="M200" s="104">
        <f t="shared" ref="M200" si="5">SUM(M194:O199)</f>
        <v>3</v>
      </c>
      <c r="N200" s="104"/>
      <c r="O200" s="104"/>
      <c r="P200" s="104">
        <f t="shared" ref="P200" si="6">SUM(P194:R199)</f>
        <v>1520</v>
      </c>
      <c r="Q200" s="104"/>
      <c r="R200" s="104"/>
      <c r="S200" s="104">
        <f>SUM(S194:U199)</f>
        <v>2061</v>
      </c>
      <c r="T200" s="104"/>
      <c r="U200" s="105"/>
    </row>
    <row r="202" spans="3:25" s="59" customFormat="1" x14ac:dyDescent="0.25">
      <c r="Y202" s="6"/>
    </row>
    <row r="203" spans="3:25" s="59" customFormat="1" x14ac:dyDescent="0.25">
      <c r="Y203" s="6"/>
    </row>
    <row r="204" spans="3:25" s="59" customFormat="1" x14ac:dyDescent="0.25">
      <c r="Y204" s="6"/>
    </row>
    <row r="205" spans="3:25" s="59" customFormat="1" x14ac:dyDescent="0.25">
      <c r="Y205" s="6"/>
    </row>
    <row r="206" spans="3:25" s="59" customFormat="1" x14ac:dyDescent="0.25">
      <c r="Y206" s="6"/>
    </row>
    <row r="207" spans="3:25" s="59" customFormat="1" x14ac:dyDescent="0.25">
      <c r="Y207" s="6"/>
    </row>
    <row r="208" spans="3:25" s="59" customFormat="1" x14ac:dyDescent="0.25">
      <c r="Y208" s="6"/>
    </row>
    <row r="209" spans="1:25" s="59" customFormat="1" x14ac:dyDescent="0.25">
      <c r="Y209" s="6"/>
    </row>
    <row r="211" spans="1:25" x14ac:dyDescent="0.25">
      <c r="A211" s="118" t="s">
        <v>168</v>
      </c>
      <c r="B211" s="119"/>
      <c r="C211" s="119"/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</row>
    <row r="212" spans="1:25" x14ac:dyDescent="0.25">
      <c r="A212" s="119"/>
      <c r="B212" s="119"/>
      <c r="C212" s="119"/>
      <c r="D212" s="119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</row>
    <row r="213" spans="1:25" s="59" customFormat="1" x14ac:dyDescent="0.25">
      <c r="A213" s="119"/>
      <c r="B213" s="119"/>
      <c r="C213" s="119"/>
      <c r="D213" s="119"/>
      <c r="E213" s="119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19"/>
    </row>
    <row r="214" spans="1:25" s="59" customFormat="1" x14ac:dyDescent="0.25">
      <c r="A214" s="119"/>
      <c r="B214" s="119"/>
      <c r="C214" s="119"/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</row>
    <row r="215" spans="1:25" s="59" customFormat="1" x14ac:dyDescent="0.25">
      <c r="A215" s="119"/>
      <c r="B215" s="119"/>
      <c r="C215" s="119"/>
      <c r="D215" s="119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</row>
    <row r="216" spans="1:25" s="59" customFormat="1" x14ac:dyDescent="0.25">
      <c r="A216" s="119"/>
      <c r="B216" s="119"/>
      <c r="C216" s="119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</row>
    <row r="217" spans="1:25" s="59" customFormat="1" x14ac:dyDescent="0.25">
      <c r="A217" s="119"/>
      <c r="B217" s="119"/>
      <c r="C217" s="119"/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</row>
    <row r="218" spans="1:25" s="59" customFormat="1" x14ac:dyDescent="0.25">
      <c r="A218" s="119"/>
      <c r="B218" s="119"/>
      <c r="C218" s="119"/>
      <c r="D218" s="119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</row>
    <row r="219" spans="1:25" s="59" customFormat="1" x14ac:dyDescent="0.25">
      <c r="A219" s="119"/>
      <c r="B219" s="119"/>
      <c r="C219" s="119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</row>
    <row r="220" spans="1:25" s="59" customFormat="1" x14ac:dyDescent="0.25">
      <c r="A220" s="119"/>
      <c r="B220" s="119"/>
      <c r="C220" s="119"/>
      <c r="D220" s="119"/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</row>
    <row r="221" spans="1:25" s="59" customFormat="1" x14ac:dyDescent="0.25">
      <c r="A221" s="119"/>
      <c r="B221" s="119"/>
      <c r="C221" s="119"/>
      <c r="D221" s="119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</row>
    <row r="222" spans="1:25" s="59" customFormat="1" x14ac:dyDescent="0.25">
      <c r="A222" s="119"/>
      <c r="B222" s="119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</row>
    <row r="223" spans="1:25" s="59" customFormat="1" x14ac:dyDescent="0.25">
      <c r="A223" s="119"/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</row>
    <row r="224" spans="1:25" s="59" customFormat="1" x14ac:dyDescent="0.25">
      <c r="A224" s="119"/>
      <c r="B224" s="11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19"/>
    </row>
    <row r="225" spans="1:25" s="59" customFormat="1" x14ac:dyDescent="0.25">
      <c r="A225" s="119"/>
      <c r="B225" s="119"/>
      <c r="C225" s="119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</row>
    <row r="226" spans="1:25" s="59" customFormat="1" x14ac:dyDescent="0.25">
      <c r="A226" s="119"/>
      <c r="B226" s="119"/>
      <c r="C226" s="119"/>
      <c r="D226" s="119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</row>
    <row r="227" spans="1:25" s="59" customFormat="1" x14ac:dyDescent="0.25">
      <c r="A227" s="119"/>
      <c r="B227" s="119"/>
      <c r="C227" s="119"/>
      <c r="D227" s="119"/>
      <c r="E227" s="119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</row>
    <row r="228" spans="1:25" s="59" customFormat="1" x14ac:dyDescent="0.25">
      <c r="A228" s="119"/>
      <c r="B228" s="119"/>
      <c r="C228" s="119"/>
      <c r="D228" s="119"/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</row>
    <row r="229" spans="1:25" s="59" customFormat="1" x14ac:dyDescent="0.25">
      <c r="A229" s="119"/>
      <c r="B229" s="119"/>
      <c r="C229" s="119"/>
      <c r="D229" s="119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</row>
    <row r="230" spans="1:25" s="59" customFormat="1" x14ac:dyDescent="0.25">
      <c r="A230" s="119"/>
      <c r="B230" s="119"/>
      <c r="C230" s="119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</row>
    <row r="231" spans="1:25" s="59" customFormat="1" x14ac:dyDescent="0.25">
      <c r="A231" s="119"/>
      <c r="B231" s="119"/>
      <c r="C231" s="119"/>
      <c r="D231" s="119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19"/>
    </row>
    <row r="232" spans="1:25" s="59" customFormat="1" x14ac:dyDescent="0.25">
      <c r="A232" s="119"/>
      <c r="B232" s="119"/>
      <c r="C232" s="119"/>
      <c r="D232" s="119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19"/>
    </row>
    <row r="233" spans="1:25" s="59" customFormat="1" x14ac:dyDescent="0.25">
      <c r="A233" s="119"/>
      <c r="B233" s="119"/>
      <c r="C233" s="119"/>
      <c r="D233" s="119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</row>
    <row r="234" spans="1:25" s="59" customFormat="1" x14ac:dyDescent="0.25">
      <c r="A234" s="119"/>
      <c r="B234" s="119"/>
      <c r="C234" s="119"/>
      <c r="D234" s="119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</row>
    <row r="235" spans="1:25" s="59" customFormat="1" x14ac:dyDescent="0.25">
      <c r="A235" s="119"/>
      <c r="B235" s="119"/>
      <c r="C235" s="119"/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</row>
    <row r="236" spans="1:25" s="59" customFormat="1" x14ac:dyDescent="0.25">
      <c r="A236" s="119"/>
      <c r="B236" s="119"/>
      <c r="C236" s="119"/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</row>
    <row r="237" spans="1:25" s="59" customFormat="1" x14ac:dyDescent="0.25">
      <c r="A237" s="119"/>
      <c r="B237" s="119"/>
      <c r="C237" s="119"/>
      <c r="D237" s="119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</row>
    <row r="238" spans="1:25" s="59" customFormat="1" x14ac:dyDescent="0.25">
      <c r="A238" s="119"/>
      <c r="B238" s="119"/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</row>
    <row r="239" spans="1:25" s="59" customFormat="1" x14ac:dyDescent="0.25">
      <c r="A239" s="119"/>
      <c r="B239" s="119"/>
      <c r="C239" s="119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</row>
    <row r="240" spans="1:25" s="59" customFormat="1" x14ac:dyDescent="0.25">
      <c r="A240" s="119"/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</row>
    <row r="241" spans="1:25" x14ac:dyDescent="0.25">
      <c r="A241" s="119"/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</row>
    <row r="242" spans="1:25" x14ac:dyDescent="0.25">
      <c r="A242" s="119"/>
      <c r="B242" s="119"/>
      <c r="C242" s="119"/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</row>
    <row r="243" spans="1:25" x14ac:dyDescent="0.25">
      <c r="A243" s="119"/>
      <c r="B243" s="119"/>
      <c r="C243" s="119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</row>
    <row r="244" spans="1:25" x14ac:dyDescent="0.25">
      <c r="A244" s="119"/>
      <c r="B244" s="119"/>
      <c r="C244" s="119"/>
      <c r="D244" s="119"/>
      <c r="E244" s="119"/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19"/>
    </row>
    <row r="245" spans="1:25" x14ac:dyDescent="0.25">
      <c r="A245" s="119"/>
      <c r="B245" s="119"/>
      <c r="C245" s="119"/>
      <c r="D245" s="119"/>
      <c r="E245" s="119"/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19"/>
    </row>
    <row r="246" spans="1:25" x14ac:dyDescent="0.25">
      <c r="A246" s="119"/>
      <c r="B246" s="119"/>
      <c r="C246" s="119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19"/>
    </row>
    <row r="247" spans="1:25" x14ac:dyDescent="0.25">
      <c r="A247" s="119"/>
      <c r="B247" s="119"/>
      <c r="C247" s="119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19"/>
    </row>
    <row r="251" spans="1:25" ht="15" customHeight="1" x14ac:dyDescent="0.25">
      <c r="A251" s="153" t="s">
        <v>150</v>
      </c>
      <c r="B251" s="153"/>
      <c r="C251" s="153"/>
      <c r="D251" s="153"/>
      <c r="E251" s="153"/>
      <c r="F251" s="153"/>
      <c r="G251" s="153"/>
      <c r="H251" s="153"/>
      <c r="I251" s="153"/>
      <c r="J251" s="153"/>
      <c r="K251" s="153"/>
      <c r="L251" s="153"/>
      <c r="M251" s="153"/>
      <c r="N251" s="153"/>
      <c r="O251" s="153"/>
      <c r="P251" s="153"/>
      <c r="Q251" s="153"/>
      <c r="R251" s="153"/>
      <c r="S251" s="153"/>
      <c r="T251" s="153"/>
      <c r="U251" s="153"/>
      <c r="V251" s="153"/>
      <c r="W251" s="153"/>
      <c r="X251" s="153"/>
      <c r="Y251" s="153"/>
    </row>
    <row r="252" spans="1:25" x14ac:dyDescent="0.25">
      <c r="A252" s="153"/>
      <c r="B252" s="153"/>
      <c r="C252" s="153"/>
      <c r="D252" s="153"/>
      <c r="E252" s="153"/>
      <c r="F252" s="153"/>
      <c r="G252" s="153"/>
      <c r="H252" s="153"/>
      <c r="I252" s="153"/>
      <c r="J252" s="153"/>
      <c r="K252" s="153"/>
      <c r="L252" s="153"/>
      <c r="M252" s="153"/>
      <c r="N252" s="153"/>
      <c r="O252" s="153"/>
      <c r="P252" s="153"/>
      <c r="Q252" s="153"/>
      <c r="R252" s="153"/>
      <c r="S252" s="153"/>
      <c r="T252" s="153"/>
      <c r="U252" s="153"/>
      <c r="V252" s="153"/>
      <c r="W252" s="153"/>
      <c r="X252" s="153"/>
      <c r="Y252" s="153"/>
    </row>
    <row r="253" spans="1:25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</row>
    <row r="254" spans="1:25" ht="15.75" thickBot="1" x14ac:dyDescent="0.3"/>
    <row r="255" spans="1:25" ht="27" customHeight="1" x14ac:dyDescent="0.25">
      <c r="B255" s="144" t="s">
        <v>8</v>
      </c>
      <c r="C255" s="145"/>
      <c r="D255" s="145"/>
      <c r="E255" s="145"/>
      <c r="F255" s="145"/>
      <c r="G255" s="145"/>
      <c r="H255" s="145"/>
      <c r="I255" s="145"/>
      <c r="J255" s="241" t="str">
        <f>Arkusz8!C6</f>
        <v>28.07.2017 - 03.08.2017</v>
      </c>
      <c r="K255" s="241"/>
      <c r="L255" s="241"/>
      <c r="M255" s="241" t="str">
        <f>Arkusz8!C10</f>
        <v>04.08.2017 - 10.08.2017</v>
      </c>
      <c r="N255" s="241"/>
      <c r="O255" s="241"/>
      <c r="P255" s="241" t="str">
        <f>Arkusz8!C9</f>
        <v>11.08.2017 - 17.08.2017</v>
      </c>
      <c r="Q255" s="241"/>
      <c r="R255" s="241"/>
      <c r="S255" s="241" t="str">
        <f>Arkusz8!C8</f>
        <v>18.08.2017 - 24.08.2017</v>
      </c>
      <c r="T255" s="241"/>
      <c r="U255" s="241"/>
      <c r="V255" s="241" t="str">
        <f>Arkusz8!C7</f>
        <v>25.08.2017 - 31.08.2017</v>
      </c>
      <c r="W255" s="241"/>
      <c r="X255" s="242"/>
    </row>
    <row r="256" spans="1:25" ht="15" customHeight="1" x14ac:dyDescent="0.25">
      <c r="B256" s="142" t="s">
        <v>28</v>
      </c>
      <c r="C256" s="143"/>
      <c r="D256" s="143"/>
      <c r="E256" s="143"/>
      <c r="F256" s="143"/>
      <c r="G256" s="143"/>
      <c r="H256" s="143"/>
      <c r="I256" s="143"/>
      <c r="J256" s="197">
        <f>Arkusz8!A6</f>
        <v>1646</v>
      </c>
      <c r="K256" s="197"/>
      <c r="L256" s="197"/>
      <c r="M256" s="197">
        <f>Arkusz8!A5</f>
        <v>1657</v>
      </c>
      <c r="N256" s="197"/>
      <c r="O256" s="197"/>
      <c r="P256" s="197">
        <f>Arkusz8!A4</f>
        <v>1676</v>
      </c>
      <c r="Q256" s="197"/>
      <c r="R256" s="197"/>
      <c r="S256" s="197">
        <f>Arkusz8!A3</f>
        <v>1624</v>
      </c>
      <c r="T256" s="197"/>
      <c r="U256" s="197"/>
      <c r="V256" s="197">
        <f>Arkusz8!A2</f>
        <v>1617</v>
      </c>
      <c r="W256" s="197"/>
      <c r="X256" s="197"/>
    </row>
    <row r="257" spans="2:25" x14ac:dyDescent="0.25">
      <c r="B257" s="193" t="s">
        <v>5</v>
      </c>
      <c r="C257" s="194"/>
      <c r="D257" s="194"/>
      <c r="E257" s="194"/>
      <c r="F257" s="194"/>
      <c r="G257" s="194"/>
      <c r="H257" s="194"/>
      <c r="I257" s="194"/>
      <c r="J257" s="100">
        <f>Arkusz8!A11</f>
        <v>2157</v>
      </c>
      <c r="K257" s="100"/>
      <c r="L257" s="100"/>
      <c r="M257" s="100">
        <f>Arkusz8!A10</f>
        <v>2148</v>
      </c>
      <c r="N257" s="100"/>
      <c r="O257" s="100"/>
      <c r="P257" s="100">
        <f>Arkusz8!A9</f>
        <v>2146</v>
      </c>
      <c r="Q257" s="100"/>
      <c r="R257" s="100"/>
      <c r="S257" s="100">
        <f>Arkusz8!A8</f>
        <v>2148</v>
      </c>
      <c r="T257" s="100"/>
      <c r="U257" s="100"/>
      <c r="V257" s="100">
        <f>Arkusz8!A7</f>
        <v>2108</v>
      </c>
      <c r="W257" s="100"/>
      <c r="X257" s="100"/>
    </row>
    <row r="258" spans="2:25" ht="15" customHeight="1" x14ac:dyDescent="0.25">
      <c r="B258" s="142" t="s">
        <v>6</v>
      </c>
      <c r="C258" s="143"/>
      <c r="D258" s="143"/>
      <c r="E258" s="143"/>
      <c r="F258" s="143"/>
      <c r="G258" s="143"/>
      <c r="H258" s="143"/>
      <c r="I258" s="143"/>
      <c r="J258" s="197">
        <f>Arkusz8!A16</f>
        <v>115</v>
      </c>
      <c r="K258" s="197"/>
      <c r="L258" s="197"/>
      <c r="M258" s="197">
        <f>Arkusz8!A15</f>
        <v>66</v>
      </c>
      <c r="N258" s="197"/>
      <c r="O258" s="197"/>
      <c r="P258" s="197">
        <f>Arkusz8!A14</f>
        <v>69</v>
      </c>
      <c r="Q258" s="197"/>
      <c r="R258" s="197"/>
      <c r="S258" s="197">
        <f>Arkusz8!A13</f>
        <v>85</v>
      </c>
      <c r="T258" s="197"/>
      <c r="U258" s="197"/>
      <c r="V258" s="197">
        <f>Arkusz8!A12</f>
        <v>109</v>
      </c>
      <c r="W258" s="197"/>
      <c r="X258" s="197"/>
    </row>
    <row r="259" spans="2:25" ht="15" customHeight="1" x14ac:dyDescent="0.25">
      <c r="B259" s="246" t="s">
        <v>7</v>
      </c>
      <c r="C259" s="247"/>
      <c r="D259" s="247"/>
      <c r="E259" s="247"/>
      <c r="F259" s="247"/>
      <c r="G259" s="247"/>
      <c r="H259" s="247"/>
      <c r="I259" s="247"/>
      <c r="J259" s="100">
        <f>Arkusz8!A21</f>
        <v>53</v>
      </c>
      <c r="K259" s="100"/>
      <c r="L259" s="100"/>
      <c r="M259" s="100">
        <f>Arkusz8!A20</f>
        <v>67</v>
      </c>
      <c r="N259" s="100"/>
      <c r="O259" s="100"/>
      <c r="P259" s="100">
        <f>Arkusz8!A19</f>
        <v>60</v>
      </c>
      <c r="Q259" s="100"/>
      <c r="R259" s="100"/>
      <c r="S259" s="100">
        <f>Arkusz8!A18</f>
        <v>65</v>
      </c>
      <c r="T259" s="100"/>
      <c r="U259" s="100"/>
      <c r="V259" s="100">
        <f>Arkusz8!A17</f>
        <v>42</v>
      </c>
      <c r="W259" s="100"/>
      <c r="X259" s="100"/>
    </row>
    <row r="260" spans="2:25" ht="15" customHeight="1" thickBot="1" x14ac:dyDescent="0.3">
      <c r="B260" s="250" t="s">
        <v>96</v>
      </c>
      <c r="C260" s="251"/>
      <c r="D260" s="251"/>
      <c r="E260" s="251"/>
      <c r="F260" s="251"/>
      <c r="G260" s="251"/>
      <c r="H260" s="251"/>
      <c r="I260" s="251"/>
      <c r="J260" s="116">
        <f>Arkusz8!A26</f>
        <v>0</v>
      </c>
      <c r="K260" s="116"/>
      <c r="L260" s="116"/>
      <c r="M260" s="116">
        <f>Arkusz8!A25</f>
        <v>0</v>
      </c>
      <c r="N260" s="116"/>
      <c r="O260" s="116"/>
      <c r="P260" s="116">
        <f>Arkusz8!A24</f>
        <v>0</v>
      </c>
      <c r="Q260" s="116"/>
      <c r="R260" s="116"/>
      <c r="S260" s="116">
        <f>Arkusz8!A23</f>
        <v>1</v>
      </c>
      <c r="T260" s="116"/>
      <c r="U260" s="116"/>
      <c r="V260" s="116">
        <f>Arkusz8!A22</f>
        <v>1</v>
      </c>
      <c r="W260" s="116"/>
      <c r="X260" s="116"/>
    </row>
    <row r="261" spans="2:25" ht="15" customHeight="1" thickBot="1" x14ac:dyDescent="0.3">
      <c r="B261" s="261" t="s">
        <v>97</v>
      </c>
      <c r="C261" s="262"/>
      <c r="D261" s="262"/>
      <c r="E261" s="262"/>
      <c r="F261" s="262"/>
      <c r="G261" s="262"/>
      <c r="H261" s="262"/>
      <c r="I261" s="262"/>
      <c r="J261" s="255">
        <f>SUM(J256,J257,J260)</f>
        <v>3803</v>
      </c>
      <c r="K261" s="255"/>
      <c r="L261" s="255"/>
      <c r="M261" s="255">
        <f>SUM(M256,M257,M260)</f>
        <v>3805</v>
      </c>
      <c r="N261" s="255"/>
      <c r="O261" s="255"/>
      <c r="P261" s="255">
        <f>SUM(P256,P257,P260)</f>
        <v>3822</v>
      </c>
      <c r="Q261" s="255"/>
      <c r="R261" s="255"/>
      <c r="S261" s="255">
        <f>SUM(S256,S257,S260)</f>
        <v>3773</v>
      </c>
      <c r="T261" s="255"/>
      <c r="U261" s="255"/>
      <c r="V261" s="255">
        <f>SUM(V256,V257,V260)</f>
        <v>3726</v>
      </c>
      <c r="W261" s="255"/>
      <c r="X261" s="258"/>
    </row>
    <row r="262" spans="2:25" s="42" customFormat="1" ht="15" customHeight="1" x14ac:dyDescent="0.25">
      <c r="B262" s="44"/>
      <c r="C262" s="44"/>
      <c r="D262" s="44"/>
      <c r="E262" s="44"/>
      <c r="F262" s="44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6"/>
    </row>
    <row r="263" spans="2:25" s="42" customFormat="1" ht="15" customHeight="1" x14ac:dyDescent="0.25">
      <c r="B263" s="44"/>
      <c r="C263" s="44"/>
      <c r="D263" s="44"/>
      <c r="E263" s="44"/>
      <c r="F263" s="44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6"/>
    </row>
    <row r="264" spans="2:25" s="42" customFormat="1" ht="15" customHeight="1" x14ac:dyDescent="0.25">
      <c r="B264" s="44"/>
      <c r="C264" s="44"/>
      <c r="D264" s="44"/>
      <c r="E264" s="44"/>
      <c r="F264" s="44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61"/>
      <c r="W264" s="61"/>
      <c r="X264" s="61"/>
      <c r="Y264" s="6"/>
    </row>
    <row r="265" spans="2:25" s="42" customFormat="1" ht="15" customHeight="1" x14ac:dyDescent="0.25">
      <c r="B265" s="44"/>
      <c r="C265" s="44"/>
      <c r="D265" s="44"/>
      <c r="E265" s="44"/>
      <c r="F265" s="44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6"/>
    </row>
    <row r="280" spans="1:2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5" x14ac:dyDescent="0.25">
      <c r="A282" s="266" t="s">
        <v>166</v>
      </c>
      <c r="B282" s="162"/>
      <c r="C282" s="162"/>
      <c r="D282" s="162"/>
      <c r="E282" s="162"/>
      <c r="F282" s="162"/>
      <c r="G282" s="162"/>
      <c r="H282" s="162"/>
      <c r="I282" s="162"/>
      <c r="J282" s="162"/>
      <c r="K282" s="162"/>
      <c r="L282" s="162"/>
      <c r="M282" s="162"/>
      <c r="N282" s="162"/>
      <c r="O282" s="162"/>
      <c r="P282" s="162"/>
      <c r="Q282" s="162"/>
      <c r="R282" s="162"/>
      <c r="S282" s="162"/>
      <c r="T282" s="162"/>
      <c r="U282" s="162"/>
      <c r="V282" s="162"/>
      <c r="W282" s="162"/>
      <c r="X282" s="162"/>
      <c r="Y282" s="162"/>
    </row>
    <row r="283" spans="1:25" x14ac:dyDescent="0.25">
      <c r="A283" s="162"/>
      <c r="B283" s="162"/>
      <c r="C283" s="162"/>
      <c r="D283" s="162"/>
      <c r="E283" s="162"/>
      <c r="F283" s="162"/>
      <c r="G283" s="162"/>
      <c r="H283" s="162"/>
      <c r="I283" s="162"/>
      <c r="J283" s="162"/>
      <c r="K283" s="162"/>
      <c r="L283" s="162"/>
      <c r="M283" s="162"/>
      <c r="N283" s="162"/>
      <c r="O283" s="162"/>
      <c r="P283" s="162"/>
      <c r="Q283" s="162"/>
      <c r="R283" s="162"/>
      <c r="S283" s="162"/>
      <c r="T283" s="162"/>
      <c r="U283" s="162"/>
      <c r="V283" s="162"/>
      <c r="W283" s="162"/>
      <c r="X283" s="162"/>
      <c r="Y283" s="162"/>
    </row>
    <row r="284" spans="1:25" x14ac:dyDescent="0.25">
      <c r="A284" s="162"/>
      <c r="B284" s="162"/>
      <c r="C284" s="162"/>
      <c r="D284" s="162"/>
      <c r="E284" s="162"/>
      <c r="F284" s="162"/>
      <c r="G284" s="162"/>
      <c r="H284" s="162"/>
      <c r="I284" s="162"/>
      <c r="J284" s="162"/>
      <c r="K284" s="162"/>
      <c r="L284" s="162"/>
      <c r="M284" s="162"/>
      <c r="N284" s="162"/>
      <c r="O284" s="162"/>
      <c r="P284" s="162"/>
      <c r="Q284" s="162"/>
      <c r="R284" s="162"/>
      <c r="S284" s="162"/>
      <c r="T284" s="162"/>
      <c r="U284" s="162"/>
      <c r="V284" s="162"/>
      <c r="W284" s="162"/>
      <c r="X284" s="162"/>
      <c r="Y284" s="162"/>
    </row>
    <row r="285" spans="1:25" x14ac:dyDescent="0.25">
      <c r="A285" s="162"/>
      <c r="B285" s="162"/>
      <c r="C285" s="162"/>
      <c r="D285" s="162"/>
      <c r="E285" s="162"/>
      <c r="F285" s="162"/>
      <c r="G285" s="162"/>
      <c r="H285" s="162"/>
      <c r="I285" s="162"/>
      <c r="J285" s="162"/>
      <c r="K285" s="162"/>
      <c r="L285" s="162"/>
      <c r="M285" s="162"/>
      <c r="N285" s="162"/>
      <c r="O285" s="162"/>
      <c r="P285" s="162"/>
      <c r="Q285" s="162"/>
      <c r="R285" s="162"/>
      <c r="S285" s="162"/>
      <c r="T285" s="162"/>
      <c r="U285" s="162"/>
      <c r="V285" s="162"/>
      <c r="W285" s="162"/>
      <c r="X285" s="162"/>
      <c r="Y285" s="162"/>
    </row>
    <row r="286" spans="1:25" x14ac:dyDescent="0.25">
      <c r="A286" s="162"/>
      <c r="B286" s="162"/>
      <c r="C286" s="162"/>
      <c r="D286" s="162"/>
      <c r="E286" s="162"/>
      <c r="F286" s="162"/>
      <c r="G286" s="162"/>
      <c r="H286" s="162"/>
      <c r="I286" s="162"/>
      <c r="J286" s="162"/>
      <c r="K286" s="162"/>
      <c r="L286" s="162"/>
      <c r="M286" s="162"/>
      <c r="N286" s="162"/>
      <c r="O286" s="162"/>
      <c r="P286" s="162"/>
      <c r="Q286" s="162"/>
      <c r="R286" s="162"/>
      <c r="S286" s="162"/>
      <c r="T286" s="162"/>
      <c r="U286" s="162"/>
      <c r="V286" s="162"/>
      <c r="W286" s="162"/>
      <c r="X286" s="162"/>
      <c r="Y286" s="162"/>
    </row>
    <row r="287" spans="1:25" x14ac:dyDescent="0.25">
      <c r="A287" s="162"/>
      <c r="B287" s="162"/>
      <c r="C287" s="162"/>
      <c r="D287" s="162"/>
      <c r="E287" s="162"/>
      <c r="F287" s="162"/>
      <c r="G287" s="162"/>
      <c r="H287" s="162"/>
      <c r="I287" s="162"/>
      <c r="J287" s="162"/>
      <c r="K287" s="162"/>
      <c r="L287" s="162"/>
      <c r="M287" s="162"/>
      <c r="N287" s="162"/>
      <c r="O287" s="162"/>
      <c r="P287" s="162"/>
      <c r="Q287" s="162"/>
      <c r="R287" s="162"/>
      <c r="S287" s="162"/>
      <c r="T287" s="162"/>
      <c r="U287" s="162"/>
      <c r="V287" s="162"/>
      <c r="W287" s="162"/>
      <c r="X287" s="162"/>
      <c r="Y287" s="162"/>
    </row>
    <row r="288" spans="1:25" x14ac:dyDescent="0.25">
      <c r="A288" s="162"/>
      <c r="B288" s="162"/>
      <c r="C288" s="162"/>
      <c r="D288" s="162"/>
      <c r="E288" s="162"/>
      <c r="F288" s="162"/>
      <c r="G288" s="162"/>
      <c r="H288" s="162"/>
      <c r="I288" s="162"/>
      <c r="J288" s="162"/>
      <c r="K288" s="162"/>
      <c r="L288" s="162"/>
      <c r="M288" s="162"/>
      <c r="N288" s="162"/>
      <c r="O288" s="162"/>
      <c r="P288" s="162"/>
      <c r="Q288" s="162"/>
      <c r="R288" s="162"/>
      <c r="S288" s="162"/>
      <c r="T288" s="162"/>
      <c r="U288" s="162"/>
      <c r="V288" s="162"/>
      <c r="W288" s="162"/>
      <c r="X288" s="162"/>
      <c r="Y288" s="162"/>
    </row>
    <row r="289" spans="1:25" x14ac:dyDescent="0.25">
      <c r="A289" s="162"/>
      <c r="B289" s="162"/>
      <c r="C289" s="162"/>
      <c r="D289" s="162"/>
      <c r="E289" s="162"/>
      <c r="F289" s="162"/>
      <c r="G289" s="162"/>
      <c r="H289" s="162"/>
      <c r="I289" s="162"/>
      <c r="J289" s="162"/>
      <c r="K289" s="162"/>
      <c r="L289" s="162"/>
      <c r="M289" s="162"/>
      <c r="N289" s="162"/>
      <c r="O289" s="162"/>
      <c r="P289" s="162"/>
      <c r="Q289" s="162"/>
      <c r="R289" s="162"/>
      <c r="S289" s="162"/>
      <c r="T289" s="162"/>
      <c r="U289" s="162"/>
      <c r="V289" s="162"/>
      <c r="W289" s="162"/>
      <c r="X289" s="162"/>
      <c r="Y289" s="162"/>
    </row>
    <row r="290" spans="1:25" x14ac:dyDescent="0.25">
      <c r="A290" s="162"/>
      <c r="B290" s="162"/>
      <c r="C290" s="162"/>
      <c r="D290" s="162"/>
      <c r="E290" s="162"/>
      <c r="F290" s="162"/>
      <c r="G290" s="162"/>
      <c r="H290" s="162"/>
      <c r="I290" s="162"/>
      <c r="J290" s="162"/>
      <c r="K290" s="162"/>
      <c r="L290" s="162"/>
      <c r="M290" s="162"/>
      <c r="N290" s="162"/>
      <c r="O290" s="162"/>
      <c r="P290" s="162"/>
      <c r="Q290" s="162"/>
      <c r="R290" s="162"/>
      <c r="S290" s="162"/>
      <c r="T290" s="162"/>
      <c r="U290" s="162"/>
      <c r="V290" s="162"/>
      <c r="W290" s="162"/>
      <c r="X290" s="162"/>
      <c r="Y290" s="162"/>
    </row>
    <row r="291" spans="1:25" s="59" customFormat="1" x14ac:dyDescent="0.25">
      <c r="A291" s="162"/>
      <c r="B291" s="162"/>
      <c r="C291" s="162"/>
      <c r="D291" s="162"/>
      <c r="E291" s="162"/>
      <c r="F291" s="162"/>
      <c r="G291" s="162"/>
      <c r="H291" s="162"/>
      <c r="I291" s="162"/>
      <c r="J291" s="162"/>
      <c r="K291" s="162"/>
      <c r="L291" s="162"/>
      <c r="M291" s="162"/>
      <c r="N291" s="162"/>
      <c r="O291" s="162"/>
      <c r="P291" s="162"/>
      <c r="Q291" s="162"/>
      <c r="R291" s="162"/>
      <c r="S291" s="162"/>
      <c r="T291" s="162"/>
      <c r="U291" s="162"/>
      <c r="V291" s="162"/>
      <c r="W291" s="162"/>
      <c r="X291" s="162"/>
      <c r="Y291" s="162"/>
    </row>
    <row r="292" spans="1:25" s="59" customFormat="1" x14ac:dyDescent="0.25">
      <c r="A292" s="162"/>
      <c r="B292" s="162"/>
      <c r="C292" s="162"/>
      <c r="D292" s="162"/>
      <c r="E292" s="162"/>
      <c r="F292" s="162"/>
      <c r="G292" s="162"/>
      <c r="H292" s="162"/>
      <c r="I292" s="162"/>
      <c r="J292" s="162"/>
      <c r="K292" s="162"/>
      <c r="L292" s="162"/>
      <c r="M292" s="162"/>
      <c r="N292" s="162"/>
      <c r="O292" s="162"/>
      <c r="P292" s="162"/>
      <c r="Q292" s="162"/>
      <c r="R292" s="162"/>
      <c r="S292" s="162"/>
      <c r="T292" s="162"/>
      <c r="U292" s="162"/>
      <c r="V292" s="162"/>
      <c r="W292" s="162"/>
      <c r="X292" s="162"/>
      <c r="Y292" s="162"/>
    </row>
    <row r="293" spans="1:25" x14ac:dyDescent="0.25">
      <c r="A293" s="162"/>
      <c r="B293" s="162"/>
      <c r="C293" s="162"/>
      <c r="D293" s="162"/>
      <c r="E293" s="162"/>
      <c r="F293" s="162"/>
      <c r="G293" s="162"/>
      <c r="H293" s="162"/>
      <c r="I293" s="162"/>
      <c r="J293" s="162"/>
      <c r="K293" s="162"/>
      <c r="L293" s="162"/>
      <c r="M293" s="162"/>
      <c r="N293" s="162"/>
      <c r="O293" s="162"/>
      <c r="P293" s="162"/>
      <c r="Q293" s="162"/>
      <c r="R293" s="162"/>
      <c r="S293" s="162"/>
      <c r="T293" s="162"/>
      <c r="U293" s="162"/>
      <c r="V293" s="162"/>
      <c r="W293" s="162"/>
      <c r="X293" s="162"/>
      <c r="Y293" s="162"/>
    </row>
    <row r="297" spans="1:25" ht="18" x14ac:dyDescent="0.25">
      <c r="A297" s="8" t="s">
        <v>74</v>
      </c>
    </row>
    <row r="298" spans="1:25" ht="18" x14ac:dyDescent="0.25">
      <c r="A298" s="8"/>
    </row>
    <row r="300" spans="1:25" x14ac:dyDescent="0.25">
      <c r="A300" s="153" t="s">
        <v>67</v>
      </c>
      <c r="B300" s="153"/>
      <c r="C300" s="153"/>
      <c r="D300" s="153"/>
      <c r="E300" s="153"/>
      <c r="F300" s="153"/>
      <c r="G300" s="153"/>
      <c r="H300" s="153"/>
      <c r="I300" s="153"/>
      <c r="J300" s="153"/>
      <c r="K300" s="153"/>
      <c r="L300" s="153"/>
      <c r="M300" s="153"/>
      <c r="N300" s="153"/>
      <c r="O300" s="153"/>
      <c r="P300" s="153"/>
      <c r="Q300" s="153"/>
      <c r="R300" s="153"/>
      <c r="S300" s="153"/>
      <c r="T300" s="153"/>
      <c r="U300" s="153"/>
    </row>
    <row r="301" spans="1:25" x14ac:dyDescent="0.25">
      <c r="A301" s="153"/>
      <c r="B301" s="153"/>
      <c r="C301" s="153"/>
      <c r="D301" s="153"/>
      <c r="E301" s="153"/>
      <c r="F301" s="153"/>
      <c r="G301" s="153"/>
      <c r="H301" s="153"/>
      <c r="I301" s="153"/>
      <c r="J301" s="153"/>
      <c r="K301" s="153"/>
      <c r="L301" s="153"/>
      <c r="M301" s="153"/>
      <c r="N301" s="153"/>
      <c r="O301" s="153"/>
      <c r="P301" s="153"/>
      <c r="Q301" s="153"/>
      <c r="R301" s="153"/>
      <c r="S301" s="153"/>
      <c r="T301" s="153"/>
      <c r="U301" s="153"/>
    </row>
    <row r="302" spans="1:25" x14ac:dyDescent="0.25">
      <c r="A302" s="153"/>
      <c r="B302" s="153"/>
      <c r="C302" s="153"/>
      <c r="D302" s="153"/>
      <c r="E302" s="153"/>
      <c r="F302" s="153"/>
      <c r="G302" s="153"/>
      <c r="H302" s="153"/>
      <c r="I302" s="153"/>
      <c r="J302" s="153"/>
      <c r="K302" s="153"/>
      <c r="L302" s="153"/>
      <c r="M302" s="153"/>
      <c r="N302" s="153"/>
      <c r="O302" s="153"/>
      <c r="P302" s="153"/>
      <c r="Q302" s="153"/>
      <c r="R302" s="153"/>
      <c r="S302" s="153"/>
      <c r="T302" s="153"/>
      <c r="U302" s="153"/>
    </row>
    <row r="303" spans="1:25" ht="15.75" thickBot="1" x14ac:dyDescent="0.3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</row>
    <row r="304" spans="1:25" ht="24.95" customHeight="1" x14ac:dyDescent="0.25">
      <c r="G304" s="92" t="s">
        <v>2</v>
      </c>
      <c r="H304" s="93"/>
      <c r="I304" s="93"/>
      <c r="J304" s="93"/>
      <c r="K304" s="93" t="s">
        <v>3</v>
      </c>
      <c r="L304" s="93"/>
      <c r="M304" s="96" t="str">
        <f>CONCATENATE("decyzje ",Arkusz18!A2," - ",Arkusz18!B2," r.")</f>
        <v>decyzje 01.08.2017 - 31.08.2017 r.</v>
      </c>
      <c r="N304" s="96"/>
      <c r="O304" s="96"/>
      <c r="P304" s="96"/>
      <c r="Q304" s="96"/>
      <c r="R304" s="97"/>
    </row>
    <row r="305" spans="7:26" ht="59.25" customHeight="1" x14ac:dyDescent="0.25">
      <c r="G305" s="94"/>
      <c r="H305" s="95"/>
      <c r="I305" s="95"/>
      <c r="J305" s="95"/>
      <c r="K305" s="95"/>
      <c r="L305" s="95"/>
      <c r="M305" s="101" t="s">
        <v>24</v>
      </c>
      <c r="N305" s="101"/>
      <c r="O305" s="101" t="s">
        <v>25</v>
      </c>
      <c r="P305" s="101"/>
      <c r="Q305" s="101" t="s">
        <v>26</v>
      </c>
      <c r="R305" s="117"/>
    </row>
    <row r="306" spans="7:26" ht="15" customHeight="1" x14ac:dyDescent="0.25">
      <c r="G306" s="248" t="s">
        <v>34</v>
      </c>
      <c r="H306" s="249"/>
      <c r="I306" s="249"/>
      <c r="J306" s="249"/>
      <c r="K306" s="189">
        <f>Arkusz9!B5</f>
        <v>13958</v>
      </c>
      <c r="L306" s="189"/>
      <c r="M306" s="102">
        <f>Arkusz9!B3</f>
        <v>7628</v>
      </c>
      <c r="N306" s="102"/>
      <c r="O306" s="102">
        <f>Arkusz9!B2</f>
        <v>1169</v>
      </c>
      <c r="P306" s="102"/>
      <c r="Q306" s="102">
        <f>Arkusz9!B4</f>
        <v>436</v>
      </c>
      <c r="R306" s="103"/>
    </row>
    <row r="307" spans="7:26" ht="15" customHeight="1" x14ac:dyDescent="0.25">
      <c r="G307" s="264" t="s">
        <v>35</v>
      </c>
      <c r="H307" s="265"/>
      <c r="I307" s="265"/>
      <c r="J307" s="265"/>
      <c r="K307" s="263">
        <f>Arkusz9!B13</f>
        <v>1311</v>
      </c>
      <c r="L307" s="263"/>
      <c r="M307" s="256">
        <f>Arkusz9!B11</f>
        <v>856</v>
      </c>
      <c r="N307" s="256"/>
      <c r="O307" s="256">
        <f>Arkusz9!B10</f>
        <v>132</v>
      </c>
      <c r="P307" s="256"/>
      <c r="Q307" s="256">
        <f>Arkusz9!B12</f>
        <v>72</v>
      </c>
      <c r="R307" s="257"/>
    </row>
    <row r="308" spans="7:26" ht="15.75" thickBot="1" x14ac:dyDescent="0.3">
      <c r="G308" s="109" t="s">
        <v>23</v>
      </c>
      <c r="H308" s="110"/>
      <c r="I308" s="110"/>
      <c r="J308" s="110"/>
      <c r="K308" s="254">
        <f>Arkusz9!B9</f>
        <v>255</v>
      </c>
      <c r="L308" s="254"/>
      <c r="M308" s="252">
        <f>Arkusz9!B7</f>
        <v>160</v>
      </c>
      <c r="N308" s="252"/>
      <c r="O308" s="252">
        <f>Arkusz9!B6</f>
        <v>29</v>
      </c>
      <c r="P308" s="252"/>
      <c r="Q308" s="252">
        <f>Arkusz9!B8</f>
        <v>27</v>
      </c>
      <c r="R308" s="253"/>
    </row>
    <row r="309" spans="7:26" ht="15.75" thickBot="1" x14ac:dyDescent="0.3">
      <c r="G309" s="267" t="s">
        <v>76</v>
      </c>
      <c r="H309" s="268"/>
      <c r="I309" s="268"/>
      <c r="J309" s="268"/>
      <c r="K309" s="259">
        <f>SUM(K306:K308)</f>
        <v>15524</v>
      </c>
      <c r="L309" s="259"/>
      <c r="M309" s="259">
        <f>SUM(M306:M308)</f>
        <v>8644</v>
      </c>
      <c r="N309" s="259"/>
      <c r="O309" s="259">
        <f>SUM(O306:O308)</f>
        <v>1330</v>
      </c>
      <c r="P309" s="259"/>
      <c r="Q309" s="259">
        <f>SUM(Q306:Q308)</f>
        <v>535</v>
      </c>
      <c r="R309" s="260"/>
    </row>
    <row r="313" spans="7:26" x14ac:dyDescent="0.25">
      <c r="V313" s="11"/>
      <c r="W313" s="11"/>
      <c r="Z313" s="11"/>
    </row>
    <row r="319" spans="7:26" x14ac:dyDescent="0.25">
      <c r="V319" s="17"/>
      <c r="W319" s="17"/>
      <c r="X319" s="17"/>
      <c r="Y319" s="18"/>
      <c r="Z319" s="17"/>
    </row>
    <row r="320" spans="7:26" x14ac:dyDescent="0.25">
      <c r="V320" s="17"/>
      <c r="W320" s="17"/>
      <c r="X320" s="17"/>
      <c r="Y320" s="18"/>
      <c r="Z320" s="17"/>
    </row>
    <row r="321" spans="7:26" x14ac:dyDescent="0.25">
      <c r="V321" s="17"/>
      <c r="W321" s="17"/>
      <c r="X321" s="17"/>
      <c r="Y321" s="18"/>
      <c r="Z321" s="17"/>
    </row>
    <row r="322" spans="7:26" x14ac:dyDescent="0.25">
      <c r="V322" s="17"/>
      <c r="W322" s="17"/>
      <c r="X322" s="17"/>
      <c r="Y322" s="18"/>
      <c r="Z322" s="17"/>
    </row>
    <row r="323" spans="7:26" x14ac:dyDescent="0.25">
      <c r="V323" s="17"/>
      <c r="W323" s="17"/>
      <c r="X323" s="17"/>
      <c r="Y323" s="18"/>
      <c r="Z323" s="17"/>
    </row>
    <row r="324" spans="7:26" x14ac:dyDescent="0.25">
      <c r="V324" s="17"/>
      <c r="W324" s="17"/>
      <c r="X324" s="17"/>
      <c r="Y324" s="18"/>
      <c r="Z324" s="17"/>
    </row>
    <row r="325" spans="7:26" x14ac:dyDescent="0.25">
      <c r="V325" s="17"/>
      <c r="W325" s="17"/>
      <c r="X325" s="17"/>
      <c r="Y325" s="18"/>
      <c r="Z325" s="17"/>
    </row>
    <row r="326" spans="7:26" x14ac:dyDescent="0.25">
      <c r="V326" s="17"/>
      <c r="W326" s="17"/>
      <c r="X326" s="17"/>
      <c r="Y326" s="18"/>
      <c r="Z326" s="17"/>
    </row>
    <row r="327" spans="7:26" ht="15.75" thickBot="1" x14ac:dyDescent="0.3">
      <c r="V327" s="17"/>
      <c r="W327" s="17"/>
      <c r="X327" s="17"/>
      <c r="Y327" s="18"/>
      <c r="Z327" s="17"/>
    </row>
    <row r="328" spans="7:26" ht="15" customHeight="1" x14ac:dyDescent="0.25">
      <c r="G328" s="80" t="s">
        <v>2</v>
      </c>
      <c r="H328" s="81"/>
      <c r="I328" s="81"/>
      <c r="J328" s="81"/>
      <c r="K328" s="81"/>
      <c r="L328" s="81"/>
      <c r="M328" s="81"/>
      <c r="N328" s="81"/>
      <c r="O328" s="84" t="s">
        <v>3</v>
      </c>
      <c r="P328" s="84"/>
      <c r="Q328" s="75" t="s">
        <v>81</v>
      </c>
      <c r="R328" s="76"/>
      <c r="U328" s="17"/>
      <c r="V328" s="17"/>
      <c r="W328" s="17"/>
      <c r="X328" s="17"/>
      <c r="Y328" s="18"/>
    </row>
    <row r="329" spans="7:26" ht="46.5" customHeight="1" x14ac:dyDescent="0.25">
      <c r="G329" s="82"/>
      <c r="H329" s="83"/>
      <c r="I329" s="83"/>
      <c r="J329" s="83"/>
      <c r="K329" s="83"/>
      <c r="L329" s="83"/>
      <c r="M329" s="83"/>
      <c r="N329" s="83"/>
      <c r="O329" s="85"/>
      <c r="P329" s="85"/>
      <c r="Q329" s="77"/>
      <c r="R329" s="78"/>
      <c r="U329" s="17"/>
      <c r="V329" s="17"/>
      <c r="W329" s="17"/>
      <c r="X329" s="17"/>
      <c r="Y329" s="18"/>
    </row>
    <row r="330" spans="7:26" x14ac:dyDescent="0.25">
      <c r="G330" s="86" t="s">
        <v>77</v>
      </c>
      <c r="H330" s="87"/>
      <c r="I330" s="87"/>
      <c r="J330" s="87"/>
      <c r="K330" s="87"/>
      <c r="L330" s="87"/>
      <c r="M330" s="87"/>
      <c r="N330" s="87"/>
      <c r="O330" s="88">
        <f>Arkusz10!A2</f>
        <v>665</v>
      </c>
      <c r="P330" s="88"/>
      <c r="Q330" s="65">
        <f>Arkusz10!A3</f>
        <v>676</v>
      </c>
      <c r="R330" s="66"/>
      <c r="U330" s="17"/>
      <c r="V330" s="17"/>
      <c r="W330" s="17"/>
      <c r="X330" s="17"/>
      <c r="Y330" s="18"/>
    </row>
    <row r="331" spans="7:26" x14ac:dyDescent="0.25">
      <c r="G331" s="89" t="s">
        <v>78</v>
      </c>
      <c r="H331" s="90"/>
      <c r="I331" s="90"/>
      <c r="J331" s="90"/>
      <c r="K331" s="90"/>
      <c r="L331" s="90"/>
      <c r="M331" s="90"/>
      <c r="N331" s="90"/>
      <c r="O331" s="91">
        <f>Arkusz10!A4</f>
        <v>90</v>
      </c>
      <c r="P331" s="91"/>
      <c r="Q331" s="71">
        <f>Arkusz10!A5</f>
        <v>56</v>
      </c>
      <c r="R331" s="72"/>
      <c r="U331" s="17"/>
      <c r="V331" s="17"/>
      <c r="W331" s="17"/>
      <c r="X331" s="17"/>
      <c r="Y331" s="18"/>
    </row>
    <row r="332" spans="7:26" x14ac:dyDescent="0.25">
      <c r="G332" s="86" t="s">
        <v>79</v>
      </c>
      <c r="H332" s="87"/>
      <c r="I332" s="87"/>
      <c r="J332" s="87"/>
      <c r="K332" s="87"/>
      <c r="L332" s="87"/>
      <c r="M332" s="87"/>
      <c r="N332" s="87"/>
      <c r="O332" s="88">
        <f>Arkusz10!A6</f>
        <v>20</v>
      </c>
      <c r="P332" s="88"/>
      <c r="Q332" s="65">
        <f>Arkusz10!A7</f>
        <v>17</v>
      </c>
      <c r="R332" s="66"/>
      <c r="U332" s="17"/>
      <c r="V332" s="17"/>
      <c r="W332" s="17"/>
      <c r="X332" s="17"/>
      <c r="Y332" s="18"/>
    </row>
    <row r="333" spans="7:26" ht="15.75" thickBot="1" x14ac:dyDescent="0.3">
      <c r="G333" s="112" t="s">
        <v>80</v>
      </c>
      <c r="H333" s="113"/>
      <c r="I333" s="113"/>
      <c r="J333" s="113"/>
      <c r="K333" s="113"/>
      <c r="L333" s="113"/>
      <c r="M333" s="113"/>
      <c r="N333" s="113"/>
      <c r="O333" s="111">
        <f>Arkusz10!A8</f>
        <v>0</v>
      </c>
      <c r="P333" s="111"/>
      <c r="Q333" s="67">
        <f>Arkusz10!A9</f>
        <v>1</v>
      </c>
      <c r="R333" s="68"/>
      <c r="U333" s="17"/>
      <c r="V333" s="17"/>
      <c r="W333" s="17"/>
      <c r="X333" s="17"/>
      <c r="Y333" s="18"/>
    </row>
    <row r="334" spans="7:26" ht="15.75" thickBot="1" x14ac:dyDescent="0.3">
      <c r="G334" s="114" t="s">
        <v>76</v>
      </c>
      <c r="H334" s="115"/>
      <c r="I334" s="115"/>
      <c r="J334" s="115"/>
      <c r="K334" s="115"/>
      <c r="L334" s="115"/>
      <c r="M334" s="115"/>
      <c r="N334" s="115"/>
      <c r="O334" s="73">
        <f>SUM(O330:O333)</f>
        <v>775</v>
      </c>
      <c r="P334" s="73"/>
      <c r="Q334" s="69">
        <f>SUM(Q330:Q333)</f>
        <v>750</v>
      </c>
      <c r="R334" s="70"/>
      <c r="U334" s="17"/>
      <c r="V334" s="17"/>
      <c r="W334" s="17"/>
      <c r="X334" s="17"/>
      <c r="Y334" s="18"/>
    </row>
    <row r="335" spans="7:26" x14ac:dyDescent="0.25">
      <c r="V335" s="17"/>
      <c r="W335" s="17"/>
      <c r="X335" s="17"/>
      <c r="Y335" s="18"/>
      <c r="Z335" s="17"/>
    </row>
    <row r="336" spans="7:26" ht="15.75" thickBot="1" x14ac:dyDescent="0.3">
      <c r="V336" s="17"/>
      <c r="W336" s="17"/>
      <c r="X336" s="17"/>
      <c r="Y336" s="18"/>
      <c r="Z336" s="17"/>
    </row>
    <row r="337" spans="7:26" ht="24.95" customHeight="1" x14ac:dyDescent="0.25">
      <c r="G337" s="92" t="s">
        <v>2</v>
      </c>
      <c r="H337" s="93"/>
      <c r="I337" s="93"/>
      <c r="J337" s="93"/>
      <c r="K337" s="93" t="s">
        <v>3</v>
      </c>
      <c r="L337" s="93"/>
      <c r="M337" s="96" t="str">
        <f>CONCATENATE("decyzje ",Arkusz18!C2," - ",Arkusz18!B2," r.")</f>
        <v>decyzje 01.01.2017 - 31.08.2017 r.</v>
      </c>
      <c r="N337" s="96"/>
      <c r="O337" s="96"/>
      <c r="P337" s="96"/>
      <c r="Q337" s="96"/>
      <c r="R337" s="97"/>
      <c r="V337" s="17"/>
      <c r="W337" s="17"/>
      <c r="X337" s="17"/>
      <c r="Y337" s="18"/>
      <c r="Z337" s="17"/>
    </row>
    <row r="338" spans="7:26" ht="60.75" customHeight="1" x14ac:dyDescent="0.25">
      <c r="G338" s="94"/>
      <c r="H338" s="95"/>
      <c r="I338" s="95"/>
      <c r="J338" s="95"/>
      <c r="K338" s="95"/>
      <c r="L338" s="95"/>
      <c r="M338" s="101" t="s">
        <v>24</v>
      </c>
      <c r="N338" s="101"/>
      <c r="O338" s="101" t="s">
        <v>25</v>
      </c>
      <c r="P338" s="101"/>
      <c r="Q338" s="101" t="s">
        <v>26</v>
      </c>
      <c r="R338" s="117"/>
      <c r="V338" s="17"/>
      <c r="W338" s="17"/>
      <c r="X338" s="17"/>
      <c r="Y338" s="18"/>
      <c r="Z338" s="17"/>
    </row>
    <row r="339" spans="7:26" x14ac:dyDescent="0.25">
      <c r="G339" s="248" t="s">
        <v>34</v>
      </c>
      <c r="H339" s="249"/>
      <c r="I339" s="249"/>
      <c r="J339" s="249"/>
      <c r="K339" s="189">
        <f>Arkusz11!B5</f>
        <v>103791</v>
      </c>
      <c r="L339" s="189"/>
      <c r="M339" s="102">
        <f>Arkusz11!B3</f>
        <v>70397</v>
      </c>
      <c r="N339" s="102"/>
      <c r="O339" s="102">
        <f>Arkusz11!B2</f>
        <v>8288</v>
      </c>
      <c r="P339" s="102"/>
      <c r="Q339" s="102">
        <f>Arkusz11!B4</f>
        <v>3421</v>
      </c>
      <c r="R339" s="103"/>
      <c r="V339" s="17"/>
      <c r="W339" s="17"/>
      <c r="X339" s="17"/>
      <c r="Y339" s="18"/>
      <c r="Z339" s="17"/>
    </row>
    <row r="340" spans="7:26" x14ac:dyDescent="0.25">
      <c r="G340" s="264" t="s">
        <v>35</v>
      </c>
      <c r="H340" s="265"/>
      <c r="I340" s="265"/>
      <c r="J340" s="265"/>
      <c r="K340" s="263">
        <f>Arkusz11!B13</f>
        <v>12554</v>
      </c>
      <c r="L340" s="263"/>
      <c r="M340" s="256">
        <f>Arkusz11!B11</f>
        <v>9126</v>
      </c>
      <c r="N340" s="256"/>
      <c r="O340" s="256">
        <f>Arkusz11!B10</f>
        <v>919</v>
      </c>
      <c r="P340" s="256"/>
      <c r="Q340" s="256">
        <f>Arkusz11!B12</f>
        <v>498</v>
      </c>
      <c r="R340" s="257"/>
      <c r="V340" s="17"/>
      <c r="W340" s="17"/>
      <c r="X340" s="17"/>
      <c r="Y340" s="18"/>
      <c r="Z340" s="17"/>
    </row>
    <row r="341" spans="7:26" ht="15.75" thickBot="1" x14ac:dyDescent="0.3">
      <c r="G341" s="109" t="s">
        <v>23</v>
      </c>
      <c r="H341" s="110"/>
      <c r="I341" s="110"/>
      <c r="J341" s="110"/>
      <c r="K341" s="254">
        <f>Arkusz11!B9</f>
        <v>2341</v>
      </c>
      <c r="L341" s="254"/>
      <c r="M341" s="252">
        <f>Arkusz11!B7</f>
        <v>1183</v>
      </c>
      <c r="N341" s="252"/>
      <c r="O341" s="252">
        <f>Arkusz11!B6</f>
        <v>195</v>
      </c>
      <c r="P341" s="252"/>
      <c r="Q341" s="252">
        <f>Arkusz11!B8</f>
        <v>179</v>
      </c>
      <c r="R341" s="253"/>
      <c r="V341" s="17"/>
      <c r="W341" s="17"/>
      <c r="X341" s="17"/>
      <c r="Y341" s="18"/>
      <c r="Z341" s="17"/>
    </row>
    <row r="342" spans="7:26" ht="15.75" thickBot="1" x14ac:dyDescent="0.3">
      <c r="G342" s="267" t="s">
        <v>76</v>
      </c>
      <c r="H342" s="268"/>
      <c r="I342" s="268"/>
      <c r="J342" s="268"/>
      <c r="K342" s="259">
        <f>SUM(K339:L341)</f>
        <v>118686</v>
      </c>
      <c r="L342" s="259"/>
      <c r="M342" s="259">
        <f t="shared" ref="M342" si="7">SUM(M339:N341)</f>
        <v>80706</v>
      </c>
      <c r="N342" s="259"/>
      <c r="O342" s="259">
        <f t="shared" ref="O342" si="8">SUM(O339:P341)</f>
        <v>9402</v>
      </c>
      <c r="P342" s="259"/>
      <c r="Q342" s="259">
        <f t="shared" ref="Q342" si="9">SUM(Q339:R341)</f>
        <v>4098</v>
      </c>
      <c r="R342" s="260"/>
      <c r="V342" s="17"/>
      <c r="W342" s="17"/>
      <c r="X342" s="17"/>
      <c r="Y342" s="18"/>
      <c r="Z342" s="17"/>
    </row>
    <row r="343" spans="7:26" x14ac:dyDescent="0.25">
      <c r="V343" s="17"/>
      <c r="W343" s="17"/>
      <c r="X343" s="17"/>
      <c r="Y343" s="18"/>
      <c r="Z343" s="17"/>
    </row>
    <row r="344" spans="7:26" x14ac:dyDescent="0.25">
      <c r="V344" s="17"/>
      <c r="W344" s="17"/>
      <c r="X344" s="17"/>
      <c r="Y344" s="18"/>
      <c r="Z344" s="17"/>
    </row>
    <row r="345" spans="7:26" x14ac:dyDescent="0.25">
      <c r="V345" s="17"/>
      <c r="W345" s="17"/>
      <c r="X345" s="17"/>
      <c r="Y345" s="18"/>
      <c r="Z345" s="17"/>
    </row>
    <row r="346" spans="7:26" ht="15" customHeight="1" x14ac:dyDescent="0.25"/>
    <row r="347" spans="7:26" x14ac:dyDescent="0.25">
      <c r="N347" s="19"/>
      <c r="O347" s="19"/>
      <c r="P347" s="19"/>
      <c r="Q347" s="19"/>
      <c r="R347" s="19"/>
      <c r="S347" s="19"/>
      <c r="T347" s="19"/>
      <c r="U347" s="19"/>
      <c r="V347" s="20"/>
      <c r="W347" s="19"/>
      <c r="X347" s="21"/>
      <c r="Y347" s="22"/>
      <c r="Z347" s="21"/>
    </row>
    <row r="362" spans="7:18" ht="15.75" thickBot="1" x14ac:dyDescent="0.3"/>
    <row r="363" spans="7:18" x14ac:dyDescent="0.25">
      <c r="G363" s="80" t="s">
        <v>2</v>
      </c>
      <c r="H363" s="81"/>
      <c r="I363" s="81"/>
      <c r="J363" s="81"/>
      <c r="K363" s="81"/>
      <c r="L363" s="81"/>
      <c r="M363" s="81"/>
      <c r="N363" s="81"/>
      <c r="O363" s="84" t="s">
        <v>3</v>
      </c>
      <c r="P363" s="84"/>
      <c r="Q363" s="75" t="s">
        <v>81</v>
      </c>
      <c r="R363" s="76"/>
    </row>
    <row r="364" spans="7:18" ht="45.75" customHeight="1" x14ac:dyDescent="0.25">
      <c r="G364" s="82"/>
      <c r="H364" s="83"/>
      <c r="I364" s="83"/>
      <c r="J364" s="83"/>
      <c r="K364" s="83"/>
      <c r="L364" s="83"/>
      <c r="M364" s="83"/>
      <c r="N364" s="83"/>
      <c r="O364" s="85"/>
      <c r="P364" s="85"/>
      <c r="Q364" s="77"/>
      <c r="R364" s="78"/>
    </row>
    <row r="365" spans="7:18" x14ac:dyDescent="0.25">
      <c r="G365" s="86" t="s">
        <v>77</v>
      </c>
      <c r="H365" s="87"/>
      <c r="I365" s="87"/>
      <c r="J365" s="87"/>
      <c r="K365" s="87"/>
      <c r="L365" s="87"/>
      <c r="M365" s="87"/>
      <c r="N365" s="87"/>
      <c r="O365" s="88">
        <f>Arkusz12!A2</f>
        <v>5674</v>
      </c>
      <c r="P365" s="88"/>
      <c r="Q365" s="65">
        <f>Arkusz12!A3</f>
        <v>6019</v>
      </c>
      <c r="R365" s="66"/>
    </row>
    <row r="366" spans="7:18" x14ac:dyDescent="0.25">
      <c r="G366" s="89" t="s">
        <v>78</v>
      </c>
      <c r="H366" s="90"/>
      <c r="I366" s="90"/>
      <c r="J366" s="90"/>
      <c r="K366" s="90"/>
      <c r="L366" s="90"/>
      <c r="M366" s="90"/>
      <c r="N366" s="90"/>
      <c r="O366" s="91">
        <f>Arkusz12!A4</f>
        <v>460</v>
      </c>
      <c r="P366" s="91"/>
      <c r="Q366" s="71">
        <f>Arkusz12!A5</f>
        <v>632</v>
      </c>
      <c r="R366" s="72"/>
    </row>
    <row r="367" spans="7:18" x14ac:dyDescent="0.25">
      <c r="G367" s="86" t="s">
        <v>79</v>
      </c>
      <c r="H367" s="87"/>
      <c r="I367" s="87"/>
      <c r="J367" s="87"/>
      <c r="K367" s="87"/>
      <c r="L367" s="87"/>
      <c r="M367" s="87"/>
      <c r="N367" s="87"/>
      <c r="O367" s="88">
        <f>Arkusz12!A6</f>
        <v>148</v>
      </c>
      <c r="P367" s="88"/>
      <c r="Q367" s="65">
        <f>Arkusz12!A7</f>
        <v>177</v>
      </c>
      <c r="R367" s="66"/>
    </row>
    <row r="368" spans="7:18" ht="15.75" thickBot="1" x14ac:dyDescent="0.3">
      <c r="G368" s="112" t="s">
        <v>80</v>
      </c>
      <c r="H368" s="113"/>
      <c r="I368" s="113"/>
      <c r="J368" s="113"/>
      <c r="K368" s="113"/>
      <c r="L368" s="113"/>
      <c r="M368" s="113"/>
      <c r="N368" s="113"/>
      <c r="O368" s="111">
        <f>Arkusz12!A8</f>
        <v>9</v>
      </c>
      <c r="P368" s="111"/>
      <c r="Q368" s="67">
        <f>Arkusz12!A9</f>
        <v>15</v>
      </c>
      <c r="R368" s="68"/>
    </row>
    <row r="369" spans="1:25" ht="15.75" thickBot="1" x14ac:dyDescent="0.3">
      <c r="G369" s="114" t="s">
        <v>76</v>
      </c>
      <c r="H369" s="115"/>
      <c r="I369" s="115"/>
      <c r="J369" s="115"/>
      <c r="K369" s="115"/>
      <c r="L369" s="115"/>
      <c r="M369" s="115"/>
      <c r="N369" s="115"/>
      <c r="O369" s="73">
        <f>SUM(O365:P368)</f>
        <v>6291</v>
      </c>
      <c r="P369" s="73"/>
      <c r="Q369" s="73">
        <f>SUM(Q365:R368)</f>
        <v>6843</v>
      </c>
      <c r="R369" s="74"/>
    </row>
    <row r="372" spans="1:25" x14ac:dyDescent="0.25">
      <c r="A372" s="161" t="s">
        <v>169</v>
      </c>
      <c r="B372" s="162"/>
      <c r="C372" s="162"/>
      <c r="D372" s="162"/>
      <c r="E372" s="162"/>
      <c r="F372" s="162"/>
      <c r="G372" s="162"/>
      <c r="H372" s="162"/>
      <c r="I372" s="162"/>
      <c r="J372" s="162"/>
      <c r="K372" s="162"/>
      <c r="L372" s="162"/>
      <c r="M372" s="162"/>
      <c r="N372" s="162"/>
      <c r="O372" s="162"/>
      <c r="P372" s="162"/>
      <c r="Q372" s="162"/>
      <c r="R372" s="162"/>
      <c r="S372" s="162"/>
      <c r="T372" s="162"/>
      <c r="U372" s="162"/>
      <c r="V372" s="162"/>
      <c r="W372" s="162"/>
      <c r="X372" s="162"/>
      <c r="Y372" s="162"/>
    </row>
    <row r="373" spans="1:25" s="59" customFormat="1" x14ac:dyDescent="0.25">
      <c r="A373" s="161"/>
      <c r="B373" s="162"/>
      <c r="C373" s="162"/>
      <c r="D373" s="162"/>
      <c r="E373" s="162"/>
      <c r="F373" s="162"/>
      <c r="G373" s="162"/>
      <c r="H373" s="162"/>
      <c r="I373" s="162"/>
      <c r="J373" s="162"/>
      <c r="K373" s="162"/>
      <c r="L373" s="162"/>
      <c r="M373" s="162"/>
      <c r="N373" s="162"/>
      <c r="O373" s="162"/>
      <c r="P373" s="162"/>
      <c r="Q373" s="162"/>
      <c r="R373" s="162"/>
      <c r="S373" s="162"/>
      <c r="T373" s="162"/>
      <c r="U373" s="162"/>
      <c r="V373" s="162"/>
      <c r="W373" s="162"/>
      <c r="X373" s="162"/>
      <c r="Y373" s="162"/>
    </row>
    <row r="374" spans="1:25" s="59" customFormat="1" x14ac:dyDescent="0.25">
      <c r="A374" s="161"/>
      <c r="B374" s="162"/>
      <c r="C374" s="162"/>
      <c r="D374" s="162"/>
      <c r="E374" s="162"/>
      <c r="F374" s="162"/>
      <c r="G374" s="162"/>
      <c r="H374" s="162"/>
      <c r="I374" s="162"/>
      <c r="J374" s="162"/>
      <c r="K374" s="162"/>
      <c r="L374" s="162"/>
      <c r="M374" s="162"/>
      <c r="N374" s="162"/>
      <c r="O374" s="162"/>
      <c r="P374" s="162"/>
      <c r="Q374" s="162"/>
      <c r="R374" s="162"/>
      <c r="S374" s="162"/>
      <c r="T374" s="162"/>
      <c r="U374" s="162"/>
      <c r="V374" s="162"/>
      <c r="W374" s="162"/>
      <c r="X374" s="162"/>
      <c r="Y374" s="162"/>
    </row>
    <row r="375" spans="1:25" s="59" customFormat="1" x14ac:dyDescent="0.25">
      <c r="A375" s="161"/>
      <c r="B375" s="162"/>
      <c r="C375" s="162"/>
      <c r="D375" s="162"/>
      <c r="E375" s="162"/>
      <c r="F375" s="162"/>
      <c r="G375" s="162"/>
      <c r="H375" s="162"/>
      <c r="I375" s="162"/>
      <c r="J375" s="162"/>
      <c r="K375" s="162"/>
      <c r="L375" s="162"/>
      <c r="M375" s="162"/>
      <c r="N375" s="162"/>
      <c r="O375" s="162"/>
      <c r="P375" s="162"/>
      <c r="Q375" s="162"/>
      <c r="R375" s="162"/>
      <c r="S375" s="162"/>
      <c r="T375" s="162"/>
      <c r="U375" s="162"/>
      <c r="V375" s="162"/>
      <c r="W375" s="162"/>
      <c r="X375" s="162"/>
      <c r="Y375" s="162"/>
    </row>
    <row r="376" spans="1:25" s="59" customFormat="1" x14ac:dyDescent="0.25">
      <c r="A376" s="161"/>
      <c r="B376" s="162"/>
      <c r="C376" s="162"/>
      <c r="D376" s="162"/>
      <c r="E376" s="162"/>
      <c r="F376" s="162"/>
      <c r="G376" s="162"/>
      <c r="H376" s="162"/>
      <c r="I376" s="162"/>
      <c r="J376" s="162"/>
      <c r="K376" s="162"/>
      <c r="L376" s="162"/>
      <c r="M376" s="162"/>
      <c r="N376" s="162"/>
      <c r="O376" s="162"/>
      <c r="P376" s="162"/>
      <c r="Q376" s="162"/>
      <c r="R376" s="162"/>
      <c r="S376" s="162"/>
      <c r="T376" s="162"/>
      <c r="U376" s="162"/>
      <c r="V376" s="162"/>
      <c r="W376" s="162"/>
      <c r="X376" s="162"/>
      <c r="Y376" s="162"/>
    </row>
    <row r="377" spans="1:25" s="59" customFormat="1" x14ac:dyDescent="0.25">
      <c r="A377" s="161"/>
      <c r="B377" s="162"/>
      <c r="C377" s="162"/>
      <c r="D377" s="162"/>
      <c r="E377" s="162"/>
      <c r="F377" s="162"/>
      <c r="G377" s="162"/>
      <c r="H377" s="162"/>
      <c r="I377" s="162"/>
      <c r="J377" s="162"/>
      <c r="K377" s="162"/>
      <c r="L377" s="162"/>
      <c r="M377" s="162"/>
      <c r="N377" s="162"/>
      <c r="O377" s="162"/>
      <c r="P377" s="162"/>
      <c r="Q377" s="162"/>
      <c r="R377" s="162"/>
      <c r="S377" s="162"/>
      <c r="T377" s="162"/>
      <c r="U377" s="162"/>
      <c r="V377" s="162"/>
      <c r="W377" s="162"/>
      <c r="X377" s="162"/>
      <c r="Y377" s="162"/>
    </row>
    <row r="378" spans="1:25" s="59" customFormat="1" x14ac:dyDescent="0.25">
      <c r="A378" s="161"/>
      <c r="B378" s="162"/>
      <c r="C378" s="162"/>
      <c r="D378" s="162"/>
      <c r="E378" s="162"/>
      <c r="F378" s="162"/>
      <c r="G378" s="162"/>
      <c r="H378" s="162"/>
      <c r="I378" s="162"/>
      <c r="J378" s="162"/>
      <c r="K378" s="162"/>
      <c r="L378" s="162"/>
      <c r="M378" s="162"/>
      <c r="N378" s="162"/>
      <c r="O378" s="162"/>
      <c r="P378" s="162"/>
      <c r="Q378" s="162"/>
      <c r="R378" s="162"/>
      <c r="S378" s="162"/>
      <c r="T378" s="162"/>
      <c r="U378" s="162"/>
      <c r="V378" s="162"/>
      <c r="W378" s="162"/>
      <c r="X378" s="162"/>
      <c r="Y378" s="162"/>
    </row>
    <row r="379" spans="1:25" s="59" customFormat="1" x14ac:dyDescent="0.25">
      <c r="A379" s="161"/>
      <c r="B379" s="162"/>
      <c r="C379" s="162"/>
      <c r="D379" s="162"/>
      <c r="E379" s="162"/>
      <c r="F379" s="162"/>
      <c r="G379" s="162"/>
      <c r="H379" s="162"/>
      <c r="I379" s="162"/>
      <c r="J379" s="162"/>
      <c r="K379" s="162"/>
      <c r="L379" s="162"/>
      <c r="M379" s="162"/>
      <c r="N379" s="162"/>
      <c r="O379" s="162"/>
      <c r="P379" s="162"/>
      <c r="Q379" s="162"/>
      <c r="R379" s="162"/>
      <c r="S379" s="162"/>
      <c r="T379" s="162"/>
      <c r="U379" s="162"/>
      <c r="V379" s="162"/>
      <c r="W379" s="162"/>
      <c r="X379" s="162"/>
      <c r="Y379" s="162"/>
    </row>
    <row r="380" spans="1:25" s="59" customFormat="1" x14ac:dyDescent="0.25">
      <c r="A380" s="161"/>
      <c r="B380" s="162"/>
      <c r="C380" s="162"/>
      <c r="D380" s="162"/>
      <c r="E380" s="162"/>
      <c r="F380" s="162"/>
      <c r="G380" s="162"/>
      <c r="H380" s="162"/>
      <c r="I380" s="162"/>
      <c r="J380" s="162"/>
      <c r="K380" s="162"/>
      <c r="L380" s="162"/>
      <c r="M380" s="162"/>
      <c r="N380" s="162"/>
      <c r="O380" s="162"/>
      <c r="P380" s="162"/>
      <c r="Q380" s="162"/>
      <c r="R380" s="162"/>
      <c r="S380" s="162"/>
      <c r="T380" s="162"/>
      <c r="U380" s="162"/>
      <c r="V380" s="162"/>
      <c r="W380" s="162"/>
      <c r="X380" s="162"/>
      <c r="Y380" s="162"/>
    </row>
    <row r="381" spans="1:25" s="59" customFormat="1" x14ac:dyDescent="0.25">
      <c r="A381" s="161"/>
      <c r="B381" s="162"/>
      <c r="C381" s="162"/>
      <c r="D381" s="162"/>
      <c r="E381" s="162"/>
      <c r="F381" s="162"/>
      <c r="G381" s="162"/>
      <c r="H381" s="162"/>
      <c r="I381" s="162"/>
      <c r="J381" s="162"/>
      <c r="K381" s="162"/>
      <c r="L381" s="162"/>
      <c r="M381" s="162"/>
      <c r="N381" s="162"/>
      <c r="O381" s="162"/>
      <c r="P381" s="162"/>
      <c r="Q381" s="162"/>
      <c r="R381" s="162"/>
      <c r="S381" s="162"/>
      <c r="T381" s="162"/>
      <c r="U381" s="162"/>
      <c r="V381" s="162"/>
      <c r="W381" s="162"/>
      <c r="X381" s="162"/>
      <c r="Y381" s="162"/>
    </row>
    <row r="382" spans="1:25" s="59" customFormat="1" x14ac:dyDescent="0.25">
      <c r="A382" s="161"/>
      <c r="B382" s="162"/>
      <c r="C382" s="162"/>
      <c r="D382" s="162"/>
      <c r="E382" s="162"/>
      <c r="F382" s="162"/>
      <c r="G382" s="162"/>
      <c r="H382" s="162"/>
      <c r="I382" s="162"/>
      <c r="J382" s="162"/>
      <c r="K382" s="162"/>
      <c r="L382" s="162"/>
      <c r="M382" s="162"/>
      <c r="N382" s="162"/>
      <c r="O382" s="162"/>
      <c r="P382" s="162"/>
      <c r="Q382" s="162"/>
      <c r="R382" s="162"/>
      <c r="S382" s="162"/>
      <c r="T382" s="162"/>
      <c r="U382" s="162"/>
      <c r="V382" s="162"/>
      <c r="W382" s="162"/>
      <c r="X382" s="162"/>
      <c r="Y382" s="162"/>
    </row>
    <row r="383" spans="1:25" s="59" customFormat="1" x14ac:dyDescent="0.25">
      <c r="A383" s="161"/>
      <c r="B383" s="162"/>
      <c r="C383" s="162"/>
      <c r="D383" s="162"/>
      <c r="E383" s="162"/>
      <c r="F383" s="162"/>
      <c r="G383" s="162"/>
      <c r="H383" s="162"/>
      <c r="I383" s="162"/>
      <c r="J383" s="162"/>
      <c r="K383" s="162"/>
      <c r="L383" s="162"/>
      <c r="M383" s="162"/>
      <c r="N383" s="162"/>
      <c r="O383" s="162"/>
      <c r="P383" s="162"/>
      <c r="Q383" s="162"/>
      <c r="R383" s="162"/>
      <c r="S383" s="162"/>
      <c r="T383" s="162"/>
      <c r="U383" s="162"/>
      <c r="V383" s="162"/>
      <c r="W383" s="162"/>
      <c r="X383" s="162"/>
      <c r="Y383" s="162"/>
    </row>
    <row r="384" spans="1:25" s="59" customFormat="1" x14ac:dyDescent="0.25">
      <c r="A384" s="161"/>
      <c r="B384" s="162"/>
      <c r="C384" s="162"/>
      <c r="D384" s="162"/>
      <c r="E384" s="162"/>
      <c r="F384" s="162"/>
      <c r="G384" s="162"/>
      <c r="H384" s="162"/>
      <c r="I384" s="162"/>
      <c r="J384" s="162"/>
      <c r="K384" s="162"/>
      <c r="L384" s="162"/>
      <c r="M384" s="162"/>
      <c r="N384" s="162"/>
      <c r="O384" s="162"/>
      <c r="P384" s="162"/>
      <c r="Q384" s="162"/>
      <c r="R384" s="162"/>
      <c r="S384" s="162"/>
      <c r="T384" s="162"/>
      <c r="U384" s="162"/>
      <c r="V384" s="162"/>
      <c r="W384" s="162"/>
      <c r="X384" s="162"/>
      <c r="Y384" s="162"/>
    </row>
    <row r="385" spans="1:25" s="59" customFormat="1" x14ac:dyDescent="0.25">
      <c r="A385" s="161"/>
      <c r="B385" s="162"/>
      <c r="C385" s="162"/>
      <c r="D385" s="162"/>
      <c r="E385" s="162"/>
      <c r="F385" s="162"/>
      <c r="G385" s="162"/>
      <c r="H385" s="162"/>
      <c r="I385" s="162"/>
      <c r="J385" s="162"/>
      <c r="K385" s="162"/>
      <c r="L385" s="162"/>
      <c r="M385" s="162"/>
      <c r="N385" s="162"/>
      <c r="O385" s="162"/>
      <c r="P385" s="162"/>
      <c r="Q385" s="162"/>
      <c r="R385" s="162"/>
      <c r="S385" s="162"/>
      <c r="T385" s="162"/>
      <c r="U385" s="162"/>
      <c r="V385" s="162"/>
      <c r="W385" s="162"/>
      <c r="X385" s="162"/>
      <c r="Y385" s="162"/>
    </row>
    <row r="386" spans="1:25" s="59" customFormat="1" x14ac:dyDescent="0.25">
      <c r="A386" s="161"/>
      <c r="B386" s="162"/>
      <c r="C386" s="162"/>
      <c r="D386" s="162"/>
      <c r="E386" s="162"/>
      <c r="F386" s="162"/>
      <c r="G386" s="162"/>
      <c r="H386" s="162"/>
      <c r="I386" s="162"/>
      <c r="J386" s="162"/>
      <c r="K386" s="162"/>
      <c r="L386" s="162"/>
      <c r="M386" s="162"/>
      <c r="N386" s="162"/>
      <c r="O386" s="162"/>
      <c r="P386" s="162"/>
      <c r="Q386" s="162"/>
      <c r="R386" s="162"/>
      <c r="S386" s="162"/>
      <c r="T386" s="162"/>
      <c r="U386" s="162"/>
      <c r="V386" s="162"/>
      <c r="W386" s="162"/>
      <c r="X386" s="162"/>
      <c r="Y386" s="162"/>
    </row>
    <row r="387" spans="1:25" s="59" customFormat="1" x14ac:dyDescent="0.25">
      <c r="A387" s="161"/>
      <c r="B387" s="162"/>
      <c r="C387" s="162"/>
      <c r="D387" s="162"/>
      <c r="E387" s="162"/>
      <c r="F387" s="162"/>
      <c r="G387" s="162"/>
      <c r="H387" s="162"/>
      <c r="I387" s="162"/>
      <c r="J387" s="162"/>
      <c r="K387" s="162"/>
      <c r="L387" s="162"/>
      <c r="M387" s="162"/>
      <c r="N387" s="162"/>
      <c r="O387" s="162"/>
      <c r="P387" s="162"/>
      <c r="Q387" s="162"/>
      <c r="R387" s="162"/>
      <c r="S387" s="162"/>
      <c r="T387" s="162"/>
      <c r="U387" s="162"/>
      <c r="V387" s="162"/>
      <c r="W387" s="162"/>
      <c r="X387" s="162"/>
      <c r="Y387" s="162"/>
    </row>
    <row r="388" spans="1:25" s="59" customFormat="1" x14ac:dyDescent="0.25">
      <c r="A388" s="161"/>
      <c r="B388" s="162"/>
      <c r="C388" s="162"/>
      <c r="D388" s="162"/>
      <c r="E388" s="162"/>
      <c r="F388" s="162"/>
      <c r="G388" s="162"/>
      <c r="H388" s="162"/>
      <c r="I388" s="162"/>
      <c r="J388" s="162"/>
      <c r="K388" s="162"/>
      <c r="L388" s="162"/>
      <c r="M388" s="162"/>
      <c r="N388" s="162"/>
      <c r="O388" s="162"/>
      <c r="P388" s="162"/>
      <c r="Q388" s="162"/>
      <c r="R388" s="162"/>
      <c r="S388" s="162"/>
      <c r="T388" s="162"/>
      <c r="U388" s="162"/>
      <c r="V388" s="162"/>
      <c r="W388" s="162"/>
      <c r="X388" s="162"/>
      <c r="Y388" s="162"/>
    </row>
    <row r="389" spans="1:25" s="59" customFormat="1" x14ac:dyDescent="0.25">
      <c r="A389" s="161"/>
      <c r="B389" s="162"/>
      <c r="C389" s="162"/>
      <c r="D389" s="162"/>
      <c r="E389" s="162"/>
      <c r="F389" s="162"/>
      <c r="G389" s="162"/>
      <c r="H389" s="162"/>
      <c r="I389" s="162"/>
      <c r="J389" s="162"/>
      <c r="K389" s="162"/>
      <c r="L389" s="162"/>
      <c r="M389" s="162"/>
      <c r="N389" s="162"/>
      <c r="O389" s="162"/>
      <c r="P389" s="162"/>
      <c r="Q389" s="162"/>
      <c r="R389" s="162"/>
      <c r="S389" s="162"/>
      <c r="T389" s="162"/>
      <c r="U389" s="162"/>
      <c r="V389" s="162"/>
      <c r="W389" s="162"/>
      <c r="X389" s="162"/>
      <c r="Y389" s="162"/>
    </row>
    <row r="390" spans="1:25" s="59" customFormat="1" x14ac:dyDescent="0.25">
      <c r="A390" s="161"/>
      <c r="B390" s="162"/>
      <c r="C390" s="162"/>
      <c r="D390" s="162"/>
      <c r="E390" s="162"/>
      <c r="F390" s="162"/>
      <c r="G390" s="162"/>
      <c r="H390" s="162"/>
      <c r="I390" s="162"/>
      <c r="J390" s="162"/>
      <c r="K390" s="162"/>
      <c r="L390" s="162"/>
      <c r="M390" s="162"/>
      <c r="N390" s="162"/>
      <c r="O390" s="162"/>
      <c r="P390" s="162"/>
      <c r="Q390" s="162"/>
      <c r="R390" s="162"/>
      <c r="S390" s="162"/>
      <c r="T390" s="162"/>
      <c r="U390" s="162"/>
      <c r="V390" s="162"/>
      <c r="W390" s="162"/>
      <c r="X390" s="162"/>
      <c r="Y390" s="162"/>
    </row>
    <row r="391" spans="1:25" s="59" customFormat="1" x14ac:dyDescent="0.25">
      <c r="A391" s="161"/>
      <c r="B391" s="162"/>
      <c r="C391" s="162"/>
      <c r="D391" s="162"/>
      <c r="E391" s="162"/>
      <c r="F391" s="162"/>
      <c r="G391" s="162"/>
      <c r="H391" s="162"/>
      <c r="I391" s="162"/>
      <c r="J391" s="162"/>
      <c r="K391" s="162"/>
      <c r="L391" s="162"/>
      <c r="M391" s="162"/>
      <c r="N391" s="162"/>
      <c r="O391" s="162"/>
      <c r="P391" s="162"/>
      <c r="Q391" s="162"/>
      <c r="R391" s="162"/>
      <c r="S391" s="162"/>
      <c r="T391" s="162"/>
      <c r="U391" s="162"/>
      <c r="V391" s="162"/>
      <c r="W391" s="162"/>
      <c r="X391" s="162"/>
      <c r="Y391" s="162"/>
    </row>
    <row r="392" spans="1:25" s="59" customFormat="1" x14ac:dyDescent="0.25">
      <c r="A392" s="161"/>
      <c r="B392" s="162"/>
      <c r="C392" s="162"/>
      <c r="D392" s="162"/>
      <c r="E392" s="162"/>
      <c r="F392" s="162"/>
      <c r="G392" s="162"/>
      <c r="H392" s="162"/>
      <c r="I392" s="162"/>
      <c r="J392" s="162"/>
      <c r="K392" s="162"/>
      <c r="L392" s="162"/>
      <c r="M392" s="162"/>
      <c r="N392" s="162"/>
      <c r="O392" s="162"/>
      <c r="P392" s="162"/>
      <c r="Q392" s="162"/>
      <c r="R392" s="162"/>
      <c r="S392" s="162"/>
      <c r="T392" s="162"/>
      <c r="U392" s="162"/>
      <c r="V392" s="162"/>
      <c r="W392" s="162"/>
      <c r="X392" s="162"/>
      <c r="Y392" s="162"/>
    </row>
    <row r="393" spans="1:25" s="59" customFormat="1" x14ac:dyDescent="0.25">
      <c r="A393" s="161"/>
      <c r="B393" s="162"/>
      <c r="C393" s="162"/>
      <c r="D393" s="162"/>
      <c r="E393" s="162"/>
      <c r="F393" s="162"/>
      <c r="G393" s="162"/>
      <c r="H393" s="162"/>
      <c r="I393" s="162"/>
      <c r="J393" s="162"/>
      <c r="K393" s="162"/>
      <c r="L393" s="162"/>
      <c r="M393" s="162"/>
      <c r="N393" s="162"/>
      <c r="O393" s="162"/>
      <c r="P393" s="162"/>
      <c r="Q393" s="162"/>
      <c r="R393" s="162"/>
      <c r="S393" s="162"/>
      <c r="T393" s="162"/>
      <c r="U393" s="162"/>
      <c r="V393" s="162"/>
      <c r="W393" s="162"/>
      <c r="X393" s="162"/>
      <c r="Y393" s="162"/>
    </row>
    <row r="394" spans="1:25" x14ac:dyDescent="0.25">
      <c r="A394" s="162"/>
      <c r="B394" s="162"/>
      <c r="C394" s="162"/>
      <c r="D394" s="162"/>
      <c r="E394" s="162"/>
      <c r="F394" s="162"/>
      <c r="G394" s="162"/>
      <c r="H394" s="162"/>
      <c r="I394" s="162"/>
      <c r="J394" s="162"/>
      <c r="K394" s="162"/>
      <c r="L394" s="162"/>
      <c r="M394" s="162"/>
      <c r="N394" s="162"/>
      <c r="O394" s="162"/>
      <c r="P394" s="162"/>
      <c r="Q394" s="162"/>
      <c r="R394" s="162"/>
      <c r="S394" s="162"/>
      <c r="T394" s="162"/>
      <c r="U394" s="162"/>
      <c r="V394" s="162"/>
      <c r="W394" s="162"/>
      <c r="X394" s="162"/>
      <c r="Y394" s="162"/>
    </row>
    <row r="395" spans="1:25" x14ac:dyDescent="0.25">
      <c r="A395" s="162"/>
      <c r="B395" s="162"/>
      <c r="C395" s="162"/>
      <c r="D395" s="162"/>
      <c r="E395" s="162"/>
      <c r="F395" s="162"/>
      <c r="G395" s="162"/>
      <c r="H395" s="162"/>
      <c r="I395" s="162"/>
      <c r="J395" s="162"/>
      <c r="K395" s="162"/>
      <c r="L395" s="162"/>
      <c r="M395" s="162"/>
      <c r="N395" s="162"/>
      <c r="O395" s="162"/>
      <c r="P395" s="162"/>
      <c r="Q395" s="162"/>
      <c r="R395" s="162"/>
      <c r="S395" s="162"/>
      <c r="T395" s="162"/>
      <c r="U395" s="162"/>
      <c r="V395" s="162"/>
      <c r="W395" s="162"/>
      <c r="X395" s="162"/>
      <c r="Y395" s="162"/>
    </row>
    <row r="396" spans="1:25" x14ac:dyDescent="0.25">
      <c r="A396" s="162"/>
      <c r="B396" s="162"/>
      <c r="C396" s="162"/>
      <c r="D396" s="162"/>
      <c r="E396" s="162"/>
      <c r="F396" s="162"/>
      <c r="G396" s="162"/>
      <c r="H396" s="162"/>
      <c r="I396" s="162"/>
      <c r="J396" s="162"/>
      <c r="K396" s="162"/>
      <c r="L396" s="162"/>
      <c r="M396" s="162"/>
      <c r="N396" s="162"/>
      <c r="O396" s="162"/>
      <c r="P396" s="162"/>
      <c r="Q396" s="162"/>
      <c r="R396" s="162"/>
      <c r="S396" s="162"/>
      <c r="T396" s="162"/>
      <c r="U396" s="162"/>
      <c r="V396" s="162"/>
      <c r="W396" s="162"/>
      <c r="X396" s="162"/>
      <c r="Y396" s="162"/>
    </row>
    <row r="397" spans="1:25" x14ac:dyDescent="0.25">
      <c r="A397" s="162"/>
      <c r="B397" s="162"/>
      <c r="C397" s="162"/>
      <c r="D397" s="162"/>
      <c r="E397" s="162"/>
      <c r="F397" s="162"/>
      <c r="G397" s="162"/>
      <c r="H397" s="162"/>
      <c r="I397" s="162"/>
      <c r="J397" s="162"/>
      <c r="K397" s="162"/>
      <c r="L397" s="162"/>
      <c r="M397" s="162"/>
      <c r="N397" s="162"/>
      <c r="O397" s="162"/>
      <c r="P397" s="162"/>
      <c r="Q397" s="162"/>
      <c r="R397" s="162"/>
      <c r="S397" s="162"/>
      <c r="T397" s="162"/>
      <c r="U397" s="162"/>
      <c r="V397" s="162"/>
      <c r="W397" s="162"/>
      <c r="X397" s="162"/>
      <c r="Y397" s="162"/>
    </row>
    <row r="398" spans="1:25" x14ac:dyDescent="0.25">
      <c r="A398" s="162"/>
      <c r="B398" s="162"/>
      <c r="C398" s="162"/>
      <c r="D398" s="162"/>
      <c r="E398" s="162"/>
      <c r="F398" s="162"/>
      <c r="G398" s="162"/>
      <c r="H398" s="162"/>
      <c r="I398" s="162"/>
      <c r="J398" s="162"/>
      <c r="K398" s="162"/>
      <c r="L398" s="162"/>
      <c r="M398" s="162"/>
      <c r="N398" s="162"/>
      <c r="O398" s="162"/>
      <c r="P398" s="162"/>
      <c r="Q398" s="162"/>
      <c r="R398" s="162"/>
      <c r="S398" s="162"/>
      <c r="T398" s="162"/>
      <c r="U398" s="162"/>
      <c r="V398" s="162"/>
      <c r="W398" s="162"/>
      <c r="X398" s="162"/>
      <c r="Y398" s="162"/>
    </row>
    <row r="399" spans="1:25" x14ac:dyDescent="0.25">
      <c r="A399" s="162"/>
      <c r="B399" s="162"/>
      <c r="C399" s="162"/>
      <c r="D399" s="162"/>
      <c r="E399" s="162"/>
      <c r="F399" s="162"/>
      <c r="G399" s="162"/>
      <c r="H399" s="162"/>
      <c r="I399" s="162"/>
      <c r="J399" s="162"/>
      <c r="K399" s="162"/>
      <c r="L399" s="162"/>
      <c r="M399" s="162"/>
      <c r="N399" s="162"/>
      <c r="O399" s="162"/>
      <c r="P399" s="162"/>
      <c r="Q399" s="162"/>
      <c r="R399" s="162"/>
      <c r="S399" s="162"/>
      <c r="T399" s="162"/>
      <c r="U399" s="162"/>
      <c r="V399" s="162"/>
      <c r="W399" s="162"/>
      <c r="X399" s="162"/>
      <c r="Y399" s="162"/>
    </row>
    <row r="400" spans="1:25" x14ac:dyDescent="0.25">
      <c r="A400" s="162"/>
      <c r="B400" s="162"/>
      <c r="C400" s="162"/>
      <c r="D400" s="162"/>
      <c r="E400" s="162"/>
      <c r="F400" s="162"/>
      <c r="G400" s="162"/>
      <c r="H400" s="162"/>
      <c r="I400" s="162"/>
      <c r="J400" s="162"/>
      <c r="K400" s="162"/>
      <c r="L400" s="162"/>
      <c r="M400" s="162"/>
      <c r="N400" s="162"/>
      <c r="O400" s="162"/>
      <c r="P400" s="162"/>
      <c r="Q400" s="162"/>
      <c r="R400" s="162"/>
      <c r="S400" s="162"/>
      <c r="T400" s="162"/>
      <c r="U400" s="162"/>
      <c r="V400" s="162"/>
      <c r="W400" s="162"/>
      <c r="X400" s="162"/>
      <c r="Y400" s="162"/>
    </row>
    <row r="401" spans="1:25" x14ac:dyDescent="0.25">
      <c r="A401" s="162"/>
      <c r="B401" s="162"/>
      <c r="C401" s="162"/>
      <c r="D401" s="162"/>
      <c r="E401" s="162"/>
      <c r="F401" s="162"/>
      <c r="G401" s="162"/>
      <c r="H401" s="162"/>
      <c r="I401" s="162"/>
      <c r="J401" s="162"/>
      <c r="K401" s="162"/>
      <c r="L401" s="162"/>
      <c r="M401" s="162"/>
      <c r="N401" s="162"/>
      <c r="O401" s="162"/>
      <c r="P401" s="162"/>
      <c r="Q401" s="162"/>
      <c r="R401" s="162"/>
      <c r="S401" s="162"/>
      <c r="T401" s="162"/>
      <c r="U401" s="162"/>
      <c r="V401" s="162"/>
      <c r="W401" s="162"/>
      <c r="X401" s="162"/>
      <c r="Y401" s="162"/>
    </row>
    <row r="406" spans="1:25" s="59" customFormat="1" x14ac:dyDescent="0.25">
      <c r="Y406" s="6"/>
    </row>
    <row r="407" spans="1:25" s="59" customFormat="1" x14ac:dyDescent="0.25">
      <c r="Y407" s="6"/>
    </row>
    <row r="408" spans="1:25" s="59" customFormat="1" x14ac:dyDescent="0.25">
      <c r="Y408" s="6"/>
    </row>
    <row r="409" spans="1:25" s="59" customFormat="1" x14ac:dyDescent="0.25">
      <c r="Y409" s="6"/>
    </row>
    <row r="410" spans="1:25" s="59" customFormat="1" x14ac:dyDescent="0.25">
      <c r="Y410" s="6"/>
    </row>
    <row r="411" spans="1:25" s="59" customFormat="1" x14ac:dyDescent="0.25">
      <c r="Y411" s="6"/>
    </row>
    <row r="412" spans="1:25" s="59" customFormat="1" x14ac:dyDescent="0.25">
      <c r="Y412" s="6"/>
    </row>
    <row r="413" spans="1:25" s="59" customFormat="1" x14ac:dyDescent="0.25">
      <c r="Y413" s="6"/>
    </row>
    <row r="414" spans="1:25" ht="15" customHeight="1" x14ac:dyDescent="0.25">
      <c r="A414" s="153" t="s">
        <v>95</v>
      </c>
      <c r="B414" s="153"/>
      <c r="C414" s="153"/>
      <c r="D414" s="153"/>
      <c r="E414" s="153"/>
      <c r="F414" s="153"/>
      <c r="G414" s="153"/>
      <c r="H414" s="153"/>
      <c r="I414" s="153"/>
      <c r="J414" s="153"/>
      <c r="K414" s="153"/>
      <c r="L414" s="153"/>
      <c r="M414" s="153"/>
      <c r="N414" s="153"/>
      <c r="O414" s="153"/>
      <c r="P414" s="153"/>
      <c r="Q414" s="153"/>
      <c r="R414" s="153"/>
      <c r="S414" s="153"/>
      <c r="T414" s="153"/>
      <c r="U414" s="153"/>
    </row>
    <row r="415" spans="1:25" ht="25.5" customHeight="1" x14ac:dyDescent="0.25">
      <c r="A415" s="153"/>
      <c r="B415" s="153"/>
      <c r="C415" s="153"/>
      <c r="D415" s="153"/>
      <c r="E415" s="153"/>
      <c r="F415" s="153"/>
      <c r="G415" s="153"/>
      <c r="H415" s="153"/>
      <c r="I415" s="153"/>
      <c r="J415" s="153"/>
      <c r="K415" s="153"/>
      <c r="L415" s="153"/>
      <c r="M415" s="153"/>
      <c r="N415" s="153"/>
      <c r="O415" s="153"/>
      <c r="P415" s="153"/>
      <c r="Q415" s="153"/>
      <c r="R415" s="153"/>
      <c r="S415" s="153"/>
      <c r="T415" s="153"/>
      <c r="U415" s="153"/>
    </row>
    <row r="416" spans="1:25" ht="25.5" customHeight="1" thickBot="1" x14ac:dyDescent="0.3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79" t="str">
        <f>CONCATENATE(Arkusz18!C2," - ",Arkusz18!B2," r.")</f>
        <v>01.01.2017 - 31.08.2017 r.</v>
      </c>
      <c r="M416" s="79"/>
      <c r="N416" s="79"/>
      <c r="O416" s="79"/>
      <c r="P416" s="79"/>
      <c r="Q416" s="79"/>
      <c r="R416" s="79"/>
      <c r="S416" s="79"/>
      <c r="T416" s="79"/>
      <c r="U416" s="79"/>
      <c r="V416" s="79"/>
    </row>
    <row r="417" spans="3:26" ht="121.5" customHeight="1" x14ac:dyDescent="0.25">
      <c r="C417" s="181" t="s">
        <v>2</v>
      </c>
      <c r="D417" s="182"/>
      <c r="E417" s="182"/>
      <c r="F417" s="182"/>
      <c r="G417" s="182"/>
      <c r="H417" s="182"/>
      <c r="I417" s="182"/>
      <c r="J417" s="182"/>
      <c r="K417" s="182"/>
      <c r="L417" s="191" t="s">
        <v>83</v>
      </c>
      <c r="M417" s="191"/>
      <c r="N417" s="23" t="s">
        <v>11</v>
      </c>
      <c r="O417" s="23" t="s">
        <v>98</v>
      </c>
      <c r="P417" s="23" t="s">
        <v>88</v>
      </c>
      <c r="Q417" s="23" t="s">
        <v>54</v>
      </c>
      <c r="R417" s="23" t="s">
        <v>39</v>
      </c>
      <c r="S417" s="23" t="s">
        <v>4</v>
      </c>
      <c r="T417" s="48" t="s">
        <v>42</v>
      </c>
      <c r="U417" s="23" t="s">
        <v>87</v>
      </c>
      <c r="V417" s="191" t="s">
        <v>82</v>
      </c>
      <c r="W417" s="192"/>
      <c r="Y417" s="3"/>
      <c r="Z417" s="6"/>
    </row>
    <row r="418" spans="3:26" x14ac:dyDescent="0.25">
      <c r="C418" s="179" t="s">
        <v>34</v>
      </c>
      <c r="D418" s="180"/>
      <c r="E418" s="180"/>
      <c r="F418" s="180"/>
      <c r="G418" s="180"/>
      <c r="H418" s="180"/>
      <c r="I418" s="180"/>
      <c r="J418" s="180"/>
      <c r="K418" s="180"/>
      <c r="L418" s="102">
        <f>Arkusz13!C2</f>
        <v>3310</v>
      </c>
      <c r="M418" s="102"/>
      <c r="N418" s="39">
        <f>Arkusz13!C18</f>
        <v>671</v>
      </c>
      <c r="O418" s="39">
        <f>Arkusz13!C34</f>
        <v>545</v>
      </c>
      <c r="P418" s="39">
        <f>Arkusz13!C50</f>
        <v>464</v>
      </c>
      <c r="Q418" s="39">
        <f>Arkusz13!C66</f>
        <v>50</v>
      </c>
      <c r="R418" s="39">
        <f>Arkusz13!C82</f>
        <v>0</v>
      </c>
      <c r="S418" s="39">
        <f>Arkusz13!C98</f>
        <v>0</v>
      </c>
      <c r="T418" s="49">
        <f>Arkusz13!C114</f>
        <v>0</v>
      </c>
      <c r="U418" s="39">
        <f>Arkusz13!C130-SUM(N418:T418)</f>
        <v>1004</v>
      </c>
      <c r="V418" s="189">
        <f t="shared" ref="V418:V432" si="10">SUM(N418:U418)</f>
        <v>2734</v>
      </c>
      <c r="W418" s="190"/>
      <c r="Y418" s="3"/>
      <c r="Z418" s="6"/>
    </row>
    <row r="419" spans="3:26" x14ac:dyDescent="0.25">
      <c r="C419" s="177" t="s">
        <v>35</v>
      </c>
      <c r="D419" s="178"/>
      <c r="E419" s="178"/>
      <c r="F419" s="178"/>
      <c r="G419" s="178"/>
      <c r="H419" s="178"/>
      <c r="I419" s="178"/>
      <c r="J419" s="178"/>
      <c r="K419" s="178"/>
      <c r="L419" s="102">
        <f>Arkusz13!C3</f>
        <v>412</v>
      </c>
      <c r="M419" s="102"/>
      <c r="N419" s="41">
        <f>Arkusz13!C19</f>
        <v>109</v>
      </c>
      <c r="O419" s="41">
        <f>Arkusz13!C35</f>
        <v>55</v>
      </c>
      <c r="P419" s="41">
        <f>Arkusz13!C51</f>
        <v>34</v>
      </c>
      <c r="Q419" s="41">
        <f>Arkusz13!C67</f>
        <v>4</v>
      </c>
      <c r="R419" s="41">
        <f>Arkusz13!C83</f>
        <v>0</v>
      </c>
      <c r="S419" s="41">
        <f>Arkusz13!C99</f>
        <v>0</v>
      </c>
      <c r="T419" s="49">
        <f>Arkusz13!C115</f>
        <v>0</v>
      </c>
      <c r="U419" s="41">
        <f>Arkusz13!C131-SUM(N419:T419)</f>
        <v>69</v>
      </c>
      <c r="V419" s="189">
        <f t="shared" si="10"/>
        <v>271</v>
      </c>
      <c r="W419" s="190"/>
      <c r="Y419" s="3"/>
      <c r="Z419" s="6"/>
    </row>
    <row r="420" spans="3:26" x14ac:dyDescent="0.25">
      <c r="C420" s="179" t="s">
        <v>36</v>
      </c>
      <c r="D420" s="180"/>
      <c r="E420" s="180"/>
      <c r="F420" s="180"/>
      <c r="G420" s="180"/>
      <c r="H420" s="180"/>
      <c r="I420" s="180"/>
      <c r="J420" s="180"/>
      <c r="K420" s="180"/>
      <c r="L420" s="102">
        <f>Arkusz13!C4</f>
        <v>82</v>
      </c>
      <c r="M420" s="102"/>
      <c r="N420" s="41">
        <f>Arkusz13!C20</f>
        <v>31</v>
      </c>
      <c r="O420" s="41">
        <f>Arkusz13!C36</f>
        <v>8</v>
      </c>
      <c r="P420" s="41">
        <f>Arkusz13!C52</f>
        <v>9</v>
      </c>
      <c r="Q420" s="41">
        <f>Arkusz13!C68</f>
        <v>0</v>
      </c>
      <c r="R420" s="41">
        <f>Arkusz13!C84</f>
        <v>0</v>
      </c>
      <c r="S420" s="41">
        <f>Arkusz13!C100</f>
        <v>0</v>
      </c>
      <c r="T420" s="49">
        <f>Arkusz13!C116</f>
        <v>0</v>
      </c>
      <c r="U420" s="41">
        <f>Arkusz13!C132-SUM(N420:T420)</f>
        <v>13</v>
      </c>
      <c r="V420" s="189">
        <f t="shared" si="10"/>
        <v>61</v>
      </c>
      <c r="W420" s="190"/>
      <c r="Y420" s="3"/>
      <c r="Z420" s="6"/>
    </row>
    <row r="421" spans="3:26" x14ac:dyDescent="0.25">
      <c r="C421" s="177" t="s">
        <v>37</v>
      </c>
      <c r="D421" s="178"/>
      <c r="E421" s="178"/>
      <c r="F421" s="178"/>
      <c r="G421" s="178"/>
      <c r="H421" s="178"/>
      <c r="I421" s="178"/>
      <c r="J421" s="178"/>
      <c r="K421" s="178"/>
      <c r="L421" s="102">
        <f>Arkusz13!C5</f>
        <v>6</v>
      </c>
      <c r="M421" s="102"/>
      <c r="N421" s="41">
        <f>Arkusz13!C21</f>
        <v>0</v>
      </c>
      <c r="O421" s="41">
        <f>Arkusz13!C37</f>
        <v>1</v>
      </c>
      <c r="P421" s="41">
        <f>Arkusz13!C53</f>
        <v>0</v>
      </c>
      <c r="Q421" s="41">
        <f>Arkusz13!C69</f>
        <v>0</v>
      </c>
      <c r="R421" s="41">
        <f>Arkusz13!C85</f>
        <v>0</v>
      </c>
      <c r="S421" s="41">
        <f>Arkusz13!C101</f>
        <v>0</v>
      </c>
      <c r="T421" s="49">
        <f>Arkusz13!C117</f>
        <v>0</v>
      </c>
      <c r="U421" s="41">
        <f>Arkusz13!C133-SUM(N421:T421)</f>
        <v>3</v>
      </c>
      <c r="V421" s="189">
        <f t="shared" si="10"/>
        <v>4</v>
      </c>
      <c r="W421" s="190"/>
      <c r="Y421" s="3"/>
      <c r="Z421" s="6"/>
    </row>
    <row r="422" spans="3:26" x14ac:dyDescent="0.25">
      <c r="C422" s="179" t="s">
        <v>38</v>
      </c>
      <c r="D422" s="180"/>
      <c r="E422" s="180"/>
      <c r="F422" s="180"/>
      <c r="G422" s="180"/>
      <c r="H422" s="180"/>
      <c r="I422" s="180"/>
      <c r="J422" s="180"/>
      <c r="K422" s="180"/>
      <c r="L422" s="102">
        <f>Arkusz13!C6</f>
        <v>0</v>
      </c>
      <c r="M422" s="102"/>
      <c r="N422" s="41">
        <f>Arkusz13!C22</f>
        <v>1</v>
      </c>
      <c r="O422" s="41">
        <f>Arkusz13!C38</f>
        <v>0</v>
      </c>
      <c r="P422" s="41">
        <f>Arkusz13!C54</f>
        <v>0</v>
      </c>
      <c r="Q422" s="41">
        <f>Arkusz13!C70</f>
        <v>0</v>
      </c>
      <c r="R422" s="41">
        <f>Arkusz13!C86</f>
        <v>0</v>
      </c>
      <c r="S422" s="41">
        <f>Arkusz13!C102</f>
        <v>0</v>
      </c>
      <c r="T422" s="49">
        <f>Arkusz13!C118</f>
        <v>0</v>
      </c>
      <c r="U422" s="41">
        <f>Arkusz13!C134-SUM(N422:T422)</f>
        <v>0</v>
      </c>
      <c r="V422" s="189">
        <f t="shared" si="10"/>
        <v>1</v>
      </c>
      <c r="W422" s="190"/>
      <c r="Y422" s="3"/>
      <c r="Z422" s="6"/>
    </row>
    <row r="423" spans="3:26" x14ac:dyDescent="0.25">
      <c r="C423" s="177" t="s">
        <v>46</v>
      </c>
      <c r="D423" s="178"/>
      <c r="E423" s="178"/>
      <c r="F423" s="178"/>
      <c r="G423" s="178"/>
      <c r="H423" s="178"/>
      <c r="I423" s="178"/>
      <c r="J423" s="178"/>
      <c r="K423" s="178"/>
      <c r="L423" s="102">
        <f>Arkusz13!C7</f>
        <v>2</v>
      </c>
      <c r="M423" s="102"/>
      <c r="N423" s="41">
        <f>Arkusz13!C23</f>
        <v>0</v>
      </c>
      <c r="O423" s="41">
        <f>Arkusz13!C39</f>
        <v>0</v>
      </c>
      <c r="P423" s="41">
        <f>Arkusz13!C55</f>
        <v>0</v>
      </c>
      <c r="Q423" s="41">
        <f>Arkusz13!C71</f>
        <v>0</v>
      </c>
      <c r="R423" s="41">
        <f>Arkusz13!C87</f>
        <v>0</v>
      </c>
      <c r="S423" s="41">
        <f>Arkusz13!C103</f>
        <v>0</v>
      </c>
      <c r="T423" s="49">
        <f>Arkusz13!C119</f>
        <v>0</v>
      </c>
      <c r="U423" s="41">
        <f>Arkusz13!C135-SUM(N423:T423)</f>
        <v>1</v>
      </c>
      <c r="V423" s="189">
        <f t="shared" si="10"/>
        <v>1</v>
      </c>
      <c r="W423" s="190"/>
      <c r="Y423" s="3"/>
      <c r="Z423" s="6"/>
    </row>
    <row r="424" spans="3:26" x14ac:dyDescent="0.25">
      <c r="C424" s="179" t="s">
        <v>47</v>
      </c>
      <c r="D424" s="180"/>
      <c r="E424" s="180"/>
      <c r="F424" s="180"/>
      <c r="G424" s="180"/>
      <c r="H424" s="180"/>
      <c r="I424" s="180"/>
      <c r="J424" s="180"/>
      <c r="K424" s="180"/>
      <c r="L424" s="102">
        <f>Arkusz13!C8</f>
        <v>0</v>
      </c>
      <c r="M424" s="102"/>
      <c r="N424" s="41">
        <f>Arkusz13!C24</f>
        <v>0</v>
      </c>
      <c r="O424" s="41">
        <f>Arkusz13!C40</f>
        <v>0</v>
      </c>
      <c r="P424" s="41">
        <f>Arkusz13!C56</f>
        <v>0</v>
      </c>
      <c r="Q424" s="41">
        <f>Arkusz13!C72</f>
        <v>0</v>
      </c>
      <c r="R424" s="41">
        <f>Arkusz13!C88</f>
        <v>0</v>
      </c>
      <c r="S424" s="41">
        <f>Arkusz13!C104</f>
        <v>0</v>
      </c>
      <c r="T424" s="49">
        <f>Arkusz13!C120</f>
        <v>0</v>
      </c>
      <c r="U424" s="41">
        <f>Arkusz13!C136-SUM(N424:T424)</f>
        <v>0</v>
      </c>
      <c r="V424" s="189">
        <f t="shared" si="10"/>
        <v>0</v>
      </c>
      <c r="W424" s="190"/>
      <c r="Y424" s="3"/>
      <c r="Z424" s="6"/>
    </row>
    <row r="425" spans="3:26" x14ac:dyDescent="0.25">
      <c r="C425" s="177" t="s">
        <v>4</v>
      </c>
      <c r="D425" s="178"/>
      <c r="E425" s="178"/>
      <c r="F425" s="178"/>
      <c r="G425" s="178"/>
      <c r="H425" s="178"/>
      <c r="I425" s="178"/>
      <c r="J425" s="178"/>
      <c r="K425" s="178"/>
      <c r="L425" s="102">
        <f>Arkusz13!C9</f>
        <v>0</v>
      </c>
      <c r="M425" s="102"/>
      <c r="N425" s="41">
        <f>Arkusz13!C25</f>
        <v>0</v>
      </c>
      <c r="O425" s="41">
        <f>Arkusz13!C41</f>
        <v>0</v>
      </c>
      <c r="P425" s="41">
        <f>Arkusz13!C57</f>
        <v>0</v>
      </c>
      <c r="Q425" s="41">
        <f>Arkusz13!C73</f>
        <v>0</v>
      </c>
      <c r="R425" s="41">
        <f>Arkusz13!C89</f>
        <v>0</v>
      </c>
      <c r="S425" s="41">
        <f>Arkusz13!C105</f>
        <v>0</v>
      </c>
      <c r="T425" s="49">
        <f>Arkusz13!C121</f>
        <v>0</v>
      </c>
      <c r="U425" s="41">
        <f>Arkusz13!C137-SUM(N425:T425)</f>
        <v>0</v>
      </c>
      <c r="V425" s="189">
        <f t="shared" si="10"/>
        <v>0</v>
      </c>
      <c r="W425" s="190"/>
      <c r="Y425" s="3"/>
      <c r="Z425" s="6"/>
    </row>
    <row r="426" spans="3:26" x14ac:dyDescent="0.25">
      <c r="C426" s="179" t="s">
        <v>39</v>
      </c>
      <c r="D426" s="180"/>
      <c r="E426" s="180"/>
      <c r="F426" s="180"/>
      <c r="G426" s="180"/>
      <c r="H426" s="180"/>
      <c r="I426" s="180"/>
      <c r="J426" s="180"/>
      <c r="K426" s="180"/>
      <c r="L426" s="102">
        <f>Arkusz13!C10</f>
        <v>4</v>
      </c>
      <c r="M426" s="102"/>
      <c r="N426" s="41">
        <f>Arkusz13!C26</f>
        <v>2</v>
      </c>
      <c r="O426" s="41">
        <f>Arkusz13!C42</f>
        <v>0</v>
      </c>
      <c r="P426" s="41">
        <f>Arkusz13!C58</f>
        <v>0</v>
      </c>
      <c r="Q426" s="41">
        <f>Arkusz13!C74</f>
        <v>0</v>
      </c>
      <c r="R426" s="41">
        <f>Arkusz13!C90</f>
        <v>0</v>
      </c>
      <c r="S426" s="41">
        <f>Arkusz13!C106</f>
        <v>0</v>
      </c>
      <c r="T426" s="49">
        <f>Arkusz13!C122</f>
        <v>0</v>
      </c>
      <c r="U426" s="41">
        <f>Arkusz13!C138-SUM(N426:T426)</f>
        <v>0</v>
      </c>
      <c r="V426" s="189">
        <f t="shared" si="10"/>
        <v>2</v>
      </c>
      <c r="W426" s="190"/>
      <c r="Y426" s="3"/>
      <c r="Z426" s="6"/>
    </row>
    <row r="427" spans="3:26" x14ac:dyDescent="0.25">
      <c r="C427" s="177" t="s">
        <v>40</v>
      </c>
      <c r="D427" s="178"/>
      <c r="E427" s="178"/>
      <c r="F427" s="178"/>
      <c r="G427" s="178"/>
      <c r="H427" s="178"/>
      <c r="I427" s="178"/>
      <c r="J427" s="178"/>
      <c r="K427" s="178"/>
      <c r="L427" s="102">
        <f>Arkusz13!C11</f>
        <v>4</v>
      </c>
      <c r="M427" s="102"/>
      <c r="N427" s="41">
        <f>Arkusz13!C27</f>
        <v>0</v>
      </c>
      <c r="O427" s="41">
        <f>Arkusz13!C43</f>
        <v>0</v>
      </c>
      <c r="P427" s="41">
        <f>Arkusz13!C59</f>
        <v>1</v>
      </c>
      <c r="Q427" s="41">
        <f>Arkusz13!C75</f>
        <v>1</v>
      </c>
      <c r="R427" s="41">
        <f>Arkusz13!C91</f>
        <v>0</v>
      </c>
      <c r="S427" s="41">
        <f>Arkusz13!C107</f>
        <v>0</v>
      </c>
      <c r="T427" s="49">
        <f>Arkusz13!C123</f>
        <v>0</v>
      </c>
      <c r="U427" s="41">
        <f>Arkusz13!C139-SUM(N427:T427)</f>
        <v>0</v>
      </c>
      <c r="V427" s="189">
        <f t="shared" si="10"/>
        <v>2</v>
      </c>
      <c r="W427" s="190"/>
      <c r="Y427" s="3"/>
      <c r="Z427" s="6"/>
    </row>
    <row r="428" spans="3:26" x14ac:dyDescent="0.25">
      <c r="C428" s="179" t="s">
        <v>41</v>
      </c>
      <c r="D428" s="180"/>
      <c r="E428" s="180"/>
      <c r="F428" s="180"/>
      <c r="G428" s="180"/>
      <c r="H428" s="180"/>
      <c r="I428" s="180"/>
      <c r="J428" s="180"/>
      <c r="K428" s="180"/>
      <c r="L428" s="102">
        <f>Arkusz13!C12</f>
        <v>868</v>
      </c>
      <c r="M428" s="102"/>
      <c r="N428" s="41">
        <f>Arkusz13!C28</f>
        <v>268</v>
      </c>
      <c r="O428" s="41">
        <f>Arkusz13!C44</f>
        <v>47</v>
      </c>
      <c r="P428" s="41">
        <f>Arkusz13!C60</f>
        <v>56</v>
      </c>
      <c r="Q428" s="41">
        <f>Arkusz13!C76</f>
        <v>97</v>
      </c>
      <c r="R428" s="41">
        <f>Arkusz13!C92</f>
        <v>28</v>
      </c>
      <c r="S428" s="41">
        <f>Arkusz13!C108</f>
        <v>0</v>
      </c>
      <c r="T428" s="49">
        <f>Arkusz13!C124</f>
        <v>126</v>
      </c>
      <c r="U428" s="41">
        <f>Arkusz13!C140-SUM(N428:T428)</f>
        <v>145</v>
      </c>
      <c r="V428" s="189">
        <f t="shared" si="10"/>
        <v>767</v>
      </c>
      <c r="W428" s="190"/>
      <c r="Y428" s="3"/>
      <c r="Z428" s="6"/>
    </row>
    <row r="429" spans="3:26" x14ac:dyDescent="0.25">
      <c r="C429" s="179" t="s">
        <v>10</v>
      </c>
      <c r="D429" s="180"/>
      <c r="E429" s="180"/>
      <c r="F429" s="180"/>
      <c r="G429" s="180"/>
      <c r="H429" s="180"/>
      <c r="I429" s="180"/>
      <c r="J429" s="180"/>
      <c r="K429" s="180"/>
      <c r="L429" s="102">
        <f>Arkusz13!C14</f>
        <v>3</v>
      </c>
      <c r="M429" s="102"/>
      <c r="N429" s="41">
        <f>Arkusz13!C30</f>
        <v>0</v>
      </c>
      <c r="O429" s="41">
        <f>Arkusz13!C46</f>
        <v>0</v>
      </c>
      <c r="P429" s="41">
        <f>Arkusz13!C62</f>
        <v>0</v>
      </c>
      <c r="Q429" s="41">
        <f>Arkusz13!C78</f>
        <v>0</v>
      </c>
      <c r="R429" s="41">
        <f>Arkusz13!C94</f>
        <v>0</v>
      </c>
      <c r="S429" s="41">
        <f>Arkusz13!C110</f>
        <v>0</v>
      </c>
      <c r="T429" s="49">
        <f>Arkusz13!C126</f>
        <v>0</v>
      </c>
      <c r="U429" s="41">
        <f>Arkusz13!C142-SUM(N429:T429)</f>
        <v>4</v>
      </c>
      <c r="V429" s="189">
        <f t="shared" si="10"/>
        <v>4</v>
      </c>
      <c r="W429" s="190"/>
      <c r="Y429" s="3"/>
      <c r="Z429" s="6"/>
    </row>
    <row r="430" spans="3:26" x14ac:dyDescent="0.25">
      <c r="C430" s="177" t="s">
        <v>43</v>
      </c>
      <c r="D430" s="178"/>
      <c r="E430" s="178"/>
      <c r="F430" s="178"/>
      <c r="G430" s="178"/>
      <c r="H430" s="178"/>
      <c r="I430" s="178"/>
      <c r="J430" s="178"/>
      <c r="K430" s="178"/>
      <c r="L430" s="102">
        <f>Arkusz13!C15</f>
        <v>10</v>
      </c>
      <c r="M430" s="102"/>
      <c r="N430" s="41">
        <f>Arkusz13!C31</f>
        <v>10</v>
      </c>
      <c r="O430" s="41">
        <f>Arkusz13!C47</f>
        <v>0</v>
      </c>
      <c r="P430" s="41">
        <f>Arkusz13!C63</f>
        <v>2</v>
      </c>
      <c r="Q430" s="41">
        <f>Arkusz13!C79</f>
        <v>0</v>
      </c>
      <c r="R430" s="41">
        <f>Arkusz13!C95</f>
        <v>0</v>
      </c>
      <c r="S430" s="41">
        <f>Arkusz13!C111</f>
        <v>0</v>
      </c>
      <c r="T430" s="49">
        <f>Arkusz13!C127</f>
        <v>0</v>
      </c>
      <c r="U430" s="41">
        <f>Arkusz13!C143-SUM(N430:T430)</f>
        <v>0</v>
      </c>
      <c r="V430" s="189">
        <f t="shared" si="10"/>
        <v>12</v>
      </c>
      <c r="W430" s="190"/>
      <c r="Y430" s="3"/>
      <c r="Z430" s="6"/>
    </row>
    <row r="431" spans="3:26" x14ac:dyDescent="0.25">
      <c r="C431" s="179" t="s">
        <v>44</v>
      </c>
      <c r="D431" s="180"/>
      <c r="E431" s="180"/>
      <c r="F431" s="180"/>
      <c r="G431" s="180"/>
      <c r="H431" s="180"/>
      <c r="I431" s="180"/>
      <c r="J431" s="180"/>
      <c r="K431" s="180"/>
      <c r="L431" s="102">
        <f>Arkusz13!C16</f>
        <v>0</v>
      </c>
      <c r="M431" s="102"/>
      <c r="N431" s="41">
        <f>Arkusz13!C32</f>
        <v>0</v>
      </c>
      <c r="O431" s="41">
        <f>Arkusz13!C48</f>
        <v>0</v>
      </c>
      <c r="P431" s="41">
        <f>Arkusz13!C64</f>
        <v>0</v>
      </c>
      <c r="Q431" s="41">
        <f>Arkusz13!C80</f>
        <v>0</v>
      </c>
      <c r="R431" s="41">
        <f>Arkusz13!C96</f>
        <v>0</v>
      </c>
      <c r="S431" s="41">
        <f>Arkusz13!C112</f>
        <v>0</v>
      </c>
      <c r="T431" s="49">
        <f>Arkusz13!C128</f>
        <v>0</v>
      </c>
      <c r="U431" s="41">
        <f>Arkusz13!C144-SUM(N431:T431)</f>
        <v>0</v>
      </c>
      <c r="V431" s="189">
        <f t="shared" si="10"/>
        <v>0</v>
      </c>
      <c r="W431" s="190"/>
      <c r="Y431" s="3"/>
      <c r="Z431" s="6"/>
    </row>
    <row r="432" spans="3:26" ht="15.75" thickBot="1" x14ac:dyDescent="0.3">
      <c r="C432" s="304" t="s">
        <v>45</v>
      </c>
      <c r="D432" s="305"/>
      <c r="E432" s="305"/>
      <c r="F432" s="305"/>
      <c r="G432" s="305"/>
      <c r="H432" s="305"/>
      <c r="I432" s="305"/>
      <c r="J432" s="305"/>
      <c r="K432" s="305"/>
      <c r="L432" s="102">
        <f>Arkusz13!C17</f>
        <v>0</v>
      </c>
      <c r="M432" s="102"/>
      <c r="N432" s="41">
        <f>Arkusz13!C33</f>
        <v>2</v>
      </c>
      <c r="O432" s="41">
        <f>Arkusz13!C49</f>
        <v>0</v>
      </c>
      <c r="P432" s="41">
        <f>Arkusz13!C65</f>
        <v>0</v>
      </c>
      <c r="Q432" s="41">
        <f>Arkusz13!C81</f>
        <v>0</v>
      </c>
      <c r="R432" s="41">
        <f>Arkusz13!C97</f>
        <v>0</v>
      </c>
      <c r="S432" s="41">
        <f>Arkusz13!C113</f>
        <v>0</v>
      </c>
      <c r="T432" s="49">
        <f>Arkusz13!C129</f>
        <v>0</v>
      </c>
      <c r="U432" s="41">
        <f>Arkusz13!C145-SUM(N432:T432)</f>
        <v>2</v>
      </c>
      <c r="V432" s="189">
        <f t="shared" si="10"/>
        <v>4</v>
      </c>
      <c r="W432" s="190"/>
      <c r="Y432" s="3"/>
      <c r="Z432" s="6"/>
    </row>
    <row r="433" spans="1:26" ht="15.75" thickBot="1" x14ac:dyDescent="0.3">
      <c r="C433" s="295" t="s">
        <v>1</v>
      </c>
      <c r="D433" s="296"/>
      <c r="E433" s="296"/>
      <c r="F433" s="296"/>
      <c r="G433" s="296"/>
      <c r="H433" s="296"/>
      <c r="I433" s="296"/>
      <c r="J433" s="296"/>
      <c r="K433" s="296"/>
      <c r="L433" s="188">
        <f>SUM(L418:L432)</f>
        <v>4701</v>
      </c>
      <c r="M433" s="188"/>
      <c r="N433" s="40">
        <f t="shared" ref="N433:V433" si="11">SUM(N418:N432)</f>
        <v>1094</v>
      </c>
      <c r="O433" s="40">
        <f t="shared" si="11"/>
        <v>656</v>
      </c>
      <c r="P433" s="40">
        <f t="shared" si="11"/>
        <v>566</v>
      </c>
      <c r="Q433" s="40">
        <f t="shared" si="11"/>
        <v>152</v>
      </c>
      <c r="R433" s="40">
        <f t="shared" si="11"/>
        <v>28</v>
      </c>
      <c r="S433" s="40">
        <f t="shared" si="11"/>
        <v>0</v>
      </c>
      <c r="T433" s="50">
        <f t="shared" si="11"/>
        <v>126</v>
      </c>
      <c r="U433" s="51">
        <f t="shared" si="11"/>
        <v>1241</v>
      </c>
      <c r="V433" s="188">
        <f t="shared" si="11"/>
        <v>3863</v>
      </c>
      <c r="W433" s="297"/>
      <c r="Y433" s="3"/>
      <c r="Z433" s="6"/>
    </row>
    <row r="434" spans="1:26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</row>
    <row r="436" spans="1:26" ht="15" customHeight="1" x14ac:dyDescent="0.25"/>
    <row r="456" spans="1:25" ht="15.75" thickBot="1" x14ac:dyDescent="0.3"/>
    <row r="457" spans="1:25" ht="21.75" customHeight="1" x14ac:dyDescent="0.25">
      <c r="D457" s="186" t="s">
        <v>2</v>
      </c>
      <c r="E457" s="187"/>
      <c r="F457" s="187"/>
      <c r="G457" s="187"/>
      <c r="H457" s="187"/>
      <c r="I457" s="187"/>
      <c r="J457" s="187"/>
      <c r="K457" s="187"/>
      <c r="L457" s="187" t="s">
        <v>3</v>
      </c>
      <c r="M457" s="187"/>
      <c r="N457" s="145" t="s">
        <v>90</v>
      </c>
      <c r="O457" s="145"/>
      <c r="P457" s="145"/>
      <c r="Q457" s="298" t="s">
        <v>91</v>
      </c>
      <c r="R457" s="299"/>
      <c r="S457" s="300"/>
    </row>
    <row r="458" spans="1:25" ht="15.75" thickBot="1" x14ac:dyDescent="0.3">
      <c r="D458" s="184" t="s">
        <v>89</v>
      </c>
      <c r="E458" s="185"/>
      <c r="F458" s="185"/>
      <c r="G458" s="185"/>
      <c r="H458" s="185"/>
      <c r="I458" s="185"/>
      <c r="J458" s="185"/>
      <c r="K458" s="185"/>
      <c r="L458" s="183">
        <f>Arkusz14!B2</f>
        <v>117</v>
      </c>
      <c r="M458" s="183"/>
      <c r="N458" s="183">
        <f>Arkusz14!B3</f>
        <v>64</v>
      </c>
      <c r="O458" s="183"/>
      <c r="P458" s="183"/>
      <c r="Q458" s="301">
        <f>Arkusz14!B4</f>
        <v>2</v>
      </c>
      <c r="R458" s="302"/>
      <c r="S458" s="303"/>
    </row>
    <row r="459" spans="1:25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</row>
    <row r="460" spans="1:25" x14ac:dyDescent="0.25">
      <c r="A460" s="161" t="s">
        <v>170</v>
      </c>
      <c r="B460" s="162"/>
      <c r="C460" s="162"/>
      <c r="D460" s="162"/>
      <c r="E460" s="162"/>
      <c r="F460" s="162"/>
      <c r="G460" s="162"/>
      <c r="H460" s="162"/>
      <c r="I460" s="162"/>
      <c r="J460" s="162"/>
      <c r="K460" s="162"/>
      <c r="L460" s="162"/>
      <c r="M460" s="162"/>
      <c r="N460" s="162"/>
      <c r="O460" s="162"/>
      <c r="P460" s="162"/>
      <c r="Q460" s="162"/>
      <c r="R460" s="162"/>
      <c r="S460" s="162"/>
      <c r="T460" s="162"/>
      <c r="U460" s="162"/>
      <c r="V460" s="162"/>
      <c r="W460" s="162"/>
      <c r="X460" s="162"/>
      <c r="Y460" s="162"/>
    </row>
    <row r="461" spans="1:25" s="59" customFormat="1" x14ac:dyDescent="0.25">
      <c r="A461" s="161"/>
      <c r="B461" s="162"/>
      <c r="C461" s="162"/>
      <c r="D461" s="162"/>
      <c r="E461" s="162"/>
      <c r="F461" s="162"/>
      <c r="G461" s="162"/>
      <c r="H461" s="162"/>
      <c r="I461" s="162"/>
      <c r="J461" s="162"/>
      <c r="K461" s="162"/>
      <c r="L461" s="162"/>
      <c r="M461" s="162"/>
      <c r="N461" s="162"/>
      <c r="O461" s="162"/>
      <c r="P461" s="162"/>
      <c r="Q461" s="162"/>
      <c r="R461" s="162"/>
      <c r="S461" s="162"/>
      <c r="T461" s="162"/>
      <c r="U461" s="162"/>
      <c r="V461" s="162"/>
      <c r="W461" s="162"/>
      <c r="X461" s="162"/>
      <c r="Y461" s="162"/>
    </row>
    <row r="462" spans="1:25" s="59" customFormat="1" x14ac:dyDescent="0.25">
      <c r="A462" s="161"/>
      <c r="B462" s="162"/>
      <c r="C462" s="162"/>
      <c r="D462" s="162"/>
      <c r="E462" s="162"/>
      <c r="F462" s="162"/>
      <c r="G462" s="162"/>
      <c r="H462" s="162"/>
      <c r="I462" s="162"/>
      <c r="J462" s="162"/>
      <c r="K462" s="162"/>
      <c r="L462" s="162"/>
      <c r="M462" s="162"/>
      <c r="N462" s="162"/>
      <c r="O462" s="162"/>
      <c r="P462" s="162"/>
      <c r="Q462" s="162"/>
      <c r="R462" s="162"/>
      <c r="S462" s="162"/>
      <c r="T462" s="162"/>
      <c r="U462" s="162"/>
      <c r="V462" s="162"/>
      <c r="W462" s="162"/>
      <c r="X462" s="162"/>
      <c r="Y462" s="162"/>
    </row>
    <row r="463" spans="1:25" s="59" customFormat="1" x14ac:dyDescent="0.25">
      <c r="A463" s="161"/>
      <c r="B463" s="162"/>
      <c r="C463" s="162"/>
      <c r="D463" s="162"/>
      <c r="E463" s="162"/>
      <c r="F463" s="162"/>
      <c r="G463" s="162"/>
      <c r="H463" s="162"/>
      <c r="I463" s="162"/>
      <c r="J463" s="162"/>
      <c r="K463" s="162"/>
      <c r="L463" s="162"/>
      <c r="M463" s="162"/>
      <c r="N463" s="162"/>
      <c r="O463" s="162"/>
      <c r="P463" s="162"/>
      <c r="Q463" s="162"/>
      <c r="R463" s="162"/>
      <c r="S463" s="162"/>
      <c r="T463" s="162"/>
      <c r="U463" s="162"/>
      <c r="V463" s="162"/>
      <c r="W463" s="162"/>
      <c r="X463" s="162"/>
      <c r="Y463" s="162"/>
    </row>
    <row r="464" spans="1:25" s="59" customFormat="1" x14ac:dyDescent="0.25">
      <c r="A464" s="161"/>
      <c r="B464" s="162"/>
      <c r="C464" s="162"/>
      <c r="D464" s="162"/>
      <c r="E464" s="162"/>
      <c r="F464" s="162"/>
      <c r="G464" s="162"/>
      <c r="H464" s="162"/>
      <c r="I464" s="162"/>
      <c r="J464" s="162"/>
      <c r="K464" s="162"/>
      <c r="L464" s="162"/>
      <c r="M464" s="162"/>
      <c r="N464" s="162"/>
      <c r="O464" s="162"/>
      <c r="P464" s="162"/>
      <c r="Q464" s="162"/>
      <c r="R464" s="162"/>
      <c r="S464" s="162"/>
      <c r="T464" s="162"/>
      <c r="U464" s="162"/>
      <c r="V464" s="162"/>
      <c r="W464" s="162"/>
      <c r="X464" s="162"/>
      <c r="Y464" s="162"/>
    </row>
    <row r="465" spans="1:25" s="59" customFormat="1" x14ac:dyDescent="0.25">
      <c r="A465" s="161"/>
      <c r="B465" s="162"/>
      <c r="C465" s="162"/>
      <c r="D465" s="162"/>
      <c r="E465" s="162"/>
      <c r="F465" s="162"/>
      <c r="G465" s="162"/>
      <c r="H465" s="162"/>
      <c r="I465" s="162"/>
      <c r="J465" s="162"/>
      <c r="K465" s="162"/>
      <c r="L465" s="162"/>
      <c r="M465" s="162"/>
      <c r="N465" s="162"/>
      <c r="O465" s="162"/>
      <c r="P465" s="162"/>
      <c r="Q465" s="162"/>
      <c r="R465" s="162"/>
      <c r="S465" s="162"/>
      <c r="T465" s="162"/>
      <c r="U465" s="162"/>
      <c r="V465" s="162"/>
      <c r="W465" s="162"/>
      <c r="X465" s="162"/>
      <c r="Y465" s="162"/>
    </row>
    <row r="466" spans="1:25" s="59" customFormat="1" x14ac:dyDescent="0.25">
      <c r="A466" s="161"/>
      <c r="B466" s="162"/>
      <c r="C466" s="162"/>
      <c r="D466" s="162"/>
      <c r="E466" s="162"/>
      <c r="F466" s="162"/>
      <c r="G466" s="162"/>
      <c r="H466" s="162"/>
      <c r="I466" s="162"/>
      <c r="J466" s="162"/>
      <c r="K466" s="162"/>
      <c r="L466" s="162"/>
      <c r="M466" s="162"/>
      <c r="N466" s="162"/>
      <c r="O466" s="162"/>
      <c r="P466" s="162"/>
      <c r="Q466" s="162"/>
      <c r="R466" s="162"/>
      <c r="S466" s="162"/>
      <c r="T466" s="162"/>
      <c r="U466" s="162"/>
      <c r="V466" s="162"/>
      <c r="W466" s="162"/>
      <c r="X466" s="162"/>
      <c r="Y466" s="162"/>
    </row>
    <row r="467" spans="1:25" s="59" customFormat="1" x14ac:dyDescent="0.25">
      <c r="A467" s="161"/>
      <c r="B467" s="162"/>
      <c r="C467" s="162"/>
      <c r="D467" s="162"/>
      <c r="E467" s="162"/>
      <c r="F467" s="162"/>
      <c r="G467" s="162"/>
      <c r="H467" s="162"/>
      <c r="I467" s="162"/>
      <c r="J467" s="162"/>
      <c r="K467" s="162"/>
      <c r="L467" s="162"/>
      <c r="M467" s="162"/>
      <c r="N467" s="162"/>
      <c r="O467" s="162"/>
      <c r="P467" s="162"/>
      <c r="Q467" s="162"/>
      <c r="R467" s="162"/>
      <c r="S467" s="162"/>
      <c r="T467" s="162"/>
      <c r="U467" s="162"/>
      <c r="V467" s="162"/>
      <c r="W467" s="162"/>
      <c r="X467" s="162"/>
      <c r="Y467" s="162"/>
    </row>
    <row r="468" spans="1:25" s="59" customFormat="1" x14ac:dyDescent="0.25">
      <c r="A468" s="161"/>
      <c r="B468" s="162"/>
      <c r="C468" s="162"/>
      <c r="D468" s="162"/>
      <c r="E468" s="162"/>
      <c r="F468" s="162"/>
      <c r="G468" s="162"/>
      <c r="H468" s="162"/>
      <c r="I468" s="162"/>
      <c r="J468" s="162"/>
      <c r="K468" s="162"/>
      <c r="L468" s="162"/>
      <c r="M468" s="162"/>
      <c r="N468" s="162"/>
      <c r="O468" s="162"/>
      <c r="P468" s="162"/>
      <c r="Q468" s="162"/>
      <c r="R468" s="162"/>
      <c r="S468" s="162"/>
      <c r="T468" s="162"/>
      <c r="U468" s="162"/>
      <c r="V468" s="162"/>
      <c r="W468" s="162"/>
      <c r="X468" s="162"/>
      <c r="Y468" s="162"/>
    </row>
    <row r="469" spans="1:25" s="59" customFormat="1" x14ac:dyDescent="0.25">
      <c r="A469" s="161"/>
      <c r="B469" s="162"/>
      <c r="C469" s="162"/>
      <c r="D469" s="162"/>
      <c r="E469" s="162"/>
      <c r="F469" s="162"/>
      <c r="G469" s="162"/>
      <c r="H469" s="162"/>
      <c r="I469" s="162"/>
      <c r="J469" s="162"/>
      <c r="K469" s="162"/>
      <c r="L469" s="162"/>
      <c r="M469" s="162"/>
      <c r="N469" s="162"/>
      <c r="O469" s="162"/>
      <c r="P469" s="162"/>
      <c r="Q469" s="162"/>
      <c r="R469" s="162"/>
      <c r="S469" s="162"/>
      <c r="T469" s="162"/>
      <c r="U469" s="162"/>
      <c r="V469" s="162"/>
      <c r="W469" s="162"/>
      <c r="X469" s="162"/>
      <c r="Y469" s="162"/>
    </row>
    <row r="470" spans="1:25" s="59" customFormat="1" x14ac:dyDescent="0.25">
      <c r="A470" s="161"/>
      <c r="B470" s="162"/>
      <c r="C470" s="162"/>
      <c r="D470" s="162"/>
      <c r="E470" s="162"/>
      <c r="F470" s="162"/>
      <c r="G470" s="162"/>
      <c r="H470" s="162"/>
      <c r="I470" s="162"/>
      <c r="J470" s="162"/>
      <c r="K470" s="162"/>
      <c r="L470" s="162"/>
      <c r="M470" s="162"/>
      <c r="N470" s="162"/>
      <c r="O470" s="162"/>
      <c r="P470" s="162"/>
      <c r="Q470" s="162"/>
      <c r="R470" s="162"/>
      <c r="S470" s="162"/>
      <c r="T470" s="162"/>
      <c r="U470" s="162"/>
      <c r="V470" s="162"/>
      <c r="W470" s="162"/>
      <c r="X470" s="162"/>
      <c r="Y470" s="162"/>
    </row>
    <row r="471" spans="1:25" s="59" customFormat="1" x14ac:dyDescent="0.25">
      <c r="A471" s="161"/>
      <c r="B471" s="162"/>
      <c r="C471" s="162"/>
      <c r="D471" s="162"/>
      <c r="E471" s="162"/>
      <c r="F471" s="162"/>
      <c r="G471" s="162"/>
      <c r="H471" s="162"/>
      <c r="I471" s="162"/>
      <c r="J471" s="162"/>
      <c r="K471" s="162"/>
      <c r="L471" s="162"/>
      <c r="M471" s="162"/>
      <c r="N471" s="162"/>
      <c r="O471" s="162"/>
      <c r="P471" s="162"/>
      <c r="Q471" s="162"/>
      <c r="R471" s="162"/>
      <c r="S471" s="162"/>
      <c r="T471" s="162"/>
      <c r="U471" s="162"/>
      <c r="V471" s="162"/>
      <c r="W471" s="162"/>
      <c r="X471" s="162"/>
      <c r="Y471" s="162"/>
    </row>
    <row r="472" spans="1:25" x14ac:dyDescent="0.25">
      <c r="A472" s="162"/>
      <c r="B472" s="162"/>
      <c r="C472" s="162"/>
      <c r="D472" s="162"/>
      <c r="E472" s="162"/>
      <c r="F472" s="162"/>
      <c r="G472" s="162"/>
      <c r="H472" s="162"/>
      <c r="I472" s="162"/>
      <c r="J472" s="162"/>
      <c r="K472" s="162"/>
      <c r="L472" s="162"/>
      <c r="M472" s="162"/>
      <c r="N472" s="162"/>
      <c r="O472" s="162"/>
      <c r="P472" s="162"/>
      <c r="Q472" s="162"/>
      <c r="R472" s="162"/>
      <c r="S472" s="162"/>
      <c r="T472" s="162"/>
      <c r="U472" s="162"/>
      <c r="V472" s="162"/>
      <c r="W472" s="162"/>
      <c r="X472" s="162"/>
      <c r="Y472" s="162"/>
    </row>
    <row r="473" spans="1:25" x14ac:dyDescent="0.25">
      <c r="A473" s="162"/>
      <c r="B473" s="162"/>
      <c r="C473" s="162"/>
      <c r="D473" s="162"/>
      <c r="E473" s="162"/>
      <c r="F473" s="162"/>
      <c r="G473" s="162"/>
      <c r="H473" s="162"/>
      <c r="I473" s="162"/>
      <c r="J473" s="162"/>
      <c r="K473" s="162"/>
      <c r="L473" s="162"/>
      <c r="M473" s="162"/>
      <c r="N473" s="162"/>
      <c r="O473" s="162"/>
      <c r="P473" s="162"/>
      <c r="Q473" s="162"/>
      <c r="R473" s="162"/>
      <c r="S473" s="162"/>
      <c r="T473" s="162"/>
      <c r="U473" s="162"/>
      <c r="V473" s="162"/>
      <c r="W473" s="162"/>
      <c r="X473" s="162"/>
      <c r="Y473" s="162"/>
    </row>
    <row r="474" spans="1:25" x14ac:dyDescent="0.25">
      <c r="A474" s="162"/>
      <c r="B474" s="162"/>
      <c r="C474" s="162"/>
      <c r="D474" s="162"/>
      <c r="E474" s="162"/>
      <c r="F474" s="162"/>
      <c r="G474" s="162"/>
      <c r="H474" s="162"/>
      <c r="I474" s="162"/>
      <c r="J474" s="162"/>
      <c r="K474" s="162"/>
      <c r="L474" s="162"/>
      <c r="M474" s="162"/>
      <c r="N474" s="162"/>
      <c r="O474" s="162"/>
      <c r="P474" s="162"/>
      <c r="Q474" s="162"/>
      <c r="R474" s="162"/>
      <c r="S474" s="162"/>
      <c r="T474" s="162"/>
      <c r="U474" s="162"/>
      <c r="V474" s="162"/>
      <c r="W474" s="162"/>
      <c r="X474" s="162"/>
      <c r="Y474" s="162"/>
    </row>
    <row r="475" spans="1:25" x14ac:dyDescent="0.25">
      <c r="A475" s="162"/>
      <c r="B475" s="162"/>
      <c r="C475" s="162"/>
      <c r="D475" s="162"/>
      <c r="E475" s="162"/>
      <c r="F475" s="162"/>
      <c r="G475" s="162"/>
      <c r="H475" s="162"/>
      <c r="I475" s="162"/>
      <c r="J475" s="162"/>
      <c r="K475" s="162"/>
      <c r="L475" s="162"/>
      <c r="M475" s="162"/>
      <c r="N475" s="162"/>
      <c r="O475" s="162"/>
      <c r="P475" s="162"/>
      <c r="Q475" s="162"/>
      <c r="R475" s="162"/>
      <c r="S475" s="162"/>
      <c r="T475" s="162"/>
      <c r="U475" s="162"/>
      <c r="V475" s="162"/>
      <c r="W475" s="162"/>
      <c r="X475" s="162"/>
      <c r="Y475" s="162"/>
    </row>
    <row r="478" spans="1:25" x14ac:dyDescent="0.25">
      <c r="A478" s="10" t="s">
        <v>29</v>
      </c>
      <c r="B478" s="10"/>
      <c r="C478" s="10"/>
      <c r="D478" s="10"/>
      <c r="E478" s="10"/>
      <c r="F478" s="10"/>
    </row>
    <row r="479" spans="1:25" ht="15.75" thickBot="1" x14ac:dyDescent="0.3"/>
    <row r="480" spans="1:25" x14ac:dyDescent="0.25">
      <c r="D480" s="92" t="s">
        <v>27</v>
      </c>
      <c r="E480" s="93"/>
      <c r="F480" s="93"/>
      <c r="G480" s="93"/>
      <c r="H480" s="93" t="s">
        <v>3</v>
      </c>
      <c r="I480" s="93"/>
      <c r="J480" s="93"/>
      <c r="K480" s="93" t="s">
        <v>22</v>
      </c>
      <c r="L480" s="93"/>
      <c r="M480" s="269"/>
    </row>
    <row r="481" spans="4:25" x14ac:dyDescent="0.25">
      <c r="D481" s="270" t="s">
        <v>19</v>
      </c>
      <c r="E481" s="271"/>
      <c r="F481" s="271"/>
      <c r="G481" s="271"/>
      <c r="H481" s="189">
        <v>91561</v>
      </c>
      <c r="I481" s="189"/>
      <c r="J481" s="189"/>
      <c r="K481" s="189">
        <v>91620</v>
      </c>
      <c r="L481" s="189"/>
      <c r="M481" s="190"/>
    </row>
    <row r="482" spans="4:25" x14ac:dyDescent="0.25">
      <c r="D482" s="272" t="s">
        <v>20</v>
      </c>
      <c r="E482" s="273"/>
      <c r="F482" s="273"/>
      <c r="G482" s="273"/>
      <c r="H482" s="189">
        <v>2788</v>
      </c>
      <c r="I482" s="189"/>
      <c r="J482" s="189"/>
      <c r="K482" s="189">
        <v>2917</v>
      </c>
      <c r="L482" s="189"/>
      <c r="M482" s="190"/>
    </row>
    <row r="483" spans="4:25" ht="15.75" thickBot="1" x14ac:dyDescent="0.3">
      <c r="D483" s="285" t="s">
        <v>21</v>
      </c>
      <c r="E483" s="286"/>
      <c r="F483" s="286"/>
      <c r="G483" s="286"/>
      <c r="H483" s="189">
        <v>2484</v>
      </c>
      <c r="I483" s="189"/>
      <c r="J483" s="189"/>
      <c r="K483" s="189">
        <v>2459</v>
      </c>
      <c r="L483" s="189"/>
      <c r="M483" s="190"/>
    </row>
    <row r="484" spans="4:25" ht="15.75" thickBot="1" x14ac:dyDescent="0.3">
      <c r="D484" s="275" t="s">
        <v>1</v>
      </c>
      <c r="E484" s="276"/>
      <c r="F484" s="276"/>
      <c r="G484" s="276"/>
      <c r="H484" s="104">
        <v>96833</v>
      </c>
      <c r="I484" s="104"/>
      <c r="J484" s="104"/>
      <c r="K484" s="104">
        <f>SUM(K481:M483)</f>
        <v>96996</v>
      </c>
      <c r="L484" s="104"/>
      <c r="M484" s="105"/>
    </row>
    <row r="485" spans="4:25" s="43" customFormat="1" x14ac:dyDescent="0.25">
      <c r="D485" s="54"/>
      <c r="E485" s="54"/>
      <c r="F485" s="54"/>
      <c r="G485" s="54"/>
      <c r="H485" s="62"/>
      <c r="I485" s="62"/>
      <c r="J485" s="62"/>
      <c r="K485" s="62"/>
      <c r="L485" s="62"/>
      <c r="M485" s="62"/>
      <c r="Y485" s="6"/>
    </row>
    <row r="486" spans="4:25" s="43" customFormat="1" x14ac:dyDescent="0.25">
      <c r="D486" s="46"/>
      <c r="E486" s="46"/>
      <c r="F486" s="46"/>
      <c r="G486" s="46"/>
      <c r="H486" s="47"/>
      <c r="I486" s="47"/>
      <c r="J486" s="47"/>
      <c r="K486" s="47"/>
      <c r="L486" s="47"/>
      <c r="M486" s="47"/>
      <c r="Y486" s="6"/>
    </row>
    <row r="487" spans="4:25" s="43" customFormat="1" x14ac:dyDescent="0.25">
      <c r="D487" s="46"/>
      <c r="E487" s="46"/>
      <c r="F487" s="46"/>
      <c r="G487" s="46"/>
      <c r="H487" s="47"/>
      <c r="I487" s="47"/>
      <c r="J487" s="47"/>
      <c r="K487" s="47"/>
      <c r="L487" s="47"/>
      <c r="M487" s="47"/>
      <c r="Y487" s="6"/>
    </row>
    <row r="488" spans="4:25" x14ac:dyDescent="0.25">
      <c r="D488" s="26"/>
      <c r="E488" s="26"/>
      <c r="F488" s="26"/>
      <c r="G488" s="26"/>
      <c r="H488" s="26"/>
      <c r="I488" s="26"/>
      <c r="J488" s="26"/>
      <c r="K488" s="26"/>
      <c r="L488" s="26"/>
      <c r="M488" s="26"/>
    </row>
    <row r="489" spans="4:25" s="43" customFormat="1" x14ac:dyDescent="0.25"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Y489" s="6"/>
    </row>
    <row r="490" spans="4:25" s="43" customFormat="1" x14ac:dyDescent="0.25"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Y490" s="6"/>
    </row>
    <row r="491" spans="4:25" s="43" customFormat="1" x14ac:dyDescent="0.25"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Y491" s="6"/>
    </row>
    <row r="492" spans="4:25" s="43" customFormat="1" x14ac:dyDescent="0.25"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Y492" s="6"/>
    </row>
    <row r="493" spans="4:25" s="43" customFormat="1" x14ac:dyDescent="0.25"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Y493" s="6"/>
    </row>
    <row r="494" spans="4:25" s="43" customFormat="1" x14ac:dyDescent="0.25"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Y494" s="6"/>
    </row>
    <row r="495" spans="4:25" s="43" customFormat="1" x14ac:dyDescent="0.25"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Y495" s="6"/>
    </row>
    <row r="496" spans="4:25" s="43" customFormat="1" x14ac:dyDescent="0.25"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Y496" s="6"/>
    </row>
    <row r="497" spans="1:25" s="43" customFormat="1" x14ac:dyDescent="0.25"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Y497" s="6"/>
    </row>
    <row r="498" spans="1:25" s="43" customFormat="1" x14ac:dyDescent="0.25"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Y498" s="6"/>
    </row>
    <row r="499" spans="1:25" s="43" customFormat="1" x14ac:dyDescent="0.25"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Y499" s="6"/>
    </row>
    <row r="500" spans="1:25" s="43" customFormat="1" x14ac:dyDescent="0.25"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Y500" s="6"/>
    </row>
    <row r="502" spans="1:25" s="43" customFormat="1" x14ac:dyDescent="0.25">
      <c r="Y502" s="6"/>
    </row>
    <row r="503" spans="1:25" x14ac:dyDescent="0.25">
      <c r="A503" s="161" t="s">
        <v>162</v>
      </c>
      <c r="B503" s="162"/>
      <c r="C503" s="162"/>
      <c r="D503" s="162"/>
      <c r="E503" s="162"/>
      <c r="F503" s="162"/>
      <c r="G503" s="162"/>
      <c r="H503" s="162"/>
      <c r="I503" s="162"/>
      <c r="J503" s="162"/>
      <c r="K503" s="162"/>
      <c r="L503" s="162"/>
      <c r="M503" s="162"/>
      <c r="N503" s="162"/>
      <c r="O503" s="162"/>
      <c r="P503" s="162"/>
      <c r="Q503" s="162"/>
      <c r="R503" s="162"/>
      <c r="S503" s="162"/>
      <c r="T503" s="162"/>
      <c r="U503" s="162"/>
      <c r="V503" s="162"/>
      <c r="W503" s="162"/>
      <c r="X503" s="162"/>
      <c r="Y503" s="162"/>
    </row>
    <row r="504" spans="1:25" x14ac:dyDescent="0.25">
      <c r="A504" s="162"/>
      <c r="B504" s="162"/>
      <c r="C504" s="162"/>
      <c r="D504" s="162"/>
      <c r="E504" s="162"/>
      <c r="F504" s="162"/>
      <c r="G504" s="162"/>
      <c r="H504" s="162"/>
      <c r="I504" s="162"/>
      <c r="J504" s="162"/>
      <c r="K504" s="162"/>
      <c r="L504" s="162"/>
      <c r="M504" s="162"/>
      <c r="N504" s="162"/>
      <c r="O504" s="162"/>
      <c r="P504" s="162"/>
      <c r="Q504" s="162"/>
      <c r="R504" s="162"/>
      <c r="S504" s="162"/>
      <c r="T504" s="162"/>
      <c r="U504" s="162"/>
      <c r="V504" s="162"/>
      <c r="W504" s="162"/>
      <c r="X504" s="162"/>
      <c r="Y504" s="162"/>
    </row>
    <row r="505" spans="1:25" x14ac:dyDescent="0.25">
      <c r="A505" s="162"/>
      <c r="B505" s="162"/>
      <c r="C505" s="162"/>
      <c r="D505" s="162"/>
      <c r="E505" s="162"/>
      <c r="F505" s="162"/>
      <c r="G505" s="162"/>
      <c r="H505" s="162"/>
      <c r="I505" s="162"/>
      <c r="J505" s="162"/>
      <c r="K505" s="162"/>
      <c r="L505" s="162"/>
      <c r="M505" s="162"/>
      <c r="N505" s="162"/>
      <c r="O505" s="162"/>
      <c r="P505" s="162"/>
      <c r="Q505" s="162"/>
      <c r="R505" s="162"/>
      <c r="S505" s="162"/>
      <c r="T505" s="162"/>
      <c r="U505" s="162"/>
      <c r="V505" s="162"/>
      <c r="W505" s="162"/>
      <c r="X505" s="162"/>
      <c r="Y505" s="162"/>
    </row>
    <row r="507" spans="1:25" x14ac:dyDescent="0.25">
      <c r="A507" s="10" t="s">
        <v>48</v>
      </c>
      <c r="B507" s="10"/>
      <c r="C507" s="10"/>
      <c r="D507" s="10"/>
      <c r="E507" s="10"/>
      <c r="F507" s="10"/>
      <c r="G507" s="10"/>
      <c r="H507" s="10"/>
      <c r="I507" s="10"/>
      <c r="J507" s="10"/>
    </row>
    <row r="508" spans="1:25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</row>
    <row r="509" spans="1:25" ht="15.75" thickBot="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</row>
    <row r="510" spans="1:25" x14ac:dyDescent="0.25">
      <c r="D510" s="277" t="s">
        <v>50</v>
      </c>
      <c r="E510" s="278"/>
      <c r="F510" s="278"/>
      <c r="G510" s="281" t="str">
        <f>CONCATENATE(Arkusz18!A2," - ",Arkusz18!B2," r.")</f>
        <v>01.08.2017 - 31.08.2017 r.</v>
      </c>
      <c r="H510" s="281"/>
      <c r="I510" s="281"/>
      <c r="J510" s="281"/>
      <c r="K510" s="281"/>
      <c r="L510" s="281"/>
      <c r="M510" s="281"/>
      <c r="N510" s="281"/>
      <c r="O510" s="281"/>
      <c r="P510" s="281"/>
      <c r="Q510" s="281"/>
      <c r="R510" s="282"/>
    </row>
    <row r="511" spans="1:25" ht="24" customHeight="1" x14ac:dyDescent="0.25">
      <c r="D511" s="279"/>
      <c r="E511" s="280"/>
      <c r="F511" s="280"/>
      <c r="G511" s="283" t="s">
        <v>66</v>
      </c>
      <c r="H511" s="283"/>
      <c r="I511" s="283"/>
      <c r="J511" s="283" t="s">
        <v>94</v>
      </c>
      <c r="K511" s="283"/>
      <c r="L511" s="283"/>
      <c r="M511" s="283" t="s">
        <v>65</v>
      </c>
      <c r="N511" s="283"/>
      <c r="O511" s="283"/>
      <c r="P511" s="283" t="s">
        <v>93</v>
      </c>
      <c r="Q511" s="283"/>
      <c r="R511" s="284"/>
    </row>
    <row r="512" spans="1:25" ht="15" customHeight="1" x14ac:dyDescent="0.25">
      <c r="D512" s="169" t="s">
        <v>92</v>
      </c>
      <c r="E512" s="170"/>
      <c r="F512" s="170"/>
      <c r="G512" s="274">
        <v>0</v>
      </c>
      <c r="H512" s="274"/>
      <c r="I512" s="274"/>
      <c r="J512" s="274">
        <f>Arkusz16!A3</f>
        <v>0</v>
      </c>
      <c r="K512" s="274"/>
      <c r="L512" s="274"/>
      <c r="M512" s="274">
        <f>Arkusz16!A4</f>
        <v>9</v>
      </c>
      <c r="N512" s="274"/>
      <c r="O512" s="274"/>
      <c r="P512" s="274">
        <f>Arkusz16!A5</f>
        <v>1</v>
      </c>
      <c r="Q512" s="274"/>
      <c r="R512" s="274"/>
    </row>
    <row r="513" spans="1:25" x14ac:dyDescent="0.25">
      <c r="D513" s="163" t="s">
        <v>52</v>
      </c>
      <c r="E513" s="164"/>
      <c r="F513" s="164"/>
      <c r="G513" s="165">
        <f>Arkusz16!A6</f>
        <v>1272</v>
      </c>
      <c r="H513" s="165"/>
      <c r="I513" s="165"/>
      <c r="J513" s="166">
        <f>Arkusz16!A7</f>
        <v>6</v>
      </c>
      <c r="K513" s="167"/>
      <c r="L513" s="168"/>
      <c r="M513" s="166">
        <f>Arkusz16!A8</f>
        <v>1</v>
      </c>
      <c r="N513" s="167"/>
      <c r="O513" s="168"/>
      <c r="P513" s="166">
        <f>Arkusz16!A9</f>
        <v>3</v>
      </c>
      <c r="Q513" s="167"/>
      <c r="R513" s="168"/>
    </row>
    <row r="514" spans="1:25" ht="15.75" thickBot="1" x14ac:dyDescent="0.3">
      <c r="D514" s="293" t="s">
        <v>53</v>
      </c>
      <c r="E514" s="294"/>
      <c r="F514" s="294"/>
      <c r="G514" s="289">
        <f>Arkusz16!A10</f>
        <v>429</v>
      </c>
      <c r="H514" s="289"/>
      <c r="I514" s="289"/>
      <c r="J514" s="289">
        <f>Arkusz16!A11</f>
        <v>1</v>
      </c>
      <c r="K514" s="289"/>
      <c r="L514" s="289"/>
      <c r="M514" s="289">
        <f>Arkusz16!A12</f>
        <v>10</v>
      </c>
      <c r="N514" s="289"/>
      <c r="O514" s="289"/>
      <c r="P514" s="289">
        <f>Arkusz16!A13</f>
        <v>11</v>
      </c>
      <c r="Q514" s="289"/>
      <c r="R514" s="289"/>
    </row>
    <row r="515" spans="1:25" ht="15.75" thickBot="1" x14ac:dyDescent="0.3">
      <c r="D515" s="290" t="s">
        <v>51</v>
      </c>
      <c r="E515" s="291"/>
      <c r="F515" s="291"/>
      <c r="G515" s="287">
        <f>SUM(G512:I514)</f>
        <v>1701</v>
      </c>
      <c r="H515" s="287"/>
      <c r="I515" s="287"/>
      <c r="J515" s="287">
        <f t="shared" ref="J515" si="12">SUM(J512:L514)</f>
        <v>7</v>
      </c>
      <c r="K515" s="287"/>
      <c r="L515" s="287"/>
      <c r="M515" s="287">
        <f t="shared" ref="M515" si="13">SUM(M512:O514)</f>
        <v>20</v>
      </c>
      <c r="N515" s="287"/>
      <c r="O515" s="287"/>
      <c r="P515" s="287">
        <f t="shared" ref="P515" si="14">SUM(P512:R514)</f>
        <v>15</v>
      </c>
      <c r="Q515" s="287"/>
      <c r="R515" s="288"/>
    </row>
    <row r="516" spans="1:25" x14ac:dyDescent="0.25">
      <c r="A516" s="27"/>
      <c r="B516" s="27"/>
      <c r="C516" s="27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</row>
    <row r="518" spans="1:25" ht="15.75" thickBot="1" x14ac:dyDescent="0.3"/>
    <row r="519" spans="1:25" x14ac:dyDescent="0.25">
      <c r="D519" s="277" t="s">
        <v>50</v>
      </c>
      <c r="E519" s="278"/>
      <c r="F519" s="278"/>
      <c r="G519" s="281" t="str">
        <f>CONCATENATE(Arkusz18!C2," - ",Arkusz18!B2," r.")</f>
        <v>01.01.2017 - 31.08.2017 r.</v>
      </c>
      <c r="H519" s="281"/>
      <c r="I519" s="281"/>
      <c r="J519" s="281"/>
      <c r="K519" s="281"/>
      <c r="L519" s="281"/>
      <c r="M519" s="281"/>
      <c r="N519" s="281"/>
      <c r="O519" s="281"/>
      <c r="P519" s="281"/>
      <c r="Q519" s="281"/>
      <c r="R519" s="282"/>
    </row>
    <row r="520" spans="1:25" ht="23.25" customHeight="1" x14ac:dyDescent="0.25">
      <c r="D520" s="279"/>
      <c r="E520" s="280"/>
      <c r="F520" s="280"/>
      <c r="G520" s="283" t="s">
        <v>66</v>
      </c>
      <c r="H520" s="283"/>
      <c r="I520" s="283"/>
      <c r="J520" s="283" t="s">
        <v>94</v>
      </c>
      <c r="K520" s="283"/>
      <c r="L520" s="283"/>
      <c r="M520" s="283" t="s">
        <v>65</v>
      </c>
      <c r="N520" s="283"/>
      <c r="O520" s="283"/>
      <c r="P520" s="283" t="s">
        <v>93</v>
      </c>
      <c r="Q520" s="283"/>
      <c r="R520" s="284"/>
    </row>
    <row r="521" spans="1:25" x14ac:dyDescent="0.25">
      <c r="D521" s="169" t="s">
        <v>92</v>
      </c>
      <c r="E521" s="170"/>
      <c r="F521" s="170"/>
      <c r="G521" s="274">
        <v>0</v>
      </c>
      <c r="H521" s="274"/>
      <c r="I521" s="274"/>
      <c r="J521" s="274">
        <f>Arkusz17!A3</f>
        <v>0</v>
      </c>
      <c r="K521" s="274"/>
      <c r="L521" s="274"/>
      <c r="M521" s="274">
        <f>Arkusz17!A4</f>
        <v>23</v>
      </c>
      <c r="N521" s="274"/>
      <c r="O521" s="274"/>
      <c r="P521" s="274">
        <f>Arkusz17!A5</f>
        <v>1</v>
      </c>
      <c r="Q521" s="274"/>
      <c r="R521" s="274"/>
    </row>
    <row r="522" spans="1:25" x14ac:dyDescent="0.25">
      <c r="D522" s="163" t="s">
        <v>52</v>
      </c>
      <c r="E522" s="164"/>
      <c r="F522" s="164"/>
      <c r="G522" s="165">
        <f>Arkusz17!A6</f>
        <v>22697</v>
      </c>
      <c r="H522" s="165"/>
      <c r="I522" s="165"/>
      <c r="J522" s="165">
        <f>Arkusz17!A7</f>
        <v>106</v>
      </c>
      <c r="K522" s="165"/>
      <c r="L522" s="165"/>
      <c r="M522" s="165">
        <f>Arkusz17!A8</f>
        <v>87</v>
      </c>
      <c r="N522" s="165"/>
      <c r="O522" s="165"/>
      <c r="P522" s="165">
        <f>Arkusz17!A9</f>
        <v>81</v>
      </c>
      <c r="Q522" s="165"/>
      <c r="R522" s="165"/>
    </row>
    <row r="523" spans="1:25" ht="15.75" thickBot="1" x14ac:dyDescent="0.3">
      <c r="D523" s="293" t="s">
        <v>53</v>
      </c>
      <c r="E523" s="294"/>
      <c r="F523" s="294"/>
      <c r="G523" s="289">
        <f>Arkusz17!A10</f>
        <v>7270</v>
      </c>
      <c r="H523" s="289"/>
      <c r="I523" s="289"/>
      <c r="J523" s="289">
        <f>Arkusz17!A11</f>
        <v>48</v>
      </c>
      <c r="K523" s="289"/>
      <c r="L523" s="289"/>
      <c r="M523" s="289">
        <f>Arkusz17!A12</f>
        <v>245</v>
      </c>
      <c r="N523" s="289"/>
      <c r="O523" s="289"/>
      <c r="P523" s="289">
        <f>Arkusz17!A13</f>
        <v>74</v>
      </c>
      <c r="Q523" s="289"/>
      <c r="R523" s="289"/>
    </row>
    <row r="524" spans="1:25" ht="15.75" thickBot="1" x14ac:dyDescent="0.3">
      <c r="D524" s="290" t="s">
        <v>51</v>
      </c>
      <c r="E524" s="291"/>
      <c r="F524" s="291"/>
      <c r="G524" s="287">
        <f>SUM(G521:I523)</f>
        <v>29967</v>
      </c>
      <c r="H524" s="287"/>
      <c r="I524" s="287"/>
      <c r="J524" s="287">
        <f t="shared" ref="J524" si="15">SUM(J521:L523)</f>
        <v>154</v>
      </c>
      <c r="K524" s="287"/>
      <c r="L524" s="287"/>
      <c r="M524" s="287">
        <f t="shared" ref="M524" si="16">SUM(M521:O523)</f>
        <v>355</v>
      </c>
      <c r="N524" s="287"/>
      <c r="O524" s="287"/>
      <c r="P524" s="287">
        <f t="shared" ref="P524" si="17">SUM(P521:R523)</f>
        <v>156</v>
      </c>
      <c r="Q524" s="287"/>
      <c r="R524" s="288"/>
    </row>
    <row r="527" spans="1:25" x14ac:dyDescent="0.25">
      <c r="A527" s="118" t="s">
        <v>171</v>
      </c>
      <c r="B527" s="119"/>
      <c r="C527" s="119"/>
      <c r="D527" s="119"/>
      <c r="E527" s="119"/>
      <c r="F527" s="119"/>
      <c r="G527" s="119"/>
      <c r="H527" s="119"/>
      <c r="I527" s="119"/>
      <c r="J527" s="119"/>
      <c r="K527" s="119"/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</row>
    <row r="528" spans="1:25" x14ac:dyDescent="0.25">
      <c r="A528" s="119"/>
      <c r="B528" s="119"/>
      <c r="C528" s="119"/>
      <c r="D528" s="119"/>
      <c r="E528" s="119"/>
      <c r="F528" s="119"/>
      <c r="G528" s="119"/>
      <c r="H528" s="119"/>
      <c r="I528" s="119"/>
      <c r="J528" s="119"/>
      <c r="K528" s="119"/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</row>
    <row r="529" spans="1:25" x14ac:dyDescent="0.25">
      <c r="A529" s="119"/>
      <c r="B529" s="119"/>
      <c r="C529" s="119"/>
      <c r="D529" s="119"/>
      <c r="E529" s="119"/>
      <c r="F529" s="119"/>
      <c r="G529" s="119"/>
      <c r="H529" s="119"/>
      <c r="I529" s="119"/>
      <c r="J529" s="119"/>
      <c r="K529" s="119"/>
      <c r="L529" s="119"/>
      <c r="M529" s="119"/>
      <c r="N529" s="119"/>
      <c r="O529" s="119"/>
      <c r="P529" s="119"/>
      <c r="Q529" s="119"/>
      <c r="R529" s="119"/>
      <c r="S529" s="119"/>
      <c r="T529" s="119"/>
      <c r="U529" s="119"/>
      <c r="V529" s="119"/>
      <c r="W529" s="119"/>
      <c r="X529" s="119"/>
      <c r="Y529" s="119"/>
    </row>
    <row r="530" spans="1:25" x14ac:dyDescent="0.25">
      <c r="A530" s="119"/>
      <c r="B530" s="119"/>
      <c r="C530" s="119"/>
      <c r="D530" s="119"/>
      <c r="E530" s="119"/>
      <c r="F530" s="119"/>
      <c r="G530" s="119"/>
      <c r="H530" s="119"/>
      <c r="I530" s="119"/>
      <c r="J530" s="119"/>
      <c r="K530" s="119"/>
      <c r="L530" s="119"/>
      <c r="M530" s="119"/>
      <c r="N530" s="119"/>
      <c r="O530" s="119"/>
      <c r="P530" s="119"/>
      <c r="Q530" s="119"/>
      <c r="R530" s="119"/>
      <c r="S530" s="119"/>
      <c r="T530" s="119"/>
      <c r="U530" s="119"/>
      <c r="V530" s="119"/>
      <c r="W530" s="119"/>
      <c r="X530" s="119"/>
      <c r="Y530" s="119"/>
    </row>
    <row r="531" spans="1:25" x14ac:dyDescent="0.25">
      <c r="A531" s="119"/>
      <c r="B531" s="119"/>
      <c r="C531" s="119"/>
      <c r="D531" s="119"/>
      <c r="E531" s="119"/>
      <c r="F531" s="119"/>
      <c r="G531" s="119"/>
      <c r="H531" s="119"/>
      <c r="I531" s="119"/>
      <c r="J531" s="119"/>
      <c r="K531" s="119"/>
      <c r="L531" s="119"/>
      <c r="M531" s="119"/>
      <c r="N531" s="119"/>
      <c r="O531" s="119"/>
      <c r="P531" s="119"/>
      <c r="Q531" s="119"/>
      <c r="R531" s="119"/>
      <c r="S531" s="119"/>
      <c r="T531" s="119"/>
      <c r="U531" s="119"/>
      <c r="V531" s="119"/>
      <c r="W531" s="119"/>
      <c r="X531" s="119"/>
      <c r="Y531" s="119"/>
    </row>
    <row r="535" spans="1:25" s="59" customFormat="1" x14ac:dyDescent="0.25">
      <c r="Y535" s="6"/>
    </row>
    <row r="536" spans="1:25" s="59" customFormat="1" x14ac:dyDescent="0.25">
      <c r="Y536" s="6"/>
    </row>
    <row r="537" spans="1:25" s="59" customFormat="1" x14ac:dyDescent="0.25">
      <c r="Y537" s="6"/>
    </row>
    <row r="538" spans="1:25" s="59" customFormat="1" x14ac:dyDescent="0.25">
      <c r="Y538" s="6"/>
    </row>
    <row r="539" spans="1:25" s="59" customFormat="1" x14ac:dyDescent="0.25">
      <c r="Y539" s="6"/>
    </row>
    <row r="540" spans="1:25" s="59" customFormat="1" x14ac:dyDescent="0.25">
      <c r="Y540" s="6"/>
    </row>
    <row r="541" spans="1:25" s="59" customFormat="1" x14ac:dyDescent="0.25">
      <c r="Y541" s="6"/>
    </row>
    <row r="542" spans="1:25" s="59" customFormat="1" x14ac:dyDescent="0.25">
      <c r="Y542" s="6"/>
    </row>
    <row r="543" spans="1:25" s="59" customFormat="1" x14ac:dyDescent="0.25">
      <c r="Y543" s="6"/>
    </row>
    <row r="544" spans="1:25" s="59" customFormat="1" x14ac:dyDescent="0.25">
      <c r="Y544" s="6"/>
    </row>
    <row r="545" spans="1:25" s="59" customFormat="1" x14ac:dyDescent="0.25">
      <c r="Y545" s="6"/>
    </row>
    <row r="546" spans="1:25" s="59" customFormat="1" x14ac:dyDescent="0.25">
      <c r="Y546" s="6"/>
    </row>
    <row r="547" spans="1:25" s="59" customFormat="1" x14ac:dyDescent="0.25">
      <c r="Y547" s="6"/>
    </row>
    <row r="548" spans="1:25" x14ac:dyDescent="0.25">
      <c r="A548" s="28" t="s">
        <v>49</v>
      </c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R548" s="29"/>
      <c r="S548" s="29"/>
      <c r="T548" s="29"/>
    </row>
    <row r="549" spans="1:25" ht="15" customHeight="1" x14ac:dyDescent="0.25">
      <c r="P549" s="30"/>
      <c r="Q549" s="30"/>
      <c r="R549" s="29"/>
      <c r="S549" s="29"/>
      <c r="T549" s="29"/>
      <c r="U549" s="30"/>
    </row>
    <row r="550" spans="1:25" ht="15" customHeight="1" x14ac:dyDescent="0.25"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1:25" ht="15" customHeight="1" x14ac:dyDescent="0.25">
      <c r="A551" s="161" t="s">
        <v>172</v>
      </c>
      <c r="B551" s="162"/>
      <c r="C551" s="162"/>
      <c r="D551" s="162"/>
      <c r="E551" s="162"/>
      <c r="F551" s="162"/>
      <c r="G551" s="162"/>
      <c r="H551" s="162"/>
      <c r="I551" s="162"/>
      <c r="J551" s="162"/>
      <c r="K551" s="162"/>
      <c r="L551" s="162"/>
      <c r="M551" s="162"/>
      <c r="N551" s="162"/>
      <c r="O551" s="162"/>
      <c r="P551" s="162"/>
      <c r="Q551" s="162"/>
      <c r="R551" s="162"/>
      <c r="S551" s="162"/>
      <c r="T551" s="162"/>
      <c r="U551" s="162"/>
      <c r="V551" s="162"/>
      <c r="W551" s="162"/>
      <c r="X551" s="162"/>
      <c r="Y551" s="162"/>
    </row>
    <row r="552" spans="1:25" ht="15" customHeight="1" x14ac:dyDescent="0.25">
      <c r="A552" s="162"/>
      <c r="B552" s="162"/>
      <c r="C552" s="162"/>
      <c r="D552" s="162"/>
      <c r="E552" s="162"/>
      <c r="F552" s="162"/>
      <c r="G552" s="162"/>
      <c r="H552" s="162"/>
      <c r="I552" s="162"/>
      <c r="J552" s="162"/>
      <c r="K552" s="162"/>
      <c r="L552" s="162"/>
      <c r="M552" s="162"/>
      <c r="N552" s="162"/>
      <c r="O552" s="162"/>
      <c r="P552" s="162"/>
      <c r="Q552" s="162"/>
      <c r="R552" s="162"/>
      <c r="S552" s="162"/>
      <c r="T552" s="162"/>
      <c r="U552" s="162"/>
      <c r="V552" s="162"/>
      <c r="W552" s="162"/>
      <c r="X552" s="162"/>
      <c r="Y552" s="162"/>
    </row>
    <row r="553" spans="1:25" ht="15" customHeight="1" x14ac:dyDescent="0.25">
      <c r="A553" s="162"/>
      <c r="B553" s="162"/>
      <c r="C553" s="162"/>
      <c r="D553" s="162"/>
      <c r="E553" s="162"/>
      <c r="F553" s="162"/>
      <c r="G553" s="162"/>
      <c r="H553" s="162"/>
      <c r="I553" s="162"/>
      <c r="J553" s="162"/>
      <c r="K553" s="162"/>
      <c r="L553" s="162"/>
      <c r="M553" s="162"/>
      <c r="N553" s="162"/>
      <c r="O553" s="162"/>
      <c r="P553" s="162"/>
      <c r="Q553" s="162"/>
      <c r="R553" s="162"/>
      <c r="S553" s="162"/>
      <c r="T553" s="162"/>
      <c r="U553" s="162"/>
      <c r="V553" s="162"/>
      <c r="W553" s="162"/>
      <c r="X553" s="162"/>
      <c r="Y553" s="162"/>
    </row>
    <row r="554" spans="1:25" ht="15" customHeight="1" x14ac:dyDescent="0.25">
      <c r="A554" s="162"/>
      <c r="B554" s="162"/>
      <c r="C554" s="162"/>
      <c r="D554" s="162"/>
      <c r="E554" s="162"/>
      <c r="F554" s="162"/>
      <c r="G554" s="162"/>
      <c r="H554" s="162"/>
      <c r="I554" s="162"/>
      <c r="J554" s="162"/>
      <c r="K554" s="162"/>
      <c r="L554" s="162"/>
      <c r="M554" s="162"/>
      <c r="N554" s="162"/>
      <c r="O554" s="162"/>
      <c r="P554" s="162"/>
      <c r="Q554" s="162"/>
      <c r="R554" s="162"/>
      <c r="S554" s="162"/>
      <c r="T554" s="162"/>
      <c r="U554" s="162"/>
      <c r="V554" s="162"/>
      <c r="W554" s="162"/>
      <c r="X554" s="162"/>
      <c r="Y554" s="162"/>
    </row>
    <row r="555" spans="1:25" ht="15" customHeight="1" x14ac:dyDescent="0.25">
      <c r="A555" s="162"/>
      <c r="B555" s="162"/>
      <c r="C555" s="162"/>
      <c r="D555" s="162"/>
      <c r="E555" s="162"/>
      <c r="F555" s="162"/>
      <c r="G555" s="162"/>
      <c r="H555" s="162"/>
      <c r="I555" s="162"/>
      <c r="J555" s="162"/>
      <c r="K555" s="162"/>
      <c r="L555" s="162"/>
      <c r="M555" s="162"/>
      <c r="N555" s="162"/>
      <c r="O555" s="162"/>
      <c r="P555" s="162"/>
      <c r="Q555" s="162"/>
      <c r="R555" s="162"/>
      <c r="S555" s="162"/>
      <c r="T555" s="162"/>
      <c r="U555" s="162"/>
      <c r="V555" s="162"/>
      <c r="W555" s="162"/>
      <c r="X555" s="162"/>
      <c r="Y555" s="162"/>
    </row>
    <row r="556" spans="1:25" ht="15" customHeight="1" x14ac:dyDescent="0.25">
      <c r="A556" s="162"/>
      <c r="B556" s="162"/>
      <c r="C556" s="162"/>
      <c r="D556" s="162"/>
      <c r="E556" s="162"/>
      <c r="F556" s="162"/>
      <c r="G556" s="162"/>
      <c r="H556" s="162"/>
      <c r="I556" s="162"/>
      <c r="J556" s="162"/>
      <c r="K556" s="162"/>
      <c r="L556" s="162"/>
      <c r="M556" s="162"/>
      <c r="N556" s="162"/>
      <c r="O556" s="162"/>
      <c r="P556" s="162"/>
      <c r="Q556" s="162"/>
      <c r="R556" s="162"/>
      <c r="S556" s="162"/>
      <c r="T556" s="162"/>
      <c r="U556" s="162"/>
      <c r="V556" s="162"/>
      <c r="W556" s="162"/>
      <c r="X556" s="162"/>
      <c r="Y556" s="162"/>
    </row>
    <row r="557" spans="1:25" ht="15" customHeight="1" x14ac:dyDescent="0.25">
      <c r="A557" s="162"/>
      <c r="B557" s="162"/>
      <c r="C557" s="162"/>
      <c r="D557" s="162"/>
      <c r="E557" s="162"/>
      <c r="F557" s="162"/>
      <c r="G557" s="162"/>
      <c r="H557" s="162"/>
      <c r="I557" s="162"/>
      <c r="J557" s="162"/>
      <c r="K557" s="162"/>
      <c r="L557" s="162"/>
      <c r="M557" s="162"/>
      <c r="N557" s="162"/>
      <c r="O557" s="162"/>
      <c r="P557" s="162"/>
      <c r="Q557" s="162"/>
      <c r="R557" s="162"/>
      <c r="S557" s="162"/>
      <c r="T557" s="162"/>
      <c r="U557" s="162"/>
      <c r="V557" s="162"/>
      <c r="W557" s="162"/>
      <c r="X557" s="162"/>
      <c r="Y557" s="162"/>
    </row>
    <row r="558" spans="1:25" ht="15" customHeight="1" x14ac:dyDescent="0.25">
      <c r="A558" s="162"/>
      <c r="B558" s="162"/>
      <c r="C558" s="162"/>
      <c r="D558" s="162"/>
      <c r="E558" s="162"/>
      <c r="F558" s="162"/>
      <c r="G558" s="162"/>
      <c r="H558" s="162"/>
      <c r="I558" s="162"/>
      <c r="J558" s="162"/>
      <c r="K558" s="162"/>
      <c r="L558" s="162"/>
      <c r="M558" s="162"/>
      <c r="N558" s="162"/>
      <c r="O558" s="162"/>
      <c r="P558" s="162"/>
      <c r="Q558" s="162"/>
      <c r="R558" s="162"/>
      <c r="S558" s="162"/>
      <c r="T558" s="162"/>
      <c r="U558" s="162"/>
      <c r="V558" s="162"/>
      <c r="W558" s="162"/>
      <c r="X558" s="162"/>
      <c r="Y558" s="162"/>
    </row>
    <row r="559" spans="1:25" ht="15" customHeight="1" x14ac:dyDescent="0.25">
      <c r="A559" s="162"/>
      <c r="B559" s="162"/>
      <c r="C559" s="162"/>
      <c r="D559" s="162"/>
      <c r="E559" s="162"/>
      <c r="F559" s="162"/>
      <c r="G559" s="162"/>
      <c r="H559" s="162"/>
      <c r="I559" s="162"/>
      <c r="J559" s="162"/>
      <c r="K559" s="162"/>
      <c r="L559" s="162"/>
      <c r="M559" s="162"/>
      <c r="N559" s="162"/>
      <c r="O559" s="162"/>
      <c r="P559" s="162"/>
      <c r="Q559" s="162"/>
      <c r="R559" s="162"/>
      <c r="S559" s="162"/>
      <c r="T559" s="162"/>
      <c r="U559" s="162"/>
      <c r="V559" s="162"/>
      <c r="W559" s="162"/>
      <c r="X559" s="162"/>
      <c r="Y559" s="162"/>
    </row>
    <row r="560" spans="1:25" ht="15" customHeight="1" x14ac:dyDescent="0.25">
      <c r="A560" s="162"/>
      <c r="B560" s="162"/>
      <c r="C560" s="162"/>
      <c r="D560" s="162"/>
      <c r="E560" s="162"/>
      <c r="F560" s="162"/>
      <c r="G560" s="162"/>
      <c r="H560" s="162"/>
      <c r="I560" s="162"/>
      <c r="J560" s="162"/>
      <c r="K560" s="162"/>
      <c r="L560" s="162"/>
      <c r="M560" s="162"/>
      <c r="N560" s="162"/>
      <c r="O560" s="162"/>
      <c r="P560" s="162"/>
      <c r="Q560" s="162"/>
      <c r="R560" s="162"/>
      <c r="S560" s="162"/>
      <c r="T560" s="162"/>
      <c r="U560" s="162"/>
      <c r="V560" s="162"/>
      <c r="W560" s="162"/>
      <c r="X560" s="162"/>
      <c r="Y560" s="162"/>
    </row>
    <row r="561" spans="1:25" ht="15" customHeight="1" x14ac:dyDescent="0.25">
      <c r="A561" s="162"/>
      <c r="B561" s="162"/>
      <c r="C561" s="162"/>
      <c r="D561" s="162"/>
      <c r="E561" s="162"/>
      <c r="F561" s="162"/>
      <c r="G561" s="162"/>
      <c r="H561" s="162"/>
      <c r="I561" s="162"/>
      <c r="J561" s="162"/>
      <c r="K561" s="162"/>
      <c r="L561" s="162"/>
      <c r="M561" s="162"/>
      <c r="N561" s="162"/>
      <c r="O561" s="162"/>
      <c r="P561" s="162"/>
      <c r="Q561" s="162"/>
      <c r="R561" s="162"/>
      <c r="S561" s="162"/>
      <c r="T561" s="162"/>
      <c r="U561" s="162"/>
      <c r="V561" s="162"/>
      <c r="W561" s="162"/>
      <c r="X561" s="162"/>
      <c r="Y561" s="162"/>
    </row>
    <row r="562" spans="1:25" x14ac:dyDescent="0.25">
      <c r="A562" s="162"/>
      <c r="B562" s="162"/>
      <c r="C562" s="162"/>
      <c r="D562" s="162"/>
      <c r="E562" s="162"/>
      <c r="F562" s="162"/>
      <c r="G562" s="162"/>
      <c r="H562" s="162"/>
      <c r="I562" s="162"/>
      <c r="J562" s="162"/>
      <c r="K562" s="162"/>
      <c r="L562" s="162"/>
      <c r="M562" s="162"/>
      <c r="N562" s="162"/>
      <c r="O562" s="162"/>
      <c r="P562" s="162"/>
      <c r="Q562" s="162"/>
      <c r="R562" s="162"/>
      <c r="S562" s="162"/>
      <c r="T562" s="162"/>
      <c r="U562" s="162"/>
      <c r="V562" s="162"/>
      <c r="W562" s="162"/>
      <c r="X562" s="162"/>
      <c r="Y562" s="162"/>
    </row>
    <row r="563" spans="1:25" x14ac:dyDescent="0.25">
      <c r="A563" s="162"/>
      <c r="B563" s="162"/>
      <c r="C563" s="162"/>
      <c r="D563" s="162"/>
      <c r="E563" s="162"/>
      <c r="F563" s="162"/>
      <c r="G563" s="162"/>
      <c r="H563" s="162"/>
      <c r="I563" s="162"/>
      <c r="J563" s="162"/>
      <c r="K563" s="162"/>
      <c r="L563" s="162"/>
      <c r="M563" s="162"/>
      <c r="N563" s="162"/>
      <c r="O563" s="162"/>
      <c r="P563" s="162"/>
      <c r="Q563" s="162"/>
      <c r="R563" s="162"/>
      <c r="S563" s="162"/>
      <c r="T563" s="162"/>
      <c r="U563" s="162"/>
      <c r="V563" s="162"/>
      <c r="W563" s="162"/>
      <c r="X563" s="162"/>
      <c r="Y563" s="162"/>
    </row>
    <row r="564" spans="1:25" x14ac:dyDescent="0.25">
      <c r="A564" s="162"/>
      <c r="B564" s="162"/>
      <c r="C564" s="162"/>
      <c r="D564" s="162"/>
      <c r="E564" s="162"/>
      <c r="F564" s="162"/>
      <c r="G564" s="162"/>
      <c r="H564" s="162"/>
      <c r="I564" s="162"/>
      <c r="J564" s="162"/>
      <c r="K564" s="162"/>
      <c r="L564" s="162"/>
      <c r="M564" s="162"/>
      <c r="N564" s="162"/>
      <c r="O564" s="162"/>
      <c r="P564" s="162"/>
      <c r="Q564" s="162"/>
      <c r="R564" s="162"/>
      <c r="S564" s="162"/>
      <c r="T564" s="162"/>
      <c r="U564" s="162"/>
      <c r="V564" s="162"/>
      <c r="W564" s="162"/>
      <c r="X564" s="162"/>
      <c r="Y564" s="162"/>
    </row>
    <row r="565" spans="1:25" ht="15" customHeight="1" x14ac:dyDescent="0.25">
      <c r="A565" s="162"/>
      <c r="B565" s="162"/>
      <c r="C565" s="162"/>
      <c r="D565" s="162"/>
      <c r="E565" s="162"/>
      <c r="F565" s="162"/>
      <c r="G565" s="162"/>
      <c r="H565" s="162"/>
      <c r="I565" s="162"/>
      <c r="J565" s="162"/>
      <c r="K565" s="162"/>
      <c r="L565" s="162"/>
      <c r="M565" s="162"/>
      <c r="N565" s="162"/>
      <c r="O565" s="162"/>
      <c r="P565" s="162"/>
      <c r="Q565" s="162"/>
      <c r="R565" s="162"/>
      <c r="S565" s="162"/>
      <c r="T565" s="162"/>
      <c r="U565" s="162"/>
      <c r="V565" s="162"/>
      <c r="W565" s="162"/>
      <c r="X565" s="162"/>
      <c r="Y565" s="162"/>
    </row>
    <row r="566" spans="1:25" x14ac:dyDescent="0.25">
      <c r="A566" s="162"/>
      <c r="B566" s="162"/>
      <c r="C566" s="162"/>
      <c r="D566" s="162"/>
      <c r="E566" s="162"/>
      <c r="F566" s="162"/>
      <c r="G566" s="162"/>
      <c r="H566" s="162"/>
      <c r="I566" s="162"/>
      <c r="J566" s="162"/>
      <c r="K566" s="162"/>
      <c r="L566" s="162"/>
      <c r="M566" s="162"/>
      <c r="N566" s="162"/>
      <c r="O566" s="162"/>
      <c r="P566" s="162"/>
      <c r="Q566" s="162"/>
      <c r="R566" s="162"/>
      <c r="S566" s="162"/>
      <c r="T566" s="162"/>
      <c r="U566" s="162"/>
      <c r="V566" s="162"/>
      <c r="W566" s="162"/>
      <c r="X566" s="162"/>
      <c r="Y566" s="162"/>
    </row>
    <row r="567" spans="1:25" x14ac:dyDescent="0.25">
      <c r="A567" s="162"/>
      <c r="B567" s="162"/>
      <c r="C567" s="162"/>
      <c r="D567" s="162"/>
      <c r="E567" s="162"/>
      <c r="F567" s="162"/>
      <c r="G567" s="162"/>
      <c r="H567" s="162"/>
      <c r="I567" s="162"/>
      <c r="J567" s="162"/>
      <c r="K567" s="162"/>
      <c r="L567" s="162"/>
      <c r="M567" s="162"/>
      <c r="N567" s="162"/>
      <c r="O567" s="162"/>
      <c r="P567" s="162"/>
      <c r="Q567" s="162"/>
      <c r="R567" s="162"/>
      <c r="S567" s="162"/>
      <c r="T567" s="162"/>
      <c r="U567" s="162"/>
      <c r="V567" s="162"/>
      <c r="W567" s="162"/>
      <c r="X567" s="162"/>
      <c r="Y567" s="162"/>
    </row>
    <row r="568" spans="1:25" ht="15" customHeight="1" x14ac:dyDescent="0.2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</row>
    <row r="569" spans="1:25" x14ac:dyDescent="0.25">
      <c r="A569" s="63" t="s">
        <v>163</v>
      </c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30"/>
      <c r="M569" s="30"/>
      <c r="N569" s="30"/>
      <c r="O569" s="30"/>
      <c r="P569" s="30"/>
      <c r="Q569" s="30"/>
      <c r="R569" s="30"/>
      <c r="S569" s="30"/>
      <c r="T569" s="30"/>
      <c r="U569" s="30"/>
    </row>
    <row r="570" spans="1:25" x14ac:dyDescent="0.2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</row>
    <row r="571" spans="1:25" x14ac:dyDescent="0.2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</row>
    <row r="572" spans="1:25" x14ac:dyDescent="0.25">
      <c r="A572" s="59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R572" s="31"/>
      <c r="S572" s="31"/>
      <c r="T572" s="31"/>
    </row>
    <row r="573" spans="1:25" x14ac:dyDescent="0.25">
      <c r="A573" s="59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P573" s="32"/>
      <c r="Q573" s="32"/>
      <c r="R573" s="31"/>
      <c r="S573" s="31"/>
      <c r="T573" s="31"/>
      <c r="U573" s="32"/>
    </row>
    <row r="574" spans="1:25" x14ac:dyDescent="0.25">
      <c r="A574" s="33" t="s">
        <v>164</v>
      </c>
      <c r="B574" s="33"/>
      <c r="C574" s="33"/>
      <c r="D574" s="33"/>
      <c r="E574" s="33"/>
      <c r="F574" s="33"/>
      <c r="G574" s="33"/>
      <c r="H574" s="33"/>
      <c r="I574" s="33"/>
      <c r="J574" s="59"/>
      <c r="K574" s="59"/>
      <c r="N574" s="32"/>
      <c r="O574" s="32"/>
      <c r="P574" s="34"/>
      <c r="Q574" s="34"/>
      <c r="R574" s="31"/>
      <c r="S574" s="31"/>
      <c r="T574" s="31"/>
    </row>
    <row r="575" spans="1:25" ht="15" customHeight="1" x14ac:dyDescent="0.25">
      <c r="M575" s="35"/>
      <c r="N575" s="35"/>
      <c r="R575" s="31"/>
      <c r="S575" s="31"/>
      <c r="T575" s="31"/>
    </row>
    <row r="576" spans="1:25" x14ac:dyDescent="0.25">
      <c r="R576" s="31"/>
      <c r="S576" s="31"/>
      <c r="T576" s="31"/>
    </row>
    <row r="577" spans="1:21" x14ac:dyDescent="0.25">
      <c r="D577" s="7"/>
      <c r="E577" s="7"/>
      <c r="P577" s="35"/>
      <c r="Q577" s="35"/>
      <c r="R577" s="31"/>
      <c r="S577" s="31"/>
      <c r="T577" s="31"/>
      <c r="U577" s="35"/>
    </row>
    <row r="578" spans="1:21" x14ac:dyDescent="0.25">
      <c r="A578" s="36"/>
      <c r="B578" s="36"/>
      <c r="C578" s="36"/>
      <c r="D578" s="37"/>
      <c r="E578" s="37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U578" s="35"/>
    </row>
    <row r="579" spans="1:21" x14ac:dyDescent="0.25">
      <c r="A579" s="292"/>
      <c r="B579" s="292"/>
      <c r="C579" s="292"/>
      <c r="D579" s="37"/>
      <c r="E579" s="37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1"/>
      <c r="Q579" s="31"/>
      <c r="R579" s="38"/>
      <c r="U579" s="31"/>
    </row>
    <row r="580" spans="1:21" ht="132" customHeight="1" x14ac:dyDescent="0.25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</row>
    <row r="581" spans="1:21" x14ac:dyDescent="0.25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U581" s="31"/>
    </row>
    <row r="582" spans="1:21" x14ac:dyDescent="0.25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U582" s="31"/>
    </row>
  </sheetData>
  <sheetProtection formatCells="0" insertColumns="0" insertRows="0" deleteColumns="0" deleteRows="0"/>
  <mergeCells count="599">
    <mergeCell ref="G342:J342"/>
    <mergeCell ref="K342:L342"/>
    <mergeCell ref="O342:P342"/>
    <mergeCell ref="Q342:R342"/>
    <mergeCell ref="M342:N342"/>
    <mergeCell ref="G340:J340"/>
    <mergeCell ref="K340:L340"/>
    <mergeCell ref="M340:N340"/>
    <mergeCell ref="O340:P340"/>
    <mergeCell ref="Q340:R340"/>
    <mergeCell ref="G341:J341"/>
    <mergeCell ref="K341:L341"/>
    <mergeCell ref="M341:N341"/>
    <mergeCell ref="Q341:R341"/>
    <mergeCell ref="O341:P341"/>
    <mergeCell ref="A527:Y531"/>
    <mergeCell ref="A551:Y567"/>
    <mergeCell ref="H480:J480"/>
    <mergeCell ref="L426:M426"/>
    <mergeCell ref="L427:M427"/>
    <mergeCell ref="L428:M428"/>
    <mergeCell ref="L429:M429"/>
    <mergeCell ref="L430:M430"/>
    <mergeCell ref="L431:M431"/>
    <mergeCell ref="L432:M432"/>
    <mergeCell ref="C433:K433"/>
    <mergeCell ref="L457:M457"/>
    <mergeCell ref="V433:W433"/>
    <mergeCell ref="V430:W430"/>
    <mergeCell ref="V431:W431"/>
    <mergeCell ref="V432:W432"/>
    <mergeCell ref="V426:W426"/>
    <mergeCell ref="V427:W427"/>
    <mergeCell ref="V428:W428"/>
    <mergeCell ref="V429:W429"/>
    <mergeCell ref="C431:K431"/>
    <mergeCell ref="Q457:S457"/>
    <mergeCell ref="Q458:S458"/>
    <mergeCell ref="C432:K432"/>
    <mergeCell ref="A579:C579"/>
    <mergeCell ref="D523:F523"/>
    <mergeCell ref="G523:I523"/>
    <mergeCell ref="J523:L523"/>
    <mergeCell ref="D514:F514"/>
    <mergeCell ref="G514:I514"/>
    <mergeCell ref="J514:L514"/>
    <mergeCell ref="M514:O514"/>
    <mergeCell ref="P514:R514"/>
    <mergeCell ref="G519:R519"/>
    <mergeCell ref="D521:F521"/>
    <mergeCell ref="G521:I521"/>
    <mergeCell ref="J521:L521"/>
    <mergeCell ref="M521:O521"/>
    <mergeCell ref="P521:R521"/>
    <mergeCell ref="M520:O520"/>
    <mergeCell ref="D515:F515"/>
    <mergeCell ref="G515:I515"/>
    <mergeCell ref="J515:L515"/>
    <mergeCell ref="M515:O515"/>
    <mergeCell ref="P515:R515"/>
    <mergeCell ref="D519:F520"/>
    <mergeCell ref="G520:I520"/>
    <mergeCell ref="J520:L520"/>
    <mergeCell ref="P520:R520"/>
    <mergeCell ref="P524:R524"/>
    <mergeCell ref="D522:F522"/>
    <mergeCell ref="G522:I522"/>
    <mergeCell ref="J522:L522"/>
    <mergeCell ref="M524:O524"/>
    <mergeCell ref="M522:O522"/>
    <mergeCell ref="M523:O523"/>
    <mergeCell ref="P522:R522"/>
    <mergeCell ref="P523:R523"/>
    <mergeCell ref="D524:F524"/>
    <mergeCell ref="G524:I524"/>
    <mergeCell ref="J524:L524"/>
    <mergeCell ref="D480:G480"/>
    <mergeCell ref="K480:M480"/>
    <mergeCell ref="D481:G481"/>
    <mergeCell ref="K481:M481"/>
    <mergeCell ref="D482:G482"/>
    <mergeCell ref="K482:M482"/>
    <mergeCell ref="H482:J482"/>
    <mergeCell ref="H481:J481"/>
    <mergeCell ref="P512:R512"/>
    <mergeCell ref="G512:I512"/>
    <mergeCell ref="J512:L512"/>
    <mergeCell ref="M512:O512"/>
    <mergeCell ref="D484:G484"/>
    <mergeCell ref="K484:M484"/>
    <mergeCell ref="H483:J483"/>
    <mergeCell ref="H484:J484"/>
    <mergeCell ref="D510:F511"/>
    <mergeCell ref="G510:R510"/>
    <mergeCell ref="G511:I511"/>
    <mergeCell ref="J511:L511"/>
    <mergeCell ref="M511:O511"/>
    <mergeCell ref="P511:R511"/>
    <mergeCell ref="D483:G483"/>
    <mergeCell ref="K483:M483"/>
    <mergeCell ref="V261:X261"/>
    <mergeCell ref="K309:L309"/>
    <mergeCell ref="M309:N309"/>
    <mergeCell ref="O309:P309"/>
    <mergeCell ref="Q309:R309"/>
    <mergeCell ref="M261:O261"/>
    <mergeCell ref="S261:U261"/>
    <mergeCell ref="B261:I261"/>
    <mergeCell ref="M304:R304"/>
    <mergeCell ref="M305:N305"/>
    <mergeCell ref="K307:L307"/>
    <mergeCell ref="G307:J307"/>
    <mergeCell ref="G306:J306"/>
    <mergeCell ref="G304:J305"/>
    <mergeCell ref="A282:Y293"/>
    <mergeCell ref="K304:L305"/>
    <mergeCell ref="G309:J309"/>
    <mergeCell ref="K306:L306"/>
    <mergeCell ref="P261:R261"/>
    <mergeCell ref="O305:P305"/>
    <mergeCell ref="G339:J339"/>
    <mergeCell ref="K339:L339"/>
    <mergeCell ref="M339:N339"/>
    <mergeCell ref="O339:P339"/>
    <mergeCell ref="C199:F199"/>
    <mergeCell ref="G199:I199"/>
    <mergeCell ref="G200:I200"/>
    <mergeCell ref="C188:F188"/>
    <mergeCell ref="C192:F193"/>
    <mergeCell ref="P255:R255"/>
    <mergeCell ref="B260:I260"/>
    <mergeCell ref="O308:P308"/>
    <mergeCell ref="Q308:R308"/>
    <mergeCell ref="K308:L308"/>
    <mergeCell ref="A300:U302"/>
    <mergeCell ref="J261:L261"/>
    <mergeCell ref="M306:N306"/>
    <mergeCell ref="O306:P306"/>
    <mergeCell ref="Q306:R306"/>
    <mergeCell ref="Q307:R307"/>
    <mergeCell ref="M308:N308"/>
    <mergeCell ref="M307:N307"/>
    <mergeCell ref="O307:P307"/>
    <mergeCell ref="Q305:R305"/>
    <mergeCell ref="J257:L257"/>
    <mergeCell ref="M257:O257"/>
    <mergeCell ref="J187:L187"/>
    <mergeCell ref="M187:O187"/>
    <mergeCell ref="V259:X259"/>
    <mergeCell ref="B259:I259"/>
    <mergeCell ref="S196:U196"/>
    <mergeCell ref="S256:U256"/>
    <mergeCell ref="M260:O260"/>
    <mergeCell ref="P260:R260"/>
    <mergeCell ref="J255:L255"/>
    <mergeCell ref="V257:X257"/>
    <mergeCell ref="J258:L258"/>
    <mergeCell ref="S258:U258"/>
    <mergeCell ref="V260:X260"/>
    <mergeCell ref="J259:L259"/>
    <mergeCell ref="M259:O259"/>
    <mergeCell ref="P259:R259"/>
    <mergeCell ref="S259:U259"/>
    <mergeCell ref="M255:O255"/>
    <mergeCell ref="P257:R257"/>
    <mergeCell ref="M258:O258"/>
    <mergeCell ref="P258:R258"/>
    <mergeCell ref="V258:X258"/>
    <mergeCell ref="V255:X255"/>
    <mergeCell ref="J256:L256"/>
    <mergeCell ref="S255:U255"/>
    <mergeCell ref="V256:X256"/>
    <mergeCell ref="K20:N20"/>
    <mergeCell ref="M53:N53"/>
    <mergeCell ref="S54:T54"/>
    <mergeCell ref="U54:V54"/>
    <mergeCell ref="S55:T55"/>
    <mergeCell ref="U55:V55"/>
    <mergeCell ref="S56:T56"/>
    <mergeCell ref="U56:V56"/>
    <mergeCell ref="U58:V58"/>
    <mergeCell ref="S58:T58"/>
    <mergeCell ref="U57:V57"/>
    <mergeCell ref="S57:T57"/>
    <mergeCell ref="M28:N28"/>
    <mergeCell ref="I27:J27"/>
    <mergeCell ref="P153:Q154"/>
    <mergeCell ref="R153:S154"/>
    <mergeCell ref="K58:L58"/>
    <mergeCell ref="S60:T60"/>
    <mergeCell ref="U59:V59"/>
    <mergeCell ref="S59:T59"/>
    <mergeCell ref="E5:Q8"/>
    <mergeCell ref="G56:H56"/>
    <mergeCell ref="G57:H57"/>
    <mergeCell ref="G59:H59"/>
    <mergeCell ref="Q55:R55"/>
    <mergeCell ref="O56:P56"/>
    <mergeCell ref="Q56:R56"/>
    <mergeCell ref="O57:P57"/>
    <mergeCell ref="Q57:R57"/>
    <mergeCell ref="O59:P59"/>
    <mergeCell ref="Q59:R59"/>
    <mergeCell ref="O55:P55"/>
    <mergeCell ref="O52:R52"/>
    <mergeCell ref="O54:P54"/>
    <mergeCell ref="Q54:R54"/>
    <mergeCell ref="K59:L59"/>
    <mergeCell ref="A16:U16"/>
    <mergeCell ref="M59:N59"/>
    <mergeCell ref="G51:V51"/>
    <mergeCell ref="S52:V52"/>
    <mergeCell ref="S53:T53"/>
    <mergeCell ref="O28:P28"/>
    <mergeCell ref="Q28:R28"/>
    <mergeCell ref="U28:V28"/>
    <mergeCell ref="A148:U148"/>
    <mergeCell ref="O20:R20"/>
    <mergeCell ref="G21:H21"/>
    <mergeCell ref="I21:J21"/>
    <mergeCell ref="K21:L21"/>
    <mergeCell ref="M21:N21"/>
    <mergeCell ref="O21:P21"/>
    <mergeCell ref="Q21:R21"/>
    <mergeCell ref="G52:J52"/>
    <mergeCell ref="K52:N52"/>
    <mergeCell ref="I59:J59"/>
    <mergeCell ref="K53:L53"/>
    <mergeCell ref="K54:L54"/>
    <mergeCell ref="K55:L55"/>
    <mergeCell ref="K57:L57"/>
    <mergeCell ref="I53:J53"/>
    <mergeCell ref="I55:J55"/>
    <mergeCell ref="S28:T28"/>
    <mergeCell ref="D40:E40"/>
    <mergeCell ref="G28:H28"/>
    <mergeCell ref="M27:N27"/>
    <mergeCell ref="I56:J56"/>
    <mergeCell ref="I57:J57"/>
    <mergeCell ref="G53:H53"/>
    <mergeCell ref="G54:H54"/>
    <mergeCell ref="D161:E161"/>
    <mergeCell ref="F161:G161"/>
    <mergeCell ref="H161:I161"/>
    <mergeCell ref="F158:G158"/>
    <mergeCell ref="C58:F58"/>
    <mergeCell ref="C59:F59"/>
    <mergeCell ref="C60:F60"/>
    <mergeCell ref="A62:Z62"/>
    <mergeCell ref="Q60:R60"/>
    <mergeCell ref="U53:V53"/>
    <mergeCell ref="Q58:R58"/>
    <mergeCell ref="M54:N54"/>
    <mergeCell ref="M55:N55"/>
    <mergeCell ref="M56:N56"/>
    <mergeCell ref="M57:N57"/>
    <mergeCell ref="O53:P53"/>
    <mergeCell ref="Q53:R53"/>
    <mergeCell ref="G60:H60"/>
    <mergeCell ref="M152:U152"/>
    <mergeCell ref="T153:U154"/>
    <mergeCell ref="I26:J26"/>
    <mergeCell ref="K26:L26"/>
    <mergeCell ref="H156:I156"/>
    <mergeCell ref="H157:I157"/>
    <mergeCell ref="H158:I158"/>
    <mergeCell ref="H159:I159"/>
    <mergeCell ref="H160:I160"/>
    <mergeCell ref="A152:I152"/>
    <mergeCell ref="D158:E158"/>
    <mergeCell ref="D156:E156"/>
    <mergeCell ref="F156:G156"/>
    <mergeCell ref="D159:E159"/>
    <mergeCell ref="F159:G159"/>
    <mergeCell ref="F157:G157"/>
    <mergeCell ref="D160:E160"/>
    <mergeCell ref="F160:G160"/>
    <mergeCell ref="D157:E157"/>
    <mergeCell ref="I28:J28"/>
    <mergeCell ref="K27:L27"/>
    <mergeCell ref="D81:E81"/>
    <mergeCell ref="F153:G154"/>
    <mergeCell ref="G58:H58"/>
    <mergeCell ref="I58:J58"/>
    <mergeCell ref="I54:J54"/>
    <mergeCell ref="K28:L28"/>
    <mergeCell ref="E9:Q9"/>
    <mergeCell ref="C54:F54"/>
    <mergeCell ref="C55:F55"/>
    <mergeCell ref="C56:F56"/>
    <mergeCell ref="C57:F57"/>
    <mergeCell ref="M153:O154"/>
    <mergeCell ref="D155:E155"/>
    <mergeCell ref="F155:G155"/>
    <mergeCell ref="A93:Y144"/>
    <mergeCell ref="H153:I154"/>
    <mergeCell ref="H155:I155"/>
    <mergeCell ref="O27:P27"/>
    <mergeCell ref="Q27:R27"/>
    <mergeCell ref="G55:H55"/>
    <mergeCell ref="K56:L56"/>
    <mergeCell ref="I60:J60"/>
    <mergeCell ref="K60:L60"/>
    <mergeCell ref="M60:N60"/>
    <mergeCell ref="O60:P60"/>
    <mergeCell ref="D153:E154"/>
    <mergeCell ref="A155:C155"/>
    <mergeCell ref="A153:C154"/>
    <mergeCell ref="G26:H26"/>
    <mergeCell ref="P200:R200"/>
    <mergeCell ref="M199:O199"/>
    <mergeCell ref="G194:I194"/>
    <mergeCell ref="M181:O181"/>
    <mergeCell ref="C195:F195"/>
    <mergeCell ref="M159:O159"/>
    <mergeCell ref="M158:O158"/>
    <mergeCell ref="A160:C160"/>
    <mergeCell ref="A159:C159"/>
    <mergeCell ref="A158:C158"/>
    <mergeCell ref="A161:C161"/>
    <mergeCell ref="G182:I182"/>
    <mergeCell ref="G186:I186"/>
    <mergeCell ref="J183:L183"/>
    <mergeCell ref="M184:O184"/>
    <mergeCell ref="G188:I188"/>
    <mergeCell ref="J188:L188"/>
    <mergeCell ref="M188:O188"/>
    <mergeCell ref="G185:I185"/>
    <mergeCell ref="P158:Q158"/>
    <mergeCell ref="R158:S158"/>
    <mergeCell ref="M160:O160"/>
    <mergeCell ref="P193:R193"/>
    <mergeCell ref="C182:F182"/>
    <mergeCell ref="S181:U181"/>
    <mergeCell ref="S184:U184"/>
    <mergeCell ref="S188:U188"/>
    <mergeCell ref="J182:L182"/>
    <mergeCell ref="S187:U187"/>
    <mergeCell ref="P184:R184"/>
    <mergeCell ref="P159:Q159"/>
    <mergeCell ref="P155:Q155"/>
    <mergeCell ref="M155:O155"/>
    <mergeCell ref="T155:U155"/>
    <mergeCell ref="P161:Q161"/>
    <mergeCell ref="R161:S161"/>
    <mergeCell ref="T161:U161"/>
    <mergeCell ref="R155:S155"/>
    <mergeCell ref="G180:U180"/>
    <mergeCell ref="M182:O182"/>
    <mergeCell ref="P182:R182"/>
    <mergeCell ref="S182:U182"/>
    <mergeCell ref="A175:Z175"/>
    <mergeCell ref="T158:U158"/>
    <mergeCell ref="T159:U159"/>
    <mergeCell ref="A156:C156"/>
    <mergeCell ref="T156:U156"/>
    <mergeCell ref="M161:O161"/>
    <mergeCell ref="S193:U193"/>
    <mergeCell ref="P188:R188"/>
    <mergeCell ref="P183:R183"/>
    <mergeCell ref="M194:O194"/>
    <mergeCell ref="J194:L194"/>
    <mergeCell ref="S194:U194"/>
    <mergeCell ref="C184:F184"/>
    <mergeCell ref="G184:I184"/>
    <mergeCell ref="J184:L184"/>
    <mergeCell ref="C185:F185"/>
    <mergeCell ref="C186:F186"/>
    <mergeCell ref="C187:F187"/>
    <mergeCell ref="G187:I187"/>
    <mergeCell ref="G183:I183"/>
    <mergeCell ref="M185:O185"/>
    <mergeCell ref="M183:O183"/>
    <mergeCell ref="J186:L186"/>
    <mergeCell ref="M186:O186"/>
    <mergeCell ref="A460:Y475"/>
    <mergeCell ref="C197:F197"/>
    <mergeCell ref="P198:R198"/>
    <mergeCell ref="M196:O196"/>
    <mergeCell ref="P196:R196"/>
    <mergeCell ref="B257:I257"/>
    <mergeCell ref="B258:I258"/>
    <mergeCell ref="C198:F198"/>
    <mergeCell ref="G198:I198"/>
    <mergeCell ref="J198:L198"/>
    <mergeCell ref="M256:O256"/>
    <mergeCell ref="P256:R256"/>
    <mergeCell ref="A251:Y252"/>
    <mergeCell ref="J200:L200"/>
    <mergeCell ref="J199:L199"/>
    <mergeCell ref="P197:R197"/>
    <mergeCell ref="G197:I197"/>
    <mergeCell ref="J197:L197"/>
    <mergeCell ref="M197:O197"/>
    <mergeCell ref="C200:F200"/>
    <mergeCell ref="C196:F196"/>
    <mergeCell ref="S198:U198"/>
    <mergeCell ref="S199:U199"/>
    <mergeCell ref="S257:U257"/>
    <mergeCell ref="L458:M458"/>
    <mergeCell ref="N458:P458"/>
    <mergeCell ref="D458:K458"/>
    <mergeCell ref="D457:K457"/>
    <mergeCell ref="L422:M422"/>
    <mergeCell ref="L423:M423"/>
    <mergeCell ref="L424:M424"/>
    <mergeCell ref="L433:M433"/>
    <mergeCell ref="A372:Y401"/>
    <mergeCell ref="V425:W425"/>
    <mergeCell ref="V418:W418"/>
    <mergeCell ref="V419:W419"/>
    <mergeCell ref="V420:W420"/>
    <mergeCell ref="V421:W421"/>
    <mergeCell ref="V422:W422"/>
    <mergeCell ref="V423:W423"/>
    <mergeCell ref="V424:W424"/>
    <mergeCell ref="L425:M425"/>
    <mergeCell ref="L419:M419"/>
    <mergeCell ref="L420:M420"/>
    <mergeCell ref="L421:M421"/>
    <mergeCell ref="V417:W417"/>
    <mergeCell ref="L417:M417"/>
    <mergeCell ref="L418:M418"/>
    <mergeCell ref="O368:P368"/>
    <mergeCell ref="C417:K417"/>
    <mergeCell ref="C418:K418"/>
    <mergeCell ref="C419:K419"/>
    <mergeCell ref="C420:K420"/>
    <mergeCell ref="C430:K430"/>
    <mergeCell ref="C421:K421"/>
    <mergeCell ref="C422:K422"/>
    <mergeCell ref="N457:P457"/>
    <mergeCell ref="A414:U415"/>
    <mergeCell ref="A503:Y505"/>
    <mergeCell ref="D513:F513"/>
    <mergeCell ref="G513:I513"/>
    <mergeCell ref="J513:L513"/>
    <mergeCell ref="M513:O513"/>
    <mergeCell ref="P513:R513"/>
    <mergeCell ref="D512:F512"/>
    <mergeCell ref="C19:F21"/>
    <mergeCell ref="C22:F22"/>
    <mergeCell ref="C23:F23"/>
    <mergeCell ref="C24:F24"/>
    <mergeCell ref="C26:F26"/>
    <mergeCell ref="C28:F28"/>
    <mergeCell ref="C25:F25"/>
    <mergeCell ref="C27:F27"/>
    <mergeCell ref="C423:K423"/>
    <mergeCell ref="C424:K424"/>
    <mergeCell ref="C425:K425"/>
    <mergeCell ref="C426:K426"/>
    <mergeCell ref="C427:K427"/>
    <mergeCell ref="C428:K428"/>
    <mergeCell ref="C429:K429"/>
    <mergeCell ref="G369:N369"/>
    <mergeCell ref="G368:N368"/>
    <mergeCell ref="U26:V26"/>
    <mergeCell ref="S26:T26"/>
    <mergeCell ref="Q26:R26"/>
    <mergeCell ref="O26:P26"/>
    <mergeCell ref="M26:N26"/>
    <mergeCell ref="U25:V25"/>
    <mergeCell ref="S25:T25"/>
    <mergeCell ref="Q25:R25"/>
    <mergeCell ref="O25:P25"/>
    <mergeCell ref="M25:N25"/>
    <mergeCell ref="O58:P58"/>
    <mergeCell ref="M58:N58"/>
    <mergeCell ref="U60:V60"/>
    <mergeCell ref="S186:U186"/>
    <mergeCell ref="S183:U183"/>
    <mergeCell ref="R159:S159"/>
    <mergeCell ref="P160:Q160"/>
    <mergeCell ref="R160:S160"/>
    <mergeCell ref="A163:Y173"/>
    <mergeCell ref="S185:U185"/>
    <mergeCell ref="A157:C157"/>
    <mergeCell ref="A177:U177"/>
    <mergeCell ref="T160:U160"/>
    <mergeCell ref="M156:O156"/>
    <mergeCell ref="P156:Q156"/>
    <mergeCell ref="C183:F183"/>
    <mergeCell ref="J185:L185"/>
    <mergeCell ref="R156:S156"/>
    <mergeCell ref="M157:O157"/>
    <mergeCell ref="P157:Q157"/>
    <mergeCell ref="R157:S157"/>
    <mergeCell ref="T157:U157"/>
    <mergeCell ref="C180:F181"/>
    <mergeCell ref="G181:I181"/>
    <mergeCell ref="G22:H22"/>
    <mergeCell ref="K25:L25"/>
    <mergeCell ref="I25:J25"/>
    <mergeCell ref="G25:H25"/>
    <mergeCell ref="U24:V24"/>
    <mergeCell ref="S24:T24"/>
    <mergeCell ref="Q24:R24"/>
    <mergeCell ref="O24:P24"/>
    <mergeCell ref="M24:N24"/>
    <mergeCell ref="K24:L24"/>
    <mergeCell ref="I24:J24"/>
    <mergeCell ref="G24:H24"/>
    <mergeCell ref="U21:V21"/>
    <mergeCell ref="S21:T21"/>
    <mergeCell ref="S20:V20"/>
    <mergeCell ref="G20:J20"/>
    <mergeCell ref="G19:V19"/>
    <mergeCell ref="U27:V27"/>
    <mergeCell ref="S27:T27"/>
    <mergeCell ref="G27:H27"/>
    <mergeCell ref="C51:F53"/>
    <mergeCell ref="U23:V23"/>
    <mergeCell ref="S23:T23"/>
    <mergeCell ref="Q23:R23"/>
    <mergeCell ref="O23:P23"/>
    <mergeCell ref="M23:N23"/>
    <mergeCell ref="K23:L23"/>
    <mergeCell ref="I23:J23"/>
    <mergeCell ref="G23:H23"/>
    <mergeCell ref="U22:V22"/>
    <mergeCell ref="S22:T22"/>
    <mergeCell ref="Q22:R22"/>
    <mergeCell ref="O22:P22"/>
    <mergeCell ref="M22:N22"/>
    <mergeCell ref="K22:L22"/>
    <mergeCell ref="I22:J22"/>
    <mergeCell ref="O338:P338"/>
    <mergeCell ref="Q338:R338"/>
    <mergeCell ref="G328:N329"/>
    <mergeCell ref="O328:P329"/>
    <mergeCell ref="P194:R194"/>
    <mergeCell ref="P187:R187"/>
    <mergeCell ref="P186:R186"/>
    <mergeCell ref="P185:R185"/>
    <mergeCell ref="J181:L181"/>
    <mergeCell ref="G195:I195"/>
    <mergeCell ref="J195:L195"/>
    <mergeCell ref="M195:O195"/>
    <mergeCell ref="P195:R195"/>
    <mergeCell ref="J260:L260"/>
    <mergeCell ref="G196:I196"/>
    <mergeCell ref="J196:L196"/>
    <mergeCell ref="A211:Y247"/>
    <mergeCell ref="B256:I256"/>
    <mergeCell ref="B255:I255"/>
    <mergeCell ref="C194:F194"/>
    <mergeCell ref="G192:U192"/>
    <mergeCell ref="G193:I193"/>
    <mergeCell ref="J193:L193"/>
    <mergeCell ref="M193:O193"/>
    <mergeCell ref="S195:U195"/>
    <mergeCell ref="S197:U197"/>
    <mergeCell ref="P199:R199"/>
    <mergeCell ref="M198:O198"/>
    <mergeCell ref="M338:N338"/>
    <mergeCell ref="Q339:R339"/>
    <mergeCell ref="S200:U200"/>
    <mergeCell ref="P181:R181"/>
    <mergeCell ref="G308:J308"/>
    <mergeCell ref="O333:P333"/>
    <mergeCell ref="O334:P334"/>
    <mergeCell ref="G332:N332"/>
    <mergeCell ref="G333:N333"/>
    <mergeCell ref="G331:N331"/>
    <mergeCell ref="G334:N334"/>
    <mergeCell ref="O330:P330"/>
    <mergeCell ref="O331:P331"/>
    <mergeCell ref="O332:P332"/>
    <mergeCell ref="G330:N330"/>
    <mergeCell ref="Q328:R329"/>
    <mergeCell ref="Q330:R330"/>
    <mergeCell ref="Q331:R331"/>
    <mergeCell ref="M200:O200"/>
    <mergeCell ref="S260:U260"/>
    <mergeCell ref="A569:K569"/>
    <mergeCell ref="A580:U580"/>
    <mergeCell ref="Q332:R332"/>
    <mergeCell ref="Q333:R333"/>
    <mergeCell ref="Q334:R334"/>
    <mergeCell ref="Q366:R366"/>
    <mergeCell ref="Q367:R367"/>
    <mergeCell ref="Q368:R368"/>
    <mergeCell ref="Q369:R369"/>
    <mergeCell ref="Q363:R364"/>
    <mergeCell ref="Q365:R365"/>
    <mergeCell ref="L416:V416"/>
    <mergeCell ref="O369:P369"/>
    <mergeCell ref="G363:N364"/>
    <mergeCell ref="O363:P364"/>
    <mergeCell ref="G365:N365"/>
    <mergeCell ref="O365:P365"/>
    <mergeCell ref="G366:N366"/>
    <mergeCell ref="O366:P366"/>
    <mergeCell ref="G367:N367"/>
    <mergeCell ref="O367:P367"/>
    <mergeCell ref="G337:J338"/>
    <mergeCell ref="K337:L338"/>
    <mergeCell ref="M337:R33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104</v>
      </c>
      <c r="B1" t="s">
        <v>122</v>
      </c>
      <c r="C1" t="s">
        <v>114</v>
      </c>
      <c r="D1" t="s">
        <v>99</v>
      </c>
    </row>
    <row r="2" spans="1:4" x14ac:dyDescent="0.25">
      <c r="A2">
        <v>1</v>
      </c>
      <c r="B2" t="s">
        <v>92</v>
      </c>
      <c r="C2" t="s">
        <v>66</v>
      </c>
      <c r="D2">
        <v>1</v>
      </c>
    </row>
    <row r="3" spans="1:4" x14ac:dyDescent="0.25">
      <c r="A3">
        <v>0</v>
      </c>
      <c r="B3" t="s">
        <v>92</v>
      </c>
      <c r="C3" t="s">
        <v>94</v>
      </c>
      <c r="D3">
        <v>2</v>
      </c>
    </row>
    <row r="4" spans="1:4" x14ac:dyDescent="0.25">
      <c r="A4">
        <v>23</v>
      </c>
      <c r="B4" t="s">
        <v>92</v>
      </c>
      <c r="C4" t="s">
        <v>65</v>
      </c>
      <c r="D4">
        <v>3</v>
      </c>
    </row>
    <row r="5" spans="1:4" x14ac:dyDescent="0.25">
      <c r="A5">
        <v>1</v>
      </c>
      <c r="B5" t="s">
        <v>92</v>
      </c>
      <c r="C5" t="s">
        <v>93</v>
      </c>
      <c r="D5">
        <v>4</v>
      </c>
    </row>
    <row r="6" spans="1:4" x14ac:dyDescent="0.25">
      <c r="A6">
        <v>22697</v>
      </c>
      <c r="B6" t="s">
        <v>52</v>
      </c>
      <c r="C6" t="s">
        <v>66</v>
      </c>
      <c r="D6">
        <v>1</v>
      </c>
    </row>
    <row r="7" spans="1:4" x14ac:dyDescent="0.25">
      <c r="A7">
        <v>106</v>
      </c>
      <c r="B7" t="s">
        <v>52</v>
      </c>
      <c r="C7" t="s">
        <v>94</v>
      </c>
      <c r="D7">
        <v>2</v>
      </c>
    </row>
    <row r="8" spans="1:4" x14ac:dyDescent="0.25">
      <c r="A8">
        <v>87</v>
      </c>
      <c r="B8" t="s">
        <v>52</v>
      </c>
      <c r="C8" t="s">
        <v>65</v>
      </c>
      <c r="D8">
        <v>3</v>
      </c>
    </row>
    <row r="9" spans="1:4" x14ac:dyDescent="0.25">
      <c r="A9">
        <v>81</v>
      </c>
      <c r="B9" t="s">
        <v>52</v>
      </c>
      <c r="C9" t="s">
        <v>93</v>
      </c>
      <c r="D9">
        <v>4</v>
      </c>
    </row>
    <row r="10" spans="1:4" x14ac:dyDescent="0.25">
      <c r="A10">
        <v>7270</v>
      </c>
      <c r="B10" t="s">
        <v>53</v>
      </c>
      <c r="C10" t="s">
        <v>66</v>
      </c>
      <c r="D10">
        <v>1</v>
      </c>
    </row>
    <row r="11" spans="1:4" x14ac:dyDescent="0.25">
      <c r="A11">
        <v>48</v>
      </c>
      <c r="B11" t="s">
        <v>53</v>
      </c>
      <c r="C11" t="s">
        <v>94</v>
      </c>
      <c r="D11">
        <v>2</v>
      </c>
    </row>
    <row r="12" spans="1:4" x14ac:dyDescent="0.25">
      <c r="A12">
        <v>245</v>
      </c>
      <c r="B12" t="s">
        <v>53</v>
      </c>
      <c r="C12" t="s">
        <v>65</v>
      </c>
      <c r="D12">
        <v>3</v>
      </c>
    </row>
    <row r="13" spans="1:4" x14ac:dyDescent="0.25">
      <c r="A13">
        <v>74</v>
      </c>
      <c r="B13" t="s">
        <v>53</v>
      </c>
      <c r="C13" t="s">
        <v>93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99</v>
      </c>
      <c r="B1" t="s">
        <v>109</v>
      </c>
      <c r="C1" t="s">
        <v>61</v>
      </c>
      <c r="D1" t="s">
        <v>62</v>
      </c>
      <c r="E1" t="s">
        <v>63</v>
      </c>
      <c r="F1" t="s">
        <v>75</v>
      </c>
      <c r="G1" t="s">
        <v>64</v>
      </c>
    </row>
    <row r="2" spans="1:7" x14ac:dyDescent="0.25">
      <c r="A2">
        <v>1</v>
      </c>
      <c r="B2" t="s">
        <v>127</v>
      </c>
      <c r="C2">
        <v>0</v>
      </c>
      <c r="D2">
        <v>9</v>
      </c>
      <c r="E2">
        <v>0</v>
      </c>
      <c r="F2">
        <v>64</v>
      </c>
      <c r="G2">
        <v>153</v>
      </c>
    </row>
    <row r="3" spans="1:7" x14ac:dyDescent="0.25">
      <c r="A3">
        <v>2</v>
      </c>
      <c r="B3" t="s">
        <v>126</v>
      </c>
      <c r="C3">
        <v>0</v>
      </c>
      <c r="D3">
        <v>16</v>
      </c>
      <c r="E3">
        <v>0</v>
      </c>
      <c r="F3">
        <v>10</v>
      </c>
      <c r="G3">
        <v>17</v>
      </c>
    </row>
    <row r="4" spans="1:7" x14ac:dyDescent="0.25">
      <c r="A4">
        <v>3</v>
      </c>
      <c r="B4" t="s">
        <v>144</v>
      </c>
      <c r="C4">
        <v>0</v>
      </c>
      <c r="D4">
        <v>4</v>
      </c>
      <c r="E4">
        <v>0</v>
      </c>
      <c r="F4">
        <v>0</v>
      </c>
      <c r="G4">
        <v>4</v>
      </c>
    </row>
    <row r="5" spans="1:7" x14ac:dyDescent="0.25">
      <c r="A5">
        <v>4</v>
      </c>
      <c r="B5" t="s">
        <v>154</v>
      </c>
      <c r="C5">
        <v>0</v>
      </c>
      <c r="D5">
        <v>0</v>
      </c>
      <c r="E5">
        <v>0</v>
      </c>
      <c r="F5">
        <v>0</v>
      </c>
      <c r="G5">
        <v>6</v>
      </c>
    </row>
    <row r="6" spans="1:7" x14ac:dyDescent="0.25">
      <c r="A6">
        <v>5</v>
      </c>
      <c r="B6" t="s">
        <v>142</v>
      </c>
      <c r="C6">
        <v>0</v>
      </c>
      <c r="D6">
        <v>1</v>
      </c>
      <c r="E6">
        <v>0</v>
      </c>
      <c r="F6">
        <v>5</v>
      </c>
      <c r="G6">
        <v>0</v>
      </c>
    </row>
    <row r="7" spans="1:7" x14ac:dyDescent="0.25">
      <c r="A7">
        <v>6</v>
      </c>
      <c r="B7" t="s">
        <v>106</v>
      </c>
      <c r="C7">
        <v>5</v>
      </c>
      <c r="D7">
        <v>5</v>
      </c>
      <c r="E7">
        <v>0</v>
      </c>
      <c r="F7">
        <v>8</v>
      </c>
      <c r="G7">
        <v>13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99</v>
      </c>
      <c r="B1" t="s">
        <v>109</v>
      </c>
      <c r="C1" t="s">
        <v>61</v>
      </c>
      <c r="D1" t="s">
        <v>62</v>
      </c>
      <c r="E1" t="s">
        <v>63</v>
      </c>
      <c r="F1" t="s">
        <v>75</v>
      </c>
      <c r="G1" t="s">
        <v>64</v>
      </c>
    </row>
    <row r="2" spans="1:7" x14ac:dyDescent="0.25">
      <c r="A2">
        <v>1</v>
      </c>
      <c r="B2" t="s">
        <v>127</v>
      </c>
      <c r="C2">
        <v>13</v>
      </c>
      <c r="D2">
        <v>44</v>
      </c>
      <c r="E2">
        <v>0</v>
      </c>
      <c r="F2">
        <v>967</v>
      </c>
      <c r="G2">
        <v>1621</v>
      </c>
    </row>
    <row r="3" spans="1:7" x14ac:dyDescent="0.25">
      <c r="A3">
        <v>2</v>
      </c>
      <c r="B3" t="s">
        <v>126</v>
      </c>
      <c r="C3">
        <v>54</v>
      </c>
      <c r="D3">
        <v>131</v>
      </c>
      <c r="E3">
        <v>0</v>
      </c>
      <c r="F3">
        <v>229</v>
      </c>
      <c r="G3">
        <v>172</v>
      </c>
    </row>
    <row r="4" spans="1:7" x14ac:dyDescent="0.25">
      <c r="A4">
        <v>3</v>
      </c>
      <c r="B4" t="s">
        <v>144</v>
      </c>
      <c r="C4">
        <v>4</v>
      </c>
      <c r="D4">
        <v>12</v>
      </c>
      <c r="E4">
        <v>0</v>
      </c>
      <c r="F4">
        <v>120</v>
      </c>
      <c r="G4">
        <v>51</v>
      </c>
    </row>
    <row r="5" spans="1:7" x14ac:dyDescent="0.25">
      <c r="A5">
        <v>4</v>
      </c>
      <c r="B5" t="s">
        <v>154</v>
      </c>
      <c r="C5">
        <v>0</v>
      </c>
      <c r="D5">
        <v>0</v>
      </c>
      <c r="E5">
        <v>0</v>
      </c>
      <c r="F5">
        <v>45</v>
      </c>
      <c r="G5">
        <v>24</v>
      </c>
    </row>
    <row r="6" spans="1:7" x14ac:dyDescent="0.25">
      <c r="A6">
        <v>5</v>
      </c>
      <c r="B6" t="s">
        <v>143</v>
      </c>
      <c r="C6">
        <v>0</v>
      </c>
      <c r="D6">
        <v>1</v>
      </c>
      <c r="E6">
        <v>0</v>
      </c>
      <c r="F6">
        <v>20</v>
      </c>
      <c r="G6">
        <v>25</v>
      </c>
    </row>
    <row r="7" spans="1:7" x14ac:dyDescent="0.25">
      <c r="A7">
        <v>6</v>
      </c>
      <c r="B7" t="s">
        <v>106</v>
      </c>
      <c r="C7">
        <v>43</v>
      </c>
      <c r="D7">
        <v>21</v>
      </c>
      <c r="E7">
        <v>3</v>
      </c>
      <c r="F7">
        <v>139</v>
      </c>
      <c r="G7">
        <v>168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110</v>
      </c>
      <c r="B1" t="s">
        <v>8</v>
      </c>
      <c r="C1" t="s">
        <v>111</v>
      </c>
    </row>
    <row r="2" spans="1:3" x14ac:dyDescent="0.25">
      <c r="A2">
        <v>1617</v>
      </c>
      <c r="B2" t="s">
        <v>112</v>
      </c>
      <c r="C2" t="s">
        <v>157</v>
      </c>
    </row>
    <row r="3" spans="1:3" x14ac:dyDescent="0.25">
      <c r="A3">
        <v>1624</v>
      </c>
      <c r="B3" t="s">
        <v>112</v>
      </c>
      <c r="C3" t="s">
        <v>158</v>
      </c>
    </row>
    <row r="4" spans="1:3" x14ac:dyDescent="0.25">
      <c r="A4">
        <v>1676</v>
      </c>
      <c r="B4" t="s">
        <v>112</v>
      </c>
      <c r="C4" t="s">
        <v>159</v>
      </c>
    </row>
    <row r="5" spans="1:3" x14ac:dyDescent="0.25">
      <c r="A5">
        <v>1657</v>
      </c>
      <c r="B5" t="s">
        <v>112</v>
      </c>
      <c r="C5" t="s">
        <v>160</v>
      </c>
    </row>
    <row r="6" spans="1:3" x14ac:dyDescent="0.25">
      <c r="A6">
        <v>1646</v>
      </c>
      <c r="B6" t="s">
        <v>112</v>
      </c>
      <c r="C6" t="s">
        <v>161</v>
      </c>
    </row>
    <row r="7" spans="1:3" x14ac:dyDescent="0.25">
      <c r="A7">
        <v>2108</v>
      </c>
      <c r="B7" t="s">
        <v>5</v>
      </c>
      <c r="C7" t="s">
        <v>157</v>
      </c>
    </row>
    <row r="8" spans="1:3" x14ac:dyDescent="0.25">
      <c r="A8">
        <v>2148</v>
      </c>
      <c r="B8" t="s">
        <v>5</v>
      </c>
      <c r="C8" t="s">
        <v>158</v>
      </c>
    </row>
    <row r="9" spans="1:3" x14ac:dyDescent="0.25">
      <c r="A9">
        <v>2146</v>
      </c>
      <c r="B9" t="s">
        <v>5</v>
      </c>
      <c r="C9" t="s">
        <v>159</v>
      </c>
    </row>
    <row r="10" spans="1:3" x14ac:dyDescent="0.25">
      <c r="A10">
        <v>2148</v>
      </c>
      <c r="B10" t="s">
        <v>5</v>
      </c>
      <c r="C10" t="s">
        <v>160</v>
      </c>
    </row>
    <row r="11" spans="1:3" x14ac:dyDescent="0.25">
      <c r="A11">
        <v>2157</v>
      </c>
      <c r="B11" t="s">
        <v>5</v>
      </c>
      <c r="C11" t="s">
        <v>161</v>
      </c>
    </row>
    <row r="12" spans="1:3" x14ac:dyDescent="0.25">
      <c r="A12">
        <v>109</v>
      </c>
      <c r="B12" t="s">
        <v>6</v>
      </c>
      <c r="C12" t="s">
        <v>157</v>
      </c>
    </row>
    <row r="13" spans="1:3" x14ac:dyDescent="0.25">
      <c r="A13">
        <v>85</v>
      </c>
      <c r="B13" t="s">
        <v>6</v>
      </c>
      <c r="C13" t="s">
        <v>158</v>
      </c>
    </row>
    <row r="14" spans="1:3" x14ac:dyDescent="0.25">
      <c r="A14">
        <v>69</v>
      </c>
      <c r="B14" t="s">
        <v>6</v>
      </c>
      <c r="C14" t="s">
        <v>159</v>
      </c>
    </row>
    <row r="15" spans="1:3" x14ac:dyDescent="0.25">
      <c r="A15">
        <v>66</v>
      </c>
      <c r="B15" t="s">
        <v>6</v>
      </c>
      <c r="C15" t="s">
        <v>160</v>
      </c>
    </row>
    <row r="16" spans="1:3" x14ac:dyDescent="0.25">
      <c r="A16">
        <v>115</v>
      </c>
      <c r="B16" t="s">
        <v>6</v>
      </c>
      <c r="C16" t="s">
        <v>161</v>
      </c>
    </row>
    <row r="17" spans="1:3" x14ac:dyDescent="0.25">
      <c r="A17">
        <v>42</v>
      </c>
      <c r="B17" t="s">
        <v>7</v>
      </c>
      <c r="C17" t="s">
        <v>157</v>
      </c>
    </row>
    <row r="18" spans="1:3" x14ac:dyDescent="0.25">
      <c r="A18">
        <v>65</v>
      </c>
      <c r="B18" t="s">
        <v>7</v>
      </c>
      <c r="C18" t="s">
        <v>158</v>
      </c>
    </row>
    <row r="19" spans="1:3" x14ac:dyDescent="0.25">
      <c r="A19">
        <v>60</v>
      </c>
      <c r="B19" t="s">
        <v>7</v>
      </c>
      <c r="C19" t="s">
        <v>159</v>
      </c>
    </row>
    <row r="20" spans="1:3" x14ac:dyDescent="0.25">
      <c r="A20">
        <v>67</v>
      </c>
      <c r="B20" t="s">
        <v>7</v>
      </c>
      <c r="C20" t="s">
        <v>160</v>
      </c>
    </row>
    <row r="21" spans="1:3" x14ac:dyDescent="0.25">
      <c r="A21" s="2">
        <v>53</v>
      </c>
      <c r="B21" s="2" t="s">
        <v>7</v>
      </c>
      <c r="C21" s="2" t="s">
        <v>161</v>
      </c>
    </row>
    <row r="22" spans="1:3" x14ac:dyDescent="0.25">
      <c r="A22" s="2">
        <v>1</v>
      </c>
      <c r="B22" s="2" t="s">
        <v>137</v>
      </c>
      <c r="C22" s="2" t="s">
        <v>157</v>
      </c>
    </row>
    <row r="23" spans="1:3" x14ac:dyDescent="0.25">
      <c r="A23" s="2">
        <v>1</v>
      </c>
      <c r="B23" s="2" t="s">
        <v>137</v>
      </c>
      <c r="C23" s="2" t="s">
        <v>158</v>
      </c>
    </row>
    <row r="24" spans="1:3" x14ac:dyDescent="0.25">
      <c r="A24" s="2">
        <v>0</v>
      </c>
      <c r="B24" s="2" t="s">
        <v>137</v>
      </c>
      <c r="C24" s="2" t="s">
        <v>159</v>
      </c>
    </row>
    <row r="25" spans="1:3" x14ac:dyDescent="0.25">
      <c r="A25" s="2">
        <v>0</v>
      </c>
      <c r="B25" s="2" t="s">
        <v>137</v>
      </c>
      <c r="C25" s="2" t="s">
        <v>160</v>
      </c>
    </row>
    <row r="26" spans="1:3" x14ac:dyDescent="0.25">
      <c r="A26" s="2">
        <v>0</v>
      </c>
      <c r="B26" s="2" t="s">
        <v>137</v>
      </c>
      <c r="C26" s="2" t="s">
        <v>161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113</v>
      </c>
      <c r="B1" t="s">
        <v>104</v>
      </c>
      <c r="C1" t="s">
        <v>114</v>
      </c>
    </row>
    <row r="2" spans="1:3" x14ac:dyDescent="0.25">
      <c r="A2" t="s">
        <v>115</v>
      </c>
      <c r="B2">
        <v>1169</v>
      </c>
      <c r="C2" t="s">
        <v>34</v>
      </c>
    </row>
    <row r="3" spans="1:3" x14ac:dyDescent="0.25">
      <c r="A3" t="s">
        <v>116</v>
      </c>
      <c r="B3">
        <v>7628</v>
      </c>
      <c r="C3" t="s">
        <v>34</v>
      </c>
    </row>
    <row r="4" spans="1:3" x14ac:dyDescent="0.25">
      <c r="A4" t="s">
        <v>117</v>
      </c>
      <c r="B4">
        <v>436</v>
      </c>
      <c r="C4" t="s">
        <v>34</v>
      </c>
    </row>
    <row r="5" spans="1:3" x14ac:dyDescent="0.25">
      <c r="A5" t="s">
        <v>30</v>
      </c>
      <c r="B5">
        <v>13958</v>
      </c>
      <c r="C5" t="s">
        <v>34</v>
      </c>
    </row>
    <row r="6" spans="1:3" x14ac:dyDescent="0.25">
      <c r="A6" t="s">
        <v>115</v>
      </c>
      <c r="B6">
        <v>29</v>
      </c>
      <c r="C6" t="s">
        <v>23</v>
      </c>
    </row>
    <row r="7" spans="1:3" x14ac:dyDescent="0.25">
      <c r="A7" t="s">
        <v>116</v>
      </c>
      <c r="B7">
        <v>160</v>
      </c>
      <c r="C7" t="s">
        <v>23</v>
      </c>
    </row>
    <row r="8" spans="1:3" x14ac:dyDescent="0.25">
      <c r="A8" t="s">
        <v>117</v>
      </c>
      <c r="B8">
        <v>27</v>
      </c>
      <c r="C8" t="s">
        <v>23</v>
      </c>
    </row>
    <row r="9" spans="1:3" x14ac:dyDescent="0.25">
      <c r="A9" t="s">
        <v>30</v>
      </c>
      <c r="B9">
        <v>255</v>
      </c>
      <c r="C9" t="s">
        <v>23</v>
      </c>
    </row>
    <row r="10" spans="1:3" x14ac:dyDescent="0.25">
      <c r="A10" t="s">
        <v>115</v>
      </c>
      <c r="B10">
        <v>132</v>
      </c>
      <c r="C10" t="s">
        <v>35</v>
      </c>
    </row>
    <row r="11" spans="1:3" x14ac:dyDescent="0.25">
      <c r="A11" t="s">
        <v>116</v>
      </c>
      <c r="B11">
        <v>856</v>
      </c>
      <c r="C11" t="s">
        <v>35</v>
      </c>
    </row>
    <row r="12" spans="1:3" x14ac:dyDescent="0.25">
      <c r="A12" t="s">
        <v>117</v>
      </c>
      <c r="B12">
        <v>72</v>
      </c>
      <c r="C12" t="s">
        <v>35</v>
      </c>
    </row>
    <row r="13" spans="1:3" x14ac:dyDescent="0.25">
      <c r="A13" t="s">
        <v>30</v>
      </c>
      <c r="B13">
        <v>1311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104</v>
      </c>
      <c r="B1" t="s">
        <v>114</v>
      </c>
      <c r="C1" t="s">
        <v>102</v>
      </c>
      <c r="D1" t="s">
        <v>99</v>
      </c>
    </row>
    <row r="2" spans="1:4" x14ac:dyDescent="0.25">
      <c r="A2">
        <v>665</v>
      </c>
      <c r="B2" t="s">
        <v>138</v>
      </c>
      <c r="C2" t="s">
        <v>81</v>
      </c>
      <c r="D2">
        <v>1</v>
      </c>
    </row>
    <row r="3" spans="1:4" x14ac:dyDescent="0.25">
      <c r="A3">
        <v>676</v>
      </c>
      <c r="B3" t="s">
        <v>138</v>
      </c>
      <c r="C3" t="s">
        <v>3</v>
      </c>
      <c r="D3">
        <v>1</v>
      </c>
    </row>
    <row r="4" spans="1:4" x14ac:dyDescent="0.25">
      <c r="A4">
        <v>90</v>
      </c>
      <c r="B4" t="s">
        <v>139</v>
      </c>
      <c r="C4" t="s">
        <v>81</v>
      </c>
      <c r="D4">
        <v>2</v>
      </c>
    </row>
    <row r="5" spans="1:4" x14ac:dyDescent="0.25">
      <c r="A5">
        <v>56</v>
      </c>
      <c r="B5" t="s">
        <v>139</v>
      </c>
      <c r="C5" t="s">
        <v>3</v>
      </c>
      <c r="D5">
        <v>2</v>
      </c>
    </row>
    <row r="6" spans="1:4" x14ac:dyDescent="0.25">
      <c r="A6">
        <v>20</v>
      </c>
      <c r="B6" t="s">
        <v>140</v>
      </c>
      <c r="C6" t="s">
        <v>3</v>
      </c>
      <c r="D6">
        <v>3</v>
      </c>
    </row>
    <row r="7" spans="1:4" x14ac:dyDescent="0.25">
      <c r="A7">
        <v>17</v>
      </c>
      <c r="B7" t="s">
        <v>140</v>
      </c>
      <c r="C7" t="s">
        <v>81</v>
      </c>
      <c r="D7">
        <v>3</v>
      </c>
    </row>
    <row r="8" spans="1:4" x14ac:dyDescent="0.25">
      <c r="A8">
        <v>0</v>
      </c>
      <c r="B8" t="s">
        <v>141</v>
      </c>
      <c r="C8" t="s">
        <v>81</v>
      </c>
      <c r="D8">
        <v>4</v>
      </c>
    </row>
    <row r="9" spans="1:4" x14ac:dyDescent="0.25">
      <c r="A9">
        <v>1</v>
      </c>
      <c r="B9" t="s">
        <v>141</v>
      </c>
      <c r="C9" t="s">
        <v>3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113</v>
      </c>
      <c r="B1" t="s">
        <v>104</v>
      </c>
      <c r="C1" t="s">
        <v>114</v>
      </c>
    </row>
    <row r="2" spans="1:3" x14ac:dyDescent="0.25">
      <c r="A2" t="s">
        <v>115</v>
      </c>
      <c r="B2">
        <v>8288</v>
      </c>
      <c r="C2" t="s">
        <v>34</v>
      </c>
    </row>
    <row r="3" spans="1:3" x14ac:dyDescent="0.25">
      <c r="A3" t="s">
        <v>116</v>
      </c>
      <c r="B3">
        <v>70397</v>
      </c>
      <c r="C3" t="s">
        <v>34</v>
      </c>
    </row>
    <row r="4" spans="1:3" x14ac:dyDescent="0.25">
      <c r="A4" t="s">
        <v>117</v>
      </c>
      <c r="B4">
        <v>3421</v>
      </c>
      <c r="C4" t="s">
        <v>34</v>
      </c>
    </row>
    <row r="5" spans="1:3" x14ac:dyDescent="0.25">
      <c r="A5" t="s">
        <v>30</v>
      </c>
      <c r="B5">
        <v>103791</v>
      </c>
      <c r="C5" t="s">
        <v>34</v>
      </c>
    </row>
    <row r="6" spans="1:3" x14ac:dyDescent="0.25">
      <c r="A6" t="s">
        <v>115</v>
      </c>
      <c r="B6">
        <v>195</v>
      </c>
      <c r="C6" t="s">
        <v>23</v>
      </c>
    </row>
    <row r="7" spans="1:3" x14ac:dyDescent="0.25">
      <c r="A7" t="s">
        <v>116</v>
      </c>
      <c r="B7">
        <v>1183</v>
      </c>
      <c r="C7" t="s">
        <v>23</v>
      </c>
    </row>
    <row r="8" spans="1:3" x14ac:dyDescent="0.25">
      <c r="A8" t="s">
        <v>117</v>
      </c>
      <c r="B8">
        <v>179</v>
      </c>
      <c r="C8" t="s">
        <v>23</v>
      </c>
    </row>
    <row r="9" spans="1:3" x14ac:dyDescent="0.25">
      <c r="A9" t="s">
        <v>30</v>
      </c>
      <c r="B9">
        <v>2341</v>
      </c>
      <c r="C9" t="s">
        <v>23</v>
      </c>
    </row>
    <row r="10" spans="1:3" x14ac:dyDescent="0.25">
      <c r="A10" t="s">
        <v>115</v>
      </c>
      <c r="B10">
        <v>919</v>
      </c>
      <c r="C10" t="s">
        <v>35</v>
      </c>
    </row>
    <row r="11" spans="1:3" x14ac:dyDescent="0.25">
      <c r="A11" t="s">
        <v>116</v>
      </c>
      <c r="B11">
        <v>9126</v>
      </c>
      <c r="C11" t="s">
        <v>35</v>
      </c>
    </row>
    <row r="12" spans="1:3" x14ac:dyDescent="0.25">
      <c r="A12" t="s">
        <v>117</v>
      </c>
      <c r="B12">
        <v>498</v>
      </c>
      <c r="C12" t="s">
        <v>35</v>
      </c>
    </row>
    <row r="13" spans="1:3" x14ac:dyDescent="0.25">
      <c r="A13" t="s">
        <v>30</v>
      </c>
      <c r="B13">
        <v>12554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104</v>
      </c>
      <c r="B1" t="s">
        <v>114</v>
      </c>
      <c r="C1" t="s">
        <v>102</v>
      </c>
      <c r="D1" t="s">
        <v>99</v>
      </c>
    </row>
    <row r="2" spans="1:4" x14ac:dyDescent="0.25">
      <c r="A2">
        <v>5674</v>
      </c>
      <c r="B2" t="s">
        <v>138</v>
      </c>
      <c r="C2" t="s">
        <v>3</v>
      </c>
      <c r="D2">
        <v>1</v>
      </c>
    </row>
    <row r="3" spans="1:4" x14ac:dyDescent="0.25">
      <c r="A3">
        <v>6019</v>
      </c>
      <c r="B3" t="s">
        <v>138</v>
      </c>
      <c r="C3" t="s">
        <v>81</v>
      </c>
      <c r="D3">
        <v>1</v>
      </c>
    </row>
    <row r="4" spans="1:4" x14ac:dyDescent="0.25">
      <c r="A4">
        <v>460</v>
      </c>
      <c r="B4" t="s">
        <v>139</v>
      </c>
      <c r="C4" t="s">
        <v>3</v>
      </c>
      <c r="D4">
        <v>2</v>
      </c>
    </row>
    <row r="5" spans="1:4" x14ac:dyDescent="0.25">
      <c r="A5">
        <v>632</v>
      </c>
      <c r="B5" t="s">
        <v>139</v>
      </c>
      <c r="C5" t="s">
        <v>81</v>
      </c>
      <c r="D5">
        <v>2</v>
      </c>
    </row>
    <row r="6" spans="1:4" x14ac:dyDescent="0.25">
      <c r="A6">
        <v>148</v>
      </c>
      <c r="B6" t="s">
        <v>140</v>
      </c>
      <c r="C6" t="s">
        <v>3</v>
      </c>
      <c r="D6">
        <v>3</v>
      </c>
    </row>
    <row r="7" spans="1:4" x14ac:dyDescent="0.25">
      <c r="A7">
        <v>177</v>
      </c>
      <c r="B7" t="s">
        <v>140</v>
      </c>
      <c r="C7" t="s">
        <v>81</v>
      </c>
      <c r="D7">
        <v>3</v>
      </c>
    </row>
    <row r="8" spans="1:4" x14ac:dyDescent="0.25">
      <c r="A8">
        <v>9</v>
      </c>
      <c r="B8" t="s">
        <v>141</v>
      </c>
      <c r="C8" t="s">
        <v>3</v>
      </c>
      <c r="D8">
        <v>4</v>
      </c>
    </row>
    <row r="9" spans="1:4" x14ac:dyDescent="0.25">
      <c r="A9">
        <v>15</v>
      </c>
      <c r="B9" t="s">
        <v>141</v>
      </c>
      <c r="C9" t="s">
        <v>81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99</v>
      </c>
      <c r="B1" t="s">
        <v>2</v>
      </c>
      <c r="C1" t="s">
        <v>104</v>
      </c>
      <c r="D1" t="s">
        <v>114</v>
      </c>
      <c r="E1" t="s">
        <v>118</v>
      </c>
    </row>
    <row r="2" spans="1:5" x14ac:dyDescent="0.25">
      <c r="A2">
        <v>1</v>
      </c>
      <c r="B2" t="s">
        <v>34</v>
      </c>
      <c r="C2">
        <v>3310</v>
      </c>
      <c r="D2" t="s">
        <v>119</v>
      </c>
      <c r="E2">
        <v>1</v>
      </c>
    </row>
    <row r="3" spans="1:5" x14ac:dyDescent="0.25">
      <c r="A3">
        <v>2</v>
      </c>
      <c r="B3" t="s">
        <v>35</v>
      </c>
      <c r="C3">
        <v>412</v>
      </c>
      <c r="D3" t="s">
        <v>119</v>
      </c>
      <c r="E3">
        <v>1</v>
      </c>
    </row>
    <row r="4" spans="1:5" x14ac:dyDescent="0.25">
      <c r="A4">
        <v>3</v>
      </c>
      <c r="B4" t="s">
        <v>36</v>
      </c>
      <c r="C4">
        <v>82</v>
      </c>
      <c r="D4" t="s">
        <v>119</v>
      </c>
      <c r="E4">
        <v>1</v>
      </c>
    </row>
    <row r="5" spans="1:5" x14ac:dyDescent="0.25">
      <c r="A5">
        <v>4</v>
      </c>
      <c r="B5" t="s">
        <v>37</v>
      </c>
      <c r="C5">
        <v>6</v>
      </c>
      <c r="D5" t="s">
        <v>119</v>
      </c>
      <c r="E5">
        <v>1</v>
      </c>
    </row>
    <row r="6" spans="1:5" x14ac:dyDescent="0.25">
      <c r="A6">
        <v>5</v>
      </c>
      <c r="B6" t="s">
        <v>38</v>
      </c>
      <c r="C6">
        <v>0</v>
      </c>
      <c r="D6" t="s">
        <v>119</v>
      </c>
      <c r="E6">
        <v>1</v>
      </c>
    </row>
    <row r="7" spans="1:5" x14ac:dyDescent="0.25">
      <c r="A7">
        <v>6</v>
      </c>
      <c r="B7" t="s">
        <v>46</v>
      </c>
      <c r="C7">
        <v>2</v>
      </c>
      <c r="D7" t="s">
        <v>119</v>
      </c>
      <c r="E7">
        <v>1</v>
      </c>
    </row>
    <row r="8" spans="1:5" x14ac:dyDescent="0.25">
      <c r="A8">
        <v>7</v>
      </c>
      <c r="B8" t="s">
        <v>120</v>
      </c>
      <c r="C8">
        <v>0</v>
      </c>
      <c r="D8" t="s">
        <v>119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119</v>
      </c>
      <c r="E9">
        <v>1</v>
      </c>
    </row>
    <row r="10" spans="1:5" x14ac:dyDescent="0.25">
      <c r="A10">
        <v>9</v>
      </c>
      <c r="B10" t="s">
        <v>39</v>
      </c>
      <c r="C10">
        <v>4</v>
      </c>
      <c r="D10" t="s">
        <v>119</v>
      </c>
      <c r="E10">
        <v>1</v>
      </c>
    </row>
    <row r="11" spans="1:5" x14ac:dyDescent="0.25">
      <c r="A11">
        <v>10</v>
      </c>
      <c r="B11" t="s">
        <v>40</v>
      </c>
      <c r="C11">
        <v>4</v>
      </c>
      <c r="D11" t="s">
        <v>119</v>
      </c>
      <c r="E11">
        <v>1</v>
      </c>
    </row>
    <row r="12" spans="1:5" x14ac:dyDescent="0.25">
      <c r="A12">
        <v>11</v>
      </c>
      <c r="B12" t="s">
        <v>41</v>
      </c>
      <c r="C12">
        <v>868</v>
      </c>
      <c r="D12" t="s">
        <v>119</v>
      </c>
      <c r="E12">
        <v>1</v>
      </c>
    </row>
    <row r="13" spans="1:5" x14ac:dyDescent="0.25">
      <c r="A13">
        <v>12</v>
      </c>
      <c r="B13" t="s">
        <v>42</v>
      </c>
      <c r="C13">
        <v>0</v>
      </c>
      <c r="D13" t="s">
        <v>119</v>
      </c>
      <c r="E13">
        <v>1</v>
      </c>
    </row>
    <row r="14" spans="1:5" x14ac:dyDescent="0.25">
      <c r="A14">
        <v>13</v>
      </c>
      <c r="B14" t="s">
        <v>10</v>
      </c>
      <c r="C14">
        <v>3</v>
      </c>
      <c r="D14" t="s">
        <v>119</v>
      </c>
      <c r="E14">
        <v>1</v>
      </c>
    </row>
    <row r="15" spans="1:5" x14ac:dyDescent="0.25">
      <c r="A15">
        <v>14</v>
      </c>
      <c r="B15" t="s">
        <v>43</v>
      </c>
      <c r="C15">
        <v>10</v>
      </c>
      <c r="D15" t="s">
        <v>119</v>
      </c>
      <c r="E15">
        <v>1</v>
      </c>
    </row>
    <row r="16" spans="1:5" x14ac:dyDescent="0.25">
      <c r="A16">
        <v>15</v>
      </c>
      <c r="B16" t="s">
        <v>44</v>
      </c>
      <c r="C16">
        <v>0</v>
      </c>
      <c r="D16" t="s">
        <v>119</v>
      </c>
      <c r="E16">
        <v>1</v>
      </c>
    </row>
    <row r="17" spans="1:5" x14ac:dyDescent="0.25">
      <c r="A17">
        <v>16</v>
      </c>
      <c r="B17" t="s">
        <v>45</v>
      </c>
      <c r="C17">
        <v>0</v>
      </c>
      <c r="D17" t="s">
        <v>119</v>
      </c>
      <c r="E17">
        <v>1</v>
      </c>
    </row>
    <row r="18" spans="1:5" x14ac:dyDescent="0.25">
      <c r="A18">
        <v>1</v>
      </c>
      <c r="B18" t="s">
        <v>34</v>
      </c>
      <c r="C18">
        <v>671</v>
      </c>
      <c r="D18" t="s">
        <v>11</v>
      </c>
      <c r="E18">
        <v>2</v>
      </c>
    </row>
    <row r="19" spans="1:5" x14ac:dyDescent="0.25">
      <c r="A19">
        <v>2</v>
      </c>
      <c r="B19" t="s">
        <v>35</v>
      </c>
      <c r="C19">
        <v>109</v>
      </c>
      <c r="D19" t="s">
        <v>11</v>
      </c>
      <c r="E19">
        <v>2</v>
      </c>
    </row>
    <row r="20" spans="1:5" x14ac:dyDescent="0.25">
      <c r="A20">
        <v>3</v>
      </c>
      <c r="B20" t="s">
        <v>36</v>
      </c>
      <c r="C20">
        <v>31</v>
      </c>
      <c r="D20" t="s">
        <v>11</v>
      </c>
      <c r="E20">
        <v>2</v>
      </c>
    </row>
    <row r="21" spans="1:5" x14ac:dyDescent="0.25">
      <c r="A21">
        <v>4</v>
      </c>
      <c r="B21" t="s">
        <v>37</v>
      </c>
      <c r="C21">
        <v>0</v>
      </c>
      <c r="D21" t="s">
        <v>11</v>
      </c>
      <c r="E21">
        <v>2</v>
      </c>
    </row>
    <row r="22" spans="1:5" x14ac:dyDescent="0.25">
      <c r="A22">
        <v>5</v>
      </c>
      <c r="B22" t="s">
        <v>38</v>
      </c>
      <c r="C22">
        <v>1</v>
      </c>
      <c r="D22" t="s">
        <v>11</v>
      </c>
      <c r="E22">
        <v>2</v>
      </c>
    </row>
    <row r="23" spans="1:5" x14ac:dyDescent="0.25">
      <c r="A23">
        <v>6</v>
      </c>
      <c r="B23" t="s">
        <v>46</v>
      </c>
      <c r="C23">
        <v>0</v>
      </c>
      <c r="D23" t="s">
        <v>11</v>
      </c>
      <c r="E23">
        <v>2</v>
      </c>
    </row>
    <row r="24" spans="1:5" x14ac:dyDescent="0.25">
      <c r="A24">
        <v>7</v>
      </c>
      <c r="B24" t="s">
        <v>120</v>
      </c>
      <c r="C24">
        <v>0</v>
      </c>
      <c r="D24" t="s">
        <v>11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25">
      <c r="A26">
        <v>9</v>
      </c>
      <c r="B26" t="s">
        <v>39</v>
      </c>
      <c r="C26">
        <v>2</v>
      </c>
      <c r="D26" t="s">
        <v>11</v>
      </c>
      <c r="E26">
        <v>2</v>
      </c>
    </row>
    <row r="27" spans="1:5" x14ac:dyDescent="0.25">
      <c r="A27">
        <v>10</v>
      </c>
      <c r="B27" t="s">
        <v>40</v>
      </c>
      <c r="C27">
        <v>0</v>
      </c>
      <c r="D27" t="s">
        <v>11</v>
      </c>
      <c r="E27">
        <v>2</v>
      </c>
    </row>
    <row r="28" spans="1:5" x14ac:dyDescent="0.25">
      <c r="A28">
        <v>11</v>
      </c>
      <c r="B28" t="s">
        <v>41</v>
      </c>
      <c r="C28">
        <v>268</v>
      </c>
      <c r="D28" t="s">
        <v>11</v>
      </c>
      <c r="E28">
        <v>2</v>
      </c>
    </row>
    <row r="29" spans="1:5" x14ac:dyDescent="0.25">
      <c r="A29">
        <v>12</v>
      </c>
      <c r="B29" t="s">
        <v>42</v>
      </c>
      <c r="C29">
        <v>0</v>
      </c>
      <c r="D29" t="s">
        <v>11</v>
      </c>
      <c r="E29">
        <v>2</v>
      </c>
    </row>
    <row r="30" spans="1:5" x14ac:dyDescent="0.25">
      <c r="A30">
        <v>13</v>
      </c>
      <c r="B30" t="s">
        <v>10</v>
      </c>
      <c r="C30">
        <v>0</v>
      </c>
      <c r="D30" t="s">
        <v>11</v>
      </c>
      <c r="E30">
        <v>2</v>
      </c>
    </row>
    <row r="31" spans="1:5" x14ac:dyDescent="0.25">
      <c r="A31">
        <v>14</v>
      </c>
      <c r="B31" t="s">
        <v>43</v>
      </c>
      <c r="C31">
        <v>10</v>
      </c>
      <c r="D31" t="s">
        <v>11</v>
      </c>
      <c r="E31">
        <v>2</v>
      </c>
    </row>
    <row r="32" spans="1:5" x14ac:dyDescent="0.25">
      <c r="A32">
        <v>15</v>
      </c>
      <c r="B32" t="s">
        <v>44</v>
      </c>
      <c r="C32">
        <v>0</v>
      </c>
      <c r="D32" t="s">
        <v>11</v>
      </c>
      <c r="E32">
        <v>2</v>
      </c>
    </row>
    <row r="33" spans="1:5" x14ac:dyDescent="0.25">
      <c r="A33">
        <v>16</v>
      </c>
      <c r="B33" t="s">
        <v>45</v>
      </c>
      <c r="C33">
        <v>2</v>
      </c>
      <c r="D33" t="s">
        <v>11</v>
      </c>
      <c r="E33">
        <v>2</v>
      </c>
    </row>
    <row r="34" spans="1:5" x14ac:dyDescent="0.25">
      <c r="A34">
        <v>1</v>
      </c>
      <c r="B34" t="s">
        <v>34</v>
      </c>
      <c r="C34">
        <v>545</v>
      </c>
      <c r="D34" t="s">
        <v>98</v>
      </c>
      <c r="E34">
        <v>3</v>
      </c>
    </row>
    <row r="35" spans="1:5" x14ac:dyDescent="0.25">
      <c r="A35">
        <v>2</v>
      </c>
      <c r="B35" t="s">
        <v>35</v>
      </c>
      <c r="C35">
        <v>55</v>
      </c>
      <c r="D35" t="s">
        <v>98</v>
      </c>
      <c r="E35">
        <v>3</v>
      </c>
    </row>
    <row r="36" spans="1:5" x14ac:dyDescent="0.25">
      <c r="A36">
        <v>3</v>
      </c>
      <c r="B36" t="s">
        <v>36</v>
      </c>
      <c r="C36">
        <v>8</v>
      </c>
      <c r="D36" t="s">
        <v>98</v>
      </c>
      <c r="E36">
        <v>3</v>
      </c>
    </row>
    <row r="37" spans="1:5" x14ac:dyDescent="0.25">
      <c r="A37">
        <v>4</v>
      </c>
      <c r="B37" t="s">
        <v>37</v>
      </c>
      <c r="C37">
        <v>1</v>
      </c>
      <c r="D37" t="s">
        <v>98</v>
      </c>
      <c r="E37">
        <v>3</v>
      </c>
    </row>
    <row r="38" spans="1:5" x14ac:dyDescent="0.25">
      <c r="A38">
        <v>5</v>
      </c>
      <c r="B38" t="s">
        <v>38</v>
      </c>
      <c r="C38">
        <v>0</v>
      </c>
      <c r="D38" t="s">
        <v>98</v>
      </c>
      <c r="E38">
        <v>3</v>
      </c>
    </row>
    <row r="39" spans="1:5" x14ac:dyDescent="0.25">
      <c r="A39">
        <v>6</v>
      </c>
      <c r="B39" t="s">
        <v>46</v>
      </c>
      <c r="C39">
        <v>0</v>
      </c>
      <c r="D39" t="s">
        <v>98</v>
      </c>
      <c r="E39">
        <v>3</v>
      </c>
    </row>
    <row r="40" spans="1:5" x14ac:dyDescent="0.25">
      <c r="A40">
        <v>7</v>
      </c>
      <c r="B40" t="s">
        <v>120</v>
      </c>
      <c r="C40">
        <v>0</v>
      </c>
      <c r="D40" t="s">
        <v>98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98</v>
      </c>
      <c r="E41">
        <v>3</v>
      </c>
    </row>
    <row r="42" spans="1:5" x14ac:dyDescent="0.25">
      <c r="A42">
        <v>9</v>
      </c>
      <c r="B42" t="s">
        <v>39</v>
      </c>
      <c r="C42">
        <v>0</v>
      </c>
      <c r="D42" t="s">
        <v>98</v>
      </c>
      <c r="E42">
        <v>3</v>
      </c>
    </row>
    <row r="43" spans="1:5" x14ac:dyDescent="0.25">
      <c r="A43">
        <v>10</v>
      </c>
      <c r="B43" t="s">
        <v>40</v>
      </c>
      <c r="C43">
        <v>0</v>
      </c>
      <c r="D43" t="s">
        <v>98</v>
      </c>
      <c r="E43">
        <v>3</v>
      </c>
    </row>
    <row r="44" spans="1:5" x14ac:dyDescent="0.25">
      <c r="A44">
        <v>11</v>
      </c>
      <c r="B44" t="s">
        <v>41</v>
      </c>
      <c r="C44">
        <v>47</v>
      </c>
      <c r="D44" t="s">
        <v>98</v>
      </c>
      <c r="E44">
        <v>3</v>
      </c>
    </row>
    <row r="45" spans="1:5" x14ac:dyDescent="0.25">
      <c r="A45">
        <v>12</v>
      </c>
      <c r="B45" t="s">
        <v>42</v>
      </c>
      <c r="C45">
        <v>0</v>
      </c>
      <c r="D45" t="s">
        <v>98</v>
      </c>
      <c r="E45">
        <v>3</v>
      </c>
    </row>
    <row r="46" spans="1:5" x14ac:dyDescent="0.25">
      <c r="A46">
        <v>13</v>
      </c>
      <c r="B46" t="s">
        <v>10</v>
      </c>
      <c r="C46">
        <v>0</v>
      </c>
      <c r="D46" t="s">
        <v>98</v>
      </c>
      <c r="E46">
        <v>3</v>
      </c>
    </row>
    <row r="47" spans="1:5" x14ac:dyDescent="0.25">
      <c r="A47">
        <v>14</v>
      </c>
      <c r="B47" t="s">
        <v>43</v>
      </c>
      <c r="C47">
        <v>0</v>
      </c>
      <c r="D47" t="s">
        <v>98</v>
      </c>
      <c r="E47">
        <v>3</v>
      </c>
    </row>
    <row r="48" spans="1:5" x14ac:dyDescent="0.25">
      <c r="A48">
        <v>15</v>
      </c>
      <c r="B48" t="s">
        <v>44</v>
      </c>
      <c r="C48">
        <v>0</v>
      </c>
      <c r="D48" t="s">
        <v>98</v>
      </c>
      <c r="E48">
        <v>3</v>
      </c>
    </row>
    <row r="49" spans="1:5" x14ac:dyDescent="0.25">
      <c r="A49">
        <v>16</v>
      </c>
      <c r="B49" t="s">
        <v>45</v>
      </c>
      <c r="C49">
        <v>0</v>
      </c>
      <c r="D49" t="s">
        <v>98</v>
      </c>
      <c r="E49">
        <v>3</v>
      </c>
    </row>
    <row r="50" spans="1:5" x14ac:dyDescent="0.25">
      <c r="A50">
        <v>1</v>
      </c>
      <c r="B50" t="s">
        <v>34</v>
      </c>
      <c r="C50">
        <v>464</v>
      </c>
      <c r="D50" t="s">
        <v>88</v>
      </c>
      <c r="E50">
        <v>4</v>
      </c>
    </row>
    <row r="51" spans="1:5" x14ac:dyDescent="0.25">
      <c r="A51">
        <v>2</v>
      </c>
      <c r="B51" t="s">
        <v>35</v>
      </c>
      <c r="C51">
        <v>34</v>
      </c>
      <c r="D51" t="s">
        <v>88</v>
      </c>
      <c r="E51">
        <v>4</v>
      </c>
    </row>
    <row r="52" spans="1:5" x14ac:dyDescent="0.25">
      <c r="A52">
        <v>3</v>
      </c>
      <c r="B52" t="s">
        <v>36</v>
      </c>
      <c r="C52">
        <v>9</v>
      </c>
      <c r="D52" t="s">
        <v>88</v>
      </c>
      <c r="E52">
        <v>4</v>
      </c>
    </row>
    <row r="53" spans="1:5" x14ac:dyDescent="0.25">
      <c r="A53">
        <v>4</v>
      </c>
      <c r="B53" t="s">
        <v>37</v>
      </c>
      <c r="C53">
        <v>0</v>
      </c>
      <c r="D53" t="s">
        <v>88</v>
      </c>
      <c r="E53">
        <v>4</v>
      </c>
    </row>
    <row r="54" spans="1:5" x14ac:dyDescent="0.25">
      <c r="A54">
        <v>5</v>
      </c>
      <c r="B54" t="s">
        <v>38</v>
      </c>
      <c r="C54">
        <v>0</v>
      </c>
      <c r="D54" t="s">
        <v>88</v>
      </c>
      <c r="E54">
        <v>4</v>
      </c>
    </row>
    <row r="55" spans="1:5" x14ac:dyDescent="0.25">
      <c r="A55">
        <v>6</v>
      </c>
      <c r="B55" t="s">
        <v>46</v>
      </c>
      <c r="C55">
        <v>0</v>
      </c>
      <c r="D55" t="s">
        <v>88</v>
      </c>
      <c r="E55">
        <v>4</v>
      </c>
    </row>
    <row r="56" spans="1:5" x14ac:dyDescent="0.25">
      <c r="A56">
        <v>7</v>
      </c>
      <c r="B56" t="s">
        <v>120</v>
      </c>
      <c r="C56">
        <v>0</v>
      </c>
      <c r="D56" t="s">
        <v>88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88</v>
      </c>
      <c r="E57">
        <v>4</v>
      </c>
    </row>
    <row r="58" spans="1:5" x14ac:dyDescent="0.25">
      <c r="A58">
        <v>9</v>
      </c>
      <c r="B58" t="s">
        <v>39</v>
      </c>
      <c r="C58">
        <v>0</v>
      </c>
      <c r="D58" t="s">
        <v>88</v>
      </c>
      <c r="E58">
        <v>4</v>
      </c>
    </row>
    <row r="59" spans="1:5" x14ac:dyDescent="0.25">
      <c r="A59">
        <v>10</v>
      </c>
      <c r="B59" t="s">
        <v>40</v>
      </c>
      <c r="C59">
        <v>1</v>
      </c>
      <c r="D59" t="s">
        <v>88</v>
      </c>
      <c r="E59">
        <v>4</v>
      </c>
    </row>
    <row r="60" spans="1:5" x14ac:dyDescent="0.25">
      <c r="A60">
        <v>11</v>
      </c>
      <c r="B60" t="s">
        <v>41</v>
      </c>
      <c r="C60">
        <v>56</v>
      </c>
      <c r="D60" t="s">
        <v>88</v>
      </c>
      <c r="E60">
        <v>4</v>
      </c>
    </row>
    <row r="61" spans="1:5" x14ac:dyDescent="0.25">
      <c r="A61">
        <v>12</v>
      </c>
      <c r="B61" t="s">
        <v>42</v>
      </c>
      <c r="C61">
        <v>0</v>
      </c>
      <c r="D61" t="s">
        <v>88</v>
      </c>
      <c r="E61">
        <v>4</v>
      </c>
    </row>
    <row r="62" spans="1:5" x14ac:dyDescent="0.25">
      <c r="A62">
        <v>13</v>
      </c>
      <c r="B62" t="s">
        <v>10</v>
      </c>
      <c r="C62">
        <v>0</v>
      </c>
      <c r="D62" t="s">
        <v>88</v>
      </c>
      <c r="E62">
        <v>4</v>
      </c>
    </row>
    <row r="63" spans="1:5" x14ac:dyDescent="0.25">
      <c r="A63">
        <v>14</v>
      </c>
      <c r="B63" t="s">
        <v>43</v>
      </c>
      <c r="C63">
        <v>2</v>
      </c>
      <c r="D63" t="s">
        <v>88</v>
      </c>
      <c r="E63">
        <v>4</v>
      </c>
    </row>
    <row r="64" spans="1:5" x14ac:dyDescent="0.25">
      <c r="A64">
        <v>15</v>
      </c>
      <c r="B64" t="s">
        <v>44</v>
      </c>
      <c r="C64">
        <v>0</v>
      </c>
      <c r="D64" t="s">
        <v>88</v>
      </c>
      <c r="E64">
        <v>4</v>
      </c>
    </row>
    <row r="65" spans="1:5" x14ac:dyDescent="0.25">
      <c r="A65">
        <v>16</v>
      </c>
      <c r="B65" t="s">
        <v>45</v>
      </c>
      <c r="C65">
        <v>0</v>
      </c>
      <c r="D65" t="s">
        <v>88</v>
      </c>
      <c r="E65">
        <v>4</v>
      </c>
    </row>
    <row r="66" spans="1:5" x14ac:dyDescent="0.25">
      <c r="A66">
        <v>1</v>
      </c>
      <c r="B66" t="s">
        <v>34</v>
      </c>
      <c r="C66">
        <v>50</v>
      </c>
      <c r="D66" t="s">
        <v>121</v>
      </c>
      <c r="E66">
        <v>5</v>
      </c>
    </row>
    <row r="67" spans="1:5" x14ac:dyDescent="0.25">
      <c r="A67">
        <v>2</v>
      </c>
      <c r="B67" t="s">
        <v>35</v>
      </c>
      <c r="C67">
        <v>4</v>
      </c>
      <c r="D67" t="s">
        <v>121</v>
      </c>
      <c r="E67">
        <v>5</v>
      </c>
    </row>
    <row r="68" spans="1:5" x14ac:dyDescent="0.25">
      <c r="A68">
        <v>3</v>
      </c>
      <c r="B68" t="s">
        <v>36</v>
      </c>
      <c r="C68">
        <v>0</v>
      </c>
      <c r="D68" t="s">
        <v>121</v>
      </c>
      <c r="E68">
        <v>5</v>
      </c>
    </row>
    <row r="69" spans="1:5" x14ac:dyDescent="0.25">
      <c r="A69">
        <v>4</v>
      </c>
      <c r="B69" t="s">
        <v>37</v>
      </c>
      <c r="C69">
        <v>0</v>
      </c>
      <c r="D69" t="s">
        <v>121</v>
      </c>
      <c r="E69">
        <v>5</v>
      </c>
    </row>
    <row r="70" spans="1:5" x14ac:dyDescent="0.25">
      <c r="A70">
        <v>5</v>
      </c>
      <c r="B70" t="s">
        <v>38</v>
      </c>
      <c r="C70">
        <v>0</v>
      </c>
      <c r="D70" t="s">
        <v>121</v>
      </c>
      <c r="E70">
        <v>5</v>
      </c>
    </row>
    <row r="71" spans="1:5" x14ac:dyDescent="0.25">
      <c r="A71">
        <v>6</v>
      </c>
      <c r="B71" t="s">
        <v>46</v>
      </c>
      <c r="C71">
        <v>0</v>
      </c>
      <c r="D71" t="s">
        <v>121</v>
      </c>
      <c r="E71">
        <v>5</v>
      </c>
    </row>
    <row r="72" spans="1:5" x14ac:dyDescent="0.25">
      <c r="A72">
        <v>7</v>
      </c>
      <c r="B72" t="s">
        <v>120</v>
      </c>
      <c r="C72">
        <v>0</v>
      </c>
      <c r="D72" t="s">
        <v>121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121</v>
      </c>
      <c r="E73">
        <v>5</v>
      </c>
    </row>
    <row r="74" spans="1:5" x14ac:dyDescent="0.25">
      <c r="A74">
        <v>9</v>
      </c>
      <c r="B74" t="s">
        <v>39</v>
      </c>
      <c r="C74">
        <v>0</v>
      </c>
      <c r="D74" t="s">
        <v>121</v>
      </c>
      <c r="E74">
        <v>5</v>
      </c>
    </row>
    <row r="75" spans="1:5" x14ac:dyDescent="0.25">
      <c r="A75">
        <v>10</v>
      </c>
      <c r="B75" t="s">
        <v>40</v>
      </c>
      <c r="C75">
        <v>1</v>
      </c>
      <c r="D75" t="s">
        <v>121</v>
      </c>
      <c r="E75">
        <v>5</v>
      </c>
    </row>
    <row r="76" spans="1:5" x14ac:dyDescent="0.25">
      <c r="A76">
        <v>11</v>
      </c>
      <c r="B76" t="s">
        <v>41</v>
      </c>
      <c r="C76">
        <v>97</v>
      </c>
      <c r="D76" t="s">
        <v>121</v>
      </c>
      <c r="E76">
        <v>5</v>
      </c>
    </row>
    <row r="77" spans="1:5" x14ac:dyDescent="0.25">
      <c r="A77">
        <v>12</v>
      </c>
      <c r="B77" t="s">
        <v>42</v>
      </c>
      <c r="C77">
        <v>0</v>
      </c>
      <c r="D77" t="s">
        <v>121</v>
      </c>
      <c r="E77">
        <v>5</v>
      </c>
    </row>
    <row r="78" spans="1:5" x14ac:dyDescent="0.25">
      <c r="A78">
        <v>13</v>
      </c>
      <c r="B78" t="s">
        <v>10</v>
      </c>
      <c r="C78">
        <v>0</v>
      </c>
      <c r="D78" t="s">
        <v>121</v>
      </c>
      <c r="E78">
        <v>5</v>
      </c>
    </row>
    <row r="79" spans="1:5" x14ac:dyDescent="0.25">
      <c r="A79">
        <v>14</v>
      </c>
      <c r="B79" t="s">
        <v>43</v>
      </c>
      <c r="C79">
        <v>0</v>
      </c>
      <c r="D79" t="s">
        <v>121</v>
      </c>
      <c r="E79">
        <v>5</v>
      </c>
    </row>
    <row r="80" spans="1:5" x14ac:dyDescent="0.25">
      <c r="A80">
        <v>15</v>
      </c>
      <c r="B80" t="s">
        <v>44</v>
      </c>
      <c r="C80">
        <v>0</v>
      </c>
      <c r="D80" t="s">
        <v>121</v>
      </c>
      <c r="E80">
        <v>5</v>
      </c>
    </row>
    <row r="81" spans="1:5" x14ac:dyDescent="0.25">
      <c r="A81">
        <v>16</v>
      </c>
      <c r="B81" t="s">
        <v>45</v>
      </c>
      <c r="C81">
        <v>0</v>
      </c>
      <c r="D81" t="s">
        <v>121</v>
      </c>
      <c r="E81">
        <v>5</v>
      </c>
    </row>
    <row r="82" spans="1:5" x14ac:dyDescent="0.2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2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2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2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2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2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25">
      <c r="A88">
        <v>7</v>
      </c>
      <c r="B88" t="s">
        <v>120</v>
      </c>
      <c r="C88">
        <v>0</v>
      </c>
      <c r="D88" t="s">
        <v>39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2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2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25">
      <c r="A92">
        <v>11</v>
      </c>
      <c r="B92" t="s">
        <v>41</v>
      </c>
      <c r="C92">
        <v>28</v>
      </c>
      <c r="D92" t="s">
        <v>39</v>
      </c>
      <c r="E92">
        <v>6</v>
      </c>
    </row>
    <row r="93" spans="1:5" x14ac:dyDescent="0.2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25">
      <c r="A94">
        <v>13</v>
      </c>
      <c r="B94" t="s">
        <v>10</v>
      </c>
      <c r="C94">
        <v>0</v>
      </c>
      <c r="D94" t="s">
        <v>39</v>
      </c>
      <c r="E94">
        <v>6</v>
      </c>
    </row>
    <row r="95" spans="1:5" x14ac:dyDescent="0.2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2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2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2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120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2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2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2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2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2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25">
      <c r="A120">
        <v>7</v>
      </c>
      <c r="B120" t="s">
        <v>120</v>
      </c>
      <c r="C120" s="2">
        <v>0</v>
      </c>
      <c r="D120" s="2" t="s">
        <v>42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2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2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25">
      <c r="A124" s="2">
        <v>11</v>
      </c>
      <c r="B124" s="2" t="s">
        <v>41</v>
      </c>
      <c r="C124" s="2">
        <v>126</v>
      </c>
      <c r="D124" s="2" t="s">
        <v>42</v>
      </c>
      <c r="E124" s="2">
        <v>8</v>
      </c>
    </row>
    <row r="125" spans="1:5" x14ac:dyDescent="0.2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25">
      <c r="A126" s="2">
        <v>13</v>
      </c>
      <c r="B126" s="2" t="s">
        <v>10</v>
      </c>
      <c r="C126" s="2">
        <v>0</v>
      </c>
      <c r="D126" s="2" t="s">
        <v>42</v>
      </c>
      <c r="E126" s="2">
        <v>8</v>
      </c>
    </row>
    <row r="127" spans="1:5" x14ac:dyDescent="0.2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2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2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25">
      <c r="A130" s="2">
        <v>1</v>
      </c>
      <c r="B130" s="2" t="s">
        <v>34</v>
      </c>
      <c r="C130" s="2">
        <v>2734</v>
      </c>
      <c r="D130" s="2" t="s">
        <v>87</v>
      </c>
      <c r="E130" s="2">
        <v>9</v>
      </c>
    </row>
    <row r="131" spans="1:5" x14ac:dyDescent="0.25">
      <c r="A131" s="2">
        <v>2</v>
      </c>
      <c r="B131" s="2" t="s">
        <v>35</v>
      </c>
      <c r="C131" s="2">
        <v>271</v>
      </c>
      <c r="D131" s="2" t="s">
        <v>87</v>
      </c>
      <c r="E131" s="2">
        <v>9</v>
      </c>
    </row>
    <row r="132" spans="1:5" x14ac:dyDescent="0.25">
      <c r="A132" s="2">
        <v>3</v>
      </c>
      <c r="B132" s="2" t="s">
        <v>36</v>
      </c>
      <c r="C132" s="2">
        <v>61</v>
      </c>
      <c r="D132" s="2" t="s">
        <v>87</v>
      </c>
      <c r="E132" s="2">
        <v>9</v>
      </c>
    </row>
    <row r="133" spans="1:5" x14ac:dyDescent="0.25">
      <c r="A133" s="2">
        <v>4</v>
      </c>
      <c r="B133" s="2" t="s">
        <v>37</v>
      </c>
      <c r="C133" s="2">
        <v>4</v>
      </c>
      <c r="D133" s="2" t="s">
        <v>87</v>
      </c>
      <c r="E133" s="2">
        <v>9</v>
      </c>
    </row>
    <row r="134" spans="1:5" x14ac:dyDescent="0.25">
      <c r="A134" s="2">
        <v>5</v>
      </c>
      <c r="B134" s="2" t="s">
        <v>38</v>
      </c>
      <c r="C134" s="2">
        <v>1</v>
      </c>
      <c r="D134" s="2" t="s">
        <v>87</v>
      </c>
      <c r="E134" s="2">
        <v>9</v>
      </c>
    </row>
    <row r="135" spans="1:5" x14ac:dyDescent="0.25">
      <c r="A135" s="2">
        <v>6</v>
      </c>
      <c r="B135" s="2" t="s">
        <v>46</v>
      </c>
      <c r="C135" s="2">
        <v>1</v>
      </c>
      <c r="D135" s="2" t="s">
        <v>87</v>
      </c>
      <c r="E135" s="2">
        <v>9</v>
      </c>
    </row>
    <row r="136" spans="1:5" x14ac:dyDescent="0.25">
      <c r="A136" s="2">
        <v>7</v>
      </c>
      <c r="B136" s="2" t="s">
        <v>120</v>
      </c>
      <c r="C136" s="2">
        <v>0</v>
      </c>
      <c r="D136" s="2" t="s">
        <v>87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87</v>
      </c>
      <c r="E137" s="2">
        <v>9</v>
      </c>
    </row>
    <row r="138" spans="1:5" x14ac:dyDescent="0.25">
      <c r="A138" s="2">
        <v>9</v>
      </c>
      <c r="B138" s="2" t="s">
        <v>39</v>
      </c>
      <c r="C138" s="2">
        <v>2</v>
      </c>
      <c r="D138" s="2" t="s">
        <v>87</v>
      </c>
      <c r="E138" s="2">
        <v>9</v>
      </c>
    </row>
    <row r="139" spans="1:5" x14ac:dyDescent="0.25">
      <c r="A139" s="2">
        <v>10</v>
      </c>
      <c r="B139" s="2" t="s">
        <v>40</v>
      </c>
      <c r="C139" s="2">
        <v>2</v>
      </c>
      <c r="D139" s="2" t="s">
        <v>87</v>
      </c>
      <c r="E139" s="2">
        <v>9</v>
      </c>
    </row>
    <row r="140" spans="1:5" x14ac:dyDescent="0.25">
      <c r="A140" s="2">
        <v>11</v>
      </c>
      <c r="B140" s="2" t="s">
        <v>41</v>
      </c>
      <c r="C140" s="2">
        <v>767</v>
      </c>
      <c r="D140" s="2" t="s">
        <v>87</v>
      </c>
      <c r="E140" s="2">
        <v>9</v>
      </c>
    </row>
    <row r="141" spans="1:5" x14ac:dyDescent="0.25">
      <c r="A141" s="2">
        <v>12</v>
      </c>
      <c r="B141" s="2" t="s">
        <v>42</v>
      </c>
      <c r="C141" s="2">
        <v>0</v>
      </c>
      <c r="D141" s="2" t="s">
        <v>87</v>
      </c>
      <c r="E141" s="2">
        <v>9</v>
      </c>
    </row>
    <row r="142" spans="1:5" x14ac:dyDescent="0.25">
      <c r="A142" s="2">
        <v>13</v>
      </c>
      <c r="B142" s="2" t="s">
        <v>10</v>
      </c>
      <c r="C142" s="2">
        <v>4</v>
      </c>
      <c r="D142" s="2" t="s">
        <v>87</v>
      </c>
      <c r="E142" s="2">
        <v>9</v>
      </c>
    </row>
    <row r="143" spans="1:5" x14ac:dyDescent="0.25">
      <c r="A143" s="2">
        <v>14</v>
      </c>
      <c r="B143" s="2" t="s">
        <v>43</v>
      </c>
      <c r="C143" s="2">
        <v>12</v>
      </c>
      <c r="D143" s="2" t="s">
        <v>87</v>
      </c>
      <c r="E143" s="2">
        <v>9</v>
      </c>
    </row>
    <row r="144" spans="1:5" x14ac:dyDescent="0.25">
      <c r="A144" s="2">
        <v>15</v>
      </c>
      <c r="B144" s="2" t="s">
        <v>44</v>
      </c>
      <c r="C144" s="2">
        <v>0</v>
      </c>
      <c r="D144" s="2" t="s">
        <v>87</v>
      </c>
      <c r="E144" s="2">
        <v>9</v>
      </c>
    </row>
    <row r="145" spans="1:5" x14ac:dyDescent="0.25">
      <c r="A145" s="2">
        <v>16</v>
      </c>
      <c r="B145" s="2" t="s">
        <v>45</v>
      </c>
      <c r="C145" s="2">
        <v>4</v>
      </c>
      <c r="D145" s="2" t="s">
        <v>87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99</v>
      </c>
      <c r="B1" t="s">
        <v>104</v>
      </c>
      <c r="C1" t="s">
        <v>2</v>
      </c>
      <c r="D1" t="s">
        <v>114</v>
      </c>
    </row>
    <row r="2" spans="1:4" x14ac:dyDescent="0.25">
      <c r="A2">
        <v>1</v>
      </c>
      <c r="B2">
        <v>117</v>
      </c>
      <c r="C2" t="s">
        <v>89</v>
      </c>
      <c r="D2" t="s">
        <v>3</v>
      </c>
    </row>
    <row r="3" spans="1:4" x14ac:dyDescent="0.25">
      <c r="A3">
        <v>2</v>
      </c>
      <c r="B3">
        <v>64</v>
      </c>
      <c r="C3" t="s">
        <v>89</v>
      </c>
      <c r="D3" t="s">
        <v>90</v>
      </c>
    </row>
    <row r="4" spans="1:4" x14ac:dyDescent="0.25">
      <c r="A4">
        <v>3</v>
      </c>
      <c r="B4">
        <v>2</v>
      </c>
      <c r="C4" t="s">
        <v>89</v>
      </c>
      <c r="D4" t="s">
        <v>91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99</v>
      </c>
      <c r="B1" t="s">
        <v>135</v>
      </c>
      <c r="C1" t="s">
        <v>104</v>
      </c>
    </row>
    <row r="2" spans="1:3" x14ac:dyDescent="0.25">
      <c r="A2">
        <v>1</v>
      </c>
      <c r="B2" t="s">
        <v>12</v>
      </c>
      <c r="C2">
        <v>243</v>
      </c>
    </row>
    <row r="3" spans="1:3" x14ac:dyDescent="0.25">
      <c r="A3">
        <v>2</v>
      </c>
      <c r="B3" t="s">
        <v>13</v>
      </c>
      <c r="C3">
        <v>52</v>
      </c>
    </row>
    <row r="4" spans="1:3" x14ac:dyDescent="0.25">
      <c r="A4">
        <v>3</v>
      </c>
      <c r="B4" t="s">
        <v>14</v>
      </c>
      <c r="C4">
        <v>26</v>
      </c>
    </row>
    <row r="5" spans="1:3" x14ac:dyDescent="0.25">
      <c r="A5">
        <v>4</v>
      </c>
      <c r="B5" t="s">
        <v>84</v>
      </c>
      <c r="C5">
        <v>97</v>
      </c>
    </row>
    <row r="6" spans="1:3" x14ac:dyDescent="0.25">
      <c r="A6">
        <v>5</v>
      </c>
      <c r="B6" t="s">
        <v>85</v>
      </c>
      <c r="C6">
        <v>0</v>
      </c>
    </row>
    <row r="7" spans="1:3" x14ac:dyDescent="0.25">
      <c r="A7">
        <v>6</v>
      </c>
      <c r="B7" t="s">
        <v>136</v>
      </c>
      <c r="C7">
        <v>0</v>
      </c>
    </row>
    <row r="8" spans="1:3" x14ac:dyDescent="0.25">
      <c r="A8">
        <v>7</v>
      </c>
      <c r="B8" t="s">
        <v>15</v>
      </c>
      <c r="C8">
        <v>0</v>
      </c>
    </row>
    <row r="9" spans="1:3" x14ac:dyDescent="0.25">
      <c r="A9">
        <v>8</v>
      </c>
      <c r="B9" t="s">
        <v>16</v>
      </c>
      <c r="C9">
        <v>0</v>
      </c>
    </row>
    <row r="10" spans="1:3" x14ac:dyDescent="0.25">
      <c r="A10">
        <v>9</v>
      </c>
      <c r="B10" t="s">
        <v>17</v>
      </c>
      <c r="C10">
        <v>0</v>
      </c>
    </row>
    <row r="11" spans="1:3" x14ac:dyDescent="0.25">
      <c r="A11">
        <v>10</v>
      </c>
      <c r="B11" t="s">
        <v>18</v>
      </c>
      <c r="C11">
        <v>0</v>
      </c>
    </row>
    <row r="12" spans="1:3" x14ac:dyDescent="0.25">
      <c r="A12">
        <v>11</v>
      </c>
      <c r="B12" t="s">
        <v>86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99</v>
      </c>
      <c r="B1" t="s">
        <v>131</v>
      </c>
      <c r="C1" t="s">
        <v>30</v>
      </c>
      <c r="D1" t="s">
        <v>132</v>
      </c>
    </row>
    <row r="2" spans="1:4" x14ac:dyDescent="0.25">
      <c r="A2">
        <v>1</v>
      </c>
      <c r="B2" t="s">
        <v>133</v>
      </c>
      <c r="C2">
        <v>0</v>
      </c>
      <c r="D2">
        <v>0</v>
      </c>
    </row>
    <row r="3" spans="1:4" x14ac:dyDescent="0.25">
      <c r="A3">
        <v>2</v>
      </c>
      <c r="B3" t="s">
        <v>134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99</v>
      </c>
      <c r="B1" t="s">
        <v>100</v>
      </c>
      <c r="C1" t="s">
        <v>101</v>
      </c>
      <c r="D1" t="s">
        <v>102</v>
      </c>
      <c r="E1" t="s">
        <v>103</v>
      </c>
      <c r="F1" t="s">
        <v>104</v>
      </c>
      <c r="G1" t="s">
        <v>105</v>
      </c>
    </row>
    <row r="2" spans="1:7" x14ac:dyDescent="0.25">
      <c r="A2">
        <v>1</v>
      </c>
      <c r="B2" t="s">
        <v>127</v>
      </c>
      <c r="C2" t="s">
        <v>31</v>
      </c>
      <c r="D2" t="s">
        <v>30</v>
      </c>
      <c r="E2">
        <v>1</v>
      </c>
      <c r="F2">
        <v>51</v>
      </c>
      <c r="G2">
        <v>1</v>
      </c>
    </row>
    <row r="3" spans="1:7" x14ac:dyDescent="0.25">
      <c r="A3">
        <v>2</v>
      </c>
      <c r="B3" t="s">
        <v>126</v>
      </c>
      <c r="C3" t="s">
        <v>31</v>
      </c>
      <c r="D3" t="s">
        <v>30</v>
      </c>
      <c r="E3">
        <v>1</v>
      </c>
      <c r="F3">
        <v>18</v>
      </c>
      <c r="G3">
        <v>1</v>
      </c>
    </row>
    <row r="4" spans="1:7" x14ac:dyDescent="0.25">
      <c r="A4">
        <v>3</v>
      </c>
      <c r="B4" t="s">
        <v>144</v>
      </c>
      <c r="C4" t="s">
        <v>31</v>
      </c>
      <c r="D4" t="s">
        <v>30</v>
      </c>
      <c r="E4">
        <v>1</v>
      </c>
      <c r="F4">
        <v>5</v>
      </c>
      <c r="G4">
        <v>1</v>
      </c>
    </row>
    <row r="5" spans="1:7" x14ac:dyDescent="0.25">
      <c r="A5">
        <v>4</v>
      </c>
      <c r="B5" t="s">
        <v>154</v>
      </c>
      <c r="C5" t="s">
        <v>31</v>
      </c>
      <c r="D5" t="s">
        <v>30</v>
      </c>
      <c r="E5">
        <v>1</v>
      </c>
      <c r="F5">
        <v>2</v>
      </c>
      <c r="G5">
        <v>1</v>
      </c>
    </row>
    <row r="6" spans="1:7" x14ac:dyDescent="0.25">
      <c r="A6">
        <v>5</v>
      </c>
      <c r="B6" t="s">
        <v>143</v>
      </c>
      <c r="C6" t="s">
        <v>31</v>
      </c>
      <c r="D6" t="s">
        <v>30</v>
      </c>
      <c r="E6">
        <v>1</v>
      </c>
      <c r="F6">
        <v>1</v>
      </c>
      <c r="G6">
        <v>1</v>
      </c>
    </row>
    <row r="7" spans="1:7" x14ac:dyDescent="0.25">
      <c r="A7">
        <v>6</v>
      </c>
      <c r="B7" t="s">
        <v>106</v>
      </c>
      <c r="C7" t="s">
        <v>31</v>
      </c>
      <c r="D7" t="s">
        <v>30</v>
      </c>
      <c r="E7">
        <v>1</v>
      </c>
      <c r="F7">
        <v>35</v>
      </c>
      <c r="G7">
        <v>1</v>
      </c>
    </row>
    <row r="8" spans="1:7" x14ac:dyDescent="0.25">
      <c r="A8">
        <v>1</v>
      </c>
      <c r="B8" t="s">
        <v>127</v>
      </c>
      <c r="C8" t="s">
        <v>31</v>
      </c>
      <c r="D8" t="s">
        <v>9</v>
      </c>
      <c r="E8">
        <v>2</v>
      </c>
      <c r="F8">
        <v>139</v>
      </c>
      <c r="G8">
        <v>1</v>
      </c>
    </row>
    <row r="9" spans="1:7" x14ac:dyDescent="0.25">
      <c r="A9">
        <v>2</v>
      </c>
      <c r="B9" t="s">
        <v>126</v>
      </c>
      <c r="C9" t="s">
        <v>31</v>
      </c>
      <c r="D9" t="s">
        <v>9</v>
      </c>
      <c r="E9">
        <v>2</v>
      </c>
      <c r="F9">
        <v>25</v>
      </c>
      <c r="G9">
        <v>1</v>
      </c>
    </row>
    <row r="10" spans="1:7" x14ac:dyDescent="0.25">
      <c r="A10">
        <v>3</v>
      </c>
      <c r="B10" t="s">
        <v>144</v>
      </c>
      <c r="C10" t="s">
        <v>31</v>
      </c>
      <c r="D10" t="s">
        <v>9</v>
      </c>
      <c r="E10">
        <v>2</v>
      </c>
      <c r="F10">
        <v>9</v>
      </c>
      <c r="G10">
        <v>1</v>
      </c>
    </row>
    <row r="11" spans="1:7" x14ac:dyDescent="0.25">
      <c r="A11">
        <v>4</v>
      </c>
      <c r="B11" t="s">
        <v>154</v>
      </c>
      <c r="C11" t="s">
        <v>31</v>
      </c>
      <c r="D11" t="s">
        <v>9</v>
      </c>
      <c r="E11">
        <v>2</v>
      </c>
      <c r="F11">
        <v>2</v>
      </c>
      <c r="G11">
        <v>1</v>
      </c>
    </row>
    <row r="12" spans="1:7" x14ac:dyDescent="0.25">
      <c r="A12">
        <v>5</v>
      </c>
      <c r="B12" t="s">
        <v>143</v>
      </c>
      <c r="C12" t="s">
        <v>31</v>
      </c>
      <c r="D12" t="s">
        <v>9</v>
      </c>
      <c r="E12">
        <v>2</v>
      </c>
      <c r="F12">
        <v>1</v>
      </c>
      <c r="G12">
        <v>1</v>
      </c>
    </row>
    <row r="13" spans="1:7" x14ac:dyDescent="0.25">
      <c r="A13">
        <v>6</v>
      </c>
      <c r="B13" t="s">
        <v>106</v>
      </c>
      <c r="C13" t="s">
        <v>31</v>
      </c>
      <c r="D13" t="s">
        <v>9</v>
      </c>
      <c r="E13">
        <v>2</v>
      </c>
      <c r="F13">
        <v>51</v>
      </c>
      <c r="G13">
        <v>1</v>
      </c>
    </row>
    <row r="14" spans="1:7" x14ac:dyDescent="0.25">
      <c r="A14">
        <v>1</v>
      </c>
      <c r="B14" t="s">
        <v>127</v>
      </c>
      <c r="C14" t="s">
        <v>56</v>
      </c>
      <c r="D14" t="s">
        <v>30</v>
      </c>
      <c r="E14">
        <v>1</v>
      </c>
      <c r="F14">
        <v>85</v>
      </c>
      <c r="G14">
        <v>2</v>
      </c>
    </row>
    <row r="15" spans="1:7" x14ac:dyDescent="0.25">
      <c r="A15">
        <v>2</v>
      </c>
      <c r="B15" t="s">
        <v>126</v>
      </c>
      <c r="C15" s="2" t="s">
        <v>56</v>
      </c>
      <c r="D15" t="s">
        <v>30</v>
      </c>
      <c r="E15">
        <v>1</v>
      </c>
      <c r="F15" s="2">
        <v>46</v>
      </c>
      <c r="G15">
        <v>2</v>
      </c>
    </row>
    <row r="16" spans="1:7" x14ac:dyDescent="0.25">
      <c r="A16">
        <v>3</v>
      </c>
      <c r="B16" t="s">
        <v>144</v>
      </c>
      <c r="C16" s="2" t="s">
        <v>56</v>
      </c>
      <c r="D16" t="s">
        <v>30</v>
      </c>
      <c r="E16">
        <v>1</v>
      </c>
      <c r="F16" s="2">
        <v>7</v>
      </c>
      <c r="G16">
        <v>2</v>
      </c>
    </row>
    <row r="17" spans="1:7" x14ac:dyDescent="0.25">
      <c r="A17">
        <v>4</v>
      </c>
      <c r="B17" t="s">
        <v>154</v>
      </c>
      <c r="C17" s="2" t="s">
        <v>56</v>
      </c>
      <c r="D17" t="s">
        <v>30</v>
      </c>
      <c r="E17">
        <v>1</v>
      </c>
      <c r="F17" s="2">
        <v>3</v>
      </c>
      <c r="G17">
        <v>2</v>
      </c>
    </row>
    <row r="18" spans="1:7" x14ac:dyDescent="0.25">
      <c r="A18">
        <v>5</v>
      </c>
      <c r="B18" t="s">
        <v>143</v>
      </c>
      <c r="C18" s="2" t="s">
        <v>56</v>
      </c>
      <c r="D18" t="s">
        <v>30</v>
      </c>
      <c r="E18">
        <v>1</v>
      </c>
      <c r="F18" s="2">
        <v>1</v>
      </c>
      <c r="G18">
        <v>2</v>
      </c>
    </row>
    <row r="19" spans="1:7" x14ac:dyDescent="0.25">
      <c r="A19">
        <v>6</v>
      </c>
      <c r="B19" t="s">
        <v>106</v>
      </c>
      <c r="C19" s="2" t="s">
        <v>56</v>
      </c>
      <c r="D19" t="s">
        <v>30</v>
      </c>
      <c r="E19">
        <v>1</v>
      </c>
      <c r="F19" s="2">
        <v>42</v>
      </c>
      <c r="G19">
        <v>2</v>
      </c>
    </row>
    <row r="20" spans="1:7" x14ac:dyDescent="0.25">
      <c r="A20">
        <v>1</v>
      </c>
      <c r="B20" t="s">
        <v>127</v>
      </c>
      <c r="C20" s="2" t="s">
        <v>56</v>
      </c>
      <c r="D20" t="s">
        <v>9</v>
      </c>
      <c r="E20">
        <v>2</v>
      </c>
      <c r="F20" s="2">
        <v>234</v>
      </c>
      <c r="G20">
        <v>2</v>
      </c>
    </row>
    <row r="21" spans="1:7" x14ac:dyDescent="0.25">
      <c r="A21">
        <v>2</v>
      </c>
      <c r="B21" t="s">
        <v>126</v>
      </c>
      <c r="C21" s="2" t="s">
        <v>56</v>
      </c>
      <c r="D21" t="s">
        <v>9</v>
      </c>
      <c r="E21">
        <v>2</v>
      </c>
      <c r="F21" s="2">
        <v>70</v>
      </c>
      <c r="G21">
        <v>2</v>
      </c>
    </row>
    <row r="22" spans="1:7" x14ac:dyDescent="0.25">
      <c r="A22">
        <v>3</v>
      </c>
      <c r="B22" t="s">
        <v>144</v>
      </c>
      <c r="C22" s="2" t="s">
        <v>56</v>
      </c>
      <c r="D22" t="s">
        <v>9</v>
      </c>
      <c r="E22">
        <v>2</v>
      </c>
      <c r="F22" s="2">
        <v>15</v>
      </c>
      <c r="G22">
        <v>2</v>
      </c>
    </row>
    <row r="23" spans="1:7" x14ac:dyDescent="0.25">
      <c r="A23">
        <v>4</v>
      </c>
      <c r="B23" t="s">
        <v>154</v>
      </c>
      <c r="C23" s="2" t="s">
        <v>56</v>
      </c>
      <c r="D23" t="s">
        <v>9</v>
      </c>
      <c r="E23">
        <v>2</v>
      </c>
      <c r="F23" s="2">
        <v>6</v>
      </c>
      <c r="G23">
        <v>2</v>
      </c>
    </row>
    <row r="24" spans="1:7" x14ac:dyDescent="0.25">
      <c r="A24">
        <v>5</v>
      </c>
      <c r="B24" t="s">
        <v>143</v>
      </c>
      <c r="C24" s="2" t="s">
        <v>56</v>
      </c>
      <c r="D24" t="s">
        <v>9</v>
      </c>
      <c r="E24">
        <v>2</v>
      </c>
      <c r="F24" s="2">
        <v>1</v>
      </c>
      <c r="G24">
        <v>2</v>
      </c>
    </row>
    <row r="25" spans="1:7" x14ac:dyDescent="0.25">
      <c r="A25">
        <v>6</v>
      </c>
      <c r="B25" t="s">
        <v>106</v>
      </c>
      <c r="C25" s="2" t="s">
        <v>56</v>
      </c>
      <c r="D25" t="s">
        <v>9</v>
      </c>
      <c r="E25">
        <v>2</v>
      </c>
      <c r="F25" s="2">
        <v>64</v>
      </c>
      <c r="G25">
        <v>2</v>
      </c>
    </row>
    <row r="26" spans="1:7" x14ac:dyDescent="0.25">
      <c r="A26">
        <v>1</v>
      </c>
      <c r="B26" t="s">
        <v>127</v>
      </c>
      <c r="C26" t="s">
        <v>107</v>
      </c>
      <c r="D26" t="s">
        <v>30</v>
      </c>
      <c r="E26">
        <v>1</v>
      </c>
      <c r="F26">
        <v>12</v>
      </c>
      <c r="G26">
        <v>3</v>
      </c>
    </row>
    <row r="27" spans="1:7" x14ac:dyDescent="0.25">
      <c r="A27">
        <v>2</v>
      </c>
      <c r="B27" t="s">
        <v>126</v>
      </c>
      <c r="C27" t="s">
        <v>107</v>
      </c>
      <c r="D27" t="s">
        <v>30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144</v>
      </c>
      <c r="C28" t="s">
        <v>107</v>
      </c>
      <c r="D28" t="s">
        <v>30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154</v>
      </c>
      <c r="C29" t="s">
        <v>107</v>
      </c>
      <c r="D29" t="s">
        <v>30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143</v>
      </c>
      <c r="C30" t="s">
        <v>107</v>
      </c>
      <c r="D30" t="s">
        <v>30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106</v>
      </c>
      <c r="C31" t="s">
        <v>107</v>
      </c>
      <c r="D31" t="s">
        <v>30</v>
      </c>
      <c r="E31">
        <v>1</v>
      </c>
      <c r="F31">
        <v>1</v>
      </c>
      <c r="G31">
        <v>3</v>
      </c>
    </row>
    <row r="32" spans="1:7" x14ac:dyDescent="0.25">
      <c r="A32">
        <v>1</v>
      </c>
      <c r="B32" t="s">
        <v>127</v>
      </c>
      <c r="C32" t="s">
        <v>107</v>
      </c>
      <c r="D32" t="s">
        <v>9</v>
      </c>
      <c r="E32">
        <v>2</v>
      </c>
      <c r="F32">
        <v>39</v>
      </c>
      <c r="G32">
        <v>3</v>
      </c>
    </row>
    <row r="33" spans="1:7" x14ac:dyDescent="0.25">
      <c r="A33">
        <v>2</v>
      </c>
      <c r="B33" t="s">
        <v>126</v>
      </c>
      <c r="C33" t="s">
        <v>107</v>
      </c>
      <c r="D33" t="s">
        <v>9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144</v>
      </c>
      <c r="C34" t="s">
        <v>107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154</v>
      </c>
      <c r="C35" t="s">
        <v>107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143</v>
      </c>
      <c r="C36" t="s">
        <v>107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106</v>
      </c>
      <c r="C37" t="s">
        <v>107</v>
      </c>
      <c r="D37" t="s">
        <v>9</v>
      </c>
      <c r="E37">
        <v>2</v>
      </c>
      <c r="F37">
        <v>1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99</v>
      </c>
      <c r="B1" t="s">
        <v>100</v>
      </c>
      <c r="C1" t="s">
        <v>101</v>
      </c>
      <c r="D1" t="s">
        <v>102</v>
      </c>
      <c r="E1" t="s">
        <v>103</v>
      </c>
      <c r="F1" t="s">
        <v>104</v>
      </c>
      <c r="G1" t="s">
        <v>105</v>
      </c>
    </row>
    <row r="2" spans="1:7" x14ac:dyDescent="0.25">
      <c r="A2">
        <v>1</v>
      </c>
      <c r="B2" t="s">
        <v>127</v>
      </c>
      <c r="C2" t="s">
        <v>31</v>
      </c>
      <c r="D2" t="s">
        <v>30</v>
      </c>
      <c r="E2">
        <v>1</v>
      </c>
      <c r="F2">
        <v>509</v>
      </c>
      <c r="G2">
        <v>1</v>
      </c>
    </row>
    <row r="3" spans="1:7" x14ac:dyDescent="0.25">
      <c r="A3">
        <v>2</v>
      </c>
      <c r="B3" t="s">
        <v>126</v>
      </c>
      <c r="C3" t="s">
        <v>31</v>
      </c>
      <c r="D3" t="s">
        <v>30</v>
      </c>
      <c r="E3">
        <v>1</v>
      </c>
      <c r="F3">
        <v>150</v>
      </c>
      <c r="G3">
        <v>1</v>
      </c>
    </row>
    <row r="4" spans="1:7" x14ac:dyDescent="0.25">
      <c r="A4">
        <v>3</v>
      </c>
      <c r="B4" t="s">
        <v>144</v>
      </c>
      <c r="C4" t="s">
        <v>31</v>
      </c>
      <c r="D4" t="s">
        <v>30</v>
      </c>
      <c r="E4">
        <v>1</v>
      </c>
      <c r="F4">
        <v>26</v>
      </c>
      <c r="G4">
        <v>1</v>
      </c>
    </row>
    <row r="5" spans="1:7" x14ac:dyDescent="0.25">
      <c r="A5">
        <v>4</v>
      </c>
      <c r="B5" t="s">
        <v>154</v>
      </c>
      <c r="C5" t="s">
        <v>31</v>
      </c>
      <c r="D5" t="s">
        <v>30</v>
      </c>
      <c r="E5">
        <v>1</v>
      </c>
      <c r="F5">
        <v>23</v>
      </c>
      <c r="G5">
        <v>1</v>
      </c>
    </row>
    <row r="6" spans="1:7" x14ac:dyDescent="0.25">
      <c r="A6">
        <v>5</v>
      </c>
      <c r="B6" t="s">
        <v>143</v>
      </c>
      <c r="C6" t="s">
        <v>31</v>
      </c>
      <c r="D6" t="s">
        <v>30</v>
      </c>
      <c r="E6">
        <v>1</v>
      </c>
      <c r="F6">
        <v>11</v>
      </c>
      <c r="G6">
        <v>1</v>
      </c>
    </row>
    <row r="7" spans="1:7" x14ac:dyDescent="0.25">
      <c r="A7">
        <v>6</v>
      </c>
      <c r="B7" t="s">
        <v>106</v>
      </c>
      <c r="C7" t="s">
        <v>31</v>
      </c>
      <c r="D7" t="s">
        <v>30</v>
      </c>
      <c r="E7">
        <v>1</v>
      </c>
      <c r="F7">
        <v>244</v>
      </c>
      <c r="G7">
        <v>1</v>
      </c>
    </row>
    <row r="8" spans="1:7" x14ac:dyDescent="0.25">
      <c r="A8">
        <v>1</v>
      </c>
      <c r="B8" t="s">
        <v>127</v>
      </c>
      <c r="C8" t="s">
        <v>31</v>
      </c>
      <c r="D8" t="s">
        <v>9</v>
      </c>
      <c r="E8">
        <v>2</v>
      </c>
      <c r="F8">
        <v>1605</v>
      </c>
      <c r="G8">
        <v>1</v>
      </c>
    </row>
    <row r="9" spans="1:7" x14ac:dyDescent="0.25">
      <c r="A9">
        <v>2</v>
      </c>
      <c r="B9" t="s">
        <v>126</v>
      </c>
      <c r="C9" t="s">
        <v>31</v>
      </c>
      <c r="D9" t="s">
        <v>9</v>
      </c>
      <c r="E9">
        <v>2</v>
      </c>
      <c r="F9">
        <v>200</v>
      </c>
      <c r="G9">
        <v>1</v>
      </c>
    </row>
    <row r="10" spans="1:7" x14ac:dyDescent="0.25">
      <c r="A10">
        <v>3</v>
      </c>
      <c r="B10" t="s">
        <v>144</v>
      </c>
      <c r="C10" t="s">
        <v>31</v>
      </c>
      <c r="D10" t="s">
        <v>9</v>
      </c>
      <c r="E10">
        <v>2</v>
      </c>
      <c r="F10">
        <v>52</v>
      </c>
      <c r="G10">
        <v>1</v>
      </c>
    </row>
    <row r="11" spans="1:7" x14ac:dyDescent="0.25">
      <c r="A11">
        <v>4</v>
      </c>
      <c r="B11" t="s">
        <v>154</v>
      </c>
      <c r="C11" t="s">
        <v>31</v>
      </c>
      <c r="D11" t="s">
        <v>9</v>
      </c>
      <c r="E11">
        <v>2</v>
      </c>
      <c r="F11">
        <v>53</v>
      </c>
      <c r="G11">
        <v>1</v>
      </c>
    </row>
    <row r="12" spans="1:7" x14ac:dyDescent="0.25">
      <c r="A12">
        <v>5</v>
      </c>
      <c r="B12" t="s">
        <v>143</v>
      </c>
      <c r="C12" t="s">
        <v>31</v>
      </c>
      <c r="D12" t="s">
        <v>9</v>
      </c>
      <c r="E12">
        <v>2</v>
      </c>
      <c r="F12">
        <v>16</v>
      </c>
      <c r="G12">
        <v>1</v>
      </c>
    </row>
    <row r="13" spans="1:7" x14ac:dyDescent="0.25">
      <c r="A13">
        <v>6</v>
      </c>
      <c r="B13" t="s">
        <v>106</v>
      </c>
      <c r="C13" t="s">
        <v>31</v>
      </c>
      <c r="D13" t="s">
        <v>9</v>
      </c>
      <c r="E13">
        <v>2</v>
      </c>
      <c r="F13">
        <v>297</v>
      </c>
      <c r="G13">
        <v>1</v>
      </c>
    </row>
    <row r="14" spans="1:7" x14ac:dyDescent="0.25">
      <c r="A14">
        <v>1</v>
      </c>
      <c r="B14" t="s">
        <v>127</v>
      </c>
      <c r="C14" t="s">
        <v>56</v>
      </c>
      <c r="D14" t="s">
        <v>30</v>
      </c>
      <c r="E14">
        <v>1</v>
      </c>
      <c r="F14">
        <v>740</v>
      </c>
      <c r="G14">
        <v>2</v>
      </c>
    </row>
    <row r="15" spans="1:7" x14ac:dyDescent="0.25">
      <c r="A15">
        <v>2</v>
      </c>
      <c r="B15" t="s">
        <v>126</v>
      </c>
      <c r="C15" s="2" t="s">
        <v>56</v>
      </c>
      <c r="D15" t="s">
        <v>30</v>
      </c>
      <c r="E15">
        <v>1</v>
      </c>
      <c r="F15" s="2">
        <v>334</v>
      </c>
      <c r="G15">
        <v>2</v>
      </c>
    </row>
    <row r="16" spans="1:7" x14ac:dyDescent="0.25">
      <c r="A16">
        <v>3</v>
      </c>
      <c r="B16" t="s">
        <v>144</v>
      </c>
      <c r="C16" s="2" t="s">
        <v>56</v>
      </c>
      <c r="D16" t="s">
        <v>30</v>
      </c>
      <c r="E16">
        <v>1</v>
      </c>
      <c r="F16" s="2">
        <v>37</v>
      </c>
      <c r="G16">
        <v>2</v>
      </c>
    </row>
    <row r="17" spans="1:7" x14ac:dyDescent="0.25">
      <c r="A17">
        <v>4</v>
      </c>
      <c r="B17" t="s">
        <v>154</v>
      </c>
      <c r="C17" s="2" t="s">
        <v>56</v>
      </c>
      <c r="D17" t="s">
        <v>30</v>
      </c>
      <c r="E17">
        <v>1</v>
      </c>
      <c r="F17" s="2">
        <v>29</v>
      </c>
      <c r="G17">
        <v>2</v>
      </c>
    </row>
    <row r="18" spans="1:7" x14ac:dyDescent="0.25">
      <c r="A18">
        <v>5</v>
      </c>
      <c r="B18" t="s">
        <v>143</v>
      </c>
      <c r="C18" s="2" t="s">
        <v>56</v>
      </c>
      <c r="D18" t="s">
        <v>30</v>
      </c>
      <c r="E18">
        <v>1</v>
      </c>
      <c r="F18" s="2">
        <v>24</v>
      </c>
      <c r="G18">
        <v>2</v>
      </c>
    </row>
    <row r="19" spans="1:7" x14ac:dyDescent="0.25">
      <c r="A19">
        <v>6</v>
      </c>
      <c r="B19" t="s">
        <v>106</v>
      </c>
      <c r="C19" s="2" t="s">
        <v>56</v>
      </c>
      <c r="D19" t="s">
        <v>30</v>
      </c>
      <c r="E19">
        <v>1</v>
      </c>
      <c r="F19" s="2">
        <v>297</v>
      </c>
      <c r="G19">
        <v>2</v>
      </c>
    </row>
    <row r="20" spans="1:7" x14ac:dyDescent="0.25">
      <c r="A20">
        <v>1</v>
      </c>
      <c r="B20" t="s">
        <v>127</v>
      </c>
      <c r="C20" s="2" t="s">
        <v>56</v>
      </c>
      <c r="D20" t="s">
        <v>9</v>
      </c>
      <c r="E20">
        <v>2</v>
      </c>
      <c r="F20" s="2">
        <v>2269</v>
      </c>
      <c r="G20">
        <v>2</v>
      </c>
    </row>
    <row r="21" spans="1:7" x14ac:dyDescent="0.25">
      <c r="A21">
        <v>2</v>
      </c>
      <c r="B21" t="s">
        <v>126</v>
      </c>
      <c r="C21" s="2" t="s">
        <v>56</v>
      </c>
      <c r="D21" t="s">
        <v>9</v>
      </c>
      <c r="E21">
        <v>2</v>
      </c>
      <c r="F21" s="2">
        <v>518</v>
      </c>
      <c r="G21">
        <v>2</v>
      </c>
    </row>
    <row r="22" spans="1:7" x14ac:dyDescent="0.25">
      <c r="A22">
        <v>3</v>
      </c>
      <c r="B22" t="s">
        <v>144</v>
      </c>
      <c r="C22" s="2" t="s">
        <v>56</v>
      </c>
      <c r="D22" t="s">
        <v>9</v>
      </c>
      <c r="E22">
        <v>2</v>
      </c>
      <c r="F22" s="2">
        <v>84</v>
      </c>
      <c r="G22">
        <v>2</v>
      </c>
    </row>
    <row r="23" spans="1:7" x14ac:dyDescent="0.25">
      <c r="A23">
        <v>4</v>
      </c>
      <c r="B23" t="s">
        <v>154</v>
      </c>
      <c r="C23" s="2" t="s">
        <v>56</v>
      </c>
      <c r="D23" t="s">
        <v>9</v>
      </c>
      <c r="E23">
        <v>2</v>
      </c>
      <c r="F23" s="2">
        <v>62</v>
      </c>
      <c r="G23">
        <v>2</v>
      </c>
    </row>
    <row r="24" spans="1:7" x14ac:dyDescent="0.25">
      <c r="A24">
        <v>5</v>
      </c>
      <c r="B24" t="s">
        <v>143</v>
      </c>
      <c r="C24" s="2" t="s">
        <v>56</v>
      </c>
      <c r="D24" t="s">
        <v>9</v>
      </c>
      <c r="E24">
        <v>2</v>
      </c>
      <c r="F24" s="2">
        <v>49</v>
      </c>
      <c r="G24">
        <v>2</v>
      </c>
    </row>
    <row r="25" spans="1:7" x14ac:dyDescent="0.25">
      <c r="A25">
        <v>6</v>
      </c>
      <c r="B25" t="s">
        <v>106</v>
      </c>
      <c r="C25" s="2" t="s">
        <v>56</v>
      </c>
      <c r="D25" t="s">
        <v>9</v>
      </c>
      <c r="E25">
        <v>2</v>
      </c>
      <c r="F25" s="2">
        <v>373</v>
      </c>
      <c r="G25">
        <v>2</v>
      </c>
    </row>
    <row r="26" spans="1:7" x14ac:dyDescent="0.25">
      <c r="A26">
        <v>1</v>
      </c>
      <c r="B26" t="s">
        <v>127</v>
      </c>
      <c r="C26" t="s">
        <v>107</v>
      </c>
      <c r="D26" t="s">
        <v>30</v>
      </c>
      <c r="E26">
        <v>1</v>
      </c>
      <c r="F26">
        <v>137</v>
      </c>
      <c r="G26">
        <v>3</v>
      </c>
    </row>
    <row r="27" spans="1:7" x14ac:dyDescent="0.25">
      <c r="A27">
        <v>2</v>
      </c>
      <c r="B27" t="s">
        <v>126</v>
      </c>
      <c r="C27" t="s">
        <v>107</v>
      </c>
      <c r="D27" t="s">
        <v>30</v>
      </c>
      <c r="E27">
        <v>1</v>
      </c>
      <c r="F27">
        <v>19</v>
      </c>
      <c r="G27">
        <v>3</v>
      </c>
    </row>
    <row r="28" spans="1:7" x14ac:dyDescent="0.25">
      <c r="A28">
        <v>3</v>
      </c>
      <c r="B28" t="s">
        <v>144</v>
      </c>
      <c r="C28" t="s">
        <v>107</v>
      </c>
      <c r="D28" t="s">
        <v>30</v>
      </c>
      <c r="E28">
        <v>1</v>
      </c>
      <c r="F28">
        <v>9</v>
      </c>
      <c r="G28">
        <v>3</v>
      </c>
    </row>
    <row r="29" spans="1:7" x14ac:dyDescent="0.25">
      <c r="A29">
        <v>4</v>
      </c>
      <c r="B29" t="s">
        <v>154</v>
      </c>
      <c r="C29" t="s">
        <v>107</v>
      </c>
      <c r="D29" t="s">
        <v>30</v>
      </c>
      <c r="E29">
        <v>1</v>
      </c>
      <c r="F29">
        <v>3</v>
      </c>
      <c r="G29">
        <v>3</v>
      </c>
    </row>
    <row r="30" spans="1:7" x14ac:dyDescent="0.25">
      <c r="A30">
        <v>5</v>
      </c>
      <c r="B30" t="s">
        <v>143</v>
      </c>
      <c r="C30" t="s">
        <v>107</v>
      </c>
      <c r="D30" t="s">
        <v>30</v>
      </c>
      <c r="E30">
        <v>1</v>
      </c>
      <c r="F30">
        <v>1</v>
      </c>
      <c r="G30">
        <v>3</v>
      </c>
    </row>
    <row r="31" spans="1:7" x14ac:dyDescent="0.25">
      <c r="A31">
        <v>6</v>
      </c>
      <c r="B31" t="s">
        <v>106</v>
      </c>
      <c r="C31" t="s">
        <v>107</v>
      </c>
      <c r="D31" t="s">
        <v>30</v>
      </c>
      <c r="E31">
        <v>1</v>
      </c>
      <c r="F31">
        <v>10</v>
      </c>
      <c r="G31">
        <v>3</v>
      </c>
    </row>
    <row r="32" spans="1:7" x14ac:dyDescent="0.25">
      <c r="A32">
        <v>1</v>
      </c>
      <c r="B32" t="s">
        <v>127</v>
      </c>
      <c r="C32" t="s">
        <v>107</v>
      </c>
      <c r="D32" t="s">
        <v>9</v>
      </c>
      <c r="E32">
        <v>2</v>
      </c>
      <c r="F32">
        <v>407</v>
      </c>
      <c r="G32">
        <v>3</v>
      </c>
    </row>
    <row r="33" spans="1:7" x14ac:dyDescent="0.25">
      <c r="A33">
        <v>2</v>
      </c>
      <c r="B33" t="s">
        <v>126</v>
      </c>
      <c r="C33" t="s">
        <v>107</v>
      </c>
      <c r="D33" t="s">
        <v>9</v>
      </c>
      <c r="E33">
        <v>2</v>
      </c>
      <c r="F33">
        <v>19</v>
      </c>
      <c r="G33">
        <v>3</v>
      </c>
    </row>
    <row r="34" spans="1:7" x14ac:dyDescent="0.25">
      <c r="A34">
        <v>3</v>
      </c>
      <c r="B34" t="s">
        <v>144</v>
      </c>
      <c r="C34" t="s">
        <v>107</v>
      </c>
      <c r="D34" t="s">
        <v>9</v>
      </c>
      <c r="E34">
        <v>2</v>
      </c>
      <c r="F34">
        <v>20</v>
      </c>
      <c r="G34">
        <v>3</v>
      </c>
    </row>
    <row r="35" spans="1:7" x14ac:dyDescent="0.25">
      <c r="A35">
        <v>4</v>
      </c>
      <c r="B35" t="s">
        <v>154</v>
      </c>
      <c r="C35" t="s">
        <v>107</v>
      </c>
      <c r="D35" t="s">
        <v>9</v>
      </c>
      <c r="E35">
        <v>2</v>
      </c>
      <c r="F35">
        <v>6</v>
      </c>
      <c r="G35">
        <v>3</v>
      </c>
    </row>
    <row r="36" spans="1:7" x14ac:dyDescent="0.25">
      <c r="A36">
        <v>5</v>
      </c>
      <c r="B36" t="s">
        <v>143</v>
      </c>
      <c r="C36" t="s">
        <v>107</v>
      </c>
      <c r="D36" t="s">
        <v>9</v>
      </c>
      <c r="E36">
        <v>2</v>
      </c>
      <c r="F36">
        <v>4</v>
      </c>
      <c r="G36">
        <v>3</v>
      </c>
    </row>
    <row r="37" spans="1:7" x14ac:dyDescent="0.25">
      <c r="A37">
        <v>6</v>
      </c>
      <c r="B37" t="s">
        <v>106</v>
      </c>
      <c r="C37" t="s">
        <v>107</v>
      </c>
      <c r="D37" t="s">
        <v>9</v>
      </c>
      <c r="E37">
        <v>2</v>
      </c>
      <c r="F37">
        <v>14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99</v>
      </c>
      <c r="B1" t="s">
        <v>0</v>
      </c>
      <c r="C1" t="s">
        <v>58</v>
      </c>
      <c r="D1" t="s">
        <v>108</v>
      </c>
      <c r="E1" t="s">
        <v>55</v>
      </c>
    </row>
    <row r="2" spans="1:5" x14ac:dyDescent="0.25">
      <c r="A2">
        <v>1</v>
      </c>
      <c r="B2" t="s">
        <v>128</v>
      </c>
      <c r="C2">
        <v>2369</v>
      </c>
      <c r="D2">
        <v>2133</v>
      </c>
      <c r="E2">
        <v>737</v>
      </c>
    </row>
    <row r="3" spans="1:5" x14ac:dyDescent="0.25">
      <c r="A3">
        <v>2</v>
      </c>
      <c r="B3" t="s">
        <v>129</v>
      </c>
      <c r="C3">
        <v>900</v>
      </c>
      <c r="D3">
        <v>708</v>
      </c>
      <c r="E3">
        <v>45</v>
      </c>
    </row>
    <row r="4" spans="1:5" x14ac:dyDescent="0.25">
      <c r="A4">
        <v>3</v>
      </c>
      <c r="B4" t="s">
        <v>130</v>
      </c>
      <c r="C4">
        <v>270</v>
      </c>
      <c r="D4">
        <v>214</v>
      </c>
      <c r="E4">
        <v>158</v>
      </c>
    </row>
    <row r="5" spans="1:5" x14ac:dyDescent="0.25">
      <c r="A5" s="2">
        <v>4</v>
      </c>
      <c r="B5" s="2" t="s">
        <v>147</v>
      </c>
      <c r="C5" s="2">
        <v>161</v>
      </c>
      <c r="D5" s="2">
        <v>136</v>
      </c>
      <c r="E5" s="2">
        <v>58</v>
      </c>
    </row>
    <row r="6" spans="1:5" x14ac:dyDescent="0.25">
      <c r="A6" s="2">
        <v>5</v>
      </c>
      <c r="B6" s="2" t="s">
        <v>146</v>
      </c>
      <c r="C6" s="2">
        <v>149</v>
      </c>
      <c r="D6" s="2">
        <v>125</v>
      </c>
      <c r="E6" s="2">
        <v>14</v>
      </c>
    </row>
    <row r="7" spans="1:5" x14ac:dyDescent="0.25">
      <c r="A7" s="2">
        <v>6</v>
      </c>
      <c r="B7" s="2" t="s">
        <v>106</v>
      </c>
      <c r="C7" s="2">
        <v>350</v>
      </c>
      <c r="D7" s="2">
        <v>326</v>
      </c>
      <c r="E7" s="2">
        <v>94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99</v>
      </c>
      <c r="B1" t="s">
        <v>0</v>
      </c>
      <c r="C1" t="s">
        <v>60</v>
      </c>
      <c r="D1" t="s">
        <v>108</v>
      </c>
      <c r="E1" t="s">
        <v>55</v>
      </c>
    </row>
    <row r="2" spans="1:5" x14ac:dyDescent="0.25">
      <c r="A2" s="2">
        <v>1</v>
      </c>
      <c r="B2" s="2" t="s">
        <v>128</v>
      </c>
      <c r="C2" s="2">
        <v>36</v>
      </c>
      <c r="D2" s="2">
        <v>23</v>
      </c>
      <c r="E2" s="2">
        <v>5</v>
      </c>
    </row>
    <row r="3" spans="1:5" x14ac:dyDescent="0.25">
      <c r="A3" s="2">
        <v>2</v>
      </c>
      <c r="B3" s="2" t="s">
        <v>155</v>
      </c>
      <c r="C3" s="2">
        <v>9</v>
      </c>
      <c r="D3" s="2">
        <v>5</v>
      </c>
      <c r="E3" s="2">
        <v>0</v>
      </c>
    </row>
    <row r="4" spans="1:5" x14ac:dyDescent="0.25">
      <c r="A4" s="2">
        <v>3</v>
      </c>
      <c r="B4" s="2" t="s">
        <v>156</v>
      </c>
      <c r="C4" s="2">
        <v>9</v>
      </c>
      <c r="D4" s="2">
        <v>5</v>
      </c>
      <c r="E4" s="2">
        <v>0</v>
      </c>
    </row>
    <row r="5" spans="1:5" x14ac:dyDescent="0.25">
      <c r="A5" s="2">
        <v>4</v>
      </c>
      <c r="B5" s="2" t="s">
        <v>146</v>
      </c>
      <c r="C5" s="2">
        <v>8</v>
      </c>
      <c r="D5" s="2">
        <v>3</v>
      </c>
      <c r="E5" s="2">
        <v>1</v>
      </c>
    </row>
    <row r="6" spans="1:5" x14ac:dyDescent="0.25">
      <c r="A6" s="2">
        <v>5</v>
      </c>
      <c r="B6" s="2" t="s">
        <v>129</v>
      </c>
      <c r="C6" s="2">
        <v>8</v>
      </c>
      <c r="D6" s="2">
        <v>6</v>
      </c>
      <c r="E6" s="2">
        <v>0</v>
      </c>
    </row>
    <row r="7" spans="1:5" x14ac:dyDescent="0.25">
      <c r="A7" s="2">
        <v>6</v>
      </c>
      <c r="B7" s="2" t="s">
        <v>106</v>
      </c>
      <c r="C7" s="2">
        <v>44</v>
      </c>
      <c r="D7" s="2">
        <v>17</v>
      </c>
      <c r="E7" s="2">
        <v>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123</v>
      </c>
      <c r="B1" t="s">
        <v>124</v>
      </c>
      <c r="C1" t="s">
        <v>125</v>
      </c>
    </row>
    <row r="2" spans="1:3" x14ac:dyDescent="0.25">
      <c r="A2" s="1" t="s">
        <v>151</v>
      </c>
      <c r="B2" s="1" t="s">
        <v>152</v>
      </c>
      <c r="C2" s="1" t="s">
        <v>153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104</v>
      </c>
      <c r="B1" t="s">
        <v>122</v>
      </c>
      <c r="C1" t="s">
        <v>114</v>
      </c>
      <c r="D1" t="s">
        <v>99</v>
      </c>
    </row>
    <row r="2" spans="1:4" x14ac:dyDescent="0.25">
      <c r="A2">
        <v>1</v>
      </c>
      <c r="B2" t="s">
        <v>92</v>
      </c>
      <c r="C2" t="s">
        <v>66</v>
      </c>
      <c r="D2">
        <v>1</v>
      </c>
    </row>
    <row r="3" spans="1:4" x14ac:dyDescent="0.25">
      <c r="A3">
        <v>0</v>
      </c>
      <c r="B3" t="s">
        <v>92</v>
      </c>
      <c r="C3" t="s">
        <v>94</v>
      </c>
      <c r="D3">
        <v>2</v>
      </c>
    </row>
    <row r="4" spans="1:4" x14ac:dyDescent="0.25">
      <c r="A4">
        <v>9</v>
      </c>
      <c r="B4" t="s">
        <v>92</v>
      </c>
      <c r="C4" t="s">
        <v>65</v>
      </c>
      <c r="D4">
        <v>3</v>
      </c>
    </row>
    <row r="5" spans="1:4" x14ac:dyDescent="0.25">
      <c r="A5">
        <v>1</v>
      </c>
      <c r="B5" t="s">
        <v>92</v>
      </c>
      <c r="C5" t="s">
        <v>93</v>
      </c>
      <c r="D5">
        <v>4</v>
      </c>
    </row>
    <row r="6" spans="1:4" x14ac:dyDescent="0.25">
      <c r="A6">
        <v>1272</v>
      </c>
      <c r="B6" t="s">
        <v>52</v>
      </c>
      <c r="C6" t="s">
        <v>66</v>
      </c>
      <c r="D6">
        <v>1</v>
      </c>
    </row>
    <row r="7" spans="1:4" x14ac:dyDescent="0.25">
      <c r="A7">
        <v>6</v>
      </c>
      <c r="B7" t="s">
        <v>52</v>
      </c>
      <c r="C7" t="s">
        <v>94</v>
      </c>
      <c r="D7">
        <v>2</v>
      </c>
    </row>
    <row r="8" spans="1:4" x14ac:dyDescent="0.25">
      <c r="A8">
        <v>1</v>
      </c>
      <c r="B8" t="s">
        <v>52</v>
      </c>
      <c r="C8" t="s">
        <v>65</v>
      </c>
      <c r="D8">
        <v>3</v>
      </c>
    </row>
    <row r="9" spans="1:4" x14ac:dyDescent="0.25">
      <c r="A9">
        <v>3</v>
      </c>
      <c r="B9" t="s">
        <v>52</v>
      </c>
      <c r="C9" t="s">
        <v>93</v>
      </c>
      <c r="D9">
        <v>4</v>
      </c>
    </row>
    <row r="10" spans="1:4" x14ac:dyDescent="0.25">
      <c r="A10">
        <v>429</v>
      </c>
      <c r="B10" t="s">
        <v>53</v>
      </c>
      <c r="C10" t="s">
        <v>66</v>
      </c>
      <c r="D10">
        <v>1</v>
      </c>
    </row>
    <row r="11" spans="1:4" x14ac:dyDescent="0.25">
      <c r="A11">
        <v>1</v>
      </c>
      <c r="B11" t="s">
        <v>53</v>
      </c>
      <c r="C11" t="s">
        <v>94</v>
      </c>
      <c r="D11">
        <v>2</v>
      </c>
    </row>
    <row r="12" spans="1:4" x14ac:dyDescent="0.25">
      <c r="A12">
        <v>10</v>
      </c>
      <c r="B12" t="s">
        <v>53</v>
      </c>
      <c r="C12" t="s">
        <v>65</v>
      </c>
      <c r="D12">
        <v>3</v>
      </c>
    </row>
    <row r="13" spans="1:4" x14ac:dyDescent="0.25">
      <c r="A13">
        <v>11</v>
      </c>
      <c r="B13" t="s">
        <v>53</v>
      </c>
      <c r="C13" t="s">
        <v>93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 v.2</dc:title>
  <dc:creator>Sebastian</dc:creator>
  <cp:lastModifiedBy>Jankowska Małgorzata</cp:lastModifiedBy>
  <cp:lastPrinted>2017-09-26T13:42:56Z</cp:lastPrinted>
  <dcterms:created xsi:type="dcterms:W3CDTF">2014-07-29T18:33:30Z</dcterms:created>
  <dcterms:modified xsi:type="dcterms:W3CDTF">2018-01-15T11:15:05Z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