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arka\users2$\egerwatowska\My Documents\2019\Wykaz dotacji do publikacji\"/>
    </mc:Choice>
  </mc:AlternateContent>
  <bookViews>
    <workbookView xWindow="0" yWindow="60" windowWidth="19140" windowHeight="11955"/>
  </bookViews>
  <sheets>
    <sheet name="do zatwierdzenia do Ministra" sheetId="2" r:id="rId1"/>
    <sheet name="Arkusz1" sheetId="1" r:id="rId2"/>
    <sheet name="Arkusz3" sheetId="3" r:id="rId3"/>
  </sheets>
  <definedNames>
    <definedName name="_xlnm._FilterDatabase" localSheetId="1" hidden="1">Arkusz1!#REF!</definedName>
  </definedNames>
  <calcPr calcId="152511"/>
</workbook>
</file>

<file path=xl/calcChain.xml><?xml version="1.0" encoding="utf-8"?>
<calcChain xmlns="http://schemas.openxmlformats.org/spreadsheetml/2006/main">
  <c r="F38" i="2" l="1"/>
  <c r="G38" i="2"/>
  <c r="H38" i="2"/>
  <c r="I38" i="2"/>
  <c r="J38" i="2"/>
  <c r="K38" i="2"/>
  <c r="E38" i="2"/>
  <c r="F44" i="2"/>
  <c r="G44" i="2"/>
  <c r="H44" i="2"/>
  <c r="I44" i="2"/>
  <c r="J44" i="2"/>
  <c r="K44" i="2"/>
  <c r="E44" i="2"/>
  <c r="D45" i="2"/>
  <c r="C45" i="2" s="1"/>
  <c r="F181" i="2"/>
  <c r="G181" i="2"/>
  <c r="H181" i="2"/>
  <c r="I181" i="2"/>
  <c r="J181" i="2"/>
  <c r="K181" i="2"/>
  <c r="E181" i="2"/>
  <c r="D182" i="2"/>
  <c r="C182" i="2" s="1"/>
  <c r="D178" i="2"/>
  <c r="C178" i="2" s="1"/>
  <c r="D166" i="2"/>
  <c r="C166" i="2" s="1"/>
  <c r="K165" i="2"/>
  <c r="J165" i="2"/>
  <c r="I165" i="2"/>
  <c r="H165" i="2"/>
  <c r="G165" i="2"/>
  <c r="F165" i="2"/>
  <c r="E165" i="2"/>
  <c r="D172" i="2"/>
  <c r="C172" i="2" s="1"/>
  <c r="K171" i="2"/>
  <c r="J171" i="2"/>
  <c r="I171" i="2"/>
  <c r="H171" i="2"/>
  <c r="G171" i="2"/>
  <c r="F171" i="2"/>
  <c r="E171" i="2"/>
  <c r="D162" i="2"/>
  <c r="C162" i="2" s="1"/>
  <c r="K161" i="2"/>
  <c r="J161" i="2"/>
  <c r="I161" i="2"/>
  <c r="H161" i="2"/>
  <c r="G161" i="2"/>
  <c r="F161" i="2"/>
  <c r="E161" i="2"/>
  <c r="F146" i="2"/>
  <c r="G146" i="2"/>
  <c r="H146" i="2"/>
  <c r="I146" i="2"/>
  <c r="J146" i="2"/>
  <c r="K146" i="2"/>
  <c r="E146" i="2"/>
  <c r="D147" i="2"/>
  <c r="C147" i="2" s="1"/>
  <c r="D143" i="2"/>
  <c r="C143" i="2" s="1"/>
  <c r="D142" i="2"/>
  <c r="C142" i="2" s="1"/>
  <c r="K141" i="2"/>
  <c r="J141" i="2"/>
  <c r="I141" i="2"/>
  <c r="H141" i="2"/>
  <c r="G141" i="2"/>
  <c r="F141" i="2"/>
  <c r="E141" i="2"/>
  <c r="D168" i="2"/>
  <c r="C168" i="2" s="1"/>
  <c r="K167" i="2"/>
  <c r="J167" i="2"/>
  <c r="I167" i="2"/>
  <c r="H167" i="2"/>
  <c r="G167" i="2"/>
  <c r="F167" i="2"/>
  <c r="E167" i="2"/>
  <c r="D133" i="2"/>
  <c r="C133" i="2" s="1"/>
  <c r="F113" i="2"/>
  <c r="G113" i="2"/>
  <c r="H113" i="2"/>
  <c r="I113" i="2"/>
  <c r="J113" i="2"/>
  <c r="K113" i="2"/>
  <c r="E113" i="2"/>
  <c r="D125" i="2"/>
  <c r="C125" i="2" s="1"/>
  <c r="D124" i="2"/>
  <c r="C124" i="2" s="1"/>
  <c r="D123" i="2"/>
  <c r="C123" i="2" s="1"/>
  <c r="D112" i="2"/>
  <c r="C112" i="2" s="1"/>
  <c r="D111" i="2"/>
  <c r="C111" i="2" s="1"/>
  <c r="D110" i="2"/>
  <c r="C110" i="2" s="1"/>
  <c r="K109" i="2"/>
  <c r="J109" i="2"/>
  <c r="I109" i="2"/>
  <c r="H109" i="2"/>
  <c r="G109" i="2"/>
  <c r="F109" i="2"/>
  <c r="E109" i="2"/>
  <c r="F92" i="2"/>
  <c r="G92" i="2"/>
  <c r="H92" i="2"/>
  <c r="I92" i="2"/>
  <c r="J92" i="2"/>
  <c r="K92" i="2"/>
  <c r="E92" i="2"/>
  <c r="D97" i="2"/>
  <c r="C97" i="2" s="1"/>
  <c r="D96" i="2"/>
  <c r="C96" i="2" s="1"/>
  <c r="D95" i="2"/>
  <c r="C95" i="2" s="1"/>
  <c r="D94" i="2"/>
  <c r="C94" i="2" s="1"/>
  <c r="D93" i="2"/>
  <c r="C93" i="2" s="1"/>
  <c r="E115" i="2"/>
  <c r="D117" i="2"/>
  <c r="C117" i="2" s="1"/>
  <c r="D74" i="2"/>
  <c r="C74" i="2" s="1"/>
  <c r="D75" i="2"/>
  <c r="C75" i="2" s="1"/>
  <c r="D76" i="2"/>
  <c r="C76" i="2" s="1"/>
  <c r="D83" i="2"/>
  <c r="C83" i="2" s="1"/>
  <c r="D84" i="2"/>
  <c r="C84" i="2" s="1"/>
  <c r="D85" i="2"/>
  <c r="C85" i="2" s="1"/>
  <c r="E80" i="2"/>
  <c r="D87" i="2"/>
  <c r="C87" i="2" s="1"/>
  <c r="D53" i="2"/>
  <c r="C53" i="2" s="1"/>
  <c r="K52" i="2"/>
  <c r="J52" i="2"/>
  <c r="I52" i="2"/>
  <c r="H52" i="2"/>
  <c r="G52" i="2"/>
  <c r="F52" i="2"/>
  <c r="E52" i="2"/>
  <c r="D46" i="2"/>
  <c r="C46" i="2" s="1"/>
  <c r="D50" i="2"/>
  <c r="C50" i="2" s="1"/>
  <c r="K49" i="2"/>
  <c r="J49" i="2"/>
  <c r="I49" i="2"/>
  <c r="H49" i="2"/>
  <c r="G49" i="2"/>
  <c r="F49" i="2"/>
  <c r="E49" i="2"/>
  <c r="D48" i="2"/>
  <c r="C48" i="2" s="1"/>
  <c r="K47" i="2"/>
  <c r="J47" i="2"/>
  <c r="I47" i="2"/>
  <c r="H47" i="2"/>
  <c r="G47" i="2"/>
  <c r="F47" i="2"/>
  <c r="E47" i="2"/>
  <c r="D43" i="2"/>
  <c r="C43" i="2" s="1"/>
  <c r="K42" i="2"/>
  <c r="J42" i="2"/>
  <c r="I42" i="2"/>
  <c r="H42" i="2"/>
  <c r="G42" i="2"/>
  <c r="F42" i="2"/>
  <c r="E42" i="2"/>
  <c r="E54" i="2"/>
  <c r="F54" i="2"/>
  <c r="G54" i="2"/>
  <c r="H54" i="2"/>
  <c r="I54" i="2"/>
  <c r="J54" i="2"/>
  <c r="K54" i="2"/>
  <c r="D55" i="2"/>
  <c r="C55" i="2" s="1"/>
  <c r="E57" i="2"/>
  <c r="E56" i="2" s="1"/>
  <c r="F57" i="2"/>
  <c r="F56" i="2" s="1"/>
  <c r="G57" i="2"/>
  <c r="G56" i="2" s="1"/>
  <c r="H57" i="2"/>
  <c r="H56" i="2" s="1"/>
  <c r="I57" i="2"/>
  <c r="I56" i="2" s="1"/>
  <c r="J57" i="2"/>
  <c r="J56" i="2" s="1"/>
  <c r="K57" i="2"/>
  <c r="K56" i="2" s="1"/>
  <c r="D58" i="2"/>
  <c r="C58" i="2" s="1"/>
  <c r="E60" i="2"/>
  <c r="F60" i="2"/>
  <c r="G60" i="2"/>
  <c r="H60" i="2"/>
  <c r="I60" i="2"/>
  <c r="J60" i="2"/>
  <c r="K60" i="2"/>
  <c r="D61" i="2"/>
  <c r="C61" i="2" s="1"/>
  <c r="E62" i="2"/>
  <c r="F62" i="2"/>
  <c r="G62" i="2"/>
  <c r="H62" i="2"/>
  <c r="I62" i="2"/>
  <c r="J62" i="2"/>
  <c r="K62" i="2"/>
  <c r="D63" i="2"/>
  <c r="C63" i="2" s="1"/>
  <c r="D64" i="2"/>
  <c r="C64" i="2" s="1"/>
  <c r="D161" i="2" l="1"/>
  <c r="C161" i="2" s="1"/>
  <c r="D171" i="2"/>
  <c r="C171" i="2" s="1"/>
  <c r="D165" i="2"/>
  <c r="C165" i="2" s="1"/>
  <c r="D167" i="2"/>
  <c r="C167" i="2" s="1"/>
  <c r="D141" i="2"/>
  <c r="C141" i="2" s="1"/>
  <c r="E51" i="2"/>
  <c r="G41" i="2"/>
  <c r="H41" i="2"/>
  <c r="I41" i="2"/>
  <c r="E41" i="2"/>
  <c r="F41" i="2"/>
  <c r="J41" i="2"/>
  <c r="K41" i="2"/>
  <c r="D109" i="2"/>
  <c r="C109" i="2" s="1"/>
  <c r="I51" i="2"/>
  <c r="F51" i="2"/>
  <c r="H51" i="2"/>
  <c r="D52" i="2"/>
  <c r="C52" i="2" s="1"/>
  <c r="G51" i="2"/>
  <c r="K51" i="2"/>
  <c r="J51" i="2"/>
  <c r="D62" i="2"/>
  <c r="C62" i="2" s="1"/>
  <c r="D44" i="2"/>
  <c r="C44" i="2" s="1"/>
  <c r="D47" i="2"/>
  <c r="C47" i="2" s="1"/>
  <c r="D49" i="2"/>
  <c r="C49" i="2" s="1"/>
  <c r="D42" i="2"/>
  <c r="C42" i="2" s="1"/>
  <c r="D56" i="2"/>
  <c r="C56" i="2" s="1"/>
  <c r="D57" i="2"/>
  <c r="C57" i="2" s="1"/>
  <c r="D60" i="2"/>
  <c r="C60" i="2" s="1"/>
  <c r="D54" i="2"/>
  <c r="C54" i="2" s="1"/>
  <c r="G169" i="2"/>
  <c r="G163" i="2"/>
  <c r="G157" i="2"/>
  <c r="G155" i="2"/>
  <c r="G153" i="2"/>
  <c r="G151" i="2"/>
  <c r="G149" i="2"/>
  <c r="H144" i="2"/>
  <c r="G139" i="2"/>
  <c r="G136" i="2"/>
  <c r="G67" i="2"/>
  <c r="D51" i="2" l="1"/>
  <c r="C51" i="2" s="1"/>
  <c r="D41" i="2"/>
  <c r="C41" i="2" s="1"/>
  <c r="F176" i="2"/>
  <c r="G119" i="2"/>
  <c r="D120" i="2"/>
  <c r="C120" i="2" s="1"/>
  <c r="K119" i="2"/>
  <c r="J119" i="2"/>
  <c r="I119" i="2"/>
  <c r="H119" i="2"/>
  <c r="F119" i="2"/>
  <c r="E119" i="2"/>
  <c r="I106" i="2"/>
  <c r="D108" i="2"/>
  <c r="C108" i="2" s="1"/>
  <c r="D107" i="2"/>
  <c r="C107" i="2" s="1"/>
  <c r="K106" i="2"/>
  <c r="J106" i="2"/>
  <c r="H106" i="2"/>
  <c r="G106" i="2"/>
  <c r="F106" i="2"/>
  <c r="E106" i="2"/>
  <c r="K155" i="2"/>
  <c r="J155" i="2"/>
  <c r="I155" i="2"/>
  <c r="H155" i="2"/>
  <c r="F155" i="2"/>
  <c r="E155" i="2"/>
  <c r="D156" i="2"/>
  <c r="C156" i="2" s="1"/>
  <c r="K151" i="2"/>
  <c r="J151" i="2"/>
  <c r="I151" i="2"/>
  <c r="H151" i="2"/>
  <c r="F151" i="2"/>
  <c r="E151" i="2"/>
  <c r="D140" i="2"/>
  <c r="C140" i="2" s="1"/>
  <c r="K139" i="2"/>
  <c r="J139" i="2"/>
  <c r="I139" i="2"/>
  <c r="H139" i="2"/>
  <c r="F139" i="2"/>
  <c r="E139" i="2"/>
  <c r="K144" i="2"/>
  <c r="J144" i="2"/>
  <c r="I144" i="2"/>
  <c r="G144" i="2"/>
  <c r="F144" i="2"/>
  <c r="E144" i="2"/>
  <c r="D145" i="2"/>
  <c r="C145" i="2" s="1"/>
  <c r="K136" i="2"/>
  <c r="J136" i="2"/>
  <c r="I136" i="2"/>
  <c r="H136" i="2"/>
  <c r="F136" i="2"/>
  <c r="E136" i="2"/>
  <c r="D138" i="2"/>
  <c r="C138" i="2" s="1"/>
  <c r="D137" i="2"/>
  <c r="C137" i="2" s="1"/>
  <c r="J67" i="2"/>
  <c r="D186" i="2"/>
  <c r="C186" i="2" s="1"/>
  <c r="D106" i="2" l="1"/>
  <c r="C106" i="2" s="1"/>
  <c r="D119" i="2"/>
  <c r="C119" i="2" s="1"/>
  <c r="D155" i="2"/>
  <c r="C155" i="2" s="1"/>
  <c r="D136" i="2"/>
  <c r="D183" i="2"/>
  <c r="C183" i="2" s="1"/>
  <c r="F175" i="2"/>
  <c r="G129" i="2"/>
  <c r="D132" i="2"/>
  <c r="C132" i="2" s="1"/>
  <c r="K39" i="2"/>
  <c r="J39" i="2"/>
  <c r="I39" i="2"/>
  <c r="H39" i="2"/>
  <c r="G39" i="2"/>
  <c r="F39" i="2"/>
  <c r="E39" i="2"/>
  <c r="D40" i="2"/>
  <c r="C40" i="2" s="1"/>
  <c r="D181" i="2" l="1"/>
  <c r="C181" i="2" s="1"/>
  <c r="D39" i="2"/>
  <c r="C39" i="2" s="1"/>
  <c r="D17" i="2"/>
  <c r="C14" i="2"/>
  <c r="C15" i="2"/>
  <c r="C16" i="2"/>
  <c r="C28" i="2"/>
  <c r="C27" i="2"/>
  <c r="C26" i="2"/>
  <c r="C25" i="2"/>
  <c r="C24" i="2"/>
  <c r="C23" i="2"/>
  <c r="C22" i="2"/>
  <c r="C21" i="2"/>
  <c r="C20" i="2"/>
  <c r="C19" i="2"/>
  <c r="C18" i="2"/>
  <c r="C29" i="2"/>
  <c r="E17" i="2"/>
  <c r="E13" i="2"/>
  <c r="E11" i="2" s="1"/>
  <c r="D13" i="2"/>
  <c r="D11" i="2" s="1"/>
  <c r="G185" i="2"/>
  <c r="G184" i="2" s="1"/>
  <c r="E149" i="2"/>
  <c r="K149" i="2"/>
  <c r="J149" i="2"/>
  <c r="I149" i="2"/>
  <c r="H149" i="2"/>
  <c r="F149" i="2"/>
  <c r="K157" i="2"/>
  <c r="J157" i="2"/>
  <c r="I157" i="2"/>
  <c r="H157" i="2"/>
  <c r="F157" i="2"/>
  <c r="E157" i="2"/>
  <c r="D159" i="2"/>
  <c r="C159" i="2" s="1"/>
  <c r="D158" i="2"/>
  <c r="C158" i="2" s="1"/>
  <c r="K153" i="2"/>
  <c r="J153" i="2"/>
  <c r="I153" i="2"/>
  <c r="H153" i="2"/>
  <c r="F153" i="2"/>
  <c r="E153" i="2"/>
  <c r="D154" i="2"/>
  <c r="C154" i="2" s="1"/>
  <c r="D127" i="2"/>
  <c r="C127" i="2" s="1"/>
  <c r="D126" i="2"/>
  <c r="C126" i="2" s="1"/>
  <c r="D122" i="2"/>
  <c r="C122" i="2" s="1"/>
  <c r="K121" i="2"/>
  <c r="J121" i="2"/>
  <c r="I121" i="2"/>
  <c r="H121" i="2"/>
  <c r="G121" i="2"/>
  <c r="F121" i="2"/>
  <c r="E121" i="2"/>
  <c r="G100" i="2"/>
  <c r="D114" i="2"/>
  <c r="C114" i="2" s="1"/>
  <c r="J80" i="2"/>
  <c r="I80" i="2"/>
  <c r="H80" i="2"/>
  <c r="G80" i="2"/>
  <c r="F80" i="2"/>
  <c r="K80" i="2"/>
  <c r="E89" i="2"/>
  <c r="K89" i="2"/>
  <c r="J89" i="2"/>
  <c r="I89" i="2"/>
  <c r="H89" i="2"/>
  <c r="G89" i="2"/>
  <c r="F89" i="2"/>
  <c r="D90" i="2"/>
  <c r="C90" i="2" s="1"/>
  <c r="D180" i="2"/>
  <c r="C180" i="2" s="1"/>
  <c r="D179" i="2"/>
  <c r="C179" i="2" s="1"/>
  <c r="D177" i="2"/>
  <c r="C177" i="2" s="1"/>
  <c r="D174" i="2"/>
  <c r="C174" i="2" s="1"/>
  <c r="D170" i="2"/>
  <c r="C170" i="2" s="1"/>
  <c r="D164" i="2"/>
  <c r="C164" i="2" s="1"/>
  <c r="D160" i="2"/>
  <c r="C160" i="2" s="1"/>
  <c r="D152" i="2"/>
  <c r="C152" i="2" s="1"/>
  <c r="D150" i="2"/>
  <c r="C150" i="2" s="1"/>
  <c r="D148" i="2"/>
  <c r="C148" i="2" s="1"/>
  <c r="D134" i="2"/>
  <c r="C134" i="2" s="1"/>
  <c r="D131" i="2"/>
  <c r="C131" i="2" s="1"/>
  <c r="D130" i="2"/>
  <c r="C130" i="2" s="1"/>
  <c r="D118" i="2"/>
  <c r="C118" i="2" s="1"/>
  <c r="D116" i="2"/>
  <c r="C116" i="2" s="1"/>
  <c r="D105" i="2"/>
  <c r="C105" i="2" s="1"/>
  <c r="D103" i="2"/>
  <c r="C103" i="2" s="1"/>
  <c r="D101" i="2"/>
  <c r="C101" i="2" s="1"/>
  <c r="D99" i="2"/>
  <c r="C99" i="2" s="1"/>
  <c r="D98" i="2"/>
  <c r="C98" i="2" s="1"/>
  <c r="D88" i="2"/>
  <c r="C88" i="2" s="1"/>
  <c r="D86" i="2"/>
  <c r="C86" i="2" s="1"/>
  <c r="D82" i="2"/>
  <c r="C82" i="2" s="1"/>
  <c r="D81" i="2"/>
  <c r="C81" i="2" s="1"/>
  <c r="D79" i="2"/>
  <c r="C79" i="2" s="1"/>
  <c r="D78" i="2"/>
  <c r="C78" i="2" s="1"/>
  <c r="D77" i="2"/>
  <c r="C77" i="2" s="1"/>
  <c r="D73" i="2"/>
  <c r="C73" i="2" s="1"/>
  <c r="D72" i="2"/>
  <c r="C72" i="2" s="1"/>
  <c r="D71" i="2"/>
  <c r="C71" i="2" s="1"/>
  <c r="D70" i="2"/>
  <c r="C70" i="2" s="1"/>
  <c r="D69" i="2"/>
  <c r="C69" i="2" s="1"/>
  <c r="D68" i="2"/>
  <c r="C68" i="2" s="1"/>
  <c r="D66" i="2"/>
  <c r="C66" i="2" s="1"/>
  <c r="K185" i="2"/>
  <c r="K184" i="2" s="1"/>
  <c r="K176" i="2"/>
  <c r="K175" i="2" s="1"/>
  <c r="K173" i="2"/>
  <c r="K169" i="2"/>
  <c r="K163" i="2"/>
  <c r="K129" i="2"/>
  <c r="K128" i="2" s="1"/>
  <c r="K115" i="2"/>
  <c r="K104" i="2"/>
  <c r="K102" i="2"/>
  <c r="K100" i="2"/>
  <c r="K67" i="2"/>
  <c r="F185" i="2"/>
  <c r="F184" i="2" s="1"/>
  <c r="F173" i="2"/>
  <c r="F169" i="2"/>
  <c r="F163" i="2"/>
  <c r="F129" i="2"/>
  <c r="F128" i="2" s="1"/>
  <c r="F115" i="2"/>
  <c r="F104" i="2"/>
  <c r="F102" i="2"/>
  <c r="F100" i="2"/>
  <c r="F67" i="2"/>
  <c r="J176" i="2"/>
  <c r="J175" i="2" s="1"/>
  <c r="I176" i="2"/>
  <c r="I175" i="2" s="1"/>
  <c r="H176" i="2"/>
  <c r="H175" i="2" s="1"/>
  <c r="G176" i="2"/>
  <c r="G175" i="2" s="1"/>
  <c r="E176" i="2"/>
  <c r="E175" i="2" s="1"/>
  <c r="J115" i="2"/>
  <c r="I115" i="2"/>
  <c r="H115" i="2"/>
  <c r="G115" i="2"/>
  <c r="J129" i="2"/>
  <c r="I129" i="2"/>
  <c r="H129" i="2"/>
  <c r="E129" i="2"/>
  <c r="E128" i="2" s="1"/>
  <c r="J169" i="2"/>
  <c r="I169" i="2"/>
  <c r="H169" i="2"/>
  <c r="E169" i="2"/>
  <c r="J163" i="2"/>
  <c r="I163" i="2"/>
  <c r="H163" i="2"/>
  <c r="E163" i="2"/>
  <c r="J173" i="2"/>
  <c r="I173" i="2"/>
  <c r="H173" i="2"/>
  <c r="G173" i="2"/>
  <c r="G135" i="2" s="1"/>
  <c r="E173" i="2"/>
  <c r="J100" i="2"/>
  <c r="I100" i="2"/>
  <c r="H100" i="2"/>
  <c r="E100" i="2"/>
  <c r="J102" i="2"/>
  <c r="I102" i="2"/>
  <c r="H102" i="2"/>
  <c r="G102" i="2"/>
  <c r="E102" i="2"/>
  <c r="E185" i="2"/>
  <c r="E184" i="2" s="1"/>
  <c r="J185" i="2"/>
  <c r="J184" i="2" s="1"/>
  <c r="I185" i="2"/>
  <c r="I184" i="2" s="1"/>
  <c r="H185" i="2"/>
  <c r="H184" i="2" s="1"/>
  <c r="I67" i="2"/>
  <c r="H67" i="2"/>
  <c r="E67" i="2"/>
  <c r="I104" i="2"/>
  <c r="J104" i="2"/>
  <c r="H104" i="2"/>
  <c r="G104" i="2"/>
  <c r="E104" i="2"/>
  <c r="I135" i="2" l="1"/>
  <c r="J135" i="2"/>
  <c r="F135" i="2"/>
  <c r="K135" i="2"/>
  <c r="F91" i="2"/>
  <c r="H135" i="2"/>
  <c r="E135" i="2"/>
  <c r="J91" i="2"/>
  <c r="E91" i="2"/>
  <c r="G91" i="2"/>
  <c r="H91" i="2"/>
  <c r="I91" i="2"/>
  <c r="K91" i="2"/>
  <c r="F59" i="2"/>
  <c r="G59" i="2"/>
  <c r="D80" i="2"/>
  <c r="C80" i="2" s="1"/>
  <c r="E59" i="2"/>
  <c r="K59" i="2"/>
  <c r="H59" i="2"/>
  <c r="J59" i="2"/>
  <c r="I59" i="2"/>
  <c r="D184" i="2"/>
  <c r="C184" i="2" s="1"/>
  <c r="D38" i="2"/>
  <c r="C38" i="2" s="1"/>
  <c r="C13" i="2"/>
  <c r="C17" i="2"/>
  <c r="D139" i="2"/>
  <c r="C139" i="2" s="1"/>
  <c r="D144" i="2"/>
  <c r="C144" i="2" s="1"/>
  <c r="D121" i="2"/>
  <c r="C121" i="2" s="1"/>
  <c r="D113" i="2"/>
  <c r="C113" i="2" s="1"/>
  <c r="D102" i="2"/>
  <c r="C102" i="2" s="1"/>
  <c r="D153" i="2"/>
  <c r="C153" i="2" s="1"/>
  <c r="D92" i="2"/>
  <c r="C92" i="2" s="1"/>
  <c r="D100" i="2"/>
  <c r="C100" i="2" s="1"/>
  <c r="D129" i="2"/>
  <c r="C129" i="2" s="1"/>
  <c r="D146" i="2"/>
  <c r="C146" i="2" s="1"/>
  <c r="D89" i="2"/>
  <c r="C89" i="2" s="1"/>
  <c r="D104" i="2"/>
  <c r="C104" i="2" s="1"/>
  <c r="D149" i="2"/>
  <c r="C149" i="2" s="1"/>
  <c r="D151" i="2"/>
  <c r="C151" i="2" s="1"/>
  <c r="D169" i="2"/>
  <c r="C169" i="2" s="1"/>
  <c r="D115" i="2"/>
  <c r="C115" i="2" s="1"/>
  <c r="D157" i="2"/>
  <c r="C157" i="2" s="1"/>
  <c r="D163" i="2"/>
  <c r="C163" i="2" s="1"/>
  <c r="D185" i="2"/>
  <c r="C185" i="2" s="1"/>
  <c r="C136" i="2"/>
  <c r="D173" i="2"/>
  <c r="C173" i="2" s="1"/>
  <c r="D176" i="2"/>
  <c r="C176" i="2" s="1"/>
  <c r="D67" i="2"/>
  <c r="C67" i="2" s="1"/>
  <c r="E37" i="2" l="1"/>
  <c r="F37" i="2"/>
  <c r="K37" i="2"/>
  <c r="J37" i="2"/>
  <c r="D59" i="2"/>
  <c r="C59" i="2" s="1"/>
  <c r="C11" i="2"/>
  <c r="D135" i="2"/>
  <c r="C135" i="2" s="1"/>
  <c r="D175" i="2"/>
  <c r="C175" i="2" s="1"/>
  <c r="D91" i="2"/>
  <c r="C91" i="2" s="1"/>
  <c r="J128" i="2"/>
  <c r="I128" i="2"/>
  <c r="I37" i="2" s="1"/>
  <c r="H128" i="2"/>
  <c r="H37" i="2" s="1"/>
  <c r="G128" i="2"/>
  <c r="G37" i="2" s="1"/>
  <c r="D37" i="2" l="1"/>
  <c r="C37" i="2" s="1"/>
  <c r="D128" i="2"/>
  <c r="C128" i="2" s="1"/>
</calcChain>
</file>

<file path=xl/sharedStrings.xml><?xml version="1.0" encoding="utf-8"?>
<sst xmlns="http://schemas.openxmlformats.org/spreadsheetml/2006/main" count="197" uniqueCount="195">
  <si>
    <t>DZIAł</t>
  </si>
  <si>
    <t>TREŚĆ</t>
  </si>
  <si>
    <t>ROZDZIAŁ</t>
  </si>
  <si>
    <t>Pozostałe zadania w zakresie kultury</t>
  </si>
  <si>
    <t>Ochrona zabytków i opieka nad zabytkami</t>
  </si>
  <si>
    <t>Dział</t>
  </si>
  <si>
    <t>Rozdz.</t>
  </si>
  <si>
    <t>§2840</t>
  </si>
  <si>
    <t>§2730</t>
  </si>
  <si>
    <t>§2240</t>
  </si>
  <si>
    <t>§2250</t>
  </si>
  <si>
    <t>FILHARMONIE, ORKIESTRY, CHÓRY, KAPELE</t>
  </si>
  <si>
    <t xml:space="preserve"> CENTRA KULTURY I SZTUKI</t>
  </si>
  <si>
    <t>Instytut Adama Mickiewicza w Warszawie</t>
  </si>
  <si>
    <t xml:space="preserve">Narodowe Centrum Kultury w Warszawie </t>
  </si>
  <si>
    <t>Instytut Książki w Krakowie</t>
  </si>
  <si>
    <t>POZOSTAŁE INSTYTUCJE KULTURY</t>
  </si>
  <si>
    <t>Instytut Teatralny Warszawa</t>
  </si>
  <si>
    <t>Instytut Muzyki i Tańca w Warszawie</t>
  </si>
  <si>
    <t>MUZEA</t>
  </si>
  <si>
    <t>Muzeum Łazienki Królewskie w Warszawie</t>
  </si>
  <si>
    <t>Muzeum Historii Polski w Warszawie</t>
  </si>
  <si>
    <t>Muzea</t>
  </si>
  <si>
    <t xml:space="preserve">Biblioteki  </t>
  </si>
  <si>
    <t xml:space="preserve">Pozostałe instytucje kultury </t>
  </si>
  <si>
    <t xml:space="preserve">Centra kultury i sztuki  </t>
  </si>
  <si>
    <t xml:space="preserve">Galerie i biura wystaw artystycznych </t>
  </si>
  <si>
    <t xml:space="preserve">Domy i ośrodki kultury, świetlice i kluby </t>
  </si>
  <si>
    <t xml:space="preserve">Filharmonie, orkiestry, chóry i kapele </t>
  </si>
  <si>
    <t xml:space="preserve">Teatry </t>
  </si>
  <si>
    <t>w tym:  środki na stypendia - Gaude Polonia i Młoda Polska</t>
  </si>
  <si>
    <t>Zadania z zakresu mecenatu państwa</t>
  </si>
  <si>
    <t>Cz. 24 - KULTURA  I  OCHRONA  DZIEDZICTWA  NARODOWEGO</t>
  </si>
  <si>
    <t xml:space="preserve"> I N S T Y T U C J E  I  P O Z O S T A Ł E  O S O B Y  P R A W N E</t>
  </si>
  <si>
    <t>z tego *:</t>
  </si>
  <si>
    <t xml:space="preserve">*/ Rozporządzenie Ministra Finansów z dnia 2.03.2010 r. w sprawie szczegółowej klasyfikacji dochodów, wydatków, przychodów i rozchodów oraz środków pochodzących ze źródeł zagranicznych (Dz. U. z 2010 r. nr 38, poz. 207 ze zm.)
</t>
  </si>
  <si>
    <t>§ 2240 - Dotacje celowe przekazane z budżetu państwa dla państwowej instytucji kultury na dofinansowanie zadań bieżących objętych mecenatem państwa, wykonywanych w ramach programów ministra właściwego do spraw kultury i ochrony dziedzictwa narodowego przez samorządowe instytucje kultury</t>
  </si>
  <si>
    <t>§ 2250 - Dotacje celowe przekazane z budżetu państwa dla państwowej instytucji kultury na dofinansowanie zadań bieżących objętych mecenatem państwa, wykonywanych w ramach programów ministra właściwego do spraw kultury i ochrony dziedzictwa narodowego przez jednostki niezaliczane do sektora finansów publicznych</t>
  </si>
  <si>
    <t>§ 2730 - Dotacje celowe z budżetu na finansowanie lub dofinansowanie prac remontowych i konserwatorskich obiektów zabytkowych, przekazane jednostkom zaliczanym do sektora finansów publicznych</t>
  </si>
  <si>
    <t>§ 2840 - Dotacja celowa z budżetu państwa na finansowanie lub dofinansowanie ustawowo określonych zadań bieżących realizowanych przez pozostałe jednostki sektora finansów publicznych</t>
  </si>
  <si>
    <t>§ 2800 - Dotacja celowa z budżetu dla pozostałych jednostek zaliczanych do sektora finansów publicznych</t>
  </si>
  <si>
    <t>OŚRODKI OCHRONY I DOKUMENTACJI ZABYTKÓW</t>
  </si>
  <si>
    <t>Narodowy Instytut Dziedzictwa</t>
  </si>
  <si>
    <t>§ 2800</t>
  </si>
  <si>
    <t>Narodowy Instytut Muzealnictwa i Ochrony Zbiorów</t>
  </si>
  <si>
    <t>BIBLIOTEKI</t>
  </si>
  <si>
    <t>Mędzynarodowe Centrum Kultury w Krakowie</t>
  </si>
  <si>
    <t>dofinansowanie zadań bieżących objętych mecenatem państwa w ramach programu :"Kultura Interwencje" realizowanego w ramach zadań własnych NCK</t>
  </si>
  <si>
    <t>Instytucje kultury</t>
  </si>
  <si>
    <t>Ośrodki ochrony i dokumentacji zabytków</t>
  </si>
  <si>
    <t xml:space="preserve">Pozostała działalność </t>
  </si>
  <si>
    <t>Wytówrnia Filmów Dokumentlanych i Fabularnych w Warszawie</t>
  </si>
  <si>
    <t>Państwowe Muzeum Auschwitz-Birkenau</t>
  </si>
  <si>
    <t>Zachęta - Narodowa Galeria sztuki</t>
  </si>
  <si>
    <t>w tym:  organizacja projektu Biennale w Wenecji</t>
  </si>
  <si>
    <t>Żydowski Instytut Historyczny</t>
  </si>
  <si>
    <t>Instytut Europejskiej Sieci Pamięć i Solidarność</t>
  </si>
  <si>
    <t>w tym:  pokrycie kosztów "Krajowej Rady Bibliotecznej" i "Rady ds.. Narodowego Zasobu Bibliotecznego"</t>
  </si>
  <si>
    <t>Muzeum Narodowe w Krakowie</t>
  </si>
  <si>
    <t>dofinansowanie zadań bieżących objętych mecenatem państwa w ramach programu :"Dom Kultury+" realizowanego w ramach zadań własnych NCK</t>
  </si>
  <si>
    <t>Naczelna Dyrekcja Archiwów Państwowych</t>
  </si>
  <si>
    <t>§2810</t>
  </si>
  <si>
    <t>§ 2810 - Dotacja celowa z budżetu państwa na finansowanie lub dofinansowanie zadań zleconych do realizacji fundacjom</t>
  </si>
  <si>
    <t>§ 2820 - Dotacja celowa z budżetu państwa na finansowanie lub dofinansowanie zadań zleconych do realizacji stowarzyszeniom</t>
  </si>
  <si>
    <t>§ 2830 - Dotacja celowa z budżetu państwa na finansowanie lub dofinansowanie zadań zleconych do realizacji pozostałym jednostkom niezaliczanym do sektora finansów publicznych</t>
  </si>
  <si>
    <t>Biblioteka Narodowa w Warszawie</t>
  </si>
  <si>
    <t xml:space="preserve"> obsługa Programu Wieloletniego NPRCz</t>
  </si>
  <si>
    <t>Współfinansowanie projektów z udziałem innych środków</t>
  </si>
  <si>
    <t>GALERIE I BIURA WYSTAW ARTYSTYCZNYCH</t>
  </si>
  <si>
    <t>dofinansowanie zadań bieżących objętych mecenatem państwa w ramach programu :"Ojczysty - dodaj do ulubionych" realizowanego w ramach zadań własnych NCK</t>
  </si>
  <si>
    <t xml:space="preserve">Program Wieloletni NPRCz - obsługa Programu </t>
  </si>
  <si>
    <t>dofinansowania w ramach Programu MKiDN pn "Lato w Tetarze" realizowanych w ramach zadań wlasnych Instytutu Teatraknego</t>
  </si>
  <si>
    <t>dofinansowania w ramach Programu MKiDN pn "Teatr Polska" realizowanych w ramach zadań wlasnych Instytutu Teatraknego</t>
  </si>
  <si>
    <t>Polskie Wydawnictwo Muzyczne</t>
  </si>
  <si>
    <t>Ośrodek Pamięć i Przyszłość we Wrocławiu</t>
  </si>
  <si>
    <t>Muzeum Narodowe w Warszawie</t>
  </si>
  <si>
    <t>w tym: organizacja "Wystawy Głównej"</t>
  </si>
  <si>
    <t>realizacja projektu „Przez wspólną historię ku przyszłości”</t>
  </si>
  <si>
    <t>Narodowe Muzeum Morskie w Gdańsku</t>
  </si>
  <si>
    <t>Muzeum Sztuki w Łodzi</t>
  </si>
  <si>
    <t>w tym: realizacja projektu "Teatroteka"</t>
  </si>
  <si>
    <t xml:space="preserve">realizacja dofinansowań w ramach Programu Wieloletniego NPRCz, Priorytet 1 pn. „Zakup nowości wydawniczych do bibliotek"  </t>
  </si>
  <si>
    <t>POZOSTAŁA DZIAŁALNOŚĆ</t>
  </si>
  <si>
    <t>Fundacja - Zakład Narodowy im. Ossolińskich we Wrocławiu</t>
  </si>
  <si>
    <t>dofinansowanie zadań bieżących objętych mecenatem państwa w ramach programu  "Dyskusyjne Kluby Książki" realizowanego w ramach zadań własnych IK</t>
  </si>
  <si>
    <t>Filmoteka Narodowa - Instytut Audiowizualny</t>
  </si>
  <si>
    <t>w tym: prace remontowe i konserwatorskie obiektów zabytkowych</t>
  </si>
  <si>
    <t>w tym: dofinansowania w trybie programu MKiDN pn. "Patriotyzm Jutra" realizowanego w ramach zadan wlasnych MHP</t>
  </si>
  <si>
    <t>Zamek Królewski w Warszawie</t>
  </si>
  <si>
    <t>Muzeum Józefa Piłsudskiego w Sulejówku</t>
  </si>
  <si>
    <t>Muzeum Sztuki i Techniki Japońskiej MANGGHA w Krakowie</t>
  </si>
  <si>
    <t>Muzeum Literatury im. Adama Mickiewicza w Warszawie</t>
  </si>
  <si>
    <t>w tym: realizacja Projektu Zamoyski 2017-2021</t>
  </si>
  <si>
    <t>Biuro Programu Niepodległa</t>
  </si>
  <si>
    <t>Europejskie Centrum Solidarności w Gdańsku</t>
  </si>
  <si>
    <t>w tym: kontynuacja działań obejmujących w szczególności: udostępnianie zwiedzającym i zachowanie w stanie niepogorszonym historycznego budynku Sali BHP oraz prowadzenie i udostępnienie wystawy stałej w Sali BHP poświęconej historii Stoczni Gdańskiej oraz organizowanie darmowego zwiedzania wystawy i Sali BHP oraz zajęć edukacyjnych z przewodnikiem</t>
  </si>
  <si>
    <t>Punkt Kontaktowy Programu "Europa dla obywateli"</t>
  </si>
  <si>
    <t>Punkt Kontaktowy Programu "Kreatywna Europa"</t>
  </si>
  <si>
    <r>
      <rPr>
        <b/>
        <sz val="14"/>
        <rFont val="Times New Roman"/>
        <family val="1"/>
        <charset val="238"/>
      </rPr>
      <t>Załącznik Nr 7</t>
    </r>
    <r>
      <rPr>
        <sz val="14"/>
        <rFont val="Times New Roman"/>
        <family val="1"/>
        <charset val="238"/>
      </rPr>
      <t xml:space="preserve"> - Dotacja celowa na wydatki bieżące na 2019 r.</t>
    </r>
  </si>
  <si>
    <t>Ogółem dotacje na 2019</t>
  </si>
  <si>
    <t xml:space="preserve">Dotacje celowe na wydatki bieżące 2019 r. </t>
  </si>
  <si>
    <t>Dotacje celowe na wydatki bieżące 2019</t>
  </si>
  <si>
    <t>INSTYTUCJE KINEMATOGRAFII</t>
  </si>
  <si>
    <t>TEATRY</t>
  </si>
  <si>
    <t>Polska Opera Królewska</t>
  </si>
  <si>
    <t>w tym: realizacja koncertu 6 stycznia 2019r. pn. „POLSKA POMAGA, POMOC DLA SYRII”</t>
  </si>
  <si>
    <t>Teatr Wielki - Opera Narodowa</t>
  </si>
  <si>
    <t>w tym: realizacja działań w ramach obchodów 200.rocznicy urodzin Stanisława Moniuszki</t>
  </si>
  <si>
    <t>Teatr Polski im. A. Szyfmana w Warszawie</t>
  </si>
  <si>
    <t>Teatr Żydowski w Warszawie</t>
  </si>
  <si>
    <t>Polska Orkiestra Sinfonia Iuventus</t>
  </si>
  <si>
    <t>Orkiestra Kameralna Polskiego Radia Amadeus w Poznaniu</t>
  </si>
  <si>
    <t xml:space="preserve">w tym: realizacja dofinansowań w ramach Program Wieloletniego NPRCz </t>
  </si>
  <si>
    <t>Centrum Rzeźby Polskiej w Orońsku</t>
  </si>
  <si>
    <t>w tym: organizacja wystawy Henry Moor’a</t>
  </si>
  <si>
    <t>realizacja Priorytetu 3 Projekty Zagraniczne (Schemat 3A) w ramach Programu Wieloletniego "Niepodległa" na lata 2017-2022</t>
  </si>
  <si>
    <t>w tym: realizacja Priorytetu 3 Projekty Zagraniczne (Schemat 3B) w ramach Programu Wieloletniego "Niepodległa" na lata 2017-2022 - program dotacyjny</t>
  </si>
  <si>
    <t>w tym: realizacja projektu „Mieczysław Wajnberg – symfonie kameralne” w ramach Programu Wieloletniego „Niepodległa” na lata 2017-2022</t>
  </si>
  <si>
    <t>w tym: realizacja projektu „Sinfonia Iuventus dla Niepodległej. Koncert z okazji 100-lecia odzyskania przez Polskę niepodległości” w ramach Programu Wieloletniego „Niepodległa” na lata 2017-2022</t>
  </si>
  <si>
    <t>w tym:  realizacja premiery spektaklu pn. „Pułk Lekkokonny Starozakonny” w ramach Programu Wieloletniego „Niepodległa” na lata 2017-2022</t>
  </si>
  <si>
    <t>w tym:  realizacja premiery „Dziadów” Adama Mickiewicza w reż. Janusza Wiśniewskiego w ramach Programu Wieloletniego „Niepodległa” na lata 2017-2022</t>
  </si>
  <si>
    <t>dofinansowanie zadań bieżących objętych mecenatem państwa w ramach programu  "Kraszewski. Komputery dla bibliotek" realizowanego w ramach zadań własnych IK</t>
  </si>
  <si>
    <t>Upoluj swoją książkę</t>
  </si>
  <si>
    <t>Kampania społeczna promującą czytelnictwo</t>
  </si>
  <si>
    <t>„+książka”. Książką połączeni – dzieci w wieku 0-3</t>
  </si>
  <si>
    <t>„+książka”. Książką połączeni – dzieci w wieku 3-6</t>
  </si>
  <si>
    <t>w tym:  realizacja projektu "Projekt badawczy i wystawa Photobook Blok. Europa Środkowa w książkach fotograficznych (1900-2016)" w ramach Programu Wieloletniego „Niepodległa” na lata 2017-2022</t>
  </si>
  <si>
    <t xml:space="preserve"> dofinansowania w ramach programu MKiDN pn. "Polsko-Ukraińska Wymiana Młodzieży" realizowanego w ramach zadań własnych NCK</t>
  </si>
  <si>
    <t>dofinansowanie zadań bieżących objętych mecenatem państwa w ramach programu :"Bardzo Młodza Kultura" realizowanego w ramach zadań własnych NCK</t>
  </si>
  <si>
    <t>realizacja projektu "Narodowe Śpiewanie" w ramach Programu Wieloletniego "Niepodległa" na lata 2017-2022</t>
  </si>
  <si>
    <t>realizacja projektu "Gry o niepodległość" w ramach Programu Wieloletniego "Niepodległa" na lata 2017-2022</t>
  </si>
  <si>
    <t>realizacja projektu "Murale polskiej niepodległości" w ramach Programu Wieloletniego "Niepodległa" na lata 2017-2022</t>
  </si>
  <si>
    <t>realizacja projektu "Symbole narodów - tradycja i współczesność" w ramach Programu Wieloletniego "Niepodległa" na lata 2017-2022</t>
  </si>
  <si>
    <t>"Realizacja projektu Festiwalu Muzycznego pod tytułem: I Międzynarodowy Festiwal Muzyki Europy Środkowo-Wschodniej EUFONIE"</t>
  </si>
  <si>
    <t>realizacja projektu "Polacy o polskości" w ramach Programu Wieloletniego  "Niepodległa" na lata 2017-2022</t>
  </si>
  <si>
    <t>w tym: realizacja Priorytetu 2 Projekty Regionalne i Lokalne, Schemat 2A - Koalicje dla Niepodległej w ramach Programu Wieloletniego "Niepodległa" na lata 2017-2022 - program dotacyjny</t>
  </si>
  <si>
    <t>realizacja Priorytetu 2 Projekty Regionalne i Lokalne, Schemat 2B - Niepodległa w ramach Programu Wieloletniego "Niepodległa" na lata 2017-2022 - program dotacyjny</t>
  </si>
  <si>
    <t>realizacja projektu "Wirtualny Pomnik Niepodległej" w ramach Programu Wieloletniego "Niepodległa" na lata 2017-2022</t>
  </si>
  <si>
    <t>w tym: kontynuacja realizacji koprodukcji cyklu 10 filmów dokumentalnych o wybitnych Polakach ze świata kultury i nauki „Geniusze i Marzyciele”</t>
  </si>
  <si>
    <t>Kontynuacja realizacji koprodukcji 13-odcinkowego serialu pod roboczym tytułem „Młody Piłsudski”</t>
  </si>
  <si>
    <t>w tym: realizacja wystawy "Po wielkiej wojnie 1918-1923" I etap w ramach Programu Wieloletniego "Niepodległa" na lata 2017-2022</t>
  </si>
  <si>
    <t>w tym: realizacja projektu "Młody Tancerz Roku"</t>
  </si>
  <si>
    <t>w tym: zadania związane z obsługą programu "Lato w teatrze"</t>
  </si>
  <si>
    <t>zadania związane z obsługą programu "Teatr Polska"</t>
  </si>
  <si>
    <t>kontynuacja działań dotyczących 250-lecia teatru publicznego i niepublicznego – „Teatr za złotówkę”</t>
  </si>
  <si>
    <t>realizacja projektu "Teatroteka szkolna"</t>
  </si>
  <si>
    <t>realizacja projektu "Praskie Quadrennale 2019"</t>
  </si>
  <si>
    <t>Narodowy Instytut Architektury i Urbanistyki</t>
  </si>
  <si>
    <t>w tym: realizacja projektu „Rzeczpospolita modernistyczna" w ramach Programu Wieloletniego "Niepodległa" na lata 2017-2022</t>
  </si>
  <si>
    <t>realizacja projektu pt. "Infrastruktura Niepodległości: Architektura polskich powiatowych projektów modernizacyjnych cz. 1” w ramach Programu Wieloletniego "Niepodległa" na lata 2017-2022</t>
  </si>
  <si>
    <t>realizacja wystawy dotyczącej architektury niepodległej pod roboczym tytułem „100 lat architektury"</t>
  </si>
  <si>
    <t>w tym: realizacja projektu "100 100-latków na 100-lecie" w ramach Programu Wieloletniego "Niepodległa" na lata 2017-2022</t>
  </si>
  <si>
    <t>realizacja projektu "Listy milenijne" w ramach Programu Wieloletniego "Niepodległa" na lata 2017-2022</t>
  </si>
  <si>
    <t>realizacja projektu "Pełnoletni 1918/2018" w ramach Programu Wieloletniego "Niepodległa" na lata 2017-2022</t>
  </si>
  <si>
    <t>realizacja projektu "Być Polakiem w Breslau – aplikacja mobilna" w ramach Programu Wieloletniego "Niepodległa" na lata 2017-2022</t>
  </si>
  <si>
    <t>I Konkurs dla młodych artystów pt. „ A co z wartościami?"</t>
  </si>
  <si>
    <t>program kulturowy Dziedzictwo Edyty Stein</t>
  </si>
  <si>
    <t>w tym:  realizacja projektu "Antologia Pieśni Patriotycznych" w ramach Programu Wieloletniego "Niepodleła" na lata 2017-2022</t>
  </si>
  <si>
    <t>w tym: realizacja projektu „Związani historią. Stosunki polsko – żydowskie na ziemiach polskich. etap I” w ramach Programu Wieloletniego „Niepodległa" na lata 2017-2022</t>
  </si>
  <si>
    <t>realizacja projektu pn. "Niepodległość na afiszu; Twórcy Niepodległości; Kulisy Niepodległości" w ramach Programu Wieloletniego "Niepodległa" na lata 2017-2022</t>
  </si>
  <si>
    <t>realizacja projektu "Myśl Niepodległa. Czy Polacy wybić się mogą na niepodległość?" w ramach Programu Wieloletniego "Niepodleła" na lata 2017-2022</t>
  </si>
  <si>
    <t>Muzeum Getta Warszawskiego</t>
  </si>
  <si>
    <t>w tym: realizacja projektu "Armia Krajowa wobec tragedii polskich Żydów" w ramach Programu Wieloletniego "Niepodległa" na lata 2017-2022</t>
  </si>
  <si>
    <t>Muzeum Jana Pawla II i Prymasa Wyszyńskiego</t>
  </si>
  <si>
    <t>w tym: prace związane z wydaniem dwóch tomów Dzieł zebranych Stefana Wyszyńskiego</t>
  </si>
  <si>
    <t>realizacja projektu "Na drodze do Niepodległej. Ojcowie Wolności – Jan Paweł II i Stefan Wyszyński" w ramach Programu Wieloletniego "Niepodległa" na lata 2017-2022</t>
  </si>
  <si>
    <t>w tym: realizacja projektu "Muzeum na stulecie" w ramach Programu Wieloletniego "Niepodległa" na lata 2017-2022</t>
  </si>
  <si>
    <t>realizacja projektu "Bratanków dzieje wspólne. Unikaty ze zbiorów budapesztańskich" w ramach Programu Wieloletniego "Niepodległa" na lata 2017-2022</t>
  </si>
  <si>
    <t>w tym: realizacja projektu "Wyspiański Nieznany. Sztuka książki Stanisława Wyspiańskiego" w ramach Programu Wieloletniego "Niepodległa" na lata 2017-2022</t>
  </si>
  <si>
    <t>realizacja projektu "Pomnik Europy Środkowo - Wschodniej 1918-2019" w ramach programu Wieloletniego "Niepodległa" na lata 2017-2022</t>
  </si>
  <si>
    <t>w tym: kontynuacja projektu „Antyczne zabytki Morza Czarnego”</t>
  </si>
  <si>
    <t>Muzeum Stutthof w Sztutowie</t>
  </si>
  <si>
    <t>w tym: realizacja projektu "Zawsze Wierni Polsce!" w ramach Programu Wieloletniego "Niepodległa" na lata 2017-2022</t>
  </si>
  <si>
    <t>w tym: realizacja projektu "W stronę Niepodległej. Niezwykłe historie z Polski i Japonii. Jubileusz stulecia nawiązania oficjalnych stosunków pomiedzy Polską a Japonią" w ramach Programu Wieloletniego "Niepodległa" na lata 2017-2022</t>
  </si>
  <si>
    <t>w tym: realizacja projektu "Stulecie Awangardy" w ramach Programu Wieloletniego "Niepodległa" na lata 2017-2022</t>
  </si>
  <si>
    <t>Muzeum Śląskie w Katowicach</t>
  </si>
  <si>
    <t>w tym: realizacja projektu "Niezapomniane. Kobiety w czasie powstań i plebiscytu na Górnym Śląsku" w ramach Programu Wieloletniego "Niepodległa" na lata 2017-2022</t>
  </si>
  <si>
    <t>w tym:  realizacja projektu "Puck, 10 lutego 1920 oczami świadków" w ramach Programu Wieloletniego "Niepodległa" na lata 2017-2022</t>
  </si>
  <si>
    <t>Narodowe Muzeum Techniki w Warszawie</t>
  </si>
  <si>
    <t>w tym: realizacja projektu "Wynalazcy, odkrywcy, przemysłowcy – historia polskich innowacji" w ramach Programu Wieloletniego "Niepodległa " na lata 2017-2022</t>
  </si>
  <si>
    <t>realizacja projektu „Kluczowe czynniki warunkujące realizację celów strategicznych i miejsc pamięci byłych niemieckich obozów koncentracyjnych i zagłady ze szczególnym uwzględnieniem Państwowego Muzeum Auschwitz-Birkenau w Oświęcimiu</t>
  </si>
  <si>
    <t>Państwowe Muzeum na Majdanku</t>
  </si>
  <si>
    <t>w tym: przeprowadzenie remontu baraku dawnej łaźni męskiej połączonego z komorami gazowymi</t>
  </si>
  <si>
    <t>w tym: realizacja projektu "Znak wolności. O trwaniupolskiej tożsamości narodowej w latach 1918-1989" w ramach Programu Wieloletniego "Niepodległa" na lata 2017-2022</t>
  </si>
  <si>
    <t>w tym: dofinansowania w trybie programu MKiDN pn. „Wspólnie dla dziedzictwa” realizowanego w ramach zadań własnych NID</t>
  </si>
  <si>
    <t>realizacja projekt „Ogólnopolska koordynacja Europejskich Dni Dziedzictwa poświęcona upamiętnianiu dążenia Polaków do niepodległości” w ramach Programu Wieloletniego "Niepodległa" na lata 2017-2022</t>
  </si>
  <si>
    <t>realizacja projektu Filmy „Szlakiem miejsc niezwykłych – Pomniki historii”  w ramach Programu Wieloletniego "Niepodległa" na lata 2017-2022</t>
  </si>
  <si>
    <t>kontynuacja projektu pn. „Przejęcie ruchomych zabytków archeologicznych oraz dokumentacji z badań z lat 1982-1990, przechowywanych w Lubiążu w byłym magazynie Wojewódzkiego Ośrodka Archeologiczno-Konserwatorskiego we Wrocławiu”</t>
  </si>
  <si>
    <t>w tym: realizacja projektu pn. "Historia" poszukaj” w ramach Programu Wieloletniego "Niepodległa" na lata 2017-2022</t>
  </si>
  <si>
    <t>realizacja projektu pn. "Prawem naszym - Zmartwychwstanie"  w ramach Programu Wieloletniego "Niepodległa" na lata 2017-2022</t>
  </si>
  <si>
    <t>realizacja programu Opera Vision</t>
  </si>
  <si>
    <t xml:space="preserve">§ 2810- dotacje dla fundacji w ramach realizacji zadania publicznego Wspieranie działań archiwalnych 2019, w szczególności na ewidencjonowanie, porządkowaniem, zabezpieczenie            i udostępnianie materiałów archiwalnych objętych dofinansowaniem.                 </t>
  </si>
  <si>
    <t xml:space="preserve">§ 2820- dotacje dla stowarzyszeń w ramach realizacji zadania publicznego Wspieranie działań archiwalnych 2019, w szczególności na ewidencjonowanie, porządkowaniem, zabezpieczenie             i udostępnianie materiałów archiwalnych objętych dofinansowaniem.               </t>
  </si>
  <si>
    <t>§ 2830- dotacje dla pozostałych jednostek niezaliczonych do sektora finansów publicznych (m.in. parafie i konwent bonifratrów) w ramach realizacji zadania publicznego Wspieranie działań archiwalnych 2019, w szczególności na ewidencjonowanie, porządkowaniem, zabezpieczenie             i udostępnianie materiałów archiwalnych objętych dofinansowaniem.</t>
  </si>
  <si>
    <t>realizacja programu JHEP2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</si>
</sst>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20"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u/>
      <sz val="1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color theme="1"/>
      <name val="Verdana"/>
      <family val="2"/>
      <charset val="238"/>
    </font>
    <font>
      <sz val="1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i/>
      <sz val="10"/>
      <color rgb="FFFF0000"/>
      <name val="Times New Roman"/>
      <family val="1"/>
      <charset val="238"/>
    </font>
    <font>
      <sz val="11"/>
      <name val="Czcionka tekstu podstawowego"/>
      <family val="2"/>
      <charset val="238"/>
    </font>
    <font>
      <sz val="10"/>
      <name val="Czcionka tekstu podstawowego"/>
      <family val="2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/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thin">
        <color indexed="64"/>
      </bottom>
      <diagonal/>
    </border>
    <border>
      <left/>
      <right/>
      <top style="dash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7" fillId="0" borderId="0" xfId="0" applyFont="1"/>
    <xf numFmtId="0" fontId="1" fillId="2" borderId="0" xfId="0" applyFont="1" applyFill="1" applyBorder="1"/>
    <xf numFmtId="0" fontId="7" fillId="2" borderId="0" xfId="0" applyFont="1" applyFill="1"/>
    <xf numFmtId="3" fontId="3" fillId="2" borderId="5" xfId="0" applyNumberFormat="1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3" fontId="1" fillId="2" borderId="10" xfId="0" applyNumberFormat="1" applyFont="1" applyFill="1" applyBorder="1" applyAlignment="1">
      <alignment vertical="center"/>
    </xf>
    <xf numFmtId="3" fontId="2" fillId="2" borderId="4" xfId="0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3" fontId="3" fillId="2" borderId="4" xfId="0" applyNumberFormat="1" applyFont="1" applyFill="1" applyBorder="1" applyAlignment="1">
      <alignment vertical="center"/>
    </xf>
    <xf numFmtId="0" fontId="3" fillId="2" borderId="0" xfId="0" applyFont="1" applyFill="1" applyBorder="1" applyAlignment="1"/>
    <xf numFmtId="0" fontId="1" fillId="2" borderId="0" xfId="0" applyFont="1" applyFill="1" applyBorder="1" applyAlignment="1"/>
    <xf numFmtId="0" fontId="5" fillId="2" borderId="0" xfId="0" applyFont="1" applyFill="1" applyBorder="1" applyAlignment="1">
      <alignment vertical="top"/>
    </xf>
    <xf numFmtId="0" fontId="1" fillId="2" borderId="0" xfId="0" applyFont="1" applyFill="1"/>
    <xf numFmtId="0" fontId="1" fillId="2" borderId="7" xfId="0" applyFont="1" applyFill="1" applyBorder="1"/>
    <xf numFmtId="0" fontId="3" fillId="2" borderId="2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3" fontId="2" fillId="2" borderId="9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3" fontId="4" fillId="2" borderId="4" xfId="0" applyNumberFormat="1" applyFont="1" applyFill="1" applyBorder="1" applyAlignment="1">
      <alignment vertical="center"/>
    </xf>
    <xf numFmtId="0" fontId="4" fillId="2" borderId="6" xfId="0" applyFont="1" applyFill="1" applyBorder="1"/>
    <xf numFmtId="0" fontId="1" fillId="2" borderId="6" xfId="0" applyFont="1" applyFill="1" applyBorder="1" applyAlignment="1">
      <alignment vertical="center"/>
    </xf>
    <xf numFmtId="0" fontId="1" fillId="2" borderId="6" xfId="0" applyFont="1" applyFill="1" applyBorder="1"/>
    <xf numFmtId="0" fontId="1" fillId="2" borderId="12" xfId="0" applyFont="1" applyFill="1" applyBorder="1"/>
    <xf numFmtId="0" fontId="3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3" fontId="2" fillId="2" borderId="4" xfId="0" applyNumberFormat="1" applyFont="1" applyFill="1" applyBorder="1" applyAlignment="1">
      <alignment horizontal="right" vertical="center"/>
    </xf>
    <xf numFmtId="3" fontId="8" fillId="2" borderId="5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wrapText="1"/>
    </xf>
    <xf numFmtId="3" fontId="1" fillId="2" borderId="0" xfId="0" applyNumberFormat="1" applyFont="1" applyFill="1" applyBorder="1"/>
    <xf numFmtId="3" fontId="3" fillId="2" borderId="0" xfId="0" applyNumberFormat="1" applyFont="1" applyFill="1" applyBorder="1"/>
    <xf numFmtId="3" fontId="1" fillId="2" borderId="7" xfId="0" applyNumberFormat="1" applyFont="1" applyFill="1" applyBorder="1"/>
    <xf numFmtId="3" fontId="3" fillId="2" borderId="25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2" borderId="4" xfId="0" applyNumberFormat="1" applyFont="1" applyFill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3" fontId="3" fillId="2" borderId="7" xfId="0" applyNumberFormat="1" applyFont="1" applyFill="1" applyBorder="1"/>
    <xf numFmtId="3" fontId="1" fillId="2" borderId="0" xfId="0" applyNumberFormat="1" applyFont="1" applyFill="1" applyBorder="1" applyAlignment="1">
      <alignment horizontal="right" vertical="center"/>
    </xf>
    <xf numFmtId="0" fontId="11" fillId="2" borderId="0" xfId="0" applyFont="1" applyFill="1"/>
    <xf numFmtId="0" fontId="11" fillId="2" borderId="0" xfId="0" applyFont="1" applyFill="1" applyBorder="1" applyAlignment="1">
      <alignment horizontal="center"/>
    </xf>
    <xf numFmtId="0" fontId="14" fillId="0" borderId="0" xfId="0" applyFont="1" applyBorder="1"/>
    <xf numFmtId="3" fontId="11" fillId="2" borderId="0" xfId="0" applyNumberFormat="1" applyFont="1" applyFill="1" applyBorder="1"/>
    <xf numFmtId="0" fontId="12" fillId="2" borderId="4" xfId="0" applyFont="1" applyFill="1" applyBorder="1" applyAlignment="1">
      <alignment horizontal="center" vertical="center"/>
    </xf>
    <xf numFmtId="3" fontId="13" fillId="2" borderId="4" xfId="0" applyNumberFormat="1" applyFont="1" applyFill="1" applyBorder="1" applyAlignment="1">
      <alignment vertical="center"/>
    </xf>
    <xf numFmtId="0" fontId="13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 wrapText="1"/>
    </xf>
    <xf numFmtId="3" fontId="13" fillId="2" borderId="0" xfId="0" applyNumberFormat="1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right" vertical="center"/>
    </xf>
    <xf numFmtId="164" fontId="3" fillId="2" borderId="2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3" fillId="2" borderId="34" xfId="0" applyFont="1" applyFill="1" applyBorder="1" applyAlignment="1">
      <alignment vertical="center" wrapText="1"/>
    </xf>
    <xf numFmtId="3" fontId="1" fillId="2" borderId="0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Alignment="1"/>
    <xf numFmtId="0" fontId="3" fillId="2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4" fillId="2" borderId="23" xfId="0" applyFont="1" applyFill="1" applyBorder="1"/>
    <xf numFmtId="0" fontId="1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0" fontId="18" fillId="2" borderId="0" xfId="0" applyFont="1" applyFill="1"/>
    <xf numFmtId="0" fontId="1" fillId="2" borderId="13" xfId="0" applyFont="1" applyFill="1" applyBorder="1" applyAlignment="1">
      <alignment horizontal="center" vertical="top"/>
    </xf>
    <xf numFmtId="3" fontId="1" fillId="2" borderId="4" xfId="0" applyNumberFormat="1" applyFont="1" applyFill="1" applyBorder="1"/>
    <xf numFmtId="0" fontId="1" fillId="2" borderId="15" xfId="0" applyFont="1" applyFill="1" applyBorder="1"/>
    <xf numFmtId="0" fontId="1" fillId="2" borderId="11" xfId="0" applyFont="1" applyFill="1" applyBorder="1"/>
    <xf numFmtId="0" fontId="1" fillId="2" borderId="8" xfId="0" applyFont="1" applyFill="1" applyBorder="1"/>
    <xf numFmtId="0" fontId="3" fillId="2" borderId="16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36" xfId="0" applyFont="1" applyFill="1" applyBorder="1"/>
    <xf numFmtId="3" fontId="3" fillId="2" borderId="35" xfId="0" applyNumberFormat="1" applyFont="1" applyFill="1" applyBorder="1"/>
    <xf numFmtId="0" fontId="3" fillId="2" borderId="32" xfId="0" applyFont="1" applyFill="1" applyBorder="1"/>
    <xf numFmtId="3" fontId="3" fillId="2" borderId="31" xfId="0" applyNumberFormat="1" applyFont="1" applyFill="1" applyBorder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3" fontId="1" fillId="2" borderId="9" xfId="0" applyNumberFormat="1" applyFont="1" applyFill="1" applyBorder="1"/>
    <xf numFmtId="0" fontId="3" fillId="2" borderId="28" xfId="0" applyFont="1" applyFill="1" applyBorder="1" applyAlignment="1">
      <alignment horizontal="center"/>
    </xf>
    <xf numFmtId="0" fontId="3" fillId="2" borderId="28" xfId="0" applyFont="1" applyFill="1" applyBorder="1" applyAlignment="1">
      <alignment vertical="center"/>
    </xf>
    <xf numFmtId="3" fontId="3" fillId="2" borderId="19" xfId="0" applyNumberFormat="1" applyFont="1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/>
    <xf numFmtId="3" fontId="1" fillId="2" borderId="19" xfId="0" applyNumberFormat="1" applyFont="1" applyFill="1" applyBorder="1"/>
    <xf numFmtId="0" fontId="1" fillId="2" borderId="19" xfId="0" applyFont="1" applyFill="1" applyBorder="1" applyAlignment="1">
      <alignment horizontal="center"/>
    </xf>
    <xf numFmtId="0" fontId="1" fillId="2" borderId="18" xfId="0" applyFont="1" applyFill="1" applyBorder="1"/>
    <xf numFmtId="3" fontId="1" fillId="2" borderId="20" xfId="0" applyNumberFormat="1" applyFont="1" applyFill="1" applyBorder="1"/>
    <xf numFmtId="3" fontId="1" fillId="2" borderId="17" xfId="0" applyNumberFormat="1" applyFont="1" applyFill="1" applyBorder="1"/>
    <xf numFmtId="0" fontId="1" fillId="2" borderId="29" xfId="0" applyFont="1" applyFill="1" applyBorder="1" applyAlignment="1">
      <alignment horizontal="center"/>
    </xf>
    <xf numFmtId="3" fontId="1" fillId="2" borderId="29" xfId="0" applyNumberFormat="1" applyFont="1" applyFill="1" applyBorder="1"/>
    <xf numFmtId="3" fontId="6" fillId="2" borderId="4" xfId="0" applyNumberFormat="1" applyFont="1" applyFill="1" applyBorder="1" applyAlignment="1">
      <alignment vertical="center"/>
    </xf>
    <xf numFmtId="3" fontId="11" fillId="2" borderId="19" xfId="0" applyNumberFormat="1" applyFont="1" applyFill="1" applyBorder="1"/>
    <xf numFmtId="3" fontId="11" fillId="2" borderId="20" xfId="0" applyNumberFormat="1" applyFont="1" applyFill="1" applyBorder="1"/>
    <xf numFmtId="3" fontId="11" fillId="2" borderId="17" xfId="0" applyNumberFormat="1" applyFont="1" applyFill="1" applyBorder="1"/>
    <xf numFmtId="3" fontId="11" fillId="2" borderId="29" xfId="0" applyNumberFormat="1" applyFont="1" applyFill="1" applyBorder="1"/>
    <xf numFmtId="0" fontId="1" fillId="0" borderId="19" xfId="0" applyFont="1" applyBorder="1"/>
    <xf numFmtId="0" fontId="1" fillId="0" borderId="30" xfId="0" applyFont="1" applyBorder="1"/>
    <xf numFmtId="3" fontId="1" fillId="2" borderId="4" xfId="0" applyNumberFormat="1" applyFont="1" applyFill="1" applyBorder="1" applyAlignment="1">
      <alignment vertical="center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left" wrapText="1"/>
    </xf>
    <xf numFmtId="3" fontId="1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wrapText="1"/>
    </xf>
    <xf numFmtId="0" fontId="1" fillId="2" borderId="2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wrapText="1"/>
    </xf>
    <xf numFmtId="0" fontId="7" fillId="2" borderId="0" xfId="0" applyFont="1" applyFill="1" applyAlignment="1">
      <alignment vertical="center" wrapText="1"/>
    </xf>
    <xf numFmtId="3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wrapText="1"/>
    </xf>
    <xf numFmtId="0" fontId="17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4"/>
  <sheetViews>
    <sheetView tabSelected="1" topLeftCell="A22" zoomScaleNormal="100" workbookViewId="0">
      <selection activeCell="L183" sqref="L183"/>
    </sheetView>
  </sheetViews>
  <sheetFormatPr defaultColWidth="9" defaultRowHeight="12.75"/>
  <cols>
    <col min="1" max="1" width="9" style="63"/>
    <col min="2" max="2" width="68.5" style="63" customWidth="1"/>
    <col min="3" max="4" width="19.75" style="63" customWidth="1"/>
    <col min="5" max="5" width="15.125" style="63" customWidth="1"/>
    <col min="6" max="7" width="11.75" style="3" customWidth="1"/>
    <col min="8" max="8" width="12" style="3" customWidth="1"/>
    <col min="9" max="9" width="14.25" style="3" customWidth="1"/>
    <col min="10" max="10" width="13.375" style="3" customWidth="1"/>
    <col min="11" max="11" width="14.5" style="3" customWidth="1"/>
    <col min="12" max="16384" width="9" style="3"/>
  </cols>
  <sheetData>
    <row r="1" spans="1:10" s="15" customFormat="1" ht="18.75">
      <c r="A1" s="93" t="s">
        <v>98</v>
      </c>
    </row>
    <row r="2" spans="1:10" s="15" customFormat="1"/>
    <row r="3" spans="1:10" s="15" customFormat="1">
      <c r="A3" s="15" t="s">
        <v>32</v>
      </c>
    </row>
    <row r="4" spans="1:10" s="15" customFormat="1" ht="15" customHeight="1">
      <c r="A4" s="12"/>
      <c r="B4" s="84"/>
      <c r="C4" s="14"/>
      <c r="D4" s="14"/>
      <c r="E4" s="14"/>
      <c r="F4" s="14"/>
      <c r="G4" s="14"/>
      <c r="J4" s="12"/>
    </row>
    <row r="5" spans="1:10" s="15" customFormat="1" ht="15" customHeight="1">
      <c r="A5" s="12"/>
      <c r="B5" s="84"/>
      <c r="C5" s="14"/>
      <c r="D5" s="14"/>
      <c r="E5" s="14"/>
      <c r="F5" s="14"/>
      <c r="G5" s="14"/>
      <c r="J5" s="12"/>
    </row>
    <row r="6" spans="1:10" s="15" customFormat="1" ht="15" customHeight="1">
      <c r="A6" s="132"/>
      <c r="B6" s="133"/>
      <c r="C6" s="133"/>
      <c r="D6" s="86"/>
      <c r="E6" s="14"/>
      <c r="F6" s="14"/>
      <c r="G6" s="14"/>
      <c r="J6" s="12"/>
    </row>
    <row r="7" spans="1:10" s="15" customFormat="1" ht="15" customHeight="1">
      <c r="A7" s="12"/>
      <c r="B7" s="84"/>
      <c r="C7" s="14"/>
      <c r="D7" s="14"/>
      <c r="E7" s="14"/>
      <c r="F7" s="14"/>
      <c r="G7" s="14"/>
      <c r="J7" s="12"/>
    </row>
    <row r="8" spans="1:10" s="15" customFormat="1" ht="15" customHeight="1">
      <c r="A8" s="87" t="s">
        <v>0</v>
      </c>
      <c r="B8" s="138"/>
      <c r="C8" s="134" t="s">
        <v>99</v>
      </c>
      <c r="D8" s="134" t="s">
        <v>100</v>
      </c>
      <c r="E8" s="134" t="s">
        <v>67</v>
      </c>
      <c r="F8" s="147"/>
      <c r="G8" s="144"/>
      <c r="H8" s="144"/>
      <c r="I8" s="144"/>
      <c r="J8" s="145"/>
    </row>
    <row r="9" spans="1:10" s="15" customFormat="1" ht="15" customHeight="1">
      <c r="A9" s="90"/>
      <c r="B9" s="139"/>
      <c r="C9" s="135"/>
      <c r="D9" s="135"/>
      <c r="E9" s="135"/>
      <c r="F9" s="147"/>
      <c r="G9" s="144"/>
      <c r="H9" s="144"/>
      <c r="I9" s="145"/>
      <c r="J9" s="145"/>
    </row>
    <row r="10" spans="1:10" s="15" customFormat="1" ht="30.75" customHeight="1" thickBot="1">
      <c r="A10" s="94" t="s">
        <v>2</v>
      </c>
      <c r="B10" s="140"/>
      <c r="C10" s="141"/>
      <c r="D10" s="141"/>
      <c r="E10" s="146"/>
      <c r="F10" s="148"/>
      <c r="G10" s="149"/>
      <c r="H10" s="149"/>
      <c r="I10" s="145"/>
      <c r="J10" s="145"/>
    </row>
    <row r="11" spans="1:10" s="15" customFormat="1" ht="15" customHeight="1">
      <c r="A11" s="100">
        <v>921</v>
      </c>
      <c r="B11" s="101"/>
      <c r="C11" s="102">
        <f>D11+E11</f>
        <v>156975000</v>
      </c>
      <c r="D11" s="102">
        <f>D13+D17</f>
        <v>156975000</v>
      </c>
      <c r="E11" s="102">
        <f>E13+E17</f>
        <v>0</v>
      </c>
      <c r="F11" s="61"/>
      <c r="G11" s="55"/>
      <c r="H11" s="55"/>
      <c r="I11" s="143"/>
      <c r="J11" s="143"/>
    </row>
    <row r="12" spans="1:10" s="15" customFormat="1" ht="6" customHeight="1" thickBot="1">
      <c r="A12" s="96"/>
      <c r="B12" s="97"/>
      <c r="C12" s="98"/>
      <c r="D12" s="98"/>
      <c r="E12" s="98"/>
      <c r="F12" s="16"/>
      <c r="G12" s="2"/>
      <c r="H12" s="2"/>
      <c r="I12" s="143"/>
      <c r="J12" s="143"/>
    </row>
    <row r="13" spans="1:10" s="15" customFormat="1" ht="15" customHeight="1" thickTop="1">
      <c r="A13" s="99">
        <v>92117</v>
      </c>
      <c r="B13" s="103" t="s">
        <v>60</v>
      </c>
      <c r="C13" s="104">
        <f>D13+E13</f>
        <v>900000</v>
      </c>
      <c r="D13" s="104">
        <f t="shared" ref="D13:E13" si="0">D14+D15+D16</f>
        <v>900000</v>
      </c>
      <c r="E13" s="104">
        <f t="shared" si="0"/>
        <v>0</v>
      </c>
      <c r="F13" s="61"/>
      <c r="G13" s="55"/>
      <c r="H13" s="55"/>
      <c r="I13" s="143"/>
      <c r="J13" s="143"/>
    </row>
    <row r="14" spans="1:10" s="15" customFormat="1" ht="45.75" customHeight="1">
      <c r="A14" s="90"/>
      <c r="B14" s="105" t="s">
        <v>191</v>
      </c>
      <c r="C14" s="95">
        <f>D14+E14</f>
        <v>300000</v>
      </c>
      <c r="D14" s="95">
        <v>300000</v>
      </c>
      <c r="E14" s="95"/>
      <c r="F14" s="56"/>
      <c r="G14" s="54"/>
      <c r="H14" s="54"/>
      <c r="I14" s="150"/>
      <c r="J14" s="150"/>
    </row>
    <row r="15" spans="1:10" s="15" customFormat="1" ht="42" customHeight="1">
      <c r="A15" s="90"/>
      <c r="B15" s="106" t="s">
        <v>192</v>
      </c>
      <c r="C15" s="95">
        <f>D15+E15</f>
        <v>300000</v>
      </c>
      <c r="D15" s="95">
        <v>300000</v>
      </c>
      <c r="E15" s="95"/>
      <c r="F15" s="56"/>
      <c r="G15" s="54"/>
      <c r="H15" s="54"/>
      <c r="I15" s="83"/>
      <c r="J15" s="83"/>
    </row>
    <row r="16" spans="1:10" s="15" customFormat="1" ht="57" customHeight="1">
      <c r="A16" s="90"/>
      <c r="B16" s="106" t="s">
        <v>193</v>
      </c>
      <c r="C16" s="107">
        <f>D16+E16</f>
        <v>300000</v>
      </c>
      <c r="D16" s="107">
        <v>300000</v>
      </c>
      <c r="E16" s="107"/>
      <c r="F16" s="56"/>
      <c r="G16" s="54"/>
      <c r="H16" s="54"/>
      <c r="I16" s="83"/>
      <c r="J16" s="83"/>
    </row>
    <row r="17" spans="1:10" s="15" customFormat="1" ht="25.5" customHeight="1">
      <c r="A17" s="108"/>
      <c r="B17" s="109" t="s">
        <v>31</v>
      </c>
      <c r="C17" s="110">
        <f>SUM(C18:C29)</f>
        <v>156075000</v>
      </c>
      <c r="D17" s="110">
        <f t="shared" ref="D17:E17" si="1">SUM(D18:D29)</f>
        <v>156075000</v>
      </c>
      <c r="E17" s="110">
        <f t="shared" si="1"/>
        <v>0</v>
      </c>
      <c r="F17" s="61"/>
      <c r="G17" s="55"/>
      <c r="H17" s="55"/>
      <c r="I17" s="143"/>
      <c r="J17" s="143"/>
    </row>
    <row r="18" spans="1:10" s="15" customFormat="1" ht="15" customHeight="1">
      <c r="A18" s="111">
        <v>92105</v>
      </c>
      <c r="B18" s="112" t="s">
        <v>3</v>
      </c>
      <c r="C18" s="113">
        <f t="shared" ref="C18:C28" si="2">D18+E18</f>
        <v>7100000</v>
      </c>
      <c r="D18" s="113">
        <v>7100000</v>
      </c>
      <c r="E18" s="121"/>
      <c r="F18" s="56"/>
      <c r="G18" s="54"/>
      <c r="H18" s="54"/>
      <c r="I18" s="131"/>
      <c r="J18" s="131"/>
    </row>
    <row r="19" spans="1:10" s="15" customFormat="1" ht="15" customHeight="1">
      <c r="A19" s="111">
        <v>92106</v>
      </c>
      <c r="B19" s="112" t="s">
        <v>29</v>
      </c>
      <c r="C19" s="113">
        <f t="shared" si="2"/>
        <v>264000</v>
      </c>
      <c r="D19" s="113">
        <v>264000</v>
      </c>
      <c r="E19" s="121"/>
      <c r="F19" s="56"/>
      <c r="G19" s="54"/>
      <c r="H19" s="54"/>
      <c r="I19" s="131"/>
      <c r="J19" s="131"/>
    </row>
    <row r="20" spans="1:10" s="15" customFormat="1" ht="15" customHeight="1">
      <c r="A20" s="114">
        <v>92108</v>
      </c>
      <c r="B20" s="115" t="s">
        <v>28</v>
      </c>
      <c r="C20" s="113">
        <f t="shared" si="2"/>
        <v>2143000</v>
      </c>
      <c r="D20" s="113">
        <v>2143000</v>
      </c>
      <c r="E20" s="121"/>
      <c r="F20" s="56"/>
      <c r="G20" s="54"/>
      <c r="H20" s="54"/>
      <c r="I20" s="131"/>
      <c r="J20" s="131"/>
    </row>
    <row r="21" spans="1:10" s="15" customFormat="1" ht="15" customHeight="1">
      <c r="A21" s="114">
        <v>92109</v>
      </c>
      <c r="B21" s="115" t="s">
        <v>27</v>
      </c>
      <c r="C21" s="113">
        <f t="shared" si="2"/>
        <v>2800000</v>
      </c>
      <c r="D21" s="113">
        <v>2800000</v>
      </c>
      <c r="E21" s="121"/>
      <c r="F21" s="56"/>
      <c r="G21" s="54"/>
      <c r="H21" s="54"/>
      <c r="I21" s="131"/>
      <c r="J21" s="131"/>
    </row>
    <row r="22" spans="1:10" s="15" customFormat="1" ht="15" customHeight="1">
      <c r="A22" s="90">
        <v>92110</v>
      </c>
      <c r="B22" s="16" t="s">
        <v>26</v>
      </c>
      <c r="C22" s="113">
        <f t="shared" si="2"/>
        <v>1450000</v>
      </c>
      <c r="D22" s="113">
        <v>1450000</v>
      </c>
      <c r="E22" s="121"/>
      <c r="F22" s="56"/>
      <c r="G22" s="54"/>
      <c r="H22" s="54"/>
      <c r="I22" s="131"/>
      <c r="J22" s="131"/>
    </row>
    <row r="23" spans="1:10" s="15" customFormat="1" ht="15" customHeight="1">
      <c r="A23" s="111">
        <v>92113</v>
      </c>
      <c r="B23" s="112" t="s">
        <v>25</v>
      </c>
      <c r="C23" s="113">
        <f t="shared" si="2"/>
        <v>961000</v>
      </c>
      <c r="D23" s="116">
        <v>961000</v>
      </c>
      <c r="E23" s="122"/>
      <c r="F23" s="56"/>
      <c r="G23" s="54"/>
      <c r="H23" s="54"/>
      <c r="I23" s="131"/>
      <c r="J23" s="131"/>
    </row>
    <row r="24" spans="1:10" s="15" customFormat="1" ht="15" customHeight="1">
      <c r="A24" s="111">
        <v>92114</v>
      </c>
      <c r="B24" s="112" t="s">
        <v>24</v>
      </c>
      <c r="C24" s="113">
        <f t="shared" si="2"/>
        <v>554000</v>
      </c>
      <c r="D24" s="113">
        <v>554000</v>
      </c>
      <c r="E24" s="121"/>
      <c r="F24" s="56"/>
      <c r="G24" s="54"/>
      <c r="H24" s="54"/>
      <c r="I24" s="131"/>
      <c r="J24" s="131"/>
    </row>
    <row r="25" spans="1:10" s="15" customFormat="1" ht="15" customHeight="1">
      <c r="A25" s="111">
        <v>92116</v>
      </c>
      <c r="B25" s="112" t="s">
        <v>23</v>
      </c>
      <c r="C25" s="113">
        <f t="shared" si="2"/>
        <v>2421000</v>
      </c>
      <c r="D25" s="117">
        <v>2421000</v>
      </c>
      <c r="E25" s="123"/>
      <c r="F25" s="56"/>
      <c r="G25" s="54"/>
      <c r="H25" s="54"/>
      <c r="I25" s="131"/>
      <c r="J25" s="131"/>
    </row>
    <row r="26" spans="1:10" s="15" customFormat="1" ht="15" customHeight="1">
      <c r="A26" s="111">
        <v>92118</v>
      </c>
      <c r="B26" s="112" t="s">
        <v>22</v>
      </c>
      <c r="C26" s="113">
        <f t="shared" si="2"/>
        <v>23906000</v>
      </c>
      <c r="D26" s="116">
        <v>23906000</v>
      </c>
      <c r="E26" s="122"/>
      <c r="F26" s="56"/>
      <c r="G26" s="54"/>
      <c r="H26" s="54"/>
      <c r="I26" s="131"/>
      <c r="J26" s="131"/>
    </row>
    <row r="27" spans="1:10" s="15" customFormat="1" ht="15" customHeight="1">
      <c r="A27" s="111">
        <v>92119</v>
      </c>
      <c r="B27" s="125" t="s">
        <v>49</v>
      </c>
      <c r="C27" s="113">
        <f t="shared" si="2"/>
        <v>3553000</v>
      </c>
      <c r="D27" s="116">
        <v>3553000</v>
      </c>
      <c r="E27" s="122"/>
      <c r="F27" s="56"/>
      <c r="G27" s="54"/>
      <c r="H27" s="54"/>
      <c r="I27" s="82"/>
      <c r="J27" s="82"/>
    </row>
    <row r="28" spans="1:10" s="15" customFormat="1" ht="15" customHeight="1">
      <c r="A28" s="111">
        <v>92120</v>
      </c>
      <c r="B28" s="115" t="s">
        <v>4</v>
      </c>
      <c r="C28" s="113">
        <f t="shared" si="2"/>
        <v>108123000</v>
      </c>
      <c r="D28" s="113">
        <v>108123000</v>
      </c>
      <c r="E28" s="121"/>
      <c r="F28" s="56"/>
      <c r="G28" s="54"/>
      <c r="H28" s="54"/>
      <c r="I28" s="131"/>
      <c r="J28" s="131"/>
    </row>
    <row r="29" spans="1:10" s="2" customFormat="1" ht="14.25" customHeight="1">
      <c r="A29" s="118">
        <v>92195</v>
      </c>
      <c r="B29" s="126" t="s">
        <v>50</v>
      </c>
      <c r="C29" s="119">
        <f>D29+E29</f>
        <v>2800000</v>
      </c>
      <c r="D29" s="119">
        <v>2800000</v>
      </c>
      <c r="E29" s="124"/>
      <c r="F29" s="56"/>
      <c r="G29" s="54"/>
      <c r="H29" s="54"/>
      <c r="I29" s="131"/>
      <c r="J29" s="131"/>
    </row>
    <row r="30" spans="1:10" s="2" customFormat="1" ht="14.25" customHeight="1">
      <c r="A30" s="64"/>
      <c r="B30" s="65"/>
      <c r="C30" s="66"/>
      <c r="D30" s="66"/>
      <c r="E30" s="66"/>
      <c r="F30" s="54"/>
      <c r="G30" s="54"/>
      <c r="H30" s="54"/>
      <c r="I30" s="62"/>
      <c r="J30" s="62"/>
    </row>
    <row r="31" spans="1:10" s="2" customFormat="1" ht="14.25" customHeight="1">
      <c r="A31" s="64"/>
      <c r="B31" s="65"/>
      <c r="C31" s="66"/>
      <c r="D31" s="66"/>
      <c r="E31" s="66"/>
      <c r="F31" s="54"/>
      <c r="G31" s="54"/>
      <c r="H31" s="54"/>
      <c r="I31" s="62"/>
      <c r="J31" s="62"/>
    </row>
    <row r="32" spans="1:10" ht="15" customHeight="1">
      <c r="A32" s="132" t="s">
        <v>48</v>
      </c>
      <c r="B32" s="133"/>
      <c r="C32" s="133"/>
      <c r="D32" s="84"/>
      <c r="E32" s="13"/>
      <c r="F32" s="13"/>
      <c r="G32" s="13"/>
      <c r="H32" s="13"/>
      <c r="I32" s="13"/>
      <c r="J32" s="13"/>
    </row>
    <row r="33" spans="1:11" ht="15" customHeight="1">
      <c r="A33" s="85"/>
      <c r="B33" s="86"/>
      <c r="C33" s="86"/>
      <c r="D33" s="84"/>
      <c r="E33" s="13"/>
      <c r="F33" s="13"/>
      <c r="G33" s="13"/>
      <c r="H33" s="13"/>
      <c r="I33" s="13"/>
      <c r="J33" s="13"/>
    </row>
    <row r="34" spans="1:11" s="15" customFormat="1" ht="21.75" customHeight="1">
      <c r="A34" s="87" t="s">
        <v>5</v>
      </c>
      <c r="B34" s="88" t="s">
        <v>1</v>
      </c>
      <c r="C34" s="134" t="s">
        <v>99</v>
      </c>
      <c r="D34" s="134" t="s">
        <v>101</v>
      </c>
      <c r="E34" s="89" t="s">
        <v>34</v>
      </c>
      <c r="F34" s="42"/>
      <c r="G34" s="42"/>
      <c r="H34" s="43"/>
      <c r="I34" s="44"/>
      <c r="J34" s="45"/>
      <c r="K34" s="134" t="s">
        <v>67</v>
      </c>
    </row>
    <row r="35" spans="1:11" s="15" customFormat="1" ht="15" customHeight="1">
      <c r="A35" s="90" t="s">
        <v>6</v>
      </c>
      <c r="B35" s="90"/>
      <c r="C35" s="135"/>
      <c r="D35" s="135"/>
      <c r="E35" s="17" t="s">
        <v>7</v>
      </c>
      <c r="F35" s="17" t="s">
        <v>61</v>
      </c>
      <c r="G35" s="17" t="s">
        <v>43</v>
      </c>
      <c r="H35" s="17" t="s">
        <v>8</v>
      </c>
      <c r="I35" s="17" t="s">
        <v>9</v>
      </c>
      <c r="J35" s="17" t="s">
        <v>10</v>
      </c>
      <c r="K35" s="135"/>
    </row>
    <row r="36" spans="1:11" s="15" customFormat="1" ht="15" customHeight="1">
      <c r="A36" s="90"/>
      <c r="B36" s="90"/>
      <c r="C36" s="137"/>
      <c r="D36" s="137"/>
      <c r="E36" s="18"/>
      <c r="F36" s="18"/>
      <c r="G36" s="18"/>
      <c r="H36" s="18"/>
      <c r="I36" s="18"/>
      <c r="J36" s="18"/>
      <c r="K36" s="136"/>
    </row>
    <row r="37" spans="1:11" s="46" customFormat="1" ht="40.5" customHeight="1">
      <c r="A37" s="19">
        <v>921</v>
      </c>
      <c r="B37" s="91" t="s">
        <v>33</v>
      </c>
      <c r="C37" s="11">
        <f t="shared" ref="C37:C61" si="3">D37+K37</f>
        <v>150779000</v>
      </c>
      <c r="D37" s="11">
        <f t="shared" ref="D37:D61" si="4">SUM(E37:J37)</f>
        <v>149391000</v>
      </c>
      <c r="E37" s="4">
        <f t="shared" ref="E37:K37" si="5">E38+E51+E56+E59+E91+E128+E135+E175+E184+E41</f>
        <v>0</v>
      </c>
      <c r="F37" s="4">
        <f t="shared" si="5"/>
        <v>150000</v>
      </c>
      <c r="G37" s="4">
        <f t="shared" si="5"/>
        <v>68771000</v>
      </c>
      <c r="H37" s="4">
        <f t="shared" si="5"/>
        <v>3270000</v>
      </c>
      <c r="I37" s="4">
        <f t="shared" si="5"/>
        <v>57291000</v>
      </c>
      <c r="J37" s="4">
        <f t="shared" si="5"/>
        <v>19909000</v>
      </c>
      <c r="K37" s="4">
        <f t="shared" si="5"/>
        <v>1388000</v>
      </c>
    </row>
    <row r="38" spans="1:11" s="47" customFormat="1" ht="23.25" customHeight="1">
      <c r="A38" s="21">
        <v>92101</v>
      </c>
      <c r="B38" s="22" t="s">
        <v>102</v>
      </c>
      <c r="C38" s="4">
        <f t="shared" ref="C38:C43" si="6">D38+K38</f>
        <v>3000000</v>
      </c>
      <c r="D38" s="4">
        <f>SUM(E38:J38)</f>
        <v>3000000</v>
      </c>
      <c r="E38" s="51">
        <f>E39</f>
        <v>0</v>
      </c>
      <c r="F38" s="51">
        <f t="shared" ref="F38:K38" si="7">F39</f>
        <v>0</v>
      </c>
      <c r="G38" s="51">
        <f t="shared" si="7"/>
        <v>3000000</v>
      </c>
      <c r="H38" s="51">
        <f t="shared" si="7"/>
        <v>0</v>
      </c>
      <c r="I38" s="51">
        <f t="shared" si="7"/>
        <v>0</v>
      </c>
      <c r="J38" s="51">
        <f t="shared" si="7"/>
        <v>0</v>
      </c>
      <c r="K38" s="51">
        <f t="shared" si="7"/>
        <v>0</v>
      </c>
    </row>
    <row r="39" spans="1:11" s="48" customFormat="1" ht="21.75" customHeight="1">
      <c r="A39" s="20"/>
      <c r="B39" s="23" t="s">
        <v>51</v>
      </c>
      <c r="C39" s="77">
        <f t="shared" si="6"/>
        <v>3000000</v>
      </c>
      <c r="D39" s="77">
        <f>SUM(E39:J39)</f>
        <v>3000000</v>
      </c>
      <c r="E39" s="5">
        <f t="shared" ref="E39:K39" si="8">SUM(E40:E40)</f>
        <v>0</v>
      </c>
      <c r="F39" s="5">
        <f t="shared" si="8"/>
        <v>0</v>
      </c>
      <c r="G39" s="5">
        <f t="shared" si="8"/>
        <v>3000000</v>
      </c>
      <c r="H39" s="5">
        <f t="shared" si="8"/>
        <v>0</v>
      </c>
      <c r="I39" s="5">
        <f t="shared" si="8"/>
        <v>0</v>
      </c>
      <c r="J39" s="5">
        <f t="shared" si="8"/>
        <v>0</v>
      </c>
      <c r="K39" s="5">
        <f t="shared" si="8"/>
        <v>0</v>
      </c>
    </row>
    <row r="40" spans="1:11" s="48" customFormat="1" ht="21.75" customHeight="1">
      <c r="A40" s="20"/>
      <c r="B40" s="30" t="s">
        <v>80</v>
      </c>
      <c r="C40" s="7">
        <f t="shared" si="6"/>
        <v>3000000</v>
      </c>
      <c r="D40" s="7">
        <f t="shared" si="4"/>
        <v>3000000</v>
      </c>
      <c r="E40" s="7"/>
      <c r="F40" s="7"/>
      <c r="G40" s="7">
        <v>3000000</v>
      </c>
      <c r="H40" s="7"/>
      <c r="I40" s="7"/>
      <c r="J40" s="7"/>
      <c r="K40" s="7"/>
    </row>
    <row r="41" spans="1:11" s="48" customFormat="1" ht="23.25" customHeight="1">
      <c r="A41" s="17">
        <v>92106</v>
      </c>
      <c r="B41" s="34" t="s">
        <v>103</v>
      </c>
      <c r="C41" s="4">
        <f>D41+K41</f>
        <v>2607000</v>
      </c>
      <c r="D41" s="4">
        <f t="shared" ref="D41:D43" si="9">SUM(E41:J41)</f>
        <v>2436000</v>
      </c>
      <c r="E41" s="4">
        <f t="shared" ref="E41:K41" si="10">E42+E44+E47+E49</f>
        <v>0</v>
      </c>
      <c r="F41" s="4">
        <f t="shared" si="10"/>
        <v>0</v>
      </c>
      <c r="G41" s="4">
        <f t="shared" si="10"/>
        <v>2436000</v>
      </c>
      <c r="H41" s="4">
        <f t="shared" si="10"/>
        <v>0</v>
      </c>
      <c r="I41" s="4">
        <f t="shared" si="10"/>
        <v>0</v>
      </c>
      <c r="J41" s="4">
        <f t="shared" si="10"/>
        <v>0</v>
      </c>
      <c r="K41" s="4">
        <f t="shared" si="10"/>
        <v>171000</v>
      </c>
    </row>
    <row r="42" spans="1:11" s="48" customFormat="1" ht="23.25" customHeight="1">
      <c r="A42" s="20"/>
      <c r="B42" s="23" t="s">
        <v>104</v>
      </c>
      <c r="C42" s="5">
        <f t="shared" si="6"/>
        <v>122000</v>
      </c>
      <c r="D42" s="5">
        <f t="shared" si="9"/>
        <v>122000</v>
      </c>
      <c r="E42" s="10">
        <f t="shared" ref="E42:K42" si="11">SUM(E43:E43)</f>
        <v>0</v>
      </c>
      <c r="F42" s="10">
        <f t="shared" si="11"/>
        <v>0</v>
      </c>
      <c r="G42" s="10">
        <f t="shared" si="11"/>
        <v>122000</v>
      </c>
      <c r="H42" s="10">
        <f t="shared" si="11"/>
        <v>0</v>
      </c>
      <c r="I42" s="10">
        <f t="shared" si="11"/>
        <v>0</v>
      </c>
      <c r="J42" s="10">
        <f t="shared" si="11"/>
        <v>0</v>
      </c>
      <c r="K42" s="10">
        <f t="shared" si="11"/>
        <v>0</v>
      </c>
    </row>
    <row r="43" spans="1:11" s="48" customFormat="1" ht="23.25" customHeight="1">
      <c r="A43" s="20"/>
      <c r="B43" s="30" t="s">
        <v>105</v>
      </c>
      <c r="C43" s="7">
        <f t="shared" si="6"/>
        <v>122000</v>
      </c>
      <c r="D43" s="7">
        <f t="shared" si="9"/>
        <v>122000</v>
      </c>
      <c r="E43" s="41"/>
      <c r="F43" s="41"/>
      <c r="G43" s="7">
        <v>122000</v>
      </c>
      <c r="H43" s="41"/>
      <c r="I43" s="41"/>
      <c r="J43" s="41"/>
      <c r="K43" s="41"/>
    </row>
    <row r="44" spans="1:11" s="48" customFormat="1" ht="23.25" customHeight="1">
      <c r="A44" s="20"/>
      <c r="B44" s="23" t="s">
        <v>106</v>
      </c>
      <c r="C44" s="5">
        <f>D44+K44</f>
        <v>2171000</v>
      </c>
      <c r="D44" s="5">
        <f>SUM(E44:J44)</f>
        <v>2000000</v>
      </c>
      <c r="E44" s="10">
        <f>SUM(E45:E46)</f>
        <v>0</v>
      </c>
      <c r="F44" s="10">
        <f t="shared" ref="F44:K44" si="12">SUM(F45:F46)</f>
        <v>0</v>
      </c>
      <c r="G44" s="10">
        <f t="shared" si="12"/>
        <v>2000000</v>
      </c>
      <c r="H44" s="10">
        <f t="shared" si="12"/>
        <v>0</v>
      </c>
      <c r="I44" s="10">
        <f t="shared" si="12"/>
        <v>0</v>
      </c>
      <c r="J44" s="10">
        <f t="shared" si="12"/>
        <v>0</v>
      </c>
      <c r="K44" s="10">
        <f t="shared" si="12"/>
        <v>171000</v>
      </c>
    </row>
    <row r="45" spans="1:11" s="48" customFormat="1" ht="23.25" customHeight="1">
      <c r="A45" s="20"/>
      <c r="B45" s="28" t="s">
        <v>107</v>
      </c>
      <c r="C45" s="7">
        <f t="shared" ref="C45" si="13">D45+K45</f>
        <v>2000000</v>
      </c>
      <c r="D45" s="7">
        <f t="shared" ref="D45" si="14">SUM(E45:J45)</f>
        <v>2000000</v>
      </c>
      <c r="E45" s="7"/>
      <c r="F45" s="7"/>
      <c r="G45" s="7">
        <v>2000000</v>
      </c>
      <c r="H45" s="7"/>
      <c r="I45" s="7"/>
      <c r="J45" s="7"/>
      <c r="K45" s="7"/>
    </row>
    <row r="46" spans="1:11" s="48" customFormat="1" ht="23.25" customHeight="1">
      <c r="A46" s="20"/>
      <c r="B46" s="53" t="s">
        <v>190</v>
      </c>
      <c r="C46" s="7">
        <f t="shared" ref="C46" si="15">D46+K46</f>
        <v>171000</v>
      </c>
      <c r="D46" s="7">
        <f t="shared" ref="D46" si="16">SUM(E46:J46)</f>
        <v>0</v>
      </c>
      <c r="E46" s="9"/>
      <c r="F46" s="9"/>
      <c r="G46" s="9"/>
      <c r="H46" s="9"/>
      <c r="I46" s="9"/>
      <c r="J46" s="9"/>
      <c r="K46" s="9">
        <v>171000</v>
      </c>
    </row>
    <row r="47" spans="1:11" s="48" customFormat="1" ht="23.25" customHeight="1">
      <c r="A47" s="20"/>
      <c r="B47" s="31" t="s">
        <v>108</v>
      </c>
      <c r="C47" s="5">
        <f>D47+K47</f>
        <v>80000</v>
      </c>
      <c r="D47" s="5">
        <f>SUM(E47:J47)</f>
        <v>80000</v>
      </c>
      <c r="E47" s="11">
        <f t="shared" ref="E47:K47" si="17">SUM(E48:E48)</f>
        <v>0</v>
      </c>
      <c r="F47" s="11">
        <f t="shared" si="17"/>
        <v>0</v>
      </c>
      <c r="G47" s="11">
        <f t="shared" si="17"/>
        <v>80000</v>
      </c>
      <c r="H47" s="11">
        <f t="shared" si="17"/>
        <v>0</v>
      </c>
      <c r="I47" s="11">
        <f t="shared" si="17"/>
        <v>0</v>
      </c>
      <c r="J47" s="11">
        <f t="shared" si="17"/>
        <v>0</v>
      </c>
      <c r="K47" s="11">
        <f t="shared" si="17"/>
        <v>0</v>
      </c>
    </row>
    <row r="48" spans="1:11" s="48" customFormat="1" ht="30" customHeight="1">
      <c r="A48" s="20"/>
      <c r="B48" s="28" t="s">
        <v>120</v>
      </c>
      <c r="C48" s="7">
        <f t="shared" ref="C48" si="18">D48+K48</f>
        <v>80000</v>
      </c>
      <c r="D48" s="7">
        <f t="shared" ref="D48" si="19">SUM(E48:J48)</f>
        <v>80000</v>
      </c>
      <c r="E48" s="7"/>
      <c r="F48" s="7"/>
      <c r="G48" s="7">
        <v>80000</v>
      </c>
      <c r="H48" s="7"/>
      <c r="I48" s="7"/>
      <c r="J48" s="7"/>
      <c r="K48" s="7"/>
    </row>
    <row r="49" spans="1:11" s="48" customFormat="1" ht="23.25" customHeight="1">
      <c r="A49" s="20"/>
      <c r="B49" s="23" t="s">
        <v>109</v>
      </c>
      <c r="C49" s="5">
        <f>D49+K49</f>
        <v>234000</v>
      </c>
      <c r="D49" s="5">
        <f>SUM(E49:J49)</f>
        <v>234000</v>
      </c>
      <c r="E49" s="5">
        <f t="shared" ref="E49:K49" si="20">SUM(E50:E50)</f>
        <v>0</v>
      </c>
      <c r="F49" s="5">
        <f t="shared" si="20"/>
        <v>0</v>
      </c>
      <c r="G49" s="5">
        <f t="shared" si="20"/>
        <v>234000</v>
      </c>
      <c r="H49" s="5">
        <f t="shared" si="20"/>
        <v>0</v>
      </c>
      <c r="I49" s="5">
        <f t="shared" si="20"/>
        <v>0</v>
      </c>
      <c r="J49" s="5">
        <f t="shared" si="20"/>
        <v>0</v>
      </c>
      <c r="K49" s="5">
        <f t="shared" si="20"/>
        <v>0</v>
      </c>
    </row>
    <row r="50" spans="1:11" s="48" customFormat="1" ht="30" customHeight="1">
      <c r="A50" s="20"/>
      <c r="B50" s="28" t="s">
        <v>119</v>
      </c>
      <c r="C50" s="7">
        <f t="shared" ref="C50" si="21">D50+K50</f>
        <v>234000</v>
      </c>
      <c r="D50" s="7">
        <f t="shared" ref="D50" si="22">SUM(E50:J50)</f>
        <v>234000</v>
      </c>
      <c r="E50" s="7"/>
      <c r="F50" s="7"/>
      <c r="G50" s="7">
        <v>234000</v>
      </c>
      <c r="H50" s="7"/>
      <c r="I50" s="7"/>
      <c r="J50" s="7"/>
      <c r="K50" s="7"/>
    </row>
    <row r="51" spans="1:11" s="47" customFormat="1" ht="29.25" customHeight="1">
      <c r="A51" s="17">
        <v>92108</v>
      </c>
      <c r="B51" s="34" t="s">
        <v>11</v>
      </c>
      <c r="C51" s="4">
        <f t="shared" si="3"/>
        <v>157000</v>
      </c>
      <c r="D51" s="4">
        <f t="shared" si="4"/>
        <v>157000</v>
      </c>
      <c r="E51" s="58">
        <f>E54+E52</f>
        <v>0</v>
      </c>
      <c r="F51" s="58">
        <f t="shared" ref="F51:K51" si="23">F54+F52</f>
        <v>0</v>
      </c>
      <c r="G51" s="58">
        <f t="shared" si="23"/>
        <v>157000</v>
      </c>
      <c r="H51" s="58">
        <f t="shared" si="23"/>
        <v>0</v>
      </c>
      <c r="I51" s="58">
        <f t="shared" si="23"/>
        <v>0</v>
      </c>
      <c r="J51" s="58">
        <f t="shared" si="23"/>
        <v>0</v>
      </c>
      <c r="K51" s="58">
        <f t="shared" si="23"/>
        <v>0</v>
      </c>
    </row>
    <row r="52" spans="1:11" s="47" customFormat="1" ht="29.25" customHeight="1">
      <c r="A52" s="20"/>
      <c r="B52" s="23" t="s">
        <v>110</v>
      </c>
      <c r="C52" s="5">
        <f t="shared" ref="C52:C53" si="24">D52+K52</f>
        <v>89000</v>
      </c>
      <c r="D52" s="5">
        <f t="shared" ref="D52:D53" si="25">SUM(E52:J52)</f>
        <v>89000</v>
      </c>
      <c r="E52" s="10">
        <f>E53</f>
        <v>0</v>
      </c>
      <c r="F52" s="10">
        <f t="shared" ref="F52:K54" si="26">F53</f>
        <v>0</v>
      </c>
      <c r="G52" s="10">
        <f t="shared" si="26"/>
        <v>89000</v>
      </c>
      <c r="H52" s="10">
        <f t="shared" si="26"/>
        <v>0</v>
      </c>
      <c r="I52" s="10">
        <f t="shared" si="26"/>
        <v>0</v>
      </c>
      <c r="J52" s="10">
        <f t="shared" si="26"/>
        <v>0</v>
      </c>
      <c r="K52" s="10">
        <f t="shared" si="26"/>
        <v>0</v>
      </c>
    </row>
    <row r="53" spans="1:11" s="47" customFormat="1" ht="38.25">
      <c r="A53" s="20"/>
      <c r="B53" s="37" t="s">
        <v>118</v>
      </c>
      <c r="C53" s="7">
        <f t="shared" si="24"/>
        <v>89000</v>
      </c>
      <c r="D53" s="7">
        <f t="shared" si="25"/>
        <v>89000</v>
      </c>
      <c r="E53" s="59"/>
      <c r="F53" s="59"/>
      <c r="G53" s="50">
        <v>89000</v>
      </c>
      <c r="H53" s="59"/>
      <c r="I53" s="59"/>
      <c r="J53" s="59"/>
      <c r="K53" s="59"/>
    </row>
    <row r="54" spans="1:11" s="47" customFormat="1" ht="29.25" customHeight="1">
      <c r="A54" s="20"/>
      <c r="B54" s="23" t="s">
        <v>111</v>
      </c>
      <c r="C54" s="5">
        <f t="shared" si="3"/>
        <v>68000</v>
      </c>
      <c r="D54" s="5">
        <f t="shared" si="4"/>
        <v>68000</v>
      </c>
      <c r="E54" s="10">
        <f>E55</f>
        <v>0</v>
      </c>
      <c r="F54" s="10">
        <f t="shared" si="26"/>
        <v>0</v>
      </c>
      <c r="G54" s="10">
        <f t="shared" si="26"/>
        <v>68000</v>
      </c>
      <c r="H54" s="10">
        <f t="shared" si="26"/>
        <v>0</v>
      </c>
      <c r="I54" s="10">
        <f t="shared" si="26"/>
        <v>0</v>
      </c>
      <c r="J54" s="10">
        <f t="shared" si="26"/>
        <v>0</v>
      </c>
      <c r="K54" s="10">
        <f t="shared" si="26"/>
        <v>0</v>
      </c>
    </row>
    <row r="55" spans="1:11" s="47" customFormat="1" ht="24" customHeight="1">
      <c r="A55" s="20"/>
      <c r="B55" s="37" t="s">
        <v>117</v>
      </c>
      <c r="C55" s="7">
        <f t="shared" si="3"/>
        <v>68000</v>
      </c>
      <c r="D55" s="7">
        <f t="shared" si="4"/>
        <v>68000</v>
      </c>
      <c r="E55" s="59"/>
      <c r="F55" s="59"/>
      <c r="G55" s="50">
        <v>68000</v>
      </c>
      <c r="H55" s="59"/>
      <c r="I55" s="59"/>
      <c r="J55" s="59"/>
      <c r="K55" s="59"/>
    </row>
    <row r="56" spans="1:11" s="47" customFormat="1" ht="25.5" customHeight="1">
      <c r="A56" s="17">
        <v>92110</v>
      </c>
      <c r="B56" s="34" t="s">
        <v>68</v>
      </c>
      <c r="C56" s="4">
        <f t="shared" si="3"/>
        <v>580000</v>
      </c>
      <c r="D56" s="4">
        <f t="shared" si="4"/>
        <v>580000</v>
      </c>
      <c r="E56" s="58">
        <f t="shared" ref="E56:K56" si="27">E57</f>
        <v>0</v>
      </c>
      <c r="F56" s="58">
        <f t="shared" si="27"/>
        <v>0</v>
      </c>
      <c r="G56" s="58">
        <f>G57</f>
        <v>580000</v>
      </c>
      <c r="H56" s="58">
        <f t="shared" si="27"/>
        <v>0</v>
      </c>
      <c r="I56" s="58">
        <f t="shared" si="27"/>
        <v>0</v>
      </c>
      <c r="J56" s="58">
        <f t="shared" si="27"/>
        <v>0</v>
      </c>
      <c r="K56" s="58">
        <f t="shared" si="27"/>
        <v>0</v>
      </c>
    </row>
    <row r="57" spans="1:11" s="48" customFormat="1" ht="22.5" customHeight="1">
      <c r="A57" s="20"/>
      <c r="B57" s="23" t="s">
        <v>53</v>
      </c>
      <c r="C57" s="5">
        <f t="shared" si="3"/>
        <v>580000</v>
      </c>
      <c r="D57" s="5">
        <f t="shared" si="4"/>
        <v>580000</v>
      </c>
      <c r="E57" s="5">
        <f t="shared" ref="E57:K57" si="28">SUM(E58:E58)</f>
        <v>0</v>
      </c>
      <c r="F57" s="5">
        <f t="shared" si="28"/>
        <v>0</v>
      </c>
      <c r="G57" s="5">
        <f t="shared" si="28"/>
        <v>580000</v>
      </c>
      <c r="H57" s="5">
        <f t="shared" si="28"/>
        <v>0</v>
      </c>
      <c r="I57" s="5">
        <f t="shared" si="28"/>
        <v>0</v>
      </c>
      <c r="J57" s="5">
        <f t="shared" si="28"/>
        <v>0</v>
      </c>
      <c r="K57" s="5">
        <f t="shared" si="28"/>
        <v>0</v>
      </c>
    </row>
    <row r="58" spans="1:11" s="48" customFormat="1" ht="22.5" customHeight="1">
      <c r="A58" s="20"/>
      <c r="B58" s="30" t="s">
        <v>54</v>
      </c>
      <c r="C58" s="7">
        <f t="shared" si="3"/>
        <v>580000</v>
      </c>
      <c r="D58" s="7">
        <f t="shared" si="4"/>
        <v>580000</v>
      </c>
      <c r="E58" s="7"/>
      <c r="F58" s="7"/>
      <c r="G58" s="7">
        <v>580000</v>
      </c>
      <c r="H58" s="7"/>
      <c r="I58" s="7"/>
      <c r="J58" s="7"/>
      <c r="K58" s="7"/>
    </row>
    <row r="59" spans="1:11" s="47" customFormat="1" ht="23.25" customHeight="1">
      <c r="A59" s="17">
        <v>92113</v>
      </c>
      <c r="B59" s="34" t="s">
        <v>12</v>
      </c>
      <c r="C59" s="4">
        <f t="shared" si="3"/>
        <v>61604000</v>
      </c>
      <c r="D59" s="4">
        <f t="shared" si="4"/>
        <v>60479000</v>
      </c>
      <c r="E59" s="4">
        <f t="shared" ref="E59:K59" si="29">E60+E62+E67+E80+E89</f>
        <v>0</v>
      </c>
      <c r="F59" s="4">
        <f t="shared" si="29"/>
        <v>0</v>
      </c>
      <c r="G59" s="4">
        <f t="shared" si="29"/>
        <v>30979000</v>
      </c>
      <c r="H59" s="4">
        <f t="shared" si="29"/>
        <v>0</v>
      </c>
      <c r="I59" s="4">
        <f t="shared" si="29"/>
        <v>20350000</v>
      </c>
      <c r="J59" s="4">
        <f t="shared" si="29"/>
        <v>9150000</v>
      </c>
      <c r="K59" s="4">
        <f t="shared" si="29"/>
        <v>1125000</v>
      </c>
    </row>
    <row r="60" spans="1:11" s="46" customFormat="1" ht="20.25" customHeight="1">
      <c r="A60" s="20"/>
      <c r="B60" s="23" t="s">
        <v>46</v>
      </c>
      <c r="C60" s="5">
        <f t="shared" si="3"/>
        <v>340000</v>
      </c>
      <c r="D60" s="5">
        <f t="shared" si="4"/>
        <v>340000</v>
      </c>
      <c r="E60" s="10">
        <f t="shared" ref="E60:K60" si="30">SUM(E61:E61)</f>
        <v>0</v>
      </c>
      <c r="F60" s="10">
        <f t="shared" si="30"/>
        <v>0</v>
      </c>
      <c r="G60" s="10">
        <f t="shared" si="30"/>
        <v>340000</v>
      </c>
      <c r="H60" s="10">
        <f t="shared" si="30"/>
        <v>0</v>
      </c>
      <c r="I60" s="10">
        <f t="shared" si="30"/>
        <v>0</v>
      </c>
      <c r="J60" s="10">
        <f t="shared" si="30"/>
        <v>0</v>
      </c>
      <c r="K60" s="10">
        <f t="shared" si="30"/>
        <v>0</v>
      </c>
    </row>
    <row r="61" spans="1:11" s="46" customFormat="1" ht="38.25">
      <c r="A61" s="20"/>
      <c r="B61" s="28" t="s">
        <v>126</v>
      </c>
      <c r="C61" s="7">
        <f t="shared" si="3"/>
        <v>340000</v>
      </c>
      <c r="D61" s="7">
        <f t="shared" si="4"/>
        <v>340000</v>
      </c>
      <c r="E61" s="41"/>
      <c r="F61" s="41"/>
      <c r="G61" s="7">
        <v>340000</v>
      </c>
      <c r="H61" s="41"/>
      <c r="I61" s="41"/>
      <c r="J61" s="41"/>
      <c r="K61" s="41"/>
    </row>
    <row r="62" spans="1:11" s="46" customFormat="1" ht="24" customHeight="1">
      <c r="A62" s="20"/>
      <c r="B62" s="23" t="s">
        <v>13</v>
      </c>
      <c r="C62" s="5">
        <f>D62+K62</f>
        <v>16125000</v>
      </c>
      <c r="D62" s="5">
        <f>SUM(E62:J62)</f>
        <v>15000000</v>
      </c>
      <c r="E62" s="10">
        <f t="shared" ref="E62:K62" si="31">SUM(E63:E66)</f>
        <v>0</v>
      </c>
      <c r="F62" s="10">
        <f t="shared" si="31"/>
        <v>0</v>
      </c>
      <c r="G62" s="10">
        <f>SUM(G63:G66)</f>
        <v>10000000</v>
      </c>
      <c r="H62" s="10">
        <f t="shared" si="31"/>
        <v>0</v>
      </c>
      <c r="I62" s="10">
        <f t="shared" si="31"/>
        <v>2500000</v>
      </c>
      <c r="J62" s="10">
        <f t="shared" si="31"/>
        <v>2500000</v>
      </c>
      <c r="K62" s="10">
        <f t="shared" si="31"/>
        <v>1125000</v>
      </c>
    </row>
    <row r="63" spans="1:11" s="49" customFormat="1" ht="31.5" customHeight="1">
      <c r="A63" s="70"/>
      <c r="B63" s="52" t="s">
        <v>116</v>
      </c>
      <c r="C63" s="7">
        <f t="shared" ref="C63:C66" si="32">D63+K63</f>
        <v>5000000</v>
      </c>
      <c r="D63" s="7">
        <f t="shared" ref="D63:D66" si="33">SUM(E63:J63)</f>
        <v>5000000</v>
      </c>
      <c r="E63" s="7"/>
      <c r="F63" s="7"/>
      <c r="G63" s="7"/>
      <c r="H63" s="7"/>
      <c r="I63" s="7">
        <v>2500000</v>
      </c>
      <c r="J63" s="7">
        <v>2500000</v>
      </c>
      <c r="K63" s="7"/>
    </row>
    <row r="64" spans="1:11" s="49" customFormat="1" ht="30.75" customHeight="1">
      <c r="A64" s="29"/>
      <c r="B64" s="28" t="s">
        <v>115</v>
      </c>
      <c r="C64" s="7">
        <f t="shared" si="32"/>
        <v>10000000</v>
      </c>
      <c r="D64" s="7">
        <f t="shared" si="33"/>
        <v>10000000</v>
      </c>
      <c r="E64" s="68"/>
      <c r="F64" s="68"/>
      <c r="G64" s="7">
        <v>10000000</v>
      </c>
      <c r="H64" s="68"/>
      <c r="I64" s="68"/>
      <c r="J64" s="68"/>
      <c r="K64" s="68"/>
    </row>
    <row r="65" spans="1:11" s="49" customFormat="1" ht="30.75" customHeight="1">
      <c r="A65" s="29"/>
      <c r="B65" s="28" t="s">
        <v>96</v>
      </c>
      <c r="C65" s="7"/>
      <c r="D65" s="7"/>
      <c r="E65" s="7"/>
      <c r="F65" s="7"/>
      <c r="G65" s="7"/>
      <c r="H65" s="7"/>
      <c r="I65" s="7"/>
      <c r="J65" s="7"/>
      <c r="K65" s="7">
        <v>232000</v>
      </c>
    </row>
    <row r="66" spans="1:11" s="49" customFormat="1" ht="30" customHeight="1">
      <c r="A66" s="20"/>
      <c r="B66" s="53" t="s">
        <v>97</v>
      </c>
      <c r="C66" s="7">
        <f t="shared" si="32"/>
        <v>893000</v>
      </c>
      <c r="D66" s="7">
        <f t="shared" si="33"/>
        <v>0</v>
      </c>
      <c r="E66" s="9"/>
      <c r="F66" s="9"/>
      <c r="G66" s="9"/>
      <c r="H66" s="9"/>
      <c r="I66" s="9"/>
      <c r="J66" s="9"/>
      <c r="K66" s="9">
        <v>893000</v>
      </c>
    </row>
    <row r="67" spans="1:11" s="46" customFormat="1" ht="28.5" customHeight="1">
      <c r="A67" s="67"/>
      <c r="B67" s="31" t="s">
        <v>14</v>
      </c>
      <c r="C67" s="5">
        <f>D67+K67</f>
        <v>28586000</v>
      </c>
      <c r="D67" s="5">
        <f>SUM(E67:J67)</f>
        <v>28586000</v>
      </c>
      <c r="E67" s="11">
        <f t="shared" ref="E67:K67" si="34">SUM(E68:E79)</f>
        <v>0</v>
      </c>
      <c r="F67" s="11">
        <f t="shared" si="34"/>
        <v>0</v>
      </c>
      <c r="G67" s="11">
        <f t="shared" si="34"/>
        <v>12486000</v>
      </c>
      <c r="H67" s="11">
        <f t="shared" si="34"/>
        <v>0</v>
      </c>
      <c r="I67" s="11">
        <f t="shared" si="34"/>
        <v>9450000</v>
      </c>
      <c r="J67" s="11">
        <f t="shared" si="34"/>
        <v>6650000</v>
      </c>
      <c r="K67" s="11">
        <f t="shared" si="34"/>
        <v>0</v>
      </c>
    </row>
    <row r="68" spans="1:11" s="49" customFormat="1" ht="25.5" customHeight="1">
      <c r="A68" s="70"/>
      <c r="B68" s="28" t="s">
        <v>30</v>
      </c>
      <c r="C68" s="7">
        <f>D68+K68</f>
        <v>6247000</v>
      </c>
      <c r="D68" s="7">
        <f>SUM(E68:J68)</f>
        <v>6247000</v>
      </c>
      <c r="E68" s="7"/>
      <c r="F68" s="7"/>
      <c r="G68" s="7">
        <v>6247000</v>
      </c>
      <c r="H68" s="7"/>
      <c r="I68" s="7"/>
      <c r="J68" s="7"/>
      <c r="K68" s="7"/>
    </row>
    <row r="69" spans="1:11" s="49" customFormat="1" ht="32.25" customHeight="1">
      <c r="A69" s="70"/>
      <c r="B69" s="28" t="s">
        <v>47</v>
      </c>
      <c r="C69" s="7">
        <f t="shared" ref="C69:C71" si="35">D69+K69</f>
        <v>10000000</v>
      </c>
      <c r="D69" s="7">
        <f t="shared" ref="D69:D71" si="36">SUM(E69:J69)</f>
        <v>10000000</v>
      </c>
      <c r="E69" s="7"/>
      <c r="F69" s="7"/>
      <c r="G69" s="7"/>
      <c r="H69" s="7"/>
      <c r="I69" s="7">
        <v>4850000</v>
      </c>
      <c r="J69" s="7">
        <v>5150000</v>
      </c>
      <c r="K69" s="7"/>
    </row>
    <row r="70" spans="1:11" s="49" customFormat="1" ht="36" customHeight="1">
      <c r="A70" s="70"/>
      <c r="B70" s="28" t="s">
        <v>59</v>
      </c>
      <c r="C70" s="7">
        <f t="shared" si="35"/>
        <v>1500000</v>
      </c>
      <c r="D70" s="7">
        <f t="shared" si="36"/>
        <v>1500000</v>
      </c>
      <c r="E70" s="7"/>
      <c r="F70" s="7"/>
      <c r="G70" s="7"/>
      <c r="H70" s="7"/>
      <c r="I70" s="7">
        <v>1500000</v>
      </c>
      <c r="J70" s="7"/>
      <c r="K70" s="7"/>
    </row>
    <row r="71" spans="1:11" s="49" customFormat="1" ht="36" customHeight="1">
      <c r="A71" s="70"/>
      <c r="B71" s="28" t="s">
        <v>127</v>
      </c>
      <c r="C71" s="120">
        <f t="shared" si="35"/>
        <v>1600000</v>
      </c>
      <c r="D71" s="120">
        <f t="shared" si="36"/>
        <v>1600000</v>
      </c>
      <c r="E71" s="120"/>
      <c r="F71" s="120"/>
      <c r="G71" s="120"/>
      <c r="H71" s="120"/>
      <c r="I71" s="120">
        <v>600000</v>
      </c>
      <c r="J71" s="120">
        <v>1000000</v>
      </c>
      <c r="K71" s="120"/>
    </row>
    <row r="72" spans="1:11" s="49" customFormat="1" ht="28.5" customHeight="1">
      <c r="A72" s="70"/>
      <c r="B72" s="28" t="s">
        <v>69</v>
      </c>
      <c r="C72" s="7">
        <f t="shared" ref="C72:C79" si="37">D72+K72</f>
        <v>1000000</v>
      </c>
      <c r="D72" s="7">
        <f t="shared" ref="D72:D79" si="38">SUM(E72:J72)</f>
        <v>1000000</v>
      </c>
      <c r="E72" s="7"/>
      <c r="F72" s="7"/>
      <c r="G72" s="7"/>
      <c r="H72" s="7"/>
      <c r="I72" s="7">
        <v>500000</v>
      </c>
      <c r="J72" s="7">
        <v>500000</v>
      </c>
      <c r="K72" s="7"/>
    </row>
    <row r="73" spans="1:11" s="49" customFormat="1" ht="28.5" customHeight="1">
      <c r="A73" s="70"/>
      <c r="B73" s="28" t="s">
        <v>128</v>
      </c>
      <c r="C73" s="7">
        <f t="shared" si="37"/>
        <v>2000000</v>
      </c>
      <c r="D73" s="7">
        <f t="shared" si="38"/>
        <v>2000000</v>
      </c>
      <c r="E73" s="7"/>
      <c r="F73" s="7"/>
      <c r="G73" s="7"/>
      <c r="H73" s="7"/>
      <c r="I73" s="7">
        <v>2000000</v>
      </c>
      <c r="J73" s="7"/>
      <c r="K73" s="7"/>
    </row>
    <row r="74" spans="1:11" s="49" customFormat="1" ht="28.5" customHeight="1">
      <c r="A74" s="70"/>
      <c r="B74" s="28" t="s">
        <v>133</v>
      </c>
      <c r="C74" s="7">
        <f t="shared" ref="C74:C76" si="39">D74+K74</f>
        <v>3700000</v>
      </c>
      <c r="D74" s="7">
        <f t="shared" ref="D74:D76" si="40">SUM(E74:J74)</f>
        <v>3700000</v>
      </c>
      <c r="E74" s="7"/>
      <c r="F74" s="7"/>
      <c r="G74" s="7">
        <v>3700000</v>
      </c>
      <c r="H74" s="7"/>
      <c r="I74" s="7"/>
      <c r="J74" s="7"/>
      <c r="K74" s="7"/>
    </row>
    <row r="75" spans="1:11" s="49" customFormat="1" ht="28.5" customHeight="1">
      <c r="A75" s="70"/>
      <c r="B75" s="28" t="s">
        <v>131</v>
      </c>
      <c r="C75" s="7">
        <f t="shared" si="39"/>
        <v>500000</v>
      </c>
      <c r="D75" s="7">
        <f t="shared" si="40"/>
        <v>500000</v>
      </c>
      <c r="E75" s="7"/>
      <c r="F75" s="7"/>
      <c r="G75" s="7">
        <v>500000</v>
      </c>
      <c r="H75" s="7"/>
      <c r="I75" s="7"/>
      <c r="J75" s="7"/>
      <c r="K75" s="7"/>
    </row>
    <row r="76" spans="1:11" s="49" customFormat="1" ht="28.5" customHeight="1">
      <c r="A76" s="70"/>
      <c r="B76" s="28" t="s">
        <v>134</v>
      </c>
      <c r="C76" s="7">
        <f t="shared" si="39"/>
        <v>339000</v>
      </c>
      <c r="D76" s="7">
        <f t="shared" si="40"/>
        <v>339000</v>
      </c>
      <c r="E76" s="7"/>
      <c r="F76" s="7"/>
      <c r="G76" s="7">
        <v>339000</v>
      </c>
      <c r="H76" s="7"/>
      <c r="I76" s="7"/>
      <c r="J76" s="7"/>
      <c r="K76" s="7"/>
    </row>
    <row r="77" spans="1:11" s="49" customFormat="1" ht="31.5" customHeight="1">
      <c r="A77" s="67"/>
      <c r="B77" s="28" t="s">
        <v>132</v>
      </c>
      <c r="C77" s="7">
        <f t="shared" si="37"/>
        <v>400000</v>
      </c>
      <c r="D77" s="7">
        <f t="shared" si="38"/>
        <v>400000</v>
      </c>
      <c r="E77" s="7"/>
      <c r="F77" s="7"/>
      <c r="G77" s="7">
        <v>400000</v>
      </c>
      <c r="H77" s="7"/>
      <c r="I77" s="7"/>
      <c r="J77" s="7"/>
      <c r="K77" s="7"/>
    </row>
    <row r="78" spans="1:11" s="49" customFormat="1" ht="24.75" customHeight="1">
      <c r="A78" s="20"/>
      <c r="B78" s="28" t="s">
        <v>129</v>
      </c>
      <c r="C78" s="7">
        <f t="shared" si="37"/>
        <v>1000000</v>
      </c>
      <c r="D78" s="7">
        <f t="shared" si="38"/>
        <v>1000000</v>
      </c>
      <c r="E78" s="7"/>
      <c r="F78" s="7"/>
      <c r="G78" s="7">
        <v>1000000</v>
      </c>
      <c r="H78" s="7"/>
      <c r="I78" s="7"/>
      <c r="J78" s="7"/>
      <c r="K78" s="7"/>
    </row>
    <row r="79" spans="1:11" s="49" customFormat="1" ht="30.75" customHeight="1">
      <c r="A79" s="67"/>
      <c r="B79" s="28" t="s">
        <v>130</v>
      </c>
      <c r="C79" s="7">
        <f t="shared" si="37"/>
        <v>300000</v>
      </c>
      <c r="D79" s="7">
        <f t="shared" si="38"/>
        <v>300000</v>
      </c>
      <c r="E79" s="7"/>
      <c r="F79" s="7"/>
      <c r="G79" s="7">
        <v>300000</v>
      </c>
      <c r="H79" s="7"/>
      <c r="I79" s="7"/>
      <c r="J79" s="7"/>
      <c r="K79" s="7"/>
    </row>
    <row r="80" spans="1:11" s="46" customFormat="1" ht="27.75" customHeight="1">
      <c r="A80" s="67"/>
      <c r="B80" s="23" t="s">
        <v>15</v>
      </c>
      <c r="C80" s="5">
        <f>D80+K80</f>
        <v>16400000</v>
      </c>
      <c r="D80" s="5">
        <f>SUM(E80:J80)</f>
        <v>16400000</v>
      </c>
      <c r="E80" s="5">
        <f t="shared" ref="E80:K80" si="41">SUM(E81:E88)</f>
        <v>0</v>
      </c>
      <c r="F80" s="5">
        <f t="shared" si="41"/>
        <v>0</v>
      </c>
      <c r="G80" s="5">
        <f t="shared" si="41"/>
        <v>8000000</v>
      </c>
      <c r="H80" s="5">
        <f t="shared" si="41"/>
        <v>0</v>
      </c>
      <c r="I80" s="5">
        <f t="shared" si="41"/>
        <v>8400000</v>
      </c>
      <c r="J80" s="5">
        <f t="shared" si="41"/>
        <v>0</v>
      </c>
      <c r="K80" s="5">
        <f t="shared" si="41"/>
        <v>0</v>
      </c>
    </row>
    <row r="81" spans="1:11" s="40" customFormat="1" ht="36" customHeight="1">
      <c r="A81" s="69"/>
      <c r="B81" s="28" t="s">
        <v>112</v>
      </c>
      <c r="C81" s="7">
        <f>D81+K81</f>
        <v>3900000</v>
      </c>
      <c r="D81" s="7">
        <f>SUM(E81:J81)</f>
        <v>3900000</v>
      </c>
      <c r="E81" s="68"/>
      <c r="F81" s="68"/>
      <c r="G81" s="68"/>
      <c r="H81" s="68"/>
      <c r="I81" s="7">
        <v>3900000</v>
      </c>
      <c r="J81" s="68"/>
      <c r="K81" s="68"/>
    </row>
    <row r="82" spans="1:11" s="49" customFormat="1" ht="33.75" customHeight="1">
      <c r="A82" s="67"/>
      <c r="B82" s="28" t="s">
        <v>70</v>
      </c>
      <c r="C82" s="7">
        <f t="shared" ref="C82" si="42">D82+K82</f>
        <v>600000</v>
      </c>
      <c r="D82" s="7">
        <f t="shared" ref="D82" si="43">SUM(E82:J82)</f>
        <v>600000</v>
      </c>
      <c r="E82" s="68"/>
      <c r="F82" s="68"/>
      <c r="G82" s="7">
        <v>600000</v>
      </c>
      <c r="H82" s="68"/>
      <c r="I82" s="68"/>
      <c r="J82" s="68"/>
      <c r="K82" s="68"/>
    </row>
    <row r="83" spans="1:11" s="49" customFormat="1" ht="33.75" customHeight="1">
      <c r="A83" s="67"/>
      <c r="B83" s="28" t="s">
        <v>122</v>
      </c>
      <c r="C83" s="7">
        <f t="shared" ref="C83:C85" si="44">D83+K83</f>
        <v>400000</v>
      </c>
      <c r="D83" s="7">
        <f t="shared" ref="D83:D85" si="45">SUM(E83:J83)</f>
        <v>400000</v>
      </c>
      <c r="E83" s="68"/>
      <c r="F83" s="68"/>
      <c r="G83" s="7">
        <v>400000</v>
      </c>
      <c r="H83" s="68"/>
      <c r="I83" s="68"/>
      <c r="J83" s="68"/>
      <c r="K83" s="68"/>
    </row>
    <row r="84" spans="1:11" s="49" customFormat="1" ht="33.75" customHeight="1">
      <c r="A84" s="67"/>
      <c r="B84" s="28" t="s">
        <v>123</v>
      </c>
      <c r="C84" s="7">
        <f t="shared" si="44"/>
        <v>3000000</v>
      </c>
      <c r="D84" s="7">
        <f t="shared" si="45"/>
        <v>3000000</v>
      </c>
      <c r="E84" s="68"/>
      <c r="F84" s="68"/>
      <c r="G84" s="7">
        <v>3000000</v>
      </c>
      <c r="H84" s="68"/>
      <c r="I84" s="68"/>
      <c r="J84" s="68"/>
      <c r="K84" s="68"/>
    </row>
    <row r="85" spans="1:11" s="49" customFormat="1" ht="33.75" customHeight="1">
      <c r="A85" s="67"/>
      <c r="B85" s="28" t="s">
        <v>124</v>
      </c>
      <c r="C85" s="7">
        <f t="shared" si="44"/>
        <v>2000000</v>
      </c>
      <c r="D85" s="7">
        <f t="shared" si="45"/>
        <v>2000000</v>
      </c>
      <c r="E85" s="68"/>
      <c r="F85" s="68"/>
      <c r="G85" s="7">
        <v>2000000</v>
      </c>
      <c r="H85" s="68"/>
      <c r="I85" s="68"/>
      <c r="J85" s="68"/>
      <c r="K85" s="68"/>
    </row>
    <row r="86" spans="1:11" s="49" customFormat="1" ht="29.25" customHeight="1">
      <c r="A86" s="67"/>
      <c r="B86" s="28" t="s">
        <v>125</v>
      </c>
      <c r="C86" s="7">
        <f t="shared" ref="C86:C88" si="46">D86+K86</f>
        <v>2000000</v>
      </c>
      <c r="D86" s="7">
        <f t="shared" ref="D86:D88" si="47">SUM(E86:J86)</f>
        <v>2000000</v>
      </c>
      <c r="E86" s="68"/>
      <c r="F86" s="68"/>
      <c r="G86" s="7">
        <v>2000000</v>
      </c>
      <c r="H86" s="68"/>
      <c r="I86" s="68"/>
      <c r="J86" s="68"/>
      <c r="K86" s="68"/>
    </row>
    <row r="87" spans="1:11" s="49" customFormat="1" ht="29.25" customHeight="1">
      <c r="A87" s="67"/>
      <c r="B87" s="28" t="s">
        <v>121</v>
      </c>
      <c r="C87" s="7">
        <f t="shared" ref="C87" si="48">D87+K87</f>
        <v>2500000</v>
      </c>
      <c r="D87" s="7">
        <f t="shared" ref="D87" si="49">SUM(E87:J87)</f>
        <v>2500000</v>
      </c>
      <c r="E87" s="68"/>
      <c r="F87" s="68"/>
      <c r="G87" s="68"/>
      <c r="H87" s="68"/>
      <c r="I87" s="7">
        <v>2500000</v>
      </c>
      <c r="J87" s="68"/>
      <c r="K87" s="68"/>
    </row>
    <row r="88" spans="1:11" s="49" customFormat="1" ht="29.25" customHeight="1">
      <c r="A88" s="20"/>
      <c r="B88" s="28" t="s">
        <v>84</v>
      </c>
      <c r="C88" s="7">
        <f t="shared" si="46"/>
        <v>2000000</v>
      </c>
      <c r="D88" s="7">
        <f t="shared" si="47"/>
        <v>2000000</v>
      </c>
      <c r="E88" s="68"/>
      <c r="F88" s="68"/>
      <c r="G88" s="68"/>
      <c r="H88" s="68"/>
      <c r="I88" s="7">
        <v>2000000</v>
      </c>
      <c r="J88" s="68"/>
      <c r="K88" s="68"/>
    </row>
    <row r="89" spans="1:11" s="49" customFormat="1" ht="29.25" customHeight="1">
      <c r="A89" s="20"/>
      <c r="B89" s="26" t="s">
        <v>113</v>
      </c>
      <c r="C89" s="5">
        <f>D89+K89</f>
        <v>153000</v>
      </c>
      <c r="D89" s="5">
        <f>SUM(E89:J89)</f>
        <v>153000</v>
      </c>
      <c r="E89" s="10">
        <f>SUM(E90:E90)</f>
        <v>0</v>
      </c>
      <c r="F89" s="10">
        <f t="shared" ref="F89:K89" si="50">SUM(F90:F90)</f>
        <v>0</v>
      </c>
      <c r="G89" s="10">
        <f t="shared" si="50"/>
        <v>153000</v>
      </c>
      <c r="H89" s="10">
        <f t="shared" si="50"/>
        <v>0</v>
      </c>
      <c r="I89" s="10">
        <f t="shared" si="50"/>
        <v>0</v>
      </c>
      <c r="J89" s="10">
        <f t="shared" si="50"/>
        <v>0</v>
      </c>
      <c r="K89" s="10">
        <f t="shared" si="50"/>
        <v>0</v>
      </c>
    </row>
    <row r="90" spans="1:11" s="49" customFormat="1" ht="29.25" customHeight="1">
      <c r="A90" s="20"/>
      <c r="B90" s="39" t="s">
        <v>114</v>
      </c>
      <c r="C90" s="7">
        <f>D90+K90</f>
        <v>153000</v>
      </c>
      <c r="D90" s="7">
        <f>SUM(E90:J90)</f>
        <v>153000</v>
      </c>
      <c r="E90" s="7"/>
      <c r="F90" s="7"/>
      <c r="G90" s="7">
        <v>153000</v>
      </c>
      <c r="H90" s="7"/>
      <c r="I90" s="7"/>
      <c r="J90" s="7"/>
      <c r="K90" s="7"/>
    </row>
    <row r="91" spans="1:11" s="47" customFormat="1" ht="28.5" customHeight="1">
      <c r="A91" s="19">
        <v>92114</v>
      </c>
      <c r="B91" s="34" t="s">
        <v>16</v>
      </c>
      <c r="C91" s="4">
        <f>D91+K91</f>
        <v>37427000</v>
      </c>
      <c r="D91" s="4">
        <f>SUM(E91:J91)</f>
        <v>37427000</v>
      </c>
      <c r="E91" s="57">
        <f>E92+E100+E102+E104+E113+E115+E121+E106+E119+E109</f>
        <v>0</v>
      </c>
      <c r="F91" s="57">
        <f t="shared" ref="F91:K91" si="51">F92+F100+F102+F104+F113+F115+F121+F106+F119+F109</f>
        <v>0</v>
      </c>
      <c r="G91" s="57">
        <f t="shared" si="51"/>
        <v>21227000</v>
      </c>
      <c r="H91" s="57">
        <f t="shared" si="51"/>
        <v>0</v>
      </c>
      <c r="I91" s="57">
        <f t="shared" si="51"/>
        <v>8900000</v>
      </c>
      <c r="J91" s="57">
        <f t="shared" si="51"/>
        <v>7300000</v>
      </c>
      <c r="K91" s="57">
        <f t="shared" si="51"/>
        <v>0</v>
      </c>
    </row>
    <row r="92" spans="1:11" s="46" customFormat="1" ht="26.25" customHeight="1">
      <c r="A92" s="20"/>
      <c r="B92" s="31" t="s">
        <v>17</v>
      </c>
      <c r="C92" s="5">
        <f>D92+K92</f>
        <v>5700000</v>
      </c>
      <c r="D92" s="5">
        <f>SUM(E92:J92)</f>
        <v>5700000</v>
      </c>
      <c r="E92" s="11">
        <f>SUM(E93:E99)</f>
        <v>0</v>
      </c>
      <c r="F92" s="11">
        <f t="shared" ref="F92:K92" si="52">SUM(F93:F99)</f>
        <v>0</v>
      </c>
      <c r="G92" s="11">
        <f t="shared" si="52"/>
        <v>2500000</v>
      </c>
      <c r="H92" s="11">
        <f t="shared" si="52"/>
        <v>0</v>
      </c>
      <c r="I92" s="11">
        <f t="shared" si="52"/>
        <v>2400000</v>
      </c>
      <c r="J92" s="11">
        <f t="shared" si="52"/>
        <v>800000</v>
      </c>
      <c r="K92" s="11">
        <f t="shared" si="52"/>
        <v>0</v>
      </c>
    </row>
    <row r="93" spans="1:11" s="46" customFormat="1" ht="26.25" customHeight="1">
      <c r="A93" s="20"/>
      <c r="B93" s="30" t="s">
        <v>142</v>
      </c>
      <c r="C93" s="7">
        <f t="shared" ref="C93:C97" si="53">D93+K93</f>
        <v>700000</v>
      </c>
      <c r="D93" s="7">
        <f t="shared" ref="D93:D97" si="54">SUM(E93:J93)</f>
        <v>700000</v>
      </c>
      <c r="E93" s="7"/>
      <c r="F93" s="7"/>
      <c r="G93" s="7">
        <v>700000</v>
      </c>
      <c r="H93" s="7"/>
      <c r="I93" s="7"/>
      <c r="J93" s="7"/>
      <c r="K93" s="7"/>
    </row>
    <row r="94" spans="1:11" s="46" customFormat="1" ht="26.25" customHeight="1">
      <c r="A94" s="20"/>
      <c r="B94" s="30" t="s">
        <v>143</v>
      </c>
      <c r="C94" s="7">
        <f t="shared" si="53"/>
        <v>265000</v>
      </c>
      <c r="D94" s="7">
        <f t="shared" si="54"/>
        <v>265000</v>
      </c>
      <c r="E94" s="7"/>
      <c r="F94" s="7"/>
      <c r="G94" s="7">
        <v>265000</v>
      </c>
      <c r="H94" s="7"/>
      <c r="I94" s="7"/>
      <c r="J94" s="7"/>
      <c r="K94" s="7"/>
    </row>
    <row r="95" spans="1:11" s="46" customFormat="1" ht="26.25" customHeight="1">
      <c r="A95" s="20"/>
      <c r="B95" s="28" t="s">
        <v>144</v>
      </c>
      <c r="C95" s="7">
        <f t="shared" si="53"/>
        <v>1030000</v>
      </c>
      <c r="D95" s="7">
        <f t="shared" si="54"/>
        <v>1030000</v>
      </c>
      <c r="E95" s="7"/>
      <c r="F95" s="7"/>
      <c r="G95" s="7">
        <v>1030000</v>
      </c>
      <c r="H95" s="7"/>
      <c r="I95" s="7"/>
      <c r="J95" s="7"/>
      <c r="K95" s="7"/>
    </row>
    <row r="96" spans="1:11" s="46" customFormat="1" ht="26.25" customHeight="1">
      <c r="A96" s="20"/>
      <c r="B96" s="30" t="s">
        <v>145</v>
      </c>
      <c r="C96" s="7">
        <f t="shared" si="53"/>
        <v>225000</v>
      </c>
      <c r="D96" s="7">
        <f t="shared" si="54"/>
        <v>225000</v>
      </c>
      <c r="E96" s="7"/>
      <c r="F96" s="7"/>
      <c r="G96" s="7">
        <v>225000</v>
      </c>
      <c r="H96" s="7"/>
      <c r="I96" s="7"/>
      <c r="J96" s="7"/>
      <c r="K96" s="7"/>
    </row>
    <row r="97" spans="1:11" s="46" customFormat="1" ht="26.25" customHeight="1">
      <c r="A97" s="20"/>
      <c r="B97" s="30" t="s">
        <v>146</v>
      </c>
      <c r="C97" s="7">
        <f t="shared" si="53"/>
        <v>280000</v>
      </c>
      <c r="D97" s="7">
        <f t="shared" si="54"/>
        <v>280000</v>
      </c>
      <c r="E97" s="7"/>
      <c r="F97" s="7"/>
      <c r="G97" s="7">
        <v>280000</v>
      </c>
      <c r="H97" s="7"/>
      <c r="I97" s="7"/>
      <c r="J97" s="7"/>
      <c r="K97" s="7"/>
    </row>
    <row r="98" spans="1:11" s="46" customFormat="1" ht="32.25" customHeight="1">
      <c r="A98" s="20"/>
      <c r="B98" s="28" t="s">
        <v>71</v>
      </c>
      <c r="C98" s="7">
        <f t="shared" ref="C98:C99" si="55">D98+K98</f>
        <v>1500000</v>
      </c>
      <c r="D98" s="7">
        <f t="shared" ref="D98:D99" si="56">SUM(E98:J98)</f>
        <v>1500000</v>
      </c>
      <c r="E98" s="7"/>
      <c r="F98" s="7"/>
      <c r="G98" s="7"/>
      <c r="H98" s="7"/>
      <c r="I98" s="7">
        <v>1300000</v>
      </c>
      <c r="J98" s="7">
        <v>200000</v>
      </c>
      <c r="K98" s="7"/>
    </row>
    <row r="99" spans="1:11" s="46" customFormat="1" ht="32.25" customHeight="1">
      <c r="A99" s="20"/>
      <c r="B99" s="28" t="s">
        <v>72</v>
      </c>
      <c r="C99" s="7">
        <f t="shared" si="55"/>
        <v>1700000</v>
      </c>
      <c r="D99" s="7">
        <f t="shared" si="56"/>
        <v>1700000</v>
      </c>
      <c r="E99" s="7"/>
      <c r="F99" s="7"/>
      <c r="G99" s="7"/>
      <c r="H99" s="7"/>
      <c r="I99" s="7">
        <v>1100000</v>
      </c>
      <c r="J99" s="7">
        <v>600000</v>
      </c>
      <c r="K99" s="7"/>
    </row>
    <row r="100" spans="1:11" s="46" customFormat="1" ht="24" customHeight="1">
      <c r="A100" s="20"/>
      <c r="B100" s="32" t="s">
        <v>56</v>
      </c>
      <c r="C100" s="5">
        <f>D100+K100</f>
        <v>947000</v>
      </c>
      <c r="D100" s="5">
        <f>SUM(E100:J100)</f>
        <v>947000</v>
      </c>
      <c r="E100" s="5">
        <f t="shared" ref="E100:K100" si="57">SUM(E101:E101)</f>
        <v>0</v>
      </c>
      <c r="F100" s="5">
        <f t="shared" si="57"/>
        <v>0</v>
      </c>
      <c r="G100" s="5">
        <f t="shared" si="57"/>
        <v>947000</v>
      </c>
      <c r="H100" s="5">
        <f t="shared" si="57"/>
        <v>0</v>
      </c>
      <c r="I100" s="5">
        <f t="shared" si="57"/>
        <v>0</v>
      </c>
      <c r="J100" s="5">
        <f t="shared" si="57"/>
        <v>0</v>
      </c>
      <c r="K100" s="5">
        <f t="shared" si="57"/>
        <v>0</v>
      </c>
    </row>
    <row r="101" spans="1:11" s="49" customFormat="1" ht="33" customHeight="1">
      <c r="A101" s="20"/>
      <c r="B101" s="37" t="s">
        <v>140</v>
      </c>
      <c r="C101" s="9">
        <f>D101+K101</f>
        <v>947000</v>
      </c>
      <c r="D101" s="9">
        <f>SUM(E101:J101)</f>
        <v>947000</v>
      </c>
      <c r="E101" s="9"/>
      <c r="F101" s="9"/>
      <c r="G101" s="9">
        <v>947000</v>
      </c>
      <c r="H101" s="9"/>
      <c r="I101" s="9"/>
      <c r="J101" s="9"/>
      <c r="K101" s="9"/>
    </row>
    <row r="102" spans="1:11" s="46" customFormat="1" ht="25.5" customHeight="1">
      <c r="A102" s="20"/>
      <c r="B102" s="31" t="s">
        <v>55</v>
      </c>
      <c r="C102" s="11">
        <f>D102+K102</f>
        <v>104000</v>
      </c>
      <c r="D102" s="11">
        <f>SUM(E102:J102)</f>
        <v>104000</v>
      </c>
      <c r="E102" s="11">
        <f t="shared" ref="E102:K102" si="58">SUM(E103:E103)</f>
        <v>0</v>
      </c>
      <c r="F102" s="11">
        <f t="shared" si="58"/>
        <v>0</v>
      </c>
      <c r="G102" s="11">
        <f t="shared" si="58"/>
        <v>104000</v>
      </c>
      <c r="H102" s="11">
        <f t="shared" si="58"/>
        <v>0</v>
      </c>
      <c r="I102" s="11">
        <f t="shared" si="58"/>
        <v>0</v>
      </c>
      <c r="J102" s="11">
        <f t="shared" si="58"/>
        <v>0</v>
      </c>
      <c r="K102" s="11">
        <f t="shared" si="58"/>
        <v>0</v>
      </c>
    </row>
    <row r="103" spans="1:11" s="49" customFormat="1" ht="42" customHeight="1">
      <c r="A103" s="20"/>
      <c r="B103" s="28" t="s">
        <v>158</v>
      </c>
      <c r="C103" s="7">
        <f>D103+K103</f>
        <v>104000</v>
      </c>
      <c r="D103" s="7">
        <f>SUM(E103:J103)</f>
        <v>104000</v>
      </c>
      <c r="E103" s="7"/>
      <c r="F103" s="7"/>
      <c r="G103" s="7">
        <v>104000</v>
      </c>
      <c r="H103" s="7"/>
      <c r="I103" s="7"/>
      <c r="J103" s="7"/>
      <c r="K103" s="7"/>
    </row>
    <row r="104" spans="1:11" s="46" customFormat="1" ht="18.75" customHeight="1">
      <c r="A104" s="20"/>
      <c r="B104" s="23" t="s">
        <v>18</v>
      </c>
      <c r="C104" s="5">
        <f>D104+K104</f>
        <v>800000</v>
      </c>
      <c r="D104" s="5">
        <f>SUM(E104:J104)</f>
        <v>800000</v>
      </c>
      <c r="E104" s="5">
        <f t="shared" ref="E104:K104" si="59">SUM(E105:E105)</f>
        <v>0</v>
      </c>
      <c r="F104" s="5">
        <f t="shared" si="59"/>
        <v>0</v>
      </c>
      <c r="G104" s="5">
        <f t="shared" si="59"/>
        <v>800000</v>
      </c>
      <c r="H104" s="5">
        <f t="shared" si="59"/>
        <v>0</v>
      </c>
      <c r="I104" s="5">
        <f t="shared" si="59"/>
        <v>0</v>
      </c>
      <c r="J104" s="5">
        <f t="shared" si="59"/>
        <v>0</v>
      </c>
      <c r="K104" s="5">
        <f t="shared" si="59"/>
        <v>0</v>
      </c>
    </row>
    <row r="105" spans="1:11" s="49" customFormat="1" ht="25.5" customHeight="1">
      <c r="A105" s="20"/>
      <c r="B105" s="28" t="s">
        <v>141</v>
      </c>
      <c r="C105" s="7">
        <f t="shared" ref="C105" si="60">D105+K105</f>
        <v>800000</v>
      </c>
      <c r="D105" s="7">
        <f t="shared" ref="D105" si="61">SUM(E105:J105)</f>
        <v>800000</v>
      </c>
      <c r="E105" s="7"/>
      <c r="F105" s="7"/>
      <c r="G105" s="7">
        <v>800000</v>
      </c>
      <c r="H105" s="7"/>
      <c r="I105" s="7"/>
      <c r="J105" s="7"/>
      <c r="K105" s="7"/>
    </row>
    <row r="106" spans="1:11" s="49" customFormat="1" ht="25.5" customHeight="1">
      <c r="A106" s="20"/>
      <c r="B106" s="78" t="s">
        <v>93</v>
      </c>
      <c r="C106" s="5">
        <f t="shared" ref="C106:C116" si="62">D106+K106</f>
        <v>13000000</v>
      </c>
      <c r="D106" s="5">
        <f t="shared" ref="D106:D116" si="63">SUM(E106:J106)</f>
        <v>13000000</v>
      </c>
      <c r="E106" s="5">
        <f>E107+E108</f>
        <v>0</v>
      </c>
      <c r="F106" s="5">
        <f t="shared" ref="F106" si="64">F107+F108</f>
        <v>0</v>
      </c>
      <c r="G106" s="5">
        <f t="shared" ref="G106" si="65">G107+G108</f>
        <v>0</v>
      </c>
      <c r="H106" s="5">
        <f t="shared" ref="H106" si="66">H107+H108</f>
        <v>0</v>
      </c>
      <c r="I106" s="5">
        <f>I107+I108</f>
        <v>6500000</v>
      </c>
      <c r="J106" s="5">
        <f t="shared" ref="J106" si="67">J107+J108</f>
        <v>6500000</v>
      </c>
      <c r="K106" s="5">
        <f t="shared" ref="K106" si="68">K107+K108</f>
        <v>0</v>
      </c>
    </row>
    <row r="107" spans="1:11" s="49" customFormat="1" ht="39" customHeight="1">
      <c r="A107" s="20"/>
      <c r="B107" s="28" t="s">
        <v>135</v>
      </c>
      <c r="C107" s="7">
        <f t="shared" si="62"/>
        <v>5000000</v>
      </c>
      <c r="D107" s="7">
        <f t="shared" si="63"/>
        <v>5000000</v>
      </c>
      <c r="E107" s="7"/>
      <c r="F107" s="7"/>
      <c r="G107" s="7"/>
      <c r="H107" s="7"/>
      <c r="I107" s="7">
        <v>2500000</v>
      </c>
      <c r="J107" s="7">
        <v>2500000</v>
      </c>
      <c r="K107" s="7"/>
    </row>
    <row r="108" spans="1:11" s="49" customFormat="1" ht="31.5" customHeight="1">
      <c r="A108" s="20"/>
      <c r="B108" s="28" t="s">
        <v>136</v>
      </c>
      <c r="C108" s="7">
        <f t="shared" si="62"/>
        <v>8000000</v>
      </c>
      <c r="D108" s="7">
        <f t="shared" si="63"/>
        <v>8000000</v>
      </c>
      <c r="E108" s="7"/>
      <c r="F108" s="7"/>
      <c r="G108" s="7"/>
      <c r="H108" s="7"/>
      <c r="I108" s="7">
        <v>4000000</v>
      </c>
      <c r="J108" s="7">
        <v>4000000</v>
      </c>
      <c r="K108" s="7"/>
    </row>
    <row r="109" spans="1:11" s="49" customFormat="1" ht="31.5" customHeight="1">
      <c r="A109" s="20"/>
      <c r="B109" s="23" t="s">
        <v>147</v>
      </c>
      <c r="C109" s="5">
        <f t="shared" ref="C109:C112" si="69">D109+K109</f>
        <v>2484000</v>
      </c>
      <c r="D109" s="5">
        <f t="shared" ref="D109:D112" si="70">SUM(E109:J109)</f>
        <v>2484000</v>
      </c>
      <c r="E109" s="5">
        <f>SUM(E110:E112)</f>
        <v>0</v>
      </c>
      <c r="F109" s="5">
        <f t="shared" ref="F109:K109" si="71">SUM(F110:F112)</f>
        <v>0</v>
      </c>
      <c r="G109" s="5">
        <f t="shared" si="71"/>
        <v>2484000</v>
      </c>
      <c r="H109" s="5">
        <f t="shared" si="71"/>
        <v>0</v>
      </c>
      <c r="I109" s="5">
        <f t="shared" si="71"/>
        <v>0</v>
      </c>
      <c r="J109" s="5">
        <f t="shared" si="71"/>
        <v>0</v>
      </c>
      <c r="K109" s="5">
        <f t="shared" si="71"/>
        <v>0</v>
      </c>
    </row>
    <row r="110" spans="1:11" s="49" customFormat="1" ht="31.5" customHeight="1">
      <c r="A110" s="20"/>
      <c r="B110" s="28" t="s">
        <v>148</v>
      </c>
      <c r="C110" s="7">
        <f t="shared" si="69"/>
        <v>584000</v>
      </c>
      <c r="D110" s="7">
        <f t="shared" si="70"/>
        <v>584000</v>
      </c>
      <c r="E110" s="7"/>
      <c r="F110" s="7"/>
      <c r="G110" s="7">
        <v>584000</v>
      </c>
      <c r="H110" s="7"/>
      <c r="I110" s="7"/>
      <c r="J110" s="7"/>
      <c r="K110" s="7"/>
    </row>
    <row r="111" spans="1:11" s="49" customFormat="1" ht="38.25">
      <c r="A111" s="20"/>
      <c r="B111" s="28" t="s">
        <v>149</v>
      </c>
      <c r="C111" s="7">
        <f t="shared" si="69"/>
        <v>400000</v>
      </c>
      <c r="D111" s="7">
        <f t="shared" si="70"/>
        <v>400000</v>
      </c>
      <c r="E111" s="7"/>
      <c r="F111" s="7"/>
      <c r="G111" s="7">
        <v>400000</v>
      </c>
      <c r="H111" s="7"/>
      <c r="I111" s="7"/>
      <c r="J111" s="7"/>
      <c r="K111" s="7"/>
    </row>
    <row r="112" spans="1:11" s="49" customFormat="1" ht="31.5" customHeight="1">
      <c r="A112" s="20"/>
      <c r="B112" s="28" t="s">
        <v>150</v>
      </c>
      <c r="C112" s="7">
        <f t="shared" si="69"/>
        <v>1500000</v>
      </c>
      <c r="D112" s="7">
        <f t="shared" si="70"/>
        <v>1500000</v>
      </c>
      <c r="E112" s="7"/>
      <c r="F112" s="7"/>
      <c r="G112" s="7">
        <v>1500000</v>
      </c>
      <c r="H112" s="7"/>
      <c r="I112" s="7"/>
      <c r="J112" s="7"/>
      <c r="K112" s="7"/>
    </row>
    <row r="113" spans="1:11" s="49" customFormat="1" ht="25.5" customHeight="1">
      <c r="A113" s="20"/>
      <c r="B113" s="23" t="s">
        <v>73</v>
      </c>
      <c r="C113" s="5">
        <f t="shared" si="62"/>
        <v>144000</v>
      </c>
      <c r="D113" s="5">
        <f t="shared" si="63"/>
        <v>144000</v>
      </c>
      <c r="E113" s="10">
        <f>E114</f>
        <v>0</v>
      </c>
      <c r="F113" s="10">
        <f t="shared" ref="F113:K113" si="72">F114</f>
        <v>0</v>
      </c>
      <c r="G113" s="10">
        <f t="shared" si="72"/>
        <v>144000</v>
      </c>
      <c r="H113" s="10">
        <f t="shared" si="72"/>
        <v>0</v>
      </c>
      <c r="I113" s="10">
        <f t="shared" si="72"/>
        <v>0</v>
      </c>
      <c r="J113" s="10">
        <f t="shared" si="72"/>
        <v>0</v>
      </c>
      <c r="K113" s="10">
        <f t="shared" si="72"/>
        <v>0</v>
      </c>
    </row>
    <row r="114" spans="1:11" s="49" customFormat="1" ht="46.5" customHeight="1">
      <c r="A114" s="20"/>
      <c r="B114" s="28" t="s">
        <v>157</v>
      </c>
      <c r="C114" s="7">
        <f t="shared" si="62"/>
        <v>144000</v>
      </c>
      <c r="D114" s="7">
        <f t="shared" si="63"/>
        <v>144000</v>
      </c>
      <c r="E114" s="7"/>
      <c r="F114" s="7"/>
      <c r="G114" s="7">
        <v>144000</v>
      </c>
      <c r="H114" s="7"/>
      <c r="I114" s="7"/>
      <c r="J114" s="7"/>
      <c r="K114" s="7"/>
    </row>
    <row r="115" spans="1:11" s="46" customFormat="1" ht="30" customHeight="1">
      <c r="A115" s="20"/>
      <c r="B115" s="23" t="s">
        <v>85</v>
      </c>
      <c r="C115" s="5">
        <f t="shared" si="62"/>
        <v>12600000</v>
      </c>
      <c r="D115" s="5">
        <f t="shared" si="63"/>
        <v>12600000</v>
      </c>
      <c r="E115" s="5">
        <f>SUM(E116:E118)</f>
        <v>0</v>
      </c>
      <c r="F115" s="5">
        <f t="shared" ref="F115:K115" si="73">SUM(F116:F118)</f>
        <v>0</v>
      </c>
      <c r="G115" s="5">
        <f t="shared" si="73"/>
        <v>12600000</v>
      </c>
      <c r="H115" s="5">
        <f t="shared" si="73"/>
        <v>0</v>
      </c>
      <c r="I115" s="5">
        <f t="shared" si="73"/>
        <v>0</v>
      </c>
      <c r="J115" s="5">
        <f t="shared" si="73"/>
        <v>0</v>
      </c>
      <c r="K115" s="5">
        <f t="shared" si="73"/>
        <v>0</v>
      </c>
    </row>
    <row r="116" spans="1:11" s="46" customFormat="1" ht="30" customHeight="1">
      <c r="A116" s="20"/>
      <c r="B116" s="28" t="s">
        <v>138</v>
      </c>
      <c r="C116" s="7">
        <f t="shared" si="62"/>
        <v>2500000</v>
      </c>
      <c r="D116" s="7">
        <f t="shared" si="63"/>
        <v>2500000</v>
      </c>
      <c r="E116" s="7"/>
      <c r="F116" s="7"/>
      <c r="G116" s="7">
        <v>2500000</v>
      </c>
      <c r="H116" s="7"/>
      <c r="I116" s="7"/>
      <c r="J116" s="7"/>
      <c r="K116" s="7"/>
    </row>
    <row r="117" spans="1:11" s="46" customFormat="1" ht="30" customHeight="1">
      <c r="A117" s="20"/>
      <c r="B117" s="28" t="s">
        <v>139</v>
      </c>
      <c r="C117" s="7">
        <f t="shared" ref="C117" si="74">D117+K117</f>
        <v>10000000</v>
      </c>
      <c r="D117" s="7">
        <f t="shared" ref="D117" si="75">SUM(E117:J117)</f>
        <v>10000000</v>
      </c>
      <c r="E117" s="7"/>
      <c r="F117" s="7"/>
      <c r="G117" s="7">
        <v>10000000</v>
      </c>
      <c r="H117" s="7"/>
      <c r="I117" s="7"/>
      <c r="J117" s="7"/>
      <c r="K117" s="7"/>
    </row>
    <row r="118" spans="1:11" s="49" customFormat="1" ht="24" customHeight="1">
      <c r="A118" s="20"/>
      <c r="B118" s="28" t="s">
        <v>137</v>
      </c>
      <c r="C118" s="7">
        <f t="shared" ref="C118" si="76">D118+K118</f>
        <v>100000</v>
      </c>
      <c r="D118" s="7">
        <f t="shared" ref="D118" si="77">SUM(E118:J118)</f>
        <v>100000</v>
      </c>
      <c r="E118" s="7"/>
      <c r="F118" s="7"/>
      <c r="G118" s="7">
        <v>100000</v>
      </c>
      <c r="H118" s="7"/>
      <c r="I118" s="7"/>
      <c r="J118" s="7"/>
      <c r="K118" s="7"/>
    </row>
    <row r="119" spans="1:11" s="49" customFormat="1" ht="24" customHeight="1">
      <c r="A119" s="20"/>
      <c r="B119" s="81" t="s">
        <v>94</v>
      </c>
      <c r="C119" s="5">
        <f>D119+K119</f>
        <v>800000</v>
      </c>
      <c r="D119" s="5">
        <f>SUM(E119:J119)</f>
        <v>800000</v>
      </c>
      <c r="E119" s="5">
        <f t="shared" ref="E119:K119" si="78">SUM(E120:E120)</f>
        <v>0</v>
      </c>
      <c r="F119" s="5">
        <f t="shared" si="78"/>
        <v>0</v>
      </c>
      <c r="G119" s="5">
        <f t="shared" si="78"/>
        <v>800000</v>
      </c>
      <c r="H119" s="5">
        <f t="shared" si="78"/>
        <v>0</v>
      </c>
      <c r="I119" s="5">
        <f t="shared" si="78"/>
        <v>0</v>
      </c>
      <c r="J119" s="5">
        <f t="shared" si="78"/>
        <v>0</v>
      </c>
      <c r="K119" s="5">
        <f t="shared" si="78"/>
        <v>0</v>
      </c>
    </row>
    <row r="120" spans="1:11" s="49" customFormat="1" ht="68.25" customHeight="1">
      <c r="A120" s="20"/>
      <c r="B120" s="80" t="s">
        <v>95</v>
      </c>
      <c r="C120" s="7">
        <f t="shared" ref="C120" si="79">D120+K120</f>
        <v>800000</v>
      </c>
      <c r="D120" s="7">
        <f t="shared" ref="D120" si="80">SUM(E120:J120)</f>
        <v>800000</v>
      </c>
      <c r="E120" s="7"/>
      <c r="F120" s="7"/>
      <c r="G120" s="7">
        <v>800000</v>
      </c>
      <c r="H120" s="7"/>
      <c r="I120" s="7"/>
      <c r="J120" s="7"/>
      <c r="K120" s="7"/>
    </row>
    <row r="121" spans="1:11" s="49" customFormat="1" ht="26.25" customHeight="1">
      <c r="A121" s="20"/>
      <c r="B121" s="60" t="s">
        <v>74</v>
      </c>
      <c r="C121" s="5">
        <f>D121+K121</f>
        <v>848000</v>
      </c>
      <c r="D121" s="5">
        <f>SUM(E121:J121)</f>
        <v>848000</v>
      </c>
      <c r="E121" s="5">
        <f t="shared" ref="E121:K121" si="81">SUM(E122:E127)</f>
        <v>0</v>
      </c>
      <c r="F121" s="5">
        <f t="shared" si="81"/>
        <v>0</v>
      </c>
      <c r="G121" s="5">
        <f t="shared" si="81"/>
        <v>848000</v>
      </c>
      <c r="H121" s="5">
        <f t="shared" si="81"/>
        <v>0</v>
      </c>
      <c r="I121" s="5">
        <f t="shared" si="81"/>
        <v>0</v>
      </c>
      <c r="J121" s="5">
        <f t="shared" si="81"/>
        <v>0</v>
      </c>
      <c r="K121" s="5">
        <f t="shared" si="81"/>
        <v>0</v>
      </c>
    </row>
    <row r="122" spans="1:11" s="49" customFormat="1" ht="26.25" customHeight="1">
      <c r="A122" s="20"/>
      <c r="B122" s="28" t="s">
        <v>151</v>
      </c>
      <c r="C122" s="7">
        <f>D122+K122</f>
        <v>59000</v>
      </c>
      <c r="D122" s="7">
        <f>SUM(E122:J122)</f>
        <v>59000</v>
      </c>
      <c r="E122" s="7"/>
      <c r="F122" s="7"/>
      <c r="G122" s="7">
        <v>59000</v>
      </c>
      <c r="H122" s="7"/>
      <c r="I122" s="7"/>
      <c r="J122" s="7"/>
      <c r="K122" s="7"/>
    </row>
    <row r="123" spans="1:11" s="49" customFormat="1" ht="28.5" customHeight="1">
      <c r="A123" s="20"/>
      <c r="B123" s="28" t="s">
        <v>154</v>
      </c>
      <c r="C123" s="7">
        <f t="shared" ref="C123:C125" si="82">D123+K123</f>
        <v>238000</v>
      </c>
      <c r="D123" s="7">
        <f t="shared" ref="D123:D125" si="83">SUM(E123:J123)</f>
        <v>238000</v>
      </c>
      <c r="E123" s="7"/>
      <c r="F123" s="7"/>
      <c r="G123" s="7">
        <v>238000</v>
      </c>
      <c r="H123" s="7"/>
      <c r="I123" s="7"/>
      <c r="J123" s="7"/>
      <c r="K123" s="7"/>
    </row>
    <row r="124" spans="1:11" s="49" customFormat="1" ht="26.25" customHeight="1">
      <c r="A124" s="20"/>
      <c r="B124" s="28" t="s">
        <v>152</v>
      </c>
      <c r="C124" s="7">
        <f t="shared" si="82"/>
        <v>78000</v>
      </c>
      <c r="D124" s="7">
        <f t="shared" si="83"/>
        <v>78000</v>
      </c>
      <c r="E124" s="7"/>
      <c r="F124" s="7"/>
      <c r="G124" s="7">
        <v>78000</v>
      </c>
      <c r="H124" s="7"/>
      <c r="I124" s="7"/>
      <c r="J124" s="7"/>
      <c r="K124" s="7"/>
    </row>
    <row r="125" spans="1:11" s="49" customFormat="1" ht="26.25" customHeight="1">
      <c r="A125" s="20"/>
      <c r="B125" s="28" t="s">
        <v>153</v>
      </c>
      <c r="C125" s="7">
        <f t="shared" si="82"/>
        <v>53000</v>
      </c>
      <c r="D125" s="7">
        <f t="shared" si="83"/>
        <v>53000</v>
      </c>
      <c r="E125" s="7"/>
      <c r="F125" s="7"/>
      <c r="G125" s="7">
        <v>53000</v>
      </c>
      <c r="H125" s="7"/>
      <c r="I125" s="7"/>
      <c r="J125" s="7"/>
      <c r="K125" s="7"/>
    </row>
    <row r="126" spans="1:11" s="49" customFormat="1" ht="26.25" customHeight="1">
      <c r="A126" s="20"/>
      <c r="B126" s="28" t="s">
        <v>155</v>
      </c>
      <c r="C126" s="7">
        <f t="shared" ref="C126:C127" si="84">D126+K126</f>
        <v>120000</v>
      </c>
      <c r="D126" s="7">
        <f t="shared" ref="D126:D127" si="85">SUM(E126:J126)</f>
        <v>120000</v>
      </c>
      <c r="E126" s="7"/>
      <c r="F126" s="7"/>
      <c r="G126" s="7">
        <v>120000</v>
      </c>
      <c r="H126" s="7"/>
      <c r="I126" s="7"/>
      <c r="J126" s="7"/>
      <c r="K126" s="7"/>
    </row>
    <row r="127" spans="1:11" s="49" customFormat="1" ht="26.25" customHeight="1">
      <c r="A127" s="20"/>
      <c r="B127" s="28" t="s">
        <v>156</v>
      </c>
      <c r="C127" s="7">
        <f t="shared" si="84"/>
        <v>300000</v>
      </c>
      <c r="D127" s="7">
        <f t="shared" si="85"/>
        <v>300000</v>
      </c>
      <c r="E127" s="7"/>
      <c r="F127" s="7"/>
      <c r="G127" s="7">
        <v>300000</v>
      </c>
      <c r="H127" s="7"/>
      <c r="I127" s="7"/>
      <c r="J127" s="7"/>
      <c r="K127" s="7"/>
    </row>
    <row r="128" spans="1:11" s="49" customFormat="1" ht="30" customHeight="1">
      <c r="A128" s="19">
        <v>92116</v>
      </c>
      <c r="B128" s="34" t="s">
        <v>45</v>
      </c>
      <c r="C128" s="4">
        <f>D128+K128</f>
        <v>27185000</v>
      </c>
      <c r="D128" s="4">
        <f>SUM(E128:J128)</f>
        <v>27185000</v>
      </c>
      <c r="E128" s="4">
        <f>E129</f>
        <v>0</v>
      </c>
      <c r="F128" s="4">
        <f t="shared" ref="F128:K128" si="86">F129</f>
        <v>0</v>
      </c>
      <c r="G128" s="4">
        <f t="shared" si="86"/>
        <v>685000</v>
      </c>
      <c r="H128" s="4">
        <f t="shared" si="86"/>
        <v>0</v>
      </c>
      <c r="I128" s="4">
        <f t="shared" si="86"/>
        <v>26500000</v>
      </c>
      <c r="J128" s="4">
        <f t="shared" si="86"/>
        <v>0</v>
      </c>
      <c r="K128" s="4">
        <f t="shared" si="86"/>
        <v>0</v>
      </c>
    </row>
    <row r="129" spans="1:11" s="46" customFormat="1" ht="30.75" customHeight="1">
      <c r="A129" s="20"/>
      <c r="B129" s="31" t="s">
        <v>65</v>
      </c>
      <c r="C129" s="5">
        <f>D129+K129</f>
        <v>27185000</v>
      </c>
      <c r="D129" s="5">
        <f>SUM(E129:J129)</f>
        <v>27185000</v>
      </c>
      <c r="E129" s="11">
        <f>SUM(E130:E134)</f>
        <v>0</v>
      </c>
      <c r="F129" s="11">
        <f>SUM(F130:F134)</f>
        <v>0</v>
      </c>
      <c r="G129" s="11">
        <f>SUM(G130:G134)</f>
        <v>685000</v>
      </c>
      <c r="H129" s="11">
        <f t="shared" ref="H129:J129" si="87">SUM(H130:H134)</f>
        <v>0</v>
      </c>
      <c r="I129" s="11">
        <f t="shared" si="87"/>
        <v>26500000</v>
      </c>
      <c r="J129" s="11">
        <f t="shared" si="87"/>
        <v>0</v>
      </c>
      <c r="K129" s="11">
        <f t="shared" ref="K129" si="88">SUM(K130:K134)</f>
        <v>0</v>
      </c>
    </row>
    <row r="130" spans="1:11" s="40" customFormat="1" ht="25.5">
      <c r="A130" s="24"/>
      <c r="B130" s="28" t="s">
        <v>57</v>
      </c>
      <c r="C130" s="7">
        <f>D130+K130</f>
        <v>50000</v>
      </c>
      <c r="D130" s="7">
        <f>SUM(E130:J130)</f>
        <v>50000</v>
      </c>
      <c r="E130" s="7"/>
      <c r="F130" s="7"/>
      <c r="G130" s="7">
        <v>50000</v>
      </c>
      <c r="H130" s="7"/>
      <c r="I130" s="7"/>
      <c r="J130" s="7"/>
      <c r="K130" s="7"/>
    </row>
    <row r="131" spans="1:11" s="40" customFormat="1" ht="24.75" customHeight="1">
      <c r="A131" s="24"/>
      <c r="B131" s="28" t="s">
        <v>66</v>
      </c>
      <c r="C131" s="7">
        <f t="shared" ref="C131:C134" si="89">D131+K131</f>
        <v>500000</v>
      </c>
      <c r="D131" s="7">
        <f t="shared" ref="D131:D134" si="90">SUM(E131:J131)</f>
        <v>500000</v>
      </c>
      <c r="E131" s="7"/>
      <c r="F131" s="7"/>
      <c r="G131" s="7">
        <v>500000</v>
      </c>
      <c r="H131" s="7"/>
      <c r="I131" s="7"/>
      <c r="J131" s="7"/>
      <c r="K131" s="7"/>
    </row>
    <row r="132" spans="1:11" s="40" customFormat="1" ht="30.75" customHeight="1">
      <c r="A132" s="24"/>
      <c r="B132" s="28" t="s">
        <v>159</v>
      </c>
      <c r="C132" s="7">
        <f t="shared" ref="C132:C133" si="91">D132+K132</f>
        <v>106000</v>
      </c>
      <c r="D132" s="7">
        <f t="shared" ref="D132:D133" si="92">SUM(E132:J132)</f>
        <v>106000</v>
      </c>
      <c r="E132" s="7"/>
      <c r="F132" s="7"/>
      <c r="G132" s="7">
        <v>106000</v>
      </c>
      <c r="H132" s="7"/>
      <c r="I132" s="7"/>
      <c r="J132" s="7"/>
      <c r="K132" s="7"/>
    </row>
    <row r="133" spans="1:11" s="40" customFormat="1" ht="30.75" customHeight="1">
      <c r="A133" s="24"/>
      <c r="B133" s="28" t="s">
        <v>160</v>
      </c>
      <c r="C133" s="7">
        <f t="shared" si="91"/>
        <v>29000</v>
      </c>
      <c r="D133" s="7">
        <f t="shared" si="92"/>
        <v>29000</v>
      </c>
      <c r="E133" s="7"/>
      <c r="F133" s="7"/>
      <c r="G133" s="7">
        <v>29000</v>
      </c>
      <c r="H133" s="7"/>
      <c r="I133" s="7"/>
      <c r="J133" s="7"/>
      <c r="K133" s="7"/>
    </row>
    <row r="134" spans="1:11" s="40" customFormat="1" ht="55.5" customHeight="1">
      <c r="A134" s="24"/>
      <c r="B134" s="28" t="s">
        <v>81</v>
      </c>
      <c r="C134" s="7">
        <f t="shared" si="89"/>
        <v>26500000</v>
      </c>
      <c r="D134" s="7">
        <f t="shared" si="90"/>
        <v>26500000</v>
      </c>
      <c r="E134" s="7"/>
      <c r="F134" s="7"/>
      <c r="G134" s="7"/>
      <c r="H134" s="7"/>
      <c r="I134" s="7">
        <v>26500000</v>
      </c>
      <c r="J134" s="7"/>
      <c r="K134" s="7"/>
    </row>
    <row r="135" spans="1:11" s="49" customFormat="1" ht="25.5" customHeight="1">
      <c r="A135" s="19">
        <v>92118</v>
      </c>
      <c r="B135" s="34" t="s">
        <v>19</v>
      </c>
      <c r="C135" s="4">
        <f t="shared" ref="C135:C149" si="93">D135+K135</f>
        <v>15503000</v>
      </c>
      <c r="D135" s="4">
        <f t="shared" ref="D135:D149" si="94">SUM(E135:J135)</f>
        <v>15503000</v>
      </c>
      <c r="E135" s="4">
        <f>E136+E139+E144+E146+E149+E151+E153+E157+E163+E169+E173+E155+E141+E161+E165+E167+E171</f>
        <v>0</v>
      </c>
      <c r="F135" s="4">
        <f t="shared" ref="F135:K135" si="95">F136+F139+F144+F146+F149+F151+F153+F157+F163+F169+F173+F155+F141+F161+F165+F167+F171</f>
        <v>0</v>
      </c>
      <c r="G135" s="4">
        <f t="shared" si="95"/>
        <v>8233000</v>
      </c>
      <c r="H135" s="4">
        <f t="shared" si="95"/>
        <v>3270000</v>
      </c>
      <c r="I135" s="4">
        <f t="shared" si="95"/>
        <v>1541000</v>
      </c>
      <c r="J135" s="4">
        <f t="shared" si="95"/>
        <v>2459000</v>
      </c>
      <c r="K135" s="4">
        <f t="shared" si="95"/>
        <v>0</v>
      </c>
    </row>
    <row r="136" spans="1:11" s="46" customFormat="1" ht="27.75" customHeight="1">
      <c r="A136" s="20"/>
      <c r="B136" s="31" t="s">
        <v>75</v>
      </c>
      <c r="C136" s="5">
        <f t="shared" si="93"/>
        <v>330000</v>
      </c>
      <c r="D136" s="5">
        <f>SUM(E136:J136)</f>
        <v>330000</v>
      </c>
      <c r="E136" s="11">
        <f t="shared" ref="E136:K136" si="96">SUM(E137:E138)</f>
        <v>0</v>
      </c>
      <c r="F136" s="11">
        <f t="shared" si="96"/>
        <v>0</v>
      </c>
      <c r="G136" s="11">
        <f t="shared" si="96"/>
        <v>330000</v>
      </c>
      <c r="H136" s="11">
        <f t="shared" si="96"/>
        <v>0</v>
      </c>
      <c r="I136" s="11">
        <f t="shared" si="96"/>
        <v>0</v>
      </c>
      <c r="J136" s="11">
        <f t="shared" si="96"/>
        <v>0</v>
      </c>
      <c r="K136" s="11">
        <f t="shared" si="96"/>
        <v>0</v>
      </c>
    </row>
    <row r="137" spans="1:11" s="40" customFormat="1" ht="39.75" customHeight="1">
      <c r="A137" s="27"/>
      <c r="B137" s="28" t="s">
        <v>170</v>
      </c>
      <c r="C137" s="7">
        <f t="shared" ref="C137:C138" si="97">D137+K137</f>
        <v>280000</v>
      </c>
      <c r="D137" s="7">
        <f t="shared" ref="D137:D138" si="98">SUM(E137:J137)</f>
        <v>280000</v>
      </c>
      <c r="E137" s="7"/>
      <c r="F137" s="7"/>
      <c r="G137" s="7">
        <v>280000</v>
      </c>
      <c r="H137" s="7"/>
      <c r="I137" s="7"/>
      <c r="J137" s="7"/>
      <c r="K137" s="7"/>
    </row>
    <row r="138" spans="1:11" s="40" customFormat="1" ht="39.75" customHeight="1">
      <c r="A138" s="27"/>
      <c r="B138" s="28" t="s">
        <v>169</v>
      </c>
      <c r="C138" s="7">
        <f t="shared" si="97"/>
        <v>50000</v>
      </c>
      <c r="D138" s="7">
        <f t="shared" si="98"/>
        <v>50000</v>
      </c>
      <c r="E138" s="7"/>
      <c r="F138" s="7"/>
      <c r="G138" s="7">
        <v>50000</v>
      </c>
      <c r="H138" s="7"/>
      <c r="I138" s="7"/>
      <c r="J138" s="7"/>
      <c r="K138" s="7"/>
    </row>
    <row r="139" spans="1:11" s="40" customFormat="1" ht="25.5" customHeight="1">
      <c r="A139" s="24"/>
      <c r="B139" s="23" t="s">
        <v>88</v>
      </c>
      <c r="C139" s="5">
        <f t="shared" si="93"/>
        <v>300000</v>
      </c>
      <c r="D139" s="5">
        <f t="shared" si="94"/>
        <v>300000</v>
      </c>
      <c r="E139" s="5">
        <f t="shared" ref="E139:K139" si="99">SUM(E140:E140)</f>
        <v>0</v>
      </c>
      <c r="F139" s="5">
        <f t="shared" si="99"/>
        <v>0</v>
      </c>
      <c r="G139" s="5">
        <f t="shared" si="99"/>
        <v>300000</v>
      </c>
      <c r="H139" s="5">
        <f t="shared" si="99"/>
        <v>0</v>
      </c>
      <c r="I139" s="5">
        <f t="shared" si="99"/>
        <v>0</v>
      </c>
      <c r="J139" s="5">
        <f t="shared" si="99"/>
        <v>0</v>
      </c>
      <c r="K139" s="5">
        <f t="shared" si="99"/>
        <v>0</v>
      </c>
    </row>
    <row r="140" spans="1:11" s="40" customFormat="1" ht="25.5" customHeight="1">
      <c r="A140" s="27"/>
      <c r="B140" s="28" t="s">
        <v>183</v>
      </c>
      <c r="C140" s="7">
        <f t="shared" ref="C140" si="100">D140+K140</f>
        <v>300000</v>
      </c>
      <c r="D140" s="7">
        <f t="shared" ref="D140" si="101">SUM(E140:J140)</f>
        <v>300000</v>
      </c>
      <c r="E140" s="7"/>
      <c r="F140" s="7"/>
      <c r="G140" s="7">
        <v>300000</v>
      </c>
      <c r="H140" s="7"/>
      <c r="I140" s="7"/>
      <c r="J140" s="7"/>
      <c r="K140" s="7"/>
    </row>
    <row r="141" spans="1:11" s="40" customFormat="1" ht="27" customHeight="1">
      <c r="A141" s="24"/>
      <c r="B141" s="32" t="s">
        <v>163</v>
      </c>
      <c r="C141" s="5">
        <f t="shared" ref="C141:C143" si="102">D141+K141</f>
        <v>560000</v>
      </c>
      <c r="D141" s="5">
        <f t="shared" ref="D141:D143" si="103">SUM(E141:J141)</f>
        <v>560000</v>
      </c>
      <c r="E141" s="5">
        <f>SUM(E142:E143)</f>
        <v>0</v>
      </c>
      <c r="F141" s="5">
        <f t="shared" ref="F141:G141" si="104">SUM(F142:F143)</f>
        <v>0</v>
      </c>
      <c r="G141" s="5">
        <f t="shared" si="104"/>
        <v>560000</v>
      </c>
      <c r="H141" s="5">
        <f>SUM(H142:H143)</f>
        <v>0</v>
      </c>
      <c r="I141" s="5">
        <f t="shared" ref="I141:K141" si="105">SUM(I142:I143)</f>
        <v>0</v>
      </c>
      <c r="J141" s="5">
        <f t="shared" si="105"/>
        <v>0</v>
      </c>
      <c r="K141" s="5">
        <f t="shared" si="105"/>
        <v>0</v>
      </c>
    </row>
    <row r="142" spans="1:11" s="40" customFormat="1" ht="27" customHeight="1">
      <c r="A142" s="24"/>
      <c r="B142" s="28" t="s">
        <v>164</v>
      </c>
      <c r="C142" s="7">
        <f t="shared" si="102"/>
        <v>180000</v>
      </c>
      <c r="D142" s="7">
        <f t="shared" si="103"/>
        <v>180000</v>
      </c>
      <c r="E142" s="7"/>
      <c r="F142" s="7"/>
      <c r="G142" s="7">
        <v>180000</v>
      </c>
      <c r="H142" s="7"/>
      <c r="I142" s="7"/>
      <c r="J142" s="7"/>
      <c r="K142" s="7"/>
    </row>
    <row r="143" spans="1:11" s="40" customFormat="1" ht="27" customHeight="1">
      <c r="A143" s="24"/>
      <c r="B143" s="39" t="s">
        <v>165</v>
      </c>
      <c r="C143" s="7">
        <f t="shared" si="102"/>
        <v>380000</v>
      </c>
      <c r="D143" s="7">
        <f t="shared" si="103"/>
        <v>380000</v>
      </c>
      <c r="E143" s="7"/>
      <c r="F143" s="7"/>
      <c r="G143" s="7">
        <v>380000</v>
      </c>
      <c r="H143" s="7"/>
      <c r="I143" s="7"/>
      <c r="J143" s="7"/>
      <c r="K143" s="7"/>
    </row>
    <row r="144" spans="1:11" s="40" customFormat="1" ht="25.5" customHeight="1">
      <c r="A144" s="24"/>
      <c r="B144" s="32" t="s">
        <v>78</v>
      </c>
      <c r="C144" s="5">
        <f t="shared" si="93"/>
        <v>68000</v>
      </c>
      <c r="D144" s="5">
        <f t="shared" si="94"/>
        <v>68000</v>
      </c>
      <c r="E144" s="5">
        <f t="shared" ref="E144:K144" si="106">SUM(E145:E145)</f>
        <v>0</v>
      </c>
      <c r="F144" s="5">
        <f t="shared" si="106"/>
        <v>0</v>
      </c>
      <c r="G144" s="5">
        <f t="shared" si="106"/>
        <v>68000</v>
      </c>
      <c r="H144" s="5">
        <f t="shared" si="106"/>
        <v>0</v>
      </c>
      <c r="I144" s="5">
        <f t="shared" si="106"/>
        <v>0</v>
      </c>
      <c r="J144" s="5">
        <f t="shared" si="106"/>
        <v>0</v>
      </c>
      <c r="K144" s="5">
        <f t="shared" si="106"/>
        <v>0</v>
      </c>
    </row>
    <row r="145" spans="1:11" s="40" customFormat="1" ht="25.5" customHeight="1">
      <c r="A145" s="24"/>
      <c r="B145" s="28" t="s">
        <v>177</v>
      </c>
      <c r="C145" s="7">
        <f t="shared" ref="C145" si="107">D145+K145</f>
        <v>68000</v>
      </c>
      <c r="D145" s="7">
        <f t="shared" ref="D145" si="108">SUM(E145:J145)</f>
        <v>68000</v>
      </c>
      <c r="E145" s="7"/>
      <c r="F145" s="7"/>
      <c r="G145" s="7">
        <v>68000</v>
      </c>
      <c r="H145" s="7"/>
      <c r="I145" s="7"/>
      <c r="J145" s="7"/>
      <c r="K145" s="7"/>
    </row>
    <row r="146" spans="1:11" s="46" customFormat="1" ht="25.5" customHeight="1">
      <c r="A146" s="20"/>
      <c r="B146" s="32" t="s">
        <v>20</v>
      </c>
      <c r="C146" s="5">
        <f t="shared" si="93"/>
        <v>3828000</v>
      </c>
      <c r="D146" s="5">
        <f t="shared" si="94"/>
        <v>3828000</v>
      </c>
      <c r="E146" s="10">
        <f>E148+E147</f>
        <v>0</v>
      </c>
      <c r="F146" s="10">
        <f t="shared" ref="F146:K146" si="109">F148+F147</f>
        <v>0</v>
      </c>
      <c r="G146" s="10">
        <f t="shared" si="109"/>
        <v>558000</v>
      </c>
      <c r="H146" s="10">
        <f t="shared" si="109"/>
        <v>3270000</v>
      </c>
      <c r="I146" s="10">
        <f t="shared" si="109"/>
        <v>0</v>
      </c>
      <c r="J146" s="10">
        <f t="shared" si="109"/>
        <v>0</v>
      </c>
      <c r="K146" s="10">
        <f t="shared" si="109"/>
        <v>0</v>
      </c>
    </row>
    <row r="147" spans="1:11" s="46" customFormat="1" ht="25.5" customHeight="1">
      <c r="A147" s="20"/>
      <c r="B147" s="28" t="s">
        <v>86</v>
      </c>
      <c r="C147" s="7">
        <f t="shared" ref="C147" si="110">D147+K147</f>
        <v>0</v>
      </c>
      <c r="D147" s="7">
        <f t="shared" ref="D147" si="111">SUM(E147:J147)</f>
        <v>0</v>
      </c>
      <c r="E147" s="7"/>
      <c r="F147" s="7"/>
      <c r="G147" s="127"/>
      <c r="H147" s="127"/>
      <c r="I147" s="127"/>
      <c r="J147" s="127"/>
      <c r="K147" s="127"/>
    </row>
    <row r="148" spans="1:11" s="49" customFormat="1" ht="27" customHeight="1">
      <c r="A148" s="20"/>
      <c r="B148" s="37" t="s">
        <v>167</v>
      </c>
      <c r="C148" s="7">
        <f t="shared" si="93"/>
        <v>3828000</v>
      </c>
      <c r="D148" s="7">
        <f t="shared" si="94"/>
        <v>3828000</v>
      </c>
      <c r="E148" s="9"/>
      <c r="F148" s="9"/>
      <c r="G148" s="6">
        <v>558000</v>
      </c>
      <c r="H148" s="6">
        <v>3270000</v>
      </c>
      <c r="I148" s="6"/>
      <c r="J148" s="6"/>
      <c r="K148" s="6"/>
    </row>
    <row r="149" spans="1:11" s="46" customFormat="1" ht="25.5" customHeight="1">
      <c r="A149" s="67"/>
      <c r="B149" s="23" t="s">
        <v>21</v>
      </c>
      <c r="C149" s="5">
        <f t="shared" si="93"/>
        <v>4000000</v>
      </c>
      <c r="D149" s="5">
        <f t="shared" si="94"/>
        <v>4000000</v>
      </c>
      <c r="E149" s="5">
        <f t="shared" ref="E149:K149" si="112">SUM(E150:E150)</f>
        <v>0</v>
      </c>
      <c r="F149" s="5">
        <f t="shared" si="112"/>
        <v>0</v>
      </c>
      <c r="G149" s="5">
        <f t="shared" si="112"/>
        <v>0</v>
      </c>
      <c r="H149" s="5">
        <f t="shared" si="112"/>
        <v>0</v>
      </c>
      <c r="I149" s="5">
        <f t="shared" si="112"/>
        <v>1541000</v>
      </c>
      <c r="J149" s="5">
        <f t="shared" si="112"/>
        <v>2459000</v>
      </c>
      <c r="K149" s="5">
        <f t="shared" si="112"/>
        <v>0</v>
      </c>
    </row>
    <row r="150" spans="1:11" s="40" customFormat="1" ht="28.5" customHeight="1">
      <c r="A150" s="24"/>
      <c r="B150" s="28" t="s">
        <v>87</v>
      </c>
      <c r="C150" s="7">
        <f t="shared" ref="C150:C155" si="113">D150+K150</f>
        <v>4000000</v>
      </c>
      <c r="D150" s="7">
        <f>SUM(E150:J150)</f>
        <v>4000000</v>
      </c>
      <c r="E150" s="7"/>
      <c r="F150" s="7"/>
      <c r="G150" s="7"/>
      <c r="H150" s="7"/>
      <c r="I150" s="7">
        <v>1541000</v>
      </c>
      <c r="J150" s="7">
        <v>2459000</v>
      </c>
      <c r="K150" s="7"/>
    </row>
    <row r="151" spans="1:11" s="46" customFormat="1" ht="28.5" customHeight="1">
      <c r="A151" s="20"/>
      <c r="B151" s="32" t="s">
        <v>89</v>
      </c>
      <c r="C151" s="5">
        <f t="shared" si="113"/>
        <v>986000</v>
      </c>
      <c r="D151" s="5">
        <f>SUM(E151:J151)</f>
        <v>986000</v>
      </c>
      <c r="E151" s="11">
        <f>E152</f>
        <v>0</v>
      </c>
      <c r="F151" s="11">
        <f t="shared" ref="F151:K151" si="114">F152</f>
        <v>0</v>
      </c>
      <c r="G151" s="11">
        <f>G152</f>
        <v>986000</v>
      </c>
      <c r="H151" s="11">
        <f t="shared" si="114"/>
        <v>0</v>
      </c>
      <c r="I151" s="11">
        <f t="shared" si="114"/>
        <v>0</v>
      </c>
      <c r="J151" s="11">
        <f t="shared" si="114"/>
        <v>0</v>
      </c>
      <c r="K151" s="11">
        <f t="shared" si="114"/>
        <v>0</v>
      </c>
    </row>
    <row r="152" spans="1:11" s="46" customFormat="1" ht="28.5" customHeight="1">
      <c r="A152" s="20"/>
      <c r="B152" s="28" t="s">
        <v>166</v>
      </c>
      <c r="C152" s="7">
        <f t="shared" si="113"/>
        <v>986000</v>
      </c>
      <c r="D152" s="7">
        <f>SUM(E152:J152)</f>
        <v>986000</v>
      </c>
      <c r="E152" s="7"/>
      <c r="F152" s="7"/>
      <c r="G152" s="7">
        <v>986000</v>
      </c>
      <c r="H152" s="7"/>
      <c r="I152" s="7"/>
      <c r="J152" s="7"/>
      <c r="K152" s="7"/>
    </row>
    <row r="153" spans="1:11" s="40" customFormat="1" ht="33" customHeight="1">
      <c r="A153" s="71"/>
      <c r="B153" s="23" t="s">
        <v>58</v>
      </c>
      <c r="C153" s="5">
        <f t="shared" si="113"/>
        <v>85000</v>
      </c>
      <c r="D153" s="5">
        <f>SUM(E153:J153)</f>
        <v>85000</v>
      </c>
      <c r="E153" s="5">
        <f t="shared" ref="E153:K153" si="115">SUM(E154:E154)</f>
        <v>0</v>
      </c>
      <c r="F153" s="5">
        <f t="shared" si="115"/>
        <v>0</v>
      </c>
      <c r="G153" s="5">
        <f t="shared" si="115"/>
        <v>85000</v>
      </c>
      <c r="H153" s="5">
        <f t="shared" si="115"/>
        <v>0</v>
      </c>
      <c r="I153" s="5">
        <f t="shared" si="115"/>
        <v>0</v>
      </c>
      <c r="J153" s="5">
        <f t="shared" si="115"/>
        <v>0</v>
      </c>
      <c r="K153" s="5">
        <f t="shared" si="115"/>
        <v>0</v>
      </c>
    </row>
    <row r="154" spans="1:11" s="40" customFormat="1" ht="27.75" customHeight="1">
      <c r="A154" s="27"/>
      <c r="B154" s="28" t="s">
        <v>168</v>
      </c>
      <c r="C154" s="7">
        <f t="shared" si="113"/>
        <v>85000</v>
      </c>
      <c r="D154" s="7">
        <f t="shared" ref="D154" si="116">SUM(E154:J154)</f>
        <v>85000</v>
      </c>
      <c r="E154" s="7"/>
      <c r="F154" s="7"/>
      <c r="G154" s="7">
        <v>85000</v>
      </c>
      <c r="H154" s="7"/>
      <c r="I154" s="7"/>
      <c r="J154" s="7"/>
      <c r="K154" s="7"/>
    </row>
    <row r="155" spans="1:11" s="40" customFormat="1" ht="27.75" customHeight="1">
      <c r="A155" s="24"/>
      <c r="B155" s="78" t="s">
        <v>90</v>
      </c>
      <c r="C155" s="5">
        <f t="shared" si="113"/>
        <v>166000</v>
      </c>
      <c r="D155" s="5">
        <f>SUM(E155:J155)</f>
        <v>166000</v>
      </c>
      <c r="E155" s="5">
        <f>E156</f>
        <v>0</v>
      </c>
      <c r="F155" s="5">
        <f t="shared" ref="F155:K155" si="117">F156</f>
        <v>0</v>
      </c>
      <c r="G155" s="5">
        <f>G156</f>
        <v>166000</v>
      </c>
      <c r="H155" s="5">
        <f t="shared" si="117"/>
        <v>0</v>
      </c>
      <c r="I155" s="5">
        <f t="shared" si="117"/>
        <v>0</v>
      </c>
      <c r="J155" s="5">
        <f t="shared" si="117"/>
        <v>0</v>
      </c>
      <c r="K155" s="5">
        <f t="shared" si="117"/>
        <v>0</v>
      </c>
    </row>
    <row r="156" spans="1:11" s="40" customFormat="1" ht="39.75" customHeight="1">
      <c r="A156" s="24"/>
      <c r="B156" s="28" t="s">
        <v>173</v>
      </c>
      <c r="C156" s="7">
        <f t="shared" ref="C156" si="118">D156+K156</f>
        <v>166000</v>
      </c>
      <c r="D156" s="7">
        <f t="shared" ref="D156" si="119">SUM(E156:J156)</f>
        <v>166000</v>
      </c>
      <c r="E156" s="11"/>
      <c r="F156" s="11"/>
      <c r="G156" s="7">
        <v>166000</v>
      </c>
      <c r="H156" s="11"/>
      <c r="I156" s="11"/>
      <c r="J156" s="11"/>
      <c r="K156" s="11"/>
    </row>
    <row r="157" spans="1:11" s="40" customFormat="1" ht="27.75" customHeight="1">
      <c r="A157" s="24"/>
      <c r="B157" s="23" t="s">
        <v>52</v>
      </c>
      <c r="C157" s="5">
        <f>D157+K157</f>
        <v>301000</v>
      </c>
      <c r="D157" s="5">
        <f>SUM(E157:J157)</f>
        <v>301000</v>
      </c>
      <c r="E157" s="5">
        <f t="shared" ref="E157:K157" si="120">SUM(E158:E160)</f>
        <v>0</v>
      </c>
      <c r="F157" s="5">
        <f t="shared" si="120"/>
        <v>0</v>
      </c>
      <c r="G157" s="5">
        <f>SUM(G158:G160)</f>
        <v>301000</v>
      </c>
      <c r="H157" s="5">
        <f t="shared" si="120"/>
        <v>0</v>
      </c>
      <c r="I157" s="5">
        <f t="shared" si="120"/>
        <v>0</v>
      </c>
      <c r="J157" s="5">
        <f t="shared" si="120"/>
        <v>0</v>
      </c>
      <c r="K157" s="5">
        <f t="shared" si="120"/>
        <v>0</v>
      </c>
    </row>
    <row r="158" spans="1:11" s="40" customFormat="1" ht="27.75" customHeight="1">
      <c r="A158" s="24"/>
      <c r="B158" s="28" t="s">
        <v>76</v>
      </c>
      <c r="C158" s="7">
        <f t="shared" ref="C158:C159" si="121">D158+K158</f>
        <v>172000</v>
      </c>
      <c r="D158" s="7">
        <f t="shared" ref="D158:D159" si="122">SUM(E158:J158)</f>
        <v>172000</v>
      </c>
      <c r="E158" s="11"/>
      <c r="F158" s="11"/>
      <c r="G158" s="7">
        <v>172000</v>
      </c>
      <c r="H158" s="11"/>
      <c r="I158" s="11"/>
      <c r="J158" s="11"/>
      <c r="K158" s="11"/>
    </row>
    <row r="159" spans="1:11" s="40" customFormat="1" ht="27.75" customHeight="1">
      <c r="A159" s="24"/>
      <c r="B159" s="28" t="s">
        <v>77</v>
      </c>
      <c r="C159" s="7">
        <f t="shared" si="121"/>
        <v>82000</v>
      </c>
      <c r="D159" s="7">
        <f t="shared" si="122"/>
        <v>82000</v>
      </c>
      <c r="E159" s="11"/>
      <c r="F159" s="11"/>
      <c r="G159" s="7">
        <v>82000</v>
      </c>
      <c r="H159" s="11"/>
      <c r="I159" s="11"/>
      <c r="J159" s="11"/>
      <c r="K159" s="11"/>
    </row>
    <row r="160" spans="1:11" s="40" customFormat="1" ht="43.5" customHeight="1">
      <c r="A160" s="24"/>
      <c r="B160" s="37" t="s">
        <v>180</v>
      </c>
      <c r="C160" s="7">
        <f t="shared" ref="C160:C170" si="123">D160+K160</f>
        <v>47000</v>
      </c>
      <c r="D160" s="7">
        <f t="shared" ref="D160:D170" si="124">SUM(E160:J160)</f>
        <v>47000</v>
      </c>
      <c r="E160" s="7"/>
      <c r="F160" s="7"/>
      <c r="G160" s="7">
        <v>47000</v>
      </c>
      <c r="H160" s="7"/>
      <c r="I160" s="7"/>
      <c r="J160" s="7"/>
      <c r="K160" s="7"/>
    </row>
    <row r="161" spans="1:11" s="40" customFormat="1" ht="33" customHeight="1">
      <c r="A161" s="24"/>
      <c r="B161" s="31" t="s">
        <v>171</v>
      </c>
      <c r="C161" s="5">
        <f t="shared" ref="C161:C162" si="125">D161+K161</f>
        <v>128000</v>
      </c>
      <c r="D161" s="5">
        <f t="shared" ref="D161:D162" si="126">SUM(E161:J161)</f>
        <v>128000</v>
      </c>
      <c r="E161" s="5">
        <f t="shared" ref="E161:K163" si="127">SUM(E162:E162)</f>
        <v>0</v>
      </c>
      <c r="F161" s="5">
        <f t="shared" si="127"/>
        <v>0</v>
      </c>
      <c r="G161" s="5">
        <f>SUM(G162:G162)</f>
        <v>128000</v>
      </c>
      <c r="H161" s="5">
        <f t="shared" si="127"/>
        <v>0</v>
      </c>
      <c r="I161" s="5">
        <f t="shared" si="127"/>
        <v>0</v>
      </c>
      <c r="J161" s="5">
        <f t="shared" si="127"/>
        <v>0</v>
      </c>
      <c r="K161" s="5">
        <f t="shared" si="127"/>
        <v>0</v>
      </c>
    </row>
    <row r="162" spans="1:11" s="40" customFormat="1" ht="33" customHeight="1">
      <c r="A162" s="24"/>
      <c r="B162" s="28" t="s">
        <v>172</v>
      </c>
      <c r="C162" s="7">
        <f t="shared" si="125"/>
        <v>128000</v>
      </c>
      <c r="D162" s="7">
        <f t="shared" si="126"/>
        <v>128000</v>
      </c>
      <c r="E162" s="7"/>
      <c r="F162" s="7"/>
      <c r="G162" s="7">
        <v>128000</v>
      </c>
      <c r="H162" s="7"/>
      <c r="I162" s="7"/>
      <c r="J162" s="7"/>
      <c r="K162" s="7"/>
    </row>
    <row r="163" spans="1:11" s="40" customFormat="1" ht="33" customHeight="1">
      <c r="A163" s="24"/>
      <c r="B163" s="23" t="s">
        <v>181</v>
      </c>
      <c r="C163" s="5">
        <f t="shared" si="123"/>
        <v>3320000</v>
      </c>
      <c r="D163" s="5">
        <f t="shared" si="124"/>
        <v>3320000</v>
      </c>
      <c r="E163" s="5">
        <f t="shared" si="127"/>
        <v>0</v>
      </c>
      <c r="F163" s="5">
        <f t="shared" si="127"/>
        <v>0</v>
      </c>
      <c r="G163" s="5">
        <f>SUM(G164:G164)</f>
        <v>3320000</v>
      </c>
      <c r="H163" s="5">
        <f t="shared" si="127"/>
        <v>0</v>
      </c>
      <c r="I163" s="5">
        <f t="shared" si="127"/>
        <v>0</v>
      </c>
      <c r="J163" s="5">
        <f t="shared" si="127"/>
        <v>0</v>
      </c>
      <c r="K163" s="5">
        <f t="shared" si="127"/>
        <v>0</v>
      </c>
    </row>
    <row r="164" spans="1:11" s="40" customFormat="1" ht="33" customHeight="1">
      <c r="A164" s="24"/>
      <c r="B164" s="28" t="s">
        <v>182</v>
      </c>
      <c r="C164" s="7">
        <f t="shared" si="123"/>
        <v>3320000</v>
      </c>
      <c r="D164" s="7">
        <f t="shared" si="124"/>
        <v>3320000</v>
      </c>
      <c r="E164" s="7"/>
      <c r="F164" s="7"/>
      <c r="G164" s="7">
        <v>3320000</v>
      </c>
      <c r="H164" s="7"/>
      <c r="I164" s="7"/>
      <c r="J164" s="7"/>
      <c r="K164" s="7"/>
    </row>
    <row r="165" spans="1:11" s="40" customFormat="1" ht="33" customHeight="1">
      <c r="A165" s="24"/>
      <c r="B165" s="23" t="s">
        <v>178</v>
      </c>
      <c r="C165" s="5">
        <f t="shared" si="123"/>
        <v>120000</v>
      </c>
      <c r="D165" s="5">
        <f t="shared" si="124"/>
        <v>120000</v>
      </c>
      <c r="E165" s="5">
        <f t="shared" ref="E165:K169" si="128">SUM(E166:E166)</f>
        <v>0</v>
      </c>
      <c r="F165" s="5">
        <f t="shared" si="128"/>
        <v>0</v>
      </c>
      <c r="G165" s="5">
        <f>SUM(G166:G166)</f>
        <v>120000</v>
      </c>
      <c r="H165" s="5">
        <f t="shared" si="128"/>
        <v>0</v>
      </c>
      <c r="I165" s="5">
        <f t="shared" si="128"/>
        <v>0</v>
      </c>
      <c r="J165" s="5">
        <f t="shared" si="128"/>
        <v>0</v>
      </c>
      <c r="K165" s="5">
        <f t="shared" si="128"/>
        <v>0</v>
      </c>
    </row>
    <row r="166" spans="1:11" s="40" customFormat="1" ht="33" customHeight="1">
      <c r="A166" s="24"/>
      <c r="B166" s="37" t="s">
        <v>179</v>
      </c>
      <c r="C166" s="7">
        <f t="shared" si="123"/>
        <v>120000</v>
      </c>
      <c r="D166" s="7">
        <f t="shared" si="124"/>
        <v>120000</v>
      </c>
      <c r="E166" s="7"/>
      <c r="F166" s="7"/>
      <c r="G166" s="7">
        <v>120000</v>
      </c>
      <c r="H166" s="7"/>
      <c r="I166" s="7"/>
      <c r="J166" s="7"/>
      <c r="K166" s="7"/>
    </row>
    <row r="167" spans="1:11" s="40" customFormat="1" ht="33" customHeight="1">
      <c r="A167" s="24"/>
      <c r="B167" s="23" t="s">
        <v>161</v>
      </c>
      <c r="C167" s="5">
        <f t="shared" ref="C167:C168" si="129">D167+K167</f>
        <v>150000</v>
      </c>
      <c r="D167" s="5">
        <f t="shared" ref="D167:D168" si="130">SUM(E167:J167)</f>
        <v>150000</v>
      </c>
      <c r="E167" s="5">
        <f t="shared" si="128"/>
        <v>0</v>
      </c>
      <c r="F167" s="5">
        <f t="shared" si="128"/>
        <v>0</v>
      </c>
      <c r="G167" s="5">
        <f>SUM(G168:G168)</f>
        <v>150000</v>
      </c>
      <c r="H167" s="5">
        <f t="shared" si="128"/>
        <v>0</v>
      </c>
      <c r="I167" s="5">
        <f t="shared" si="128"/>
        <v>0</v>
      </c>
      <c r="J167" s="5">
        <f t="shared" si="128"/>
        <v>0</v>
      </c>
      <c r="K167" s="5">
        <f t="shared" si="128"/>
        <v>0</v>
      </c>
    </row>
    <row r="168" spans="1:11" s="40" customFormat="1" ht="33" customHeight="1">
      <c r="A168" s="24"/>
      <c r="B168" s="37" t="s">
        <v>162</v>
      </c>
      <c r="C168" s="7">
        <f t="shared" si="129"/>
        <v>150000</v>
      </c>
      <c r="D168" s="7">
        <f t="shared" si="130"/>
        <v>150000</v>
      </c>
      <c r="E168" s="7"/>
      <c r="F168" s="7"/>
      <c r="G168" s="7">
        <v>150000</v>
      </c>
      <c r="H168" s="7"/>
      <c r="I168" s="7"/>
      <c r="J168" s="7"/>
      <c r="K168" s="7"/>
    </row>
    <row r="169" spans="1:11" s="40" customFormat="1" ht="33" customHeight="1">
      <c r="A169" s="24"/>
      <c r="B169" s="23" t="s">
        <v>79</v>
      </c>
      <c r="C169" s="5">
        <f t="shared" si="123"/>
        <v>630000</v>
      </c>
      <c r="D169" s="5">
        <f t="shared" si="124"/>
        <v>630000</v>
      </c>
      <c r="E169" s="5">
        <f t="shared" si="128"/>
        <v>0</v>
      </c>
      <c r="F169" s="5">
        <f t="shared" si="128"/>
        <v>0</v>
      </c>
      <c r="G169" s="5">
        <f>SUM(G170:G170)</f>
        <v>630000</v>
      </c>
      <c r="H169" s="5">
        <f t="shared" si="128"/>
        <v>0</v>
      </c>
      <c r="I169" s="5">
        <f t="shared" si="128"/>
        <v>0</v>
      </c>
      <c r="J169" s="5">
        <f t="shared" si="128"/>
        <v>0</v>
      </c>
      <c r="K169" s="5">
        <f t="shared" si="128"/>
        <v>0</v>
      </c>
    </row>
    <row r="170" spans="1:11" s="40" customFormat="1" ht="33" customHeight="1">
      <c r="A170" s="24"/>
      <c r="B170" s="37" t="s">
        <v>174</v>
      </c>
      <c r="C170" s="7">
        <f t="shared" si="123"/>
        <v>630000</v>
      </c>
      <c r="D170" s="7">
        <f t="shared" si="124"/>
        <v>630000</v>
      </c>
      <c r="E170" s="7"/>
      <c r="F170" s="7"/>
      <c r="G170" s="7">
        <v>630000</v>
      </c>
      <c r="H170" s="7"/>
      <c r="I170" s="7"/>
      <c r="J170" s="7"/>
      <c r="K170" s="7"/>
    </row>
    <row r="171" spans="1:11" s="40" customFormat="1" ht="33" customHeight="1">
      <c r="A171" s="24"/>
      <c r="B171" s="23" t="s">
        <v>175</v>
      </c>
      <c r="C171" s="5">
        <f t="shared" ref="C171:C172" si="131">D171+K171</f>
        <v>316000</v>
      </c>
      <c r="D171" s="5">
        <f t="shared" ref="D171:D172" si="132">SUM(E171:J171)</f>
        <v>316000</v>
      </c>
      <c r="E171" s="5">
        <f t="shared" ref="E171:K171" si="133">SUM(E172:E172)</f>
        <v>0</v>
      </c>
      <c r="F171" s="5">
        <f t="shared" si="133"/>
        <v>0</v>
      </c>
      <c r="G171" s="5">
        <f>SUM(G172:G172)</f>
        <v>316000</v>
      </c>
      <c r="H171" s="5">
        <f t="shared" si="133"/>
        <v>0</v>
      </c>
      <c r="I171" s="5">
        <f t="shared" si="133"/>
        <v>0</v>
      </c>
      <c r="J171" s="5">
        <f t="shared" si="133"/>
        <v>0</v>
      </c>
      <c r="K171" s="5">
        <f t="shared" si="133"/>
        <v>0</v>
      </c>
    </row>
    <row r="172" spans="1:11" s="40" customFormat="1" ht="33" customHeight="1">
      <c r="A172" s="24"/>
      <c r="B172" s="28" t="s">
        <v>176</v>
      </c>
      <c r="C172" s="7">
        <f t="shared" si="131"/>
        <v>316000</v>
      </c>
      <c r="D172" s="7">
        <f t="shared" si="132"/>
        <v>316000</v>
      </c>
      <c r="E172" s="11"/>
      <c r="F172" s="11"/>
      <c r="G172" s="7">
        <v>316000</v>
      </c>
      <c r="H172" s="11"/>
      <c r="I172" s="11"/>
      <c r="J172" s="11"/>
      <c r="K172" s="11"/>
    </row>
    <row r="173" spans="1:11" s="40" customFormat="1" ht="27" customHeight="1">
      <c r="A173" s="24"/>
      <c r="B173" s="23" t="s">
        <v>91</v>
      </c>
      <c r="C173" s="5">
        <f t="shared" ref="C173:C177" si="134">D173+K173</f>
        <v>215000</v>
      </c>
      <c r="D173" s="5">
        <f t="shared" ref="D173:D177" si="135">SUM(E173:J173)</f>
        <v>215000</v>
      </c>
      <c r="E173" s="5">
        <f t="shared" ref="E173:K173" si="136">SUM(E174:E174)</f>
        <v>0</v>
      </c>
      <c r="F173" s="5">
        <f t="shared" si="136"/>
        <v>0</v>
      </c>
      <c r="G173" s="5">
        <f t="shared" si="136"/>
        <v>215000</v>
      </c>
      <c r="H173" s="5">
        <f t="shared" si="136"/>
        <v>0</v>
      </c>
      <c r="I173" s="5">
        <f t="shared" si="136"/>
        <v>0</v>
      </c>
      <c r="J173" s="5">
        <f t="shared" si="136"/>
        <v>0</v>
      </c>
      <c r="K173" s="5">
        <f t="shared" si="136"/>
        <v>0</v>
      </c>
    </row>
    <row r="174" spans="1:11" s="40" customFormat="1" ht="33" customHeight="1">
      <c r="A174" s="24"/>
      <c r="B174" s="28" t="s">
        <v>92</v>
      </c>
      <c r="C174" s="7">
        <f t="shared" si="134"/>
        <v>215000</v>
      </c>
      <c r="D174" s="7">
        <f t="shared" si="135"/>
        <v>215000</v>
      </c>
      <c r="E174" s="7"/>
      <c r="F174" s="7"/>
      <c r="G174" s="7">
        <v>215000</v>
      </c>
      <c r="H174" s="7"/>
      <c r="I174" s="7"/>
      <c r="J174" s="7"/>
      <c r="K174" s="7"/>
    </row>
    <row r="175" spans="1:11" s="40" customFormat="1" ht="37.5" customHeight="1">
      <c r="A175" s="19">
        <v>92119</v>
      </c>
      <c r="B175" s="34" t="s">
        <v>41</v>
      </c>
      <c r="C175" s="4">
        <f t="shared" si="134"/>
        <v>2566000</v>
      </c>
      <c r="D175" s="4">
        <f t="shared" si="135"/>
        <v>2474000</v>
      </c>
      <c r="E175" s="4">
        <f t="shared" ref="E175:K175" si="137">E176+E181</f>
        <v>0</v>
      </c>
      <c r="F175" s="4">
        <f t="shared" si="137"/>
        <v>0</v>
      </c>
      <c r="G175" s="4">
        <f t="shared" si="137"/>
        <v>1474000</v>
      </c>
      <c r="H175" s="4">
        <f t="shared" si="137"/>
        <v>0</v>
      </c>
      <c r="I175" s="4">
        <f t="shared" si="137"/>
        <v>0</v>
      </c>
      <c r="J175" s="4">
        <f t="shared" si="137"/>
        <v>1000000</v>
      </c>
      <c r="K175" s="4">
        <f t="shared" si="137"/>
        <v>92000</v>
      </c>
    </row>
    <row r="176" spans="1:11" s="40" customFormat="1" ht="27" customHeight="1">
      <c r="A176" s="20"/>
      <c r="B176" s="31" t="s">
        <v>42</v>
      </c>
      <c r="C176" s="5">
        <f t="shared" si="134"/>
        <v>2058000</v>
      </c>
      <c r="D176" s="5">
        <f t="shared" si="135"/>
        <v>2058000</v>
      </c>
      <c r="E176" s="11">
        <f t="shared" ref="E176:K176" si="138">SUM(E177:E180)</f>
        <v>0</v>
      </c>
      <c r="F176" s="11">
        <f t="shared" si="138"/>
        <v>0</v>
      </c>
      <c r="G176" s="11">
        <f t="shared" si="138"/>
        <v>1058000</v>
      </c>
      <c r="H176" s="11">
        <f t="shared" si="138"/>
        <v>0</v>
      </c>
      <c r="I176" s="11">
        <f t="shared" si="138"/>
        <v>0</v>
      </c>
      <c r="J176" s="11">
        <f t="shared" si="138"/>
        <v>1000000</v>
      </c>
      <c r="K176" s="11">
        <f t="shared" si="138"/>
        <v>0</v>
      </c>
    </row>
    <row r="177" spans="1:11" s="40" customFormat="1" ht="37.5" customHeight="1">
      <c r="A177" s="20"/>
      <c r="B177" s="28" t="s">
        <v>184</v>
      </c>
      <c r="C177" s="7">
        <f t="shared" si="134"/>
        <v>1000000</v>
      </c>
      <c r="D177" s="7">
        <f t="shared" si="135"/>
        <v>1000000</v>
      </c>
      <c r="E177" s="7"/>
      <c r="F177" s="7"/>
      <c r="G177" s="7"/>
      <c r="H177" s="7"/>
      <c r="I177" s="7"/>
      <c r="J177" s="7">
        <v>1000000</v>
      </c>
      <c r="K177" s="7"/>
    </row>
    <row r="178" spans="1:11" s="40" customFormat="1" ht="37.5" customHeight="1">
      <c r="A178" s="20"/>
      <c r="B178" s="28" t="s">
        <v>187</v>
      </c>
      <c r="C178" s="7">
        <f t="shared" ref="C178" si="139">D178+K178</f>
        <v>100000</v>
      </c>
      <c r="D178" s="7">
        <f t="shared" ref="D178" si="140">SUM(E178:J178)</f>
        <v>100000</v>
      </c>
      <c r="E178" s="7"/>
      <c r="F178" s="7"/>
      <c r="G178" s="7">
        <v>100000</v>
      </c>
      <c r="H178" s="7"/>
      <c r="I178" s="7"/>
      <c r="J178" s="7"/>
      <c r="K178" s="7"/>
    </row>
    <row r="179" spans="1:11" s="40" customFormat="1" ht="56.25" customHeight="1">
      <c r="A179" s="20"/>
      <c r="B179" s="28" t="s">
        <v>185</v>
      </c>
      <c r="C179" s="7">
        <f t="shared" ref="C179:C180" si="141">D179+K179</f>
        <v>610000</v>
      </c>
      <c r="D179" s="7">
        <f t="shared" ref="D179:D180" si="142">SUM(E179:J179)</f>
        <v>610000</v>
      </c>
      <c r="E179" s="7"/>
      <c r="F179" s="7"/>
      <c r="G179" s="7">
        <v>610000</v>
      </c>
      <c r="H179" s="7"/>
      <c r="I179" s="7"/>
      <c r="J179" s="7"/>
      <c r="K179" s="7"/>
    </row>
    <row r="180" spans="1:11" s="40" customFormat="1" ht="43.5" customHeight="1">
      <c r="A180" s="20"/>
      <c r="B180" s="37" t="s">
        <v>186</v>
      </c>
      <c r="C180" s="7">
        <f t="shared" si="141"/>
        <v>348000</v>
      </c>
      <c r="D180" s="7">
        <f t="shared" si="142"/>
        <v>348000</v>
      </c>
      <c r="E180" s="7"/>
      <c r="F180" s="7"/>
      <c r="G180" s="7">
        <v>348000</v>
      </c>
      <c r="H180" s="7"/>
      <c r="I180" s="7"/>
      <c r="J180" s="7"/>
      <c r="K180" s="7"/>
    </row>
    <row r="181" spans="1:11" s="40" customFormat="1" ht="21" customHeight="1">
      <c r="A181" s="24"/>
      <c r="B181" s="92" t="s">
        <v>44</v>
      </c>
      <c r="C181" s="5">
        <f>D181+K181</f>
        <v>508000</v>
      </c>
      <c r="D181" s="5">
        <f>SUM(E181:J181)</f>
        <v>416000</v>
      </c>
      <c r="E181" s="5">
        <f>SUM(E182:E183)</f>
        <v>0</v>
      </c>
      <c r="F181" s="5">
        <f t="shared" ref="F181:K181" si="143">SUM(F182:F183)</f>
        <v>0</v>
      </c>
      <c r="G181" s="5">
        <f t="shared" si="143"/>
        <v>416000</v>
      </c>
      <c r="H181" s="5">
        <f t="shared" si="143"/>
        <v>0</v>
      </c>
      <c r="I181" s="5">
        <f t="shared" si="143"/>
        <v>0</v>
      </c>
      <c r="J181" s="5">
        <f t="shared" si="143"/>
        <v>0</v>
      </c>
      <c r="K181" s="5">
        <f t="shared" si="143"/>
        <v>92000</v>
      </c>
    </row>
    <row r="182" spans="1:11" s="40" customFormat="1" ht="25.5" customHeight="1">
      <c r="A182" s="24"/>
      <c r="B182" s="28" t="s">
        <v>188</v>
      </c>
      <c r="C182" s="7">
        <f t="shared" ref="C182" si="144">D182+K182</f>
        <v>416000</v>
      </c>
      <c r="D182" s="7">
        <f t="shared" ref="D182" si="145">SUM(E182:J182)</f>
        <v>416000</v>
      </c>
      <c r="E182" s="7"/>
      <c r="F182" s="7"/>
      <c r="G182" s="7">
        <v>416000</v>
      </c>
      <c r="H182" s="7"/>
      <c r="I182" s="7"/>
      <c r="J182" s="7"/>
      <c r="K182" s="7"/>
    </row>
    <row r="183" spans="1:11" s="40" customFormat="1" ht="27" customHeight="1">
      <c r="A183" s="24"/>
      <c r="B183" s="28" t="s">
        <v>194</v>
      </c>
      <c r="C183" s="7">
        <f t="shared" ref="C183:C184" si="146">D183+K183</f>
        <v>92000</v>
      </c>
      <c r="D183" s="7">
        <f t="shared" ref="D183" si="147">SUM(E183:J183)</f>
        <v>0</v>
      </c>
      <c r="E183" s="7"/>
      <c r="F183" s="7"/>
      <c r="G183" s="7"/>
      <c r="H183" s="7"/>
      <c r="I183" s="7"/>
      <c r="J183" s="7"/>
      <c r="K183" s="7">
        <v>92000</v>
      </c>
    </row>
    <row r="184" spans="1:11" s="40" customFormat="1" ht="38.25" customHeight="1">
      <c r="A184" s="19">
        <v>92195</v>
      </c>
      <c r="B184" s="79" t="s">
        <v>82</v>
      </c>
      <c r="C184" s="4">
        <f t="shared" si="146"/>
        <v>150000</v>
      </c>
      <c r="D184" s="4">
        <f>SUM(E184:J184)</f>
        <v>150000</v>
      </c>
      <c r="E184" s="4">
        <f>E185</f>
        <v>0</v>
      </c>
      <c r="F184" s="4">
        <f>F185</f>
        <v>150000</v>
      </c>
      <c r="G184" s="4">
        <f t="shared" ref="G184:K184" si="148">G185</f>
        <v>0</v>
      </c>
      <c r="H184" s="4">
        <f t="shared" si="148"/>
        <v>0</v>
      </c>
      <c r="I184" s="4">
        <f t="shared" si="148"/>
        <v>0</v>
      </c>
      <c r="J184" s="4">
        <f t="shared" si="148"/>
        <v>0</v>
      </c>
      <c r="K184" s="4">
        <f t="shared" si="148"/>
        <v>0</v>
      </c>
    </row>
    <row r="185" spans="1:11" s="40" customFormat="1" ht="27" customHeight="1">
      <c r="A185" s="20"/>
      <c r="B185" s="31" t="s">
        <v>83</v>
      </c>
      <c r="C185" s="11">
        <f>D185+K185</f>
        <v>150000</v>
      </c>
      <c r="D185" s="11">
        <f>SUM(E185:J185)</f>
        <v>150000</v>
      </c>
      <c r="E185" s="11">
        <f t="shared" ref="E185:K185" si="149">SUM(E186:E186)</f>
        <v>0</v>
      </c>
      <c r="F185" s="11">
        <f t="shared" si="149"/>
        <v>150000</v>
      </c>
      <c r="G185" s="11">
        <f t="shared" si="149"/>
        <v>0</v>
      </c>
      <c r="H185" s="11">
        <f t="shared" si="149"/>
        <v>0</v>
      </c>
      <c r="I185" s="11">
        <f t="shared" si="149"/>
        <v>0</v>
      </c>
      <c r="J185" s="11">
        <f t="shared" si="149"/>
        <v>0</v>
      </c>
      <c r="K185" s="11">
        <f t="shared" si="149"/>
        <v>0</v>
      </c>
    </row>
    <row r="186" spans="1:11" s="40" customFormat="1" ht="37.5" customHeight="1">
      <c r="A186" s="38"/>
      <c r="B186" s="35" t="s">
        <v>189</v>
      </c>
      <c r="C186" s="33">
        <f t="shared" ref="C186" si="150">D186+K186</f>
        <v>150000</v>
      </c>
      <c r="D186" s="33">
        <f t="shared" ref="D186" si="151">SUM(E186:J186)</f>
        <v>150000</v>
      </c>
      <c r="E186" s="33"/>
      <c r="F186" s="33">
        <v>150000</v>
      </c>
      <c r="G186" s="33"/>
      <c r="H186" s="33"/>
      <c r="I186" s="33"/>
      <c r="J186" s="33"/>
      <c r="K186" s="33"/>
    </row>
    <row r="187" spans="1:11" s="25" customFormat="1" ht="37.5" customHeight="1">
      <c r="A187" s="72"/>
      <c r="B187" s="73"/>
      <c r="C187" s="74"/>
      <c r="D187" s="74"/>
      <c r="E187" s="74"/>
      <c r="F187" s="36"/>
      <c r="G187" s="36"/>
      <c r="H187" s="36"/>
      <c r="I187" s="36"/>
      <c r="J187" s="36"/>
    </row>
    <row r="188" spans="1:11" s="8" customFormat="1">
      <c r="A188" s="75"/>
      <c r="B188" s="76"/>
      <c r="C188" s="75"/>
      <c r="D188" s="75"/>
      <c r="E188" s="75"/>
    </row>
    <row r="189" spans="1:11" s="8" customFormat="1" ht="37.5" customHeight="1">
      <c r="A189" s="142" t="s">
        <v>35</v>
      </c>
      <c r="B189" s="142"/>
      <c r="C189" s="142"/>
      <c r="D189" s="142"/>
      <c r="E189" s="142"/>
      <c r="F189" s="142"/>
      <c r="G189" s="142"/>
      <c r="H189" s="142"/>
      <c r="I189" s="142"/>
      <c r="J189" s="142"/>
    </row>
    <row r="190" spans="1:11" s="8" customFormat="1" ht="25.5" customHeight="1">
      <c r="A190" s="130" t="s">
        <v>36</v>
      </c>
      <c r="B190" s="130"/>
      <c r="C190" s="130"/>
      <c r="D190" s="130"/>
      <c r="E190" s="130"/>
      <c r="F190" s="130"/>
      <c r="G190" s="130"/>
      <c r="H190" s="130"/>
      <c r="I190" s="130"/>
      <c r="J190" s="130"/>
    </row>
    <row r="191" spans="1:11" s="8" customFormat="1" ht="27.75" customHeight="1">
      <c r="A191" s="130" t="s">
        <v>37</v>
      </c>
      <c r="B191" s="129"/>
      <c r="C191" s="129"/>
      <c r="D191" s="129"/>
      <c r="E191" s="129"/>
      <c r="F191" s="129"/>
      <c r="G191" s="129"/>
      <c r="H191" s="129"/>
      <c r="I191" s="129"/>
      <c r="J191" s="129"/>
    </row>
    <row r="192" spans="1:11" s="8" customFormat="1" ht="30.75" customHeight="1">
      <c r="A192" s="130" t="s">
        <v>38</v>
      </c>
      <c r="B192" s="129"/>
      <c r="C192" s="129"/>
      <c r="D192" s="129"/>
      <c r="E192" s="129"/>
      <c r="F192" s="129"/>
      <c r="G192" s="129"/>
      <c r="H192" s="129"/>
      <c r="I192" s="129"/>
      <c r="J192" s="129"/>
    </row>
    <row r="193" spans="1:10" s="8" customFormat="1" ht="30.75" customHeight="1">
      <c r="A193" s="128" t="s">
        <v>40</v>
      </c>
      <c r="B193" s="129"/>
      <c r="C193" s="129"/>
      <c r="D193" s="129"/>
      <c r="E193" s="129"/>
      <c r="F193" s="129"/>
      <c r="G193" s="129"/>
      <c r="H193" s="129"/>
      <c r="I193" s="129"/>
      <c r="J193" s="129"/>
    </row>
    <row r="194" spans="1:10" s="8" customFormat="1" ht="30.75" customHeight="1">
      <c r="A194" s="128" t="s">
        <v>62</v>
      </c>
      <c r="B194" s="129"/>
      <c r="C194" s="129"/>
      <c r="D194" s="129"/>
      <c r="E194" s="129"/>
      <c r="F194" s="129"/>
      <c r="G194" s="129"/>
      <c r="H194" s="129"/>
      <c r="I194" s="129"/>
      <c r="J194" s="129"/>
    </row>
    <row r="195" spans="1:10" s="8" customFormat="1" ht="30.75" customHeight="1">
      <c r="A195" s="128" t="s">
        <v>63</v>
      </c>
      <c r="B195" s="129"/>
      <c r="C195" s="129"/>
      <c r="D195" s="129"/>
      <c r="E195" s="129"/>
      <c r="F195" s="129"/>
      <c r="G195" s="129"/>
      <c r="H195" s="129"/>
      <c r="I195" s="129"/>
      <c r="J195" s="129"/>
    </row>
    <row r="196" spans="1:10" s="8" customFormat="1" ht="30.75" customHeight="1">
      <c r="A196" s="128" t="s">
        <v>64</v>
      </c>
      <c r="B196" s="129"/>
      <c r="C196" s="129"/>
      <c r="D196" s="129"/>
      <c r="E196" s="129"/>
      <c r="F196" s="129"/>
      <c r="G196" s="129"/>
      <c r="H196" s="129"/>
      <c r="I196" s="129"/>
      <c r="J196" s="129"/>
    </row>
    <row r="197" spans="1:10" s="8" customFormat="1" ht="27" customHeight="1">
      <c r="A197" s="128" t="s">
        <v>39</v>
      </c>
      <c r="B197" s="129"/>
      <c r="C197" s="129"/>
      <c r="D197" s="129"/>
      <c r="E197" s="129"/>
      <c r="F197" s="129"/>
      <c r="G197" s="129"/>
      <c r="H197" s="129"/>
      <c r="I197" s="129"/>
      <c r="J197" s="129"/>
    </row>
    <row r="198" spans="1:10" s="8" customFormat="1">
      <c r="A198" s="75"/>
      <c r="B198" s="75"/>
      <c r="C198" s="75"/>
      <c r="D198" s="75"/>
      <c r="E198" s="75"/>
    </row>
    <row r="199" spans="1:10" s="8" customFormat="1">
      <c r="A199" s="75"/>
      <c r="B199" s="75"/>
      <c r="C199" s="75"/>
      <c r="D199" s="75"/>
      <c r="E199" s="75"/>
    </row>
    <row r="200" spans="1:10" s="8" customFormat="1">
      <c r="A200" s="75"/>
      <c r="B200" s="75"/>
      <c r="C200" s="75"/>
      <c r="D200" s="75"/>
      <c r="E200" s="75"/>
    </row>
    <row r="201" spans="1:10" s="8" customFormat="1">
      <c r="A201" s="75"/>
      <c r="B201" s="75"/>
      <c r="C201" s="75"/>
      <c r="D201" s="75"/>
      <c r="E201" s="75"/>
    </row>
    <row r="202" spans="1:10" s="8" customFormat="1">
      <c r="A202" s="75"/>
      <c r="B202" s="75"/>
      <c r="C202" s="75"/>
      <c r="D202" s="75"/>
      <c r="E202" s="75"/>
    </row>
    <row r="203" spans="1:10" s="8" customFormat="1">
      <c r="A203" s="75"/>
      <c r="B203" s="75"/>
      <c r="C203" s="75"/>
      <c r="D203" s="75"/>
      <c r="E203" s="75"/>
    </row>
    <row r="204" spans="1:10" s="8" customFormat="1">
      <c r="A204" s="75"/>
      <c r="B204" s="75"/>
      <c r="C204" s="75"/>
      <c r="D204" s="75"/>
      <c r="E204" s="75"/>
    </row>
    <row r="205" spans="1:10" s="8" customFormat="1">
      <c r="A205" s="75"/>
      <c r="B205" s="75"/>
      <c r="C205" s="75"/>
      <c r="D205" s="75"/>
      <c r="E205" s="75"/>
    </row>
    <row r="206" spans="1:10" s="8" customFormat="1">
      <c r="A206" s="75"/>
      <c r="B206" s="75"/>
      <c r="C206" s="75"/>
      <c r="D206" s="75"/>
      <c r="E206" s="75"/>
    </row>
    <row r="207" spans="1:10" s="8" customFormat="1">
      <c r="A207" s="75"/>
      <c r="B207" s="75"/>
      <c r="C207" s="75"/>
      <c r="D207" s="75"/>
      <c r="E207" s="75"/>
    </row>
    <row r="208" spans="1:10" s="8" customFormat="1">
      <c r="A208" s="75"/>
      <c r="B208" s="75"/>
      <c r="C208" s="75"/>
      <c r="D208" s="75"/>
      <c r="E208" s="75"/>
    </row>
    <row r="209" spans="1:5" s="8" customFormat="1">
      <c r="A209" s="75"/>
      <c r="B209" s="75"/>
      <c r="C209" s="75"/>
      <c r="D209" s="75"/>
      <c r="E209" s="75"/>
    </row>
    <row r="210" spans="1:5" s="8" customFormat="1">
      <c r="A210" s="75"/>
      <c r="B210" s="75"/>
      <c r="C210" s="75"/>
      <c r="D210" s="75"/>
      <c r="E210" s="75"/>
    </row>
    <row r="211" spans="1:5" s="8" customFormat="1">
      <c r="A211" s="75"/>
      <c r="B211" s="75"/>
      <c r="C211" s="75"/>
      <c r="D211" s="75"/>
      <c r="E211" s="75"/>
    </row>
    <row r="212" spans="1:5" s="8" customFormat="1">
      <c r="A212" s="75"/>
      <c r="B212" s="75"/>
      <c r="C212" s="75"/>
      <c r="D212" s="75"/>
      <c r="E212" s="75"/>
    </row>
    <row r="213" spans="1:5" s="8" customFormat="1">
      <c r="A213" s="75"/>
      <c r="B213" s="75"/>
      <c r="C213" s="75"/>
      <c r="D213" s="75"/>
      <c r="E213" s="75"/>
    </row>
    <row r="214" spans="1:5" s="8" customFormat="1">
      <c r="A214" s="75"/>
      <c r="B214" s="75"/>
      <c r="C214" s="75"/>
      <c r="D214" s="75"/>
      <c r="E214" s="75"/>
    </row>
    <row r="215" spans="1:5" s="8" customFormat="1">
      <c r="A215" s="75"/>
      <c r="B215" s="75"/>
      <c r="C215" s="75"/>
      <c r="D215" s="75"/>
      <c r="E215" s="75"/>
    </row>
    <row r="216" spans="1:5" s="8" customFormat="1">
      <c r="A216" s="75"/>
      <c r="B216" s="75"/>
      <c r="C216" s="75"/>
      <c r="D216" s="75"/>
      <c r="E216" s="75"/>
    </row>
    <row r="217" spans="1:5" s="8" customFormat="1">
      <c r="A217" s="75"/>
      <c r="B217" s="75"/>
      <c r="C217" s="75"/>
      <c r="D217" s="75"/>
      <c r="E217" s="75"/>
    </row>
    <row r="218" spans="1:5" s="8" customFormat="1">
      <c r="A218" s="75"/>
      <c r="B218" s="75"/>
      <c r="C218" s="75"/>
      <c r="D218" s="75"/>
      <c r="E218" s="75"/>
    </row>
    <row r="219" spans="1:5" s="8" customFormat="1">
      <c r="A219" s="75"/>
      <c r="B219" s="75"/>
      <c r="C219" s="75"/>
      <c r="D219" s="75"/>
      <c r="E219" s="75"/>
    </row>
    <row r="220" spans="1:5" s="8" customFormat="1">
      <c r="A220" s="75"/>
      <c r="B220" s="75"/>
      <c r="C220" s="75"/>
      <c r="D220" s="75"/>
      <c r="E220" s="75"/>
    </row>
    <row r="221" spans="1:5" s="8" customFormat="1">
      <c r="A221" s="75"/>
      <c r="B221" s="75"/>
      <c r="C221" s="75"/>
      <c r="D221" s="75"/>
      <c r="E221" s="75"/>
    </row>
    <row r="222" spans="1:5" s="8" customFormat="1">
      <c r="A222" s="75"/>
      <c r="B222" s="75"/>
      <c r="C222" s="75"/>
      <c r="D222" s="75"/>
      <c r="E222" s="75"/>
    </row>
    <row r="223" spans="1:5" s="8" customFormat="1">
      <c r="A223" s="75"/>
      <c r="B223" s="75"/>
      <c r="C223" s="75"/>
      <c r="D223" s="75"/>
      <c r="E223" s="75"/>
    </row>
    <row r="224" spans="1:5" s="8" customFormat="1">
      <c r="A224" s="75"/>
      <c r="B224" s="75"/>
      <c r="C224" s="75"/>
      <c r="D224" s="75"/>
      <c r="E224" s="75"/>
    </row>
    <row r="225" spans="1:5" s="8" customFormat="1">
      <c r="A225" s="75"/>
      <c r="B225" s="75"/>
      <c r="C225" s="75"/>
      <c r="D225" s="75"/>
      <c r="E225" s="75"/>
    </row>
    <row r="226" spans="1:5" s="8" customFormat="1">
      <c r="A226" s="75"/>
      <c r="B226" s="75"/>
      <c r="C226" s="75"/>
      <c r="D226" s="75"/>
      <c r="E226" s="75"/>
    </row>
    <row r="227" spans="1:5" s="8" customFormat="1">
      <c r="A227" s="75"/>
      <c r="B227" s="75"/>
      <c r="C227" s="75"/>
      <c r="D227" s="75"/>
      <c r="E227" s="75"/>
    </row>
    <row r="228" spans="1:5" s="8" customFormat="1">
      <c r="A228" s="75"/>
      <c r="B228" s="75"/>
      <c r="C228" s="75"/>
      <c r="D228" s="75"/>
      <c r="E228" s="75"/>
    </row>
    <row r="229" spans="1:5" s="8" customFormat="1">
      <c r="A229" s="75"/>
      <c r="B229" s="75"/>
      <c r="C229" s="75"/>
      <c r="D229" s="75"/>
      <c r="E229" s="75"/>
    </row>
    <row r="230" spans="1:5" s="8" customFormat="1">
      <c r="A230" s="75"/>
      <c r="B230" s="75"/>
      <c r="C230" s="75"/>
      <c r="D230" s="75"/>
      <c r="E230" s="75"/>
    </row>
    <row r="231" spans="1:5" s="8" customFormat="1">
      <c r="A231" s="75"/>
      <c r="B231" s="75"/>
      <c r="C231" s="75"/>
      <c r="D231" s="75"/>
      <c r="E231" s="75"/>
    </row>
    <row r="232" spans="1:5" s="8" customFormat="1">
      <c r="A232" s="75"/>
      <c r="B232" s="75"/>
      <c r="C232" s="75"/>
      <c r="D232" s="75"/>
      <c r="E232" s="75"/>
    </row>
    <row r="233" spans="1:5" s="8" customFormat="1">
      <c r="A233" s="75"/>
      <c r="B233" s="75"/>
      <c r="C233" s="75"/>
      <c r="D233" s="75"/>
      <c r="E233" s="75"/>
    </row>
    <row r="234" spans="1:5" s="8" customFormat="1">
      <c r="A234" s="75"/>
      <c r="B234" s="75"/>
      <c r="C234" s="75"/>
      <c r="D234" s="75"/>
      <c r="E234" s="75"/>
    </row>
  </sheetData>
  <mergeCells count="37">
    <mergeCell ref="I20:J20"/>
    <mergeCell ref="I26:J26"/>
    <mergeCell ref="I21:J21"/>
    <mergeCell ref="I22:J22"/>
    <mergeCell ref="I23:J23"/>
    <mergeCell ref="I24:J24"/>
    <mergeCell ref="I25:J25"/>
    <mergeCell ref="F8:F10"/>
    <mergeCell ref="G8:G10"/>
    <mergeCell ref="H8:H10"/>
    <mergeCell ref="I13:J13"/>
    <mergeCell ref="I14:J14"/>
    <mergeCell ref="K34:K36"/>
    <mergeCell ref="D34:D36"/>
    <mergeCell ref="A6:C6"/>
    <mergeCell ref="A193:J193"/>
    <mergeCell ref="B8:B10"/>
    <mergeCell ref="C8:C10"/>
    <mergeCell ref="A189:J189"/>
    <mergeCell ref="I17:J17"/>
    <mergeCell ref="I18:J18"/>
    <mergeCell ref="I19:J19"/>
    <mergeCell ref="I8:J10"/>
    <mergeCell ref="I11:J12"/>
    <mergeCell ref="D8:D10"/>
    <mergeCell ref="E8:E10"/>
    <mergeCell ref="I28:J28"/>
    <mergeCell ref="C34:C36"/>
    <mergeCell ref="A194:J194"/>
    <mergeCell ref="A192:J192"/>
    <mergeCell ref="A197:J197"/>
    <mergeCell ref="I29:J29"/>
    <mergeCell ref="A195:J195"/>
    <mergeCell ref="A196:J196"/>
    <mergeCell ref="A191:J191"/>
    <mergeCell ref="A190:J190"/>
    <mergeCell ref="A32:C32"/>
  </mergeCells>
  <printOptions horizontalCentered="1" verticalCentered="1"/>
  <pageMargins left="0.11811023622047245" right="0.11811023622047245" top="0.15748031496062992" bottom="0.15748031496062992" header="0" footer="0"/>
  <pageSetup paperSize="9" scale="42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J1"/>
  <sheetViews>
    <sheetView topLeftCell="A91" zoomScaleNormal="100" workbookViewId="0">
      <selection activeCell="A106" sqref="A1:XFD1048576"/>
    </sheetView>
  </sheetViews>
  <sheetFormatPr defaultColWidth="9" defaultRowHeight="12.75"/>
  <cols>
    <col min="1" max="9" width="9" style="1"/>
    <col min="10" max="10" width="9" style="3"/>
    <col min="11" max="16384" width="9" style="1"/>
  </cols>
  <sheetData/>
  <printOptions horizontalCentered="1" verticalCentered="1"/>
  <pageMargins left="0.11811023622047245" right="0.11811023622047245" top="0.15748031496062992" bottom="0.15748031496062992" header="0" footer="0"/>
  <pageSetup paperSize="8" scale="2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do zatwierdzenia do Ministra</vt:lpstr>
      <vt:lpstr>Arkusz1</vt:lpstr>
      <vt:lpstr>Arkusz3</vt:lpstr>
    </vt:vector>
  </TitlesOfParts>
  <Company>MKiDN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ksubda</dc:creator>
  <cp:lastModifiedBy>egerwatowska</cp:lastModifiedBy>
  <cp:lastPrinted>2016-04-29T08:00:11Z</cp:lastPrinted>
  <dcterms:created xsi:type="dcterms:W3CDTF">2013-01-29T14:05:36Z</dcterms:created>
  <dcterms:modified xsi:type="dcterms:W3CDTF">2019-04-12T06:59:18Z</dcterms:modified>
</cp:coreProperties>
</file>