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480" yWindow="150" windowWidth="13425" windowHeight="11010"/>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P447" i="1" l="1"/>
  <c r="P437" i="1"/>
  <c r="S438" i="1" l="1"/>
  <c r="S439" i="1"/>
  <c r="S440" i="1"/>
  <c r="S441" i="1"/>
  <c r="S442" i="1"/>
  <c r="S443" i="1"/>
  <c r="S444" i="1"/>
  <c r="S445" i="1"/>
  <c r="S446" i="1"/>
  <c r="S447" i="1"/>
  <c r="S448" i="1"/>
  <c r="S449" i="1"/>
  <c r="S450" i="1"/>
  <c r="S451" i="1"/>
  <c r="S452" i="1"/>
  <c r="S437" i="1"/>
  <c r="R438" i="1"/>
  <c r="R439" i="1"/>
  <c r="R440" i="1"/>
  <c r="R441" i="1"/>
  <c r="R442" i="1"/>
  <c r="R443" i="1"/>
  <c r="R444" i="1"/>
  <c r="R445" i="1"/>
  <c r="R446" i="1"/>
  <c r="R447" i="1"/>
  <c r="R448" i="1"/>
  <c r="R449" i="1"/>
  <c r="R450" i="1"/>
  <c r="R451" i="1"/>
  <c r="R452" i="1"/>
  <c r="R437" i="1"/>
  <c r="Q438" i="1"/>
  <c r="Q439" i="1"/>
  <c r="Q440" i="1"/>
  <c r="Q441" i="1"/>
  <c r="Q442" i="1"/>
  <c r="Q443" i="1"/>
  <c r="Q444" i="1"/>
  <c r="Q445" i="1"/>
  <c r="Q446" i="1"/>
  <c r="Q447" i="1"/>
  <c r="Q448" i="1"/>
  <c r="Q449" i="1"/>
  <c r="Q450" i="1"/>
  <c r="Q451" i="1"/>
  <c r="Q452" i="1"/>
  <c r="Q437" i="1"/>
  <c r="P438" i="1"/>
  <c r="P439" i="1"/>
  <c r="P440" i="1"/>
  <c r="P441" i="1"/>
  <c r="P442" i="1"/>
  <c r="P443" i="1"/>
  <c r="P444" i="1"/>
  <c r="P445" i="1"/>
  <c r="P446" i="1"/>
  <c r="P448" i="1"/>
  <c r="P449" i="1"/>
  <c r="P450" i="1"/>
  <c r="P451" i="1"/>
  <c r="P452" i="1"/>
  <c r="O438" i="1"/>
  <c r="O439" i="1"/>
  <c r="O440" i="1"/>
  <c r="O441" i="1"/>
  <c r="O442" i="1"/>
  <c r="O443" i="1"/>
  <c r="O444" i="1"/>
  <c r="O445" i="1"/>
  <c r="O446" i="1"/>
  <c r="O447" i="1"/>
  <c r="O448" i="1"/>
  <c r="O449" i="1"/>
  <c r="O450" i="1"/>
  <c r="O451" i="1"/>
  <c r="O452" i="1"/>
  <c r="O437" i="1"/>
  <c r="N438" i="1"/>
  <c r="N439" i="1"/>
  <c r="N440" i="1"/>
  <c r="N441" i="1"/>
  <c r="N442" i="1"/>
  <c r="N443" i="1"/>
  <c r="N444" i="1"/>
  <c r="N445" i="1"/>
  <c r="N446" i="1"/>
  <c r="N447" i="1"/>
  <c r="N448" i="1"/>
  <c r="N449" i="1"/>
  <c r="N450" i="1"/>
  <c r="N451" i="1"/>
  <c r="N452" i="1"/>
  <c r="N437" i="1"/>
  <c r="L438" i="1"/>
  <c r="L439" i="1"/>
  <c r="L440" i="1"/>
  <c r="L441" i="1"/>
  <c r="L442" i="1"/>
  <c r="L443" i="1"/>
  <c r="L444" i="1"/>
  <c r="L445" i="1"/>
  <c r="L446" i="1"/>
  <c r="L447" i="1"/>
  <c r="L448" i="1"/>
  <c r="L449" i="1"/>
  <c r="L450" i="1"/>
  <c r="L451" i="1"/>
  <c r="L452" i="1"/>
  <c r="T438" i="1" l="1"/>
  <c r="U438" i="1" s="1"/>
  <c r="T451" i="1"/>
  <c r="U451" i="1" s="1"/>
  <c r="T447" i="1"/>
  <c r="U447" i="1" s="1"/>
  <c r="T443" i="1"/>
  <c r="U443" i="1" s="1"/>
  <c r="T446" i="1"/>
  <c r="U446" i="1" s="1"/>
  <c r="T442" i="1"/>
  <c r="U442" i="1" s="1"/>
  <c r="T450" i="1"/>
  <c r="U450" i="1" s="1"/>
  <c r="T449" i="1"/>
  <c r="U449" i="1" s="1"/>
  <c r="T445" i="1"/>
  <c r="U445" i="1" s="1"/>
  <c r="T441" i="1"/>
  <c r="U441" i="1" s="1"/>
  <c r="T452" i="1"/>
  <c r="U452" i="1" s="1"/>
  <c r="T444" i="1"/>
  <c r="U444" i="1" s="1"/>
  <c r="T440" i="1"/>
  <c r="U440" i="1" s="1"/>
  <c r="T437" i="1"/>
  <c r="U448" i="1"/>
  <c r="T439" i="1"/>
  <c r="U439" i="1" s="1"/>
  <c r="J253" i="1"/>
  <c r="V254" i="1" l="1"/>
  <c r="S254" i="1"/>
  <c r="P254" i="1"/>
  <c r="M254" i="1"/>
  <c r="J254" i="1"/>
  <c r="K493" i="1" l="1"/>
  <c r="K494" i="1"/>
  <c r="K492" i="1"/>
  <c r="H493" i="1"/>
  <c r="H494" i="1"/>
  <c r="H492" i="1"/>
  <c r="K495" i="1" l="1"/>
  <c r="H495" i="1"/>
  <c r="O29" i="1"/>
  <c r="I27" i="1" l="1"/>
  <c r="O26" i="1"/>
  <c r="T159" i="1" l="1"/>
  <c r="T160" i="1"/>
  <c r="T161" i="1"/>
  <c r="T162" i="1"/>
  <c r="T163" i="1"/>
  <c r="T158" i="1"/>
  <c r="R159" i="1"/>
  <c r="R160" i="1"/>
  <c r="R161" i="1"/>
  <c r="R162" i="1"/>
  <c r="R163" i="1"/>
  <c r="R158" i="1"/>
  <c r="P159" i="1"/>
  <c r="P160" i="1"/>
  <c r="P161" i="1"/>
  <c r="P162" i="1"/>
  <c r="P163" i="1"/>
  <c r="P158" i="1"/>
  <c r="M159" i="1"/>
  <c r="M160" i="1"/>
  <c r="M161" i="1"/>
  <c r="M162" i="1"/>
  <c r="M163" i="1"/>
  <c r="M158" i="1"/>
  <c r="H159" i="1"/>
  <c r="H160" i="1"/>
  <c r="H161" i="1"/>
  <c r="H162" i="1"/>
  <c r="H163" i="1"/>
  <c r="F159" i="1"/>
  <c r="F160" i="1"/>
  <c r="F161" i="1"/>
  <c r="F162" i="1"/>
  <c r="F163" i="1"/>
  <c r="D159" i="1"/>
  <c r="D160" i="1"/>
  <c r="D161" i="1"/>
  <c r="D162" i="1"/>
  <c r="D163" i="1"/>
  <c r="A159" i="1"/>
  <c r="A160" i="1"/>
  <c r="A161" i="1"/>
  <c r="A162" i="1"/>
  <c r="A163" i="1"/>
  <c r="R164" i="1" l="1"/>
  <c r="T164" i="1"/>
  <c r="P164" i="1"/>
  <c r="G514" i="1"/>
  <c r="G505" i="1"/>
  <c r="M337" i="1"/>
  <c r="L435" i="1"/>
  <c r="M303" i="1"/>
  <c r="G187" i="1"/>
  <c r="G23" i="1"/>
  <c r="G199" i="1"/>
  <c r="M155" i="1"/>
  <c r="A155" i="1"/>
  <c r="G57" i="1"/>
  <c r="E9" i="1"/>
  <c r="P518" i="1"/>
  <c r="M518" i="1"/>
  <c r="J518" i="1"/>
  <c r="G518" i="1"/>
  <c r="P517" i="1"/>
  <c r="M517" i="1"/>
  <c r="J517" i="1"/>
  <c r="G517" i="1"/>
  <c r="P516" i="1"/>
  <c r="P519" i="1" s="1"/>
  <c r="M516" i="1"/>
  <c r="M519" i="1" s="1"/>
  <c r="J516" i="1"/>
  <c r="G516" i="1"/>
  <c r="P509" i="1"/>
  <c r="M509" i="1"/>
  <c r="J509" i="1"/>
  <c r="G509" i="1"/>
  <c r="J508" i="1"/>
  <c r="M508" i="1"/>
  <c r="P508" i="1"/>
  <c r="G508" i="1"/>
  <c r="P507" i="1"/>
  <c r="M507" i="1"/>
  <c r="J507" i="1"/>
  <c r="G507" i="1"/>
  <c r="Q479" i="1"/>
  <c r="N479" i="1"/>
  <c r="L479" i="1"/>
  <c r="L437" i="1"/>
  <c r="Q368" i="1"/>
  <c r="O368" i="1"/>
  <c r="Q367" i="1"/>
  <c r="O367" i="1"/>
  <c r="Q366" i="1"/>
  <c r="O366" i="1"/>
  <c r="Q365" i="1"/>
  <c r="O365" i="1"/>
  <c r="Q341" i="1"/>
  <c r="O341" i="1"/>
  <c r="M341" i="1"/>
  <c r="K341" i="1"/>
  <c r="Q340" i="1"/>
  <c r="O340" i="1"/>
  <c r="M340" i="1"/>
  <c r="K340" i="1"/>
  <c r="Q339" i="1"/>
  <c r="Q342" i="1" s="1"/>
  <c r="O339" i="1"/>
  <c r="M339" i="1"/>
  <c r="M342" i="1" s="1"/>
  <c r="K339" i="1"/>
  <c r="Q307" i="1"/>
  <c r="O307" i="1"/>
  <c r="M307" i="1"/>
  <c r="K307" i="1"/>
  <c r="Q306" i="1"/>
  <c r="O306" i="1"/>
  <c r="M306" i="1"/>
  <c r="K306" i="1"/>
  <c r="Q305" i="1"/>
  <c r="O305" i="1"/>
  <c r="M305" i="1"/>
  <c r="K305" i="1"/>
  <c r="Q332" i="1"/>
  <c r="O332" i="1"/>
  <c r="Q331" i="1"/>
  <c r="O331" i="1"/>
  <c r="Q330" i="1"/>
  <c r="O330" i="1"/>
  <c r="Q329" i="1"/>
  <c r="O329" i="1"/>
  <c r="V253" i="1"/>
  <c r="S253" i="1"/>
  <c r="P253" i="1"/>
  <c r="M253" i="1"/>
  <c r="V252" i="1"/>
  <c r="S252" i="1"/>
  <c r="P252" i="1"/>
  <c r="M252" i="1"/>
  <c r="J252" i="1"/>
  <c r="V251" i="1"/>
  <c r="S251" i="1"/>
  <c r="P251" i="1"/>
  <c r="M251" i="1"/>
  <c r="J251" i="1"/>
  <c r="V250" i="1"/>
  <c r="S250" i="1"/>
  <c r="P250" i="1"/>
  <c r="M250" i="1"/>
  <c r="J250" i="1"/>
  <c r="V249" i="1"/>
  <c r="S249" i="1"/>
  <c r="P249" i="1"/>
  <c r="M249" i="1"/>
  <c r="J249" i="1"/>
  <c r="S202" i="1"/>
  <c r="S203" i="1"/>
  <c r="S204" i="1"/>
  <c r="S205" i="1"/>
  <c r="S206" i="1"/>
  <c r="S201" i="1"/>
  <c r="P202" i="1"/>
  <c r="P203" i="1"/>
  <c r="P204" i="1"/>
  <c r="P205" i="1"/>
  <c r="P206" i="1"/>
  <c r="P201" i="1"/>
  <c r="M202" i="1"/>
  <c r="M203" i="1"/>
  <c r="M204" i="1"/>
  <c r="M205" i="1"/>
  <c r="M206" i="1"/>
  <c r="M201" i="1"/>
  <c r="J202" i="1"/>
  <c r="J203" i="1"/>
  <c r="J204" i="1"/>
  <c r="J205" i="1"/>
  <c r="J206" i="1"/>
  <c r="J201" i="1"/>
  <c r="G202" i="1"/>
  <c r="G203" i="1"/>
  <c r="G204" i="1"/>
  <c r="G205" i="1"/>
  <c r="G206" i="1"/>
  <c r="G201" i="1"/>
  <c r="C202" i="1"/>
  <c r="C203" i="1"/>
  <c r="C204" i="1"/>
  <c r="C205" i="1"/>
  <c r="C206" i="1"/>
  <c r="C201" i="1"/>
  <c r="S190" i="1"/>
  <c r="S191" i="1"/>
  <c r="S192" i="1"/>
  <c r="S193" i="1"/>
  <c r="S194" i="1"/>
  <c r="S189" i="1"/>
  <c r="P190" i="1"/>
  <c r="P191" i="1"/>
  <c r="P192" i="1"/>
  <c r="P193" i="1"/>
  <c r="P194" i="1"/>
  <c r="P189" i="1"/>
  <c r="M190" i="1"/>
  <c r="M191" i="1"/>
  <c r="M192" i="1"/>
  <c r="M193" i="1"/>
  <c r="M194" i="1"/>
  <c r="M189" i="1"/>
  <c r="J190" i="1"/>
  <c r="J191" i="1"/>
  <c r="J192" i="1"/>
  <c r="J193" i="1"/>
  <c r="J194" i="1"/>
  <c r="J189" i="1"/>
  <c r="G190" i="1"/>
  <c r="G191" i="1"/>
  <c r="G192" i="1"/>
  <c r="G193" i="1"/>
  <c r="G194" i="1"/>
  <c r="G189" i="1"/>
  <c r="C190" i="1"/>
  <c r="C191" i="1"/>
  <c r="C192" i="1"/>
  <c r="C193" i="1"/>
  <c r="C194" i="1"/>
  <c r="C189" i="1"/>
  <c r="H158" i="1"/>
  <c r="F158" i="1"/>
  <c r="D158" i="1"/>
  <c r="A158" i="1"/>
  <c r="Q61" i="1"/>
  <c r="Q62" i="1"/>
  <c r="Q63" i="1"/>
  <c r="Q64" i="1"/>
  <c r="Q65" i="1"/>
  <c r="Q60" i="1"/>
  <c r="O61" i="1"/>
  <c r="O62" i="1"/>
  <c r="O63" i="1"/>
  <c r="O64" i="1"/>
  <c r="O65" i="1"/>
  <c r="O60" i="1"/>
  <c r="M61" i="1"/>
  <c r="M62" i="1"/>
  <c r="M63" i="1"/>
  <c r="M64" i="1"/>
  <c r="M65" i="1"/>
  <c r="M60" i="1"/>
  <c r="K61" i="1"/>
  <c r="K62" i="1"/>
  <c r="K63" i="1"/>
  <c r="K64" i="1"/>
  <c r="K65" i="1"/>
  <c r="K60" i="1"/>
  <c r="I61" i="1"/>
  <c r="U61" i="1" s="1"/>
  <c r="I62" i="1"/>
  <c r="U62" i="1" s="1"/>
  <c r="I63" i="1"/>
  <c r="U63" i="1" s="1"/>
  <c r="I64" i="1"/>
  <c r="U64" i="1" s="1"/>
  <c r="I65" i="1"/>
  <c r="U65" i="1" s="1"/>
  <c r="I60" i="1"/>
  <c r="U60" i="1" s="1"/>
  <c r="G60" i="1"/>
  <c r="G61" i="1"/>
  <c r="G62" i="1"/>
  <c r="G63" i="1"/>
  <c r="G64" i="1"/>
  <c r="G65" i="1"/>
  <c r="C61" i="1"/>
  <c r="C62" i="1"/>
  <c r="C63" i="1"/>
  <c r="C64" i="1"/>
  <c r="C65" i="1"/>
  <c r="C60" i="1"/>
  <c r="Q27" i="1"/>
  <c r="Q28" i="1"/>
  <c r="Q29" i="1"/>
  <c r="Q30" i="1"/>
  <c r="Q31" i="1"/>
  <c r="Q26" i="1"/>
  <c r="O27" i="1"/>
  <c r="O28" i="1"/>
  <c r="O30" i="1"/>
  <c r="O31" i="1"/>
  <c r="M27" i="1"/>
  <c r="M28" i="1"/>
  <c r="M29" i="1"/>
  <c r="M30" i="1"/>
  <c r="M31" i="1"/>
  <c r="M26" i="1"/>
  <c r="K27" i="1"/>
  <c r="K28" i="1"/>
  <c r="K29" i="1"/>
  <c r="K30" i="1"/>
  <c r="K31" i="1"/>
  <c r="K26" i="1"/>
  <c r="C27" i="1"/>
  <c r="C28" i="1"/>
  <c r="C29" i="1"/>
  <c r="C30" i="1"/>
  <c r="C31" i="1"/>
  <c r="I28" i="1"/>
  <c r="I29" i="1"/>
  <c r="I30" i="1"/>
  <c r="I31" i="1"/>
  <c r="I26" i="1"/>
  <c r="G27" i="1"/>
  <c r="G28" i="1"/>
  <c r="G29" i="1"/>
  <c r="G30" i="1"/>
  <c r="G31" i="1"/>
  <c r="G26" i="1"/>
  <c r="S26" i="1" s="1"/>
  <c r="C26" i="1"/>
  <c r="J519" i="1" l="1"/>
  <c r="G519" i="1"/>
  <c r="K342" i="1"/>
  <c r="M510" i="1"/>
  <c r="J255" i="1"/>
  <c r="V255" i="1"/>
  <c r="S255" i="1"/>
  <c r="U437" i="1"/>
  <c r="P255" i="1"/>
  <c r="M255" i="1"/>
  <c r="S28" i="1"/>
  <c r="O342" i="1"/>
  <c r="G510" i="1"/>
  <c r="J510" i="1"/>
  <c r="Q369" i="1"/>
  <c r="S63" i="1"/>
  <c r="S31" i="1"/>
  <c r="S27" i="1"/>
  <c r="U29" i="1"/>
  <c r="S207" i="1"/>
  <c r="U30" i="1"/>
  <c r="P510" i="1"/>
  <c r="S60" i="1"/>
  <c r="S62" i="1"/>
  <c r="G195" i="1"/>
  <c r="M195" i="1"/>
  <c r="S195" i="1"/>
  <c r="F164" i="1"/>
  <c r="S64" i="1"/>
  <c r="S65" i="1"/>
  <c r="S29" i="1"/>
  <c r="U31" i="1"/>
  <c r="U27" i="1"/>
  <c r="S30" i="1"/>
  <c r="U26" i="1"/>
  <c r="O369" i="1"/>
  <c r="J207" i="1"/>
  <c r="P207" i="1"/>
  <c r="G207" i="1"/>
  <c r="M207" i="1"/>
  <c r="P195" i="1"/>
  <c r="J195" i="1"/>
  <c r="D164" i="1"/>
  <c r="H164" i="1"/>
  <c r="S61" i="1"/>
  <c r="U28" i="1"/>
  <c r="S453" i="1"/>
  <c r="R453" i="1"/>
  <c r="Q453" i="1"/>
  <c r="P453" i="1"/>
  <c r="O453" i="1"/>
  <c r="N453" i="1"/>
  <c r="L453" i="1"/>
  <c r="Q333" i="1"/>
  <c r="O333" i="1"/>
  <c r="Q308" i="1"/>
  <c r="O308" i="1"/>
  <c r="M308" i="1"/>
  <c r="K308" i="1"/>
  <c r="Q66" i="1"/>
  <c r="O66" i="1"/>
  <c r="M66" i="1"/>
  <c r="K66" i="1"/>
  <c r="I66" i="1"/>
  <c r="G66" i="1"/>
  <c r="Q32" i="1"/>
  <c r="O32" i="1"/>
  <c r="M32" i="1"/>
  <c r="K32" i="1"/>
  <c r="I32" i="1"/>
  <c r="G32" i="1"/>
  <c r="T453" i="1" l="1"/>
  <c r="U453" i="1"/>
  <c r="S32" i="1"/>
  <c r="U32" i="1"/>
  <c r="S66" i="1"/>
  <c r="U66"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06-01', '2015-06-30'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06-01', '2015-06-30'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06-01', '2015-06-30'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06-01', '2015-06-30'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06-01', '2015-06-30'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06-01', '2015-06-30'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06-01', '2015-06-30'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06-01', '2015-06-30'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06-01', '2015-06-30'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06-01', '2015-06-30'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06-01', '2015-06-30'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06-01', '2015-06-30'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06-01', '2015-06-30'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06-01', '2015-06-30'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06-01', '2015-06-30'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06-01', '2015-06-30'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06-01', '2015-06-30' "/>
  </connection>
</connections>
</file>

<file path=xl/sharedStrings.xml><?xml version="1.0" encoding="utf-8"?>
<sst xmlns="http://schemas.openxmlformats.org/spreadsheetml/2006/main" count="953" uniqueCount="173">
  <si>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</si>
  <si>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</si>
  <si>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</si>
  <si>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</si>
  <si>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</si>
  <si>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</si>
  <si>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</si>
  <si>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</si>
  <si>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</si>
  <si>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</si>
  <si>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</si>
  <si>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</si>
  <si>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</si>
  <si>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</si>
  <si>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</si>
  <si>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</si>
  <si>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</si>
  <si>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</si>
  <si>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</si>
  <si>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</si>
  <si>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</si>
  <si>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</si>
  <si>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</si>
  <si>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</si>
  <si>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</si>
  <si>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</si>
  <si>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</si>
  <si>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</si>
  <si>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</si>
  <si>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</si>
  <si>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VIII. Konsultacje wizowe</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</si>
  <si>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</si>
  <si>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</si>
  <si>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</si>
  <si>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</si>
  <si>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</si>
  <si>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</si>
  <si>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</si>
  <si>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</si>
  <si>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</si>
  <si>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</si>
  <si>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</si>
  <si>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</si>
  <si>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</si>
  <si>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</si>
  <si>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</si>
  <si>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</si>
  <si>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</si>
  <si>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</si>
  <si>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IX.  Informacja o Małym Ruchu Granicznym</t>
  </si>
  <si>
    <t>X. Ogólne trendy</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</si>
  <si>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</si>
  <si>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</si>
  <si>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</si>
  <si>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</si>
  <si>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</si>
  <si>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</si>
  <si>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</si>
  <si>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</si>
  <si>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</si>
  <si>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</si>
  <si>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</si>
  <si>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</si>
  <si>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</si>
  <si>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</si>
  <si>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</si>
  <si>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</si>
  <si>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</si>
  <si>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</si>
  <si>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</si>
  <si>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</si>
  <si>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</si>
  <si>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</si>
  <si>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</si>
  <si>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</si>
  <si>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</si>
  <si>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</si>
  <si>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</si>
  <si>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</si>
  <si>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</si>
  <si>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</si>
  <si>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</si>
  <si>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</si>
  <si>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</si>
  <si>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</si>
  <si>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</si>
  <si>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</si>
  <si>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</si>
  <si>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</si>
  <si>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</si>
  <si>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</si>
  <si>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</si>
  <si>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</si>
  <si>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</si>
  <si>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</si>
  <si>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</si>
  <si>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</si>
  <si>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</si>
  <si>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</si>
  <si>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</si>
  <si>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</si>
  <si>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</si>
  <si>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</si>
  <si>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</si>
  <si>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</si>
  <si>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</si>
  <si>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</si>
  <si>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</si>
  <si>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</si>
  <si>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</si>
  <si>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</si>
  <si>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</si>
  <si>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</si>
  <si>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</si>
  <si>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</si>
  <si>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</si>
  <si>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</si>
  <si>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</si>
  <si>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</si>
  <si>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</si>
  <si>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</si>
  <si>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</si>
  <si>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</si>
  <si>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</si>
  <si>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</si>
  <si>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</si>
  <si>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</si>
  <si>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</si>
  <si>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</si>
  <si>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</si>
  <si>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</si>
  <si>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</si>
  <si>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</si>
  <si>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</si>
  <si>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</si>
  <si>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</si>
  <si>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</si>
  <si>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</si>
  <si>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</si>
  <si>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</si>
  <si>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</si>
  <si>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</si>
  <si>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</si>
  <si>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</si>
  <si>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</si>
  <si>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</si>
  <si>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KIRGISTAN</t>
  </si>
  <si>
    <t>GRUZJA</t>
  </si>
  <si>
    <t>TADŻYKISTAN</t>
  </si>
  <si>
    <t>WZNOWIENIA</t>
  </si>
  <si>
    <t>BELGIA</t>
  </si>
  <si>
    <t>SZWECJA</t>
  </si>
  <si>
    <t>WĘGRY</t>
  </si>
  <si>
    <t>WŁOCHY</t>
  </si>
  <si>
    <t>01.06.2015</t>
  </si>
  <si>
    <t>30.06.2015</t>
  </si>
  <si>
    <t>SYRIA</t>
  </si>
  <si>
    <t>LITWA</t>
  </si>
  <si>
    <t>24.06.2015 - 30.06.2015</t>
  </si>
  <si>
    <t>17.06.2015 - 23.06.2015</t>
  </si>
  <si>
    <t>10.06.2015 - 16.06.2015</t>
  </si>
  <si>
    <t>03.06.2015 - 09.06.2015</t>
  </si>
  <si>
    <t>27.05.2015 - 02.06.2015</t>
  </si>
  <si>
    <t xml:space="preserve">Do końca maja 2015 r. cudzoziemcy złożyli 1344 odwołania od decyzji organów pierwszej instancji: 56% dotyczyła pobytu czasowego, 27% zobowiązania do powrotu, a 11% pobytu stałego i uzyskali 1143 decyzji Szefa UdSC w sprawach o legalizację pobytu na terytorium RP, z czego 37% stanowiło utrzymanie decyzji, od której się odwołano. 11% postępowań odwoławczych zakończyło się uchyleniem decyzji organu pierwszej instancji i udzieleniem zezwolenia. </t>
  </si>
  <si>
    <t xml:space="preserve">W maju przyjęto ponad 76,7 tys. wniosków w sprawie konsultacji wizowych, przy czym 95% z nich inicjowało inne państwo. W tym samym okresie wydano prawie 84,1 tys. decyzji - 96% z nich wobec wniosków innych państw. </t>
  </si>
  <si>
    <t xml:space="preserve">Sytuacja migracyjna w Polsce jest nadal zdominowana przez zwiększony napływ obywateli Ukrainy. Wzrost liczby obywateli tego państwa ubiegających się o ochronę międzynarodową i legalizację pobytu na terytorium RP jest stale monitorowany. Wnioski o ochronę stanowiły  5% postępowań prowadzonych wobec obywateli Ukrainy. Zdecydowana większość obywateli Ukrainy przybywających do Polski preferuje legalizację pobytu umożliwiającą podjęcie pracy (nie ma takiej możliwości w trakcie pierwszych 6 miesiecy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1.07.2015 r. - wynosi 194 tys.
• 27% wszystkich cudzoziemców posiadających zezwolenie na pobyt w RP stanowią obywatele Ukrainy (ok. 52 tys.). Kolejne obywatelstwa według liczebności to: Niemcy (21 tys.), Rosja (11 tys.),  Białoruś (11 tys.), Wietnam (10 tys.), Włochy (6 tys.), Francja (5 tys.) Chiny (5 tys.), Bułgaria  (5 tys.), Wielka Brytania (5 tys.), przy czym obywatele państw sąsiednich (Rosja i Białoruś) mają przewagę zezwoleń na pobyt stały (dawne osiedlenie się) oraz pobyt czasowy (dawne zamieszkanie) podczas, gdy w przypadku pozostałych obywatelstw liczba wydawanych zezwoleń czasowych (dawne zamieszkanie) przewyższa liczbę zezwoleń stałych.
• Dominują migracje czasowe (7 razy więcej wniosków o pobyt czasowy niż stały).
• Szczególnie dużym zainteresowaniem wśród cudzoziemców cieszy się imigracja zarobkowa do Polski (52% wniosków na pobyt czasowy uzasadnionych chęcią podjęcia pracy).
• Od 2014 r. obserwujemy zwiększony napływ wniosków o udzielenie zezwolenia na pobyt czasowy wynikający z:
            -upływu terminu ważności zezwoleń wydanych beneficjentom abolicji 2012,
            -sytuacją na Ukrainie (większe zainteresowanie dłuższym jednolitym zezwoleniem), 
            -wejściem w życie nowej ustawy o cudzoziemcach (uproszczenie procedur).
• Oprócz obywateli Ukrainy zezwolenie na pobyt czasowy najczęściej uzyskują: Wietnamczycy, Białorusini, Chińczycy i Rosjanie – około 30 tys. rocznie, w tym: ok. 12 tys. – w związku z pracą, ok. 5 tys. – małżeństwa z obywatelem RP, ok. 5 tys. studentów. Poza tym w Polsce na stałe osiedlają się głównie obywatele: Białorusi, Rosji, Wietnamu i Armenii.
• Obywatele Ukrainy posiadają 52 tysiące ważnych kart pobytu, co stanowi 27% populacji cudzoziemców w Polsce (ponad 21 tys. – pobyt stały, prawie 28 tys. – zezwolenie na pobyt czasowy, blisko 3 tys. - pobyt rezydenta długoterminowego UE, 82 osoby - prawo pobytu członka rodziny obywatela UE, 24 osoby - prawo stałego pobytu członka rodziny obywatela UE,  ochrona uzupełniająca – 18, pobyt tolerowany - 188 osób - status uchodźcy – 3, pobyt ze względów humanitarnych-3);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
• Rośnie liczba odwołań od decyzji w sprawach o nadanie statusu uchodźcy złożonych do Rady do Spraw Uchodźców: z 73 w styczniu 2014 r. wzrosła do 278 w lutym 2015 r. Począwszy od czerwca 2014 r. znaczący udział w liczbie złożonych odwołań mają obywatele Ukrainy, aktualnie ich udział w ogólnej liczbie odwołań waha się pomiędzy 50 a 60% (na 01.07.2015- 756 odwołań na 1494 ogółem). </t>
  </si>
  <si>
    <t xml:space="preserve">Liczba osób pozostających pod opieką Szefa Urzędu do Spraw Cudzoziemców wzrastała systematycznie od początku roku: z 3,75 tys. do ok. 4 tys. na koniec kwietnia 2015 r., po czym od tego momentu spada i na koniec czerwca wynosi ok 3,8 tys.  W czerwcu 2015 r. Szef UdSC miał pod swoją opieką średnio 3 865 osób dziennie, średnio o 77 osób mniej niż w maju 2015 r. oraz  średnio o 81 os. więcej w porównaniu ze styczniem 2015 r., w którym liczba osób będących pod opieka Szafa UdSC była najniższa. Jednocześnie utrzymuje się wysokie zainteresowanie funkcjonowaniem poza ośrodkami dla cudzoziemców - blisko 2/3 świadczeniobiorców wynajmuje mieszkania i utrzymuje się ze środków otrzymywanych z Urzędu, podczas gdy w zeszłym roku z tej formy korzystała średnio mniej niż połowa cudzoziemców. 
Najliczniejsze obywatelstwa wśród beneficjentów pomocy to:                       
o w ośrodkach: Rosja - 664 osoby,  Ukraina - 475, Gruzja - 72, Kirgistan - 27 i Armenia -20;                                                                                             
o prywatnie: Ukraina - 1 517 osób, Rosja - 390, Gruzja - 102, Kirgistan - 74 i Syria - 38.
</t>
  </si>
  <si>
    <r>
      <rPr>
        <sz val="11"/>
        <rFont val="Calibri"/>
        <family val="2"/>
        <charset val="238"/>
        <scheme val="minor"/>
      </rPr>
      <t>Od początku 2015 r. Szef Urzędu do Spraw Cudzoziemców wydał 4803 decyzje dot. postępowań o nadanie statusu uchodźcy: udzielił ochrony 273 osobom, 1 612 osób uzyskało decyzję negatywną, a 2 918 postępowań umorzono. Najwięcej decyzji o nadaniu statusu uchodźcy uzyskali obywatele: Syrii - 27 osób, Egiptu - 15 osób, Iraku -14 osób, osoby bez obywatestwa - 12 osób, Turkmenistanu 10 osób, Białorusi -9 osób. Ochronę uzupełniającą udzielano głównie Rosjanom - 57 osób  (+11 Rada ds. Uch.), Irakijczykom - 20 osób i Afgańczykom - 6 osób, Ukraińcom - 2 osoby. Pobyt tolerowany zdominowany jest przez obywateli Rosji - przyznano go 56 obywatelom FR (+5 Rada) oraz 9 obywatelom Armenii, 6 obywatelom Gruzji i 3 obywatelom Ukrainy. Warto zauważyć, że Rada ds. Uchodźców wydała w I pół. 2015 r. decyzje o udzieleniu ochrony wobec obywateli Ukrainy (2 x status uchodź. + 8 x ochrona uzupełn.).</t>
    </r>
    <r>
      <rPr>
        <sz val="11"/>
        <color rgb="FFFF0000"/>
        <rFont val="Calibri"/>
        <family val="2"/>
        <charset val="238"/>
        <scheme val="minor"/>
      </rPr>
      <t xml:space="preserve">
</t>
    </r>
    <r>
      <rPr>
        <sz val="11"/>
        <rFont val="Calibri"/>
        <family val="2"/>
        <charset val="238"/>
        <scheme val="minor"/>
      </rPr>
      <t>W porównaniu z analogicznym okresem 2014 r., w 2015 r. wydano o 1067  decyzji więcej (29%) przy jednoczesnym spadku udziału dezycji o udzieleniu którejkolwiek z form ochrony  o 31% (273/394) i wzroście odsetka decyzji o odmowie udzielenia ochrony o 82% (1612/887) oraz wzroście liczby postępowań zakończonych umorzeniami o 19% (2918/2455). W przypadku pozostałych rozstrzygnięć zanotowano spadek w wysokości : 10% w przypadku ochrony uzupełniającej (91/101), 41% - pobytu tolerowanego (79/134), 35% (103/159) - decyzji o nadaniu statusu uchodźcy.
Porównując czerwiec 2015 r. z majem 2015 r. można zaobserwować wzrost:  
* wzrost łącznej liczby decyzji o udzieleniu ochrony o 17% (53/36), 
* prawie 4-krotny wzrost liczby decyzji o nadaniu statusu uchodźcy (18/5), 
*  wzrost  o 58% liczby decyzji o udzialeniu ochrony uzupełniającej (30/19), 
*  wzrost liczby umorzeń prowadzonych postępowań o 9% (630/580),</t>
    </r>
    <r>
      <rPr>
        <sz val="11"/>
        <color rgb="FFFF0000"/>
        <rFont val="Calibri"/>
        <family val="2"/>
        <charset val="238"/>
        <scheme val="minor"/>
      </rPr>
      <t xml:space="preserve">
</t>
    </r>
    <r>
      <rPr>
        <sz val="11"/>
        <rFont val="Calibri"/>
        <family val="2"/>
        <charset val="238"/>
        <scheme val="minor"/>
      </rPr>
      <t xml:space="preserve">* spadek liczby wydanych pobytów tolerowanych o 58% (5/12), </t>
    </r>
    <r>
      <rPr>
        <sz val="11"/>
        <color rgb="FFFF0000"/>
        <rFont val="Calibri"/>
        <family val="2"/>
        <charset val="238"/>
        <scheme val="minor"/>
      </rPr>
      <t xml:space="preserve">
</t>
    </r>
    <r>
      <rPr>
        <sz val="11"/>
        <rFont val="Calibri"/>
        <family val="2"/>
        <charset val="238"/>
        <scheme val="minor"/>
      </rPr>
      <t>* spadek liczby decyzji o nieprzyznaniu żadnej formy ochrony o 13% (256/294).
* nieznaczny spadek łącznej liczby wydanych decyzji o 3% (901/939),.</t>
    </r>
    <r>
      <rPr>
        <sz val="11"/>
        <color rgb="FFFF0000"/>
        <rFont val="Calibri"/>
        <family val="2"/>
        <charset val="238"/>
        <scheme val="minor"/>
      </rPr>
      <t xml:space="preserve">
</t>
    </r>
    <r>
      <rPr>
        <sz val="11"/>
        <rFont val="Calibri"/>
        <family val="2"/>
        <charset val="238"/>
        <scheme val="minor"/>
      </rPr>
      <t>Porównując czerwiec 2015 r. z czerwcem 2014 r. widać wzrost liczby wydanych decyzji o 92% (939/488), utrzymanie na podobnym poziomie łącznej liczby decyzji o przyznaniu ochrony (53/50) oraz na stałym poziomie liczby decyzji o nadaniu statusu uchodźcy o (18/18), spadek liczby wydanych decyzji o udzieleniu zgody na pobyt tolerowany o 44% (5/9) oraz wzrost o 30% liczby decyzji o udzieleniu ochrony uzupełniającej (30/23), ponad dwukrotny wzrost liczby decyzji o nieprzyznaniu żadnej formy ochrony  (256/103) i wzrost liczby wydanych umorzeń postępowania o 88% (630/335).
Uznawalność wyniosła 10%,  (w całym 2014 r.wyniosła 16%). Średni okres trwania postępowania to 161 dni (5 miesięcy i 8 dni).</t>
    </r>
  </si>
  <si>
    <t>Łącznie od początku roku większość zezwoleń MRG (65%) wydano w Rosji, pozostałe 35% na Ukrainie. Wydano 82 odmowy wydania zezwolenia: 78 na Ukrainie, 4 w Rosji, a unieważniono 134zezwolenia: 121 wydanych na Ukrainie, a 13 w Rosji. Od początku 2015 r. czerwiec jest miesiącem, w którym wydano największą liczbę zezwoleń: prawie 13,3 tys. Znaczący wzrost liczby wydanych zezwoleńw stosunku do pozostałych miesięczy notuje się od maja 2015 r. W okresie styczeń-kwiecień liczba wydanych zezwoleń zawiera się w przedziale 7,4 tys-9,4 tys., podczas gdy w maju i czerwcu przekracza 13 tys.</t>
  </si>
  <si>
    <r>
      <rPr>
        <sz val="11"/>
        <color theme="1"/>
        <rFont val="Calibri"/>
        <family val="2"/>
        <charset val="238"/>
        <scheme val="minor"/>
      </rPr>
      <t xml:space="preserve">UJĘCIE ROCZNE
Od początku 2015 r. wnioski o nadanie statusu uchodźcy złożyło 4199 osób, w tym 373 w ramach wznowienia postępowania, w maju 2015 r. odpowiednio 862 i 51 osób. Najliczniejszymi grupami wnioskującymi o ochronę byli obywtele Rosji (2151 osób, 51% ogółu), Ukrainy (1345 osób, 32% ogółu). Wśród obywateli Rosji w 2015 r. wnioski składają rodziny, na jeden złożony wniosek przypadają średnio 2-3 osoby, natomiast wśród obywateli Ukrainy - średnio 2 osoby. </t>
    </r>
    <r>
      <rPr>
        <sz val="11"/>
        <color rgb="FFFF0000"/>
        <rFont val="Calibri"/>
        <family val="2"/>
        <charset val="238"/>
        <scheme val="minor"/>
      </rPr>
      <t xml:space="preserve"> </t>
    </r>
    <r>
      <rPr>
        <sz val="11"/>
        <color theme="1"/>
        <rFont val="Calibri"/>
        <family val="2"/>
        <charset val="238"/>
        <scheme val="minor"/>
      </rPr>
      <t>W gronie pozostałych dominujących grup znalazły się również wnioski złożone przez obywateli Gruzji (208 os., 5% ogółu), Tadżykistanu (103 os. osoby, 2% ogółu), Syrii (62 os., 1% ogółu), Kirgistanu (55 os. 1% ogółu), Armenii (54 os., 1%ogółu), Iraku (29 os., 1% ogółu), bezpaństwowcy (26 os., 1% ogółu) oraz obywatele Wietnamu (24 os., 1% ogółu).</t>
    </r>
    <r>
      <rPr>
        <sz val="11"/>
        <color rgb="FFFF0000"/>
        <rFont val="Calibri"/>
        <family val="2"/>
        <charset val="238"/>
        <scheme val="minor"/>
      </rPr>
      <t xml:space="preserve"> </t>
    </r>
    <r>
      <rPr>
        <sz val="11"/>
        <color theme="1"/>
        <rFont val="Calibri"/>
        <family val="2"/>
        <charset val="238"/>
        <scheme val="minor"/>
      </rPr>
      <t>Porównując okres od początku roku 2015 r. z analogicznym okresem w 2014 roku można zaobserwować wzrost liczby złożonych wniosków o 11% - o 422 os. więcej</t>
    </r>
    <r>
      <rPr>
        <sz val="11"/>
        <color rgb="FFFF0000"/>
        <rFont val="Calibri"/>
        <family val="2"/>
        <charset val="238"/>
        <scheme val="minor"/>
      </rPr>
      <t xml:space="preserve"> </t>
    </r>
    <r>
      <rPr>
        <sz val="11"/>
        <color theme="1"/>
        <rFont val="Calibri"/>
        <family val="2"/>
        <charset val="238"/>
        <scheme val="minor"/>
      </rPr>
      <t xml:space="preserve">(średnio o 70 wniosków miesięcznie więcej), przy czym widoczne są następujące tendencje: </t>
    </r>
    <r>
      <rPr>
        <sz val="11"/>
        <color rgb="FFFF0000"/>
        <rFont val="Calibri"/>
        <family val="2"/>
        <charset val="238"/>
        <scheme val="minor"/>
      </rPr>
      <t xml:space="preserve">
</t>
    </r>
    <r>
      <rPr>
        <sz val="11"/>
        <color theme="1"/>
        <rFont val="Calibri"/>
        <family val="2"/>
        <charset val="238"/>
        <scheme val="minor"/>
      </rPr>
      <t xml:space="preserve">* stała liczba aplikujacych Rosjan (2157/2160), przy czym w 2015 r. 90% tej wartości stanowią składane wnioski, a 10 % wznowienia postępowań, natomiast w 2014 r. wnioski stanowiły 56%, a wznowienia 44%.
*  wzrost liczby aplikujących w 2015 r. obywateli Ukrainy o 61% (1345/837 z 22% ogółu od początku 2014 r. do 32% ogółu analogicznie w 2015 r.), 
* spadek liczby wniosków składanych przez obywateli Gruzji o  28% (o 82 wnioski mniej), </t>
    </r>
    <r>
      <rPr>
        <sz val="11"/>
        <color rgb="FFFF0000"/>
        <rFont val="Calibri"/>
        <family val="2"/>
        <charset val="238"/>
        <scheme val="minor"/>
      </rPr>
      <t xml:space="preserve">
</t>
    </r>
    <r>
      <rPr>
        <sz val="11"/>
        <color theme="1"/>
        <rFont val="Calibri"/>
        <family val="2"/>
        <charset val="238"/>
        <scheme val="minor"/>
      </rPr>
      <t>* 13-krotny wzrost liczby wniosków składanych przez obywateli Tadżykistanu (103/8),</t>
    </r>
    <r>
      <rPr>
        <sz val="11"/>
        <color rgb="FFFF0000"/>
        <rFont val="Calibri"/>
        <family val="2"/>
        <charset val="238"/>
        <scheme val="minor"/>
      </rPr>
      <t xml:space="preserve">
</t>
    </r>
    <r>
      <rPr>
        <sz val="11"/>
        <color theme="1"/>
        <rFont val="Calibri"/>
        <family val="2"/>
        <charset val="238"/>
        <scheme val="minor"/>
      </rPr>
      <t>*  wzrost o 22% liczby wniosków składanych przez obywateli Syrii (62/51),</t>
    </r>
    <r>
      <rPr>
        <sz val="11"/>
        <color rgb="FFFF0000"/>
        <rFont val="Calibri"/>
        <family val="2"/>
        <charset val="238"/>
        <scheme val="minor"/>
      </rPr>
      <t xml:space="preserve">
</t>
    </r>
    <r>
      <rPr>
        <sz val="11"/>
        <color theme="1"/>
        <rFont val="Calibri"/>
        <family val="2"/>
        <charset val="238"/>
        <scheme val="minor"/>
      </rPr>
      <t xml:space="preserve">* spadek o 22% wniosków składanych przez  obywateli Kirgistanu (55/68),
* spadek o 11% wniosków składanych przez obywateli Armenii (56/61),
* 3-krotny wzrost wniosków składanych przez obywateli Iraku (29/10),
* wzrost o 53% wniosków składanych przez osoby bez obywatelstwa (129/17),
* spadek o 20% wniosków składanych przez obywateli Wietnamu (24/30).
</t>
    </r>
    <r>
      <rPr>
        <sz val="11"/>
        <color rgb="FFFF0000"/>
        <rFont val="Calibri"/>
        <family val="2"/>
        <charset val="238"/>
        <scheme val="minor"/>
      </rPr>
      <t xml:space="preserve">
</t>
    </r>
    <r>
      <rPr>
        <sz val="11"/>
        <color theme="1"/>
        <rFont val="Calibri"/>
        <family val="2"/>
        <charset val="238"/>
        <scheme val="minor"/>
      </rPr>
      <t xml:space="preserve">
UJĘCIE MIESIĘCZNE</t>
    </r>
    <r>
      <rPr>
        <sz val="11"/>
        <color rgb="FFFF0000"/>
        <rFont val="Calibri"/>
        <family val="2"/>
        <charset val="238"/>
        <scheme val="minor"/>
      </rPr>
      <t xml:space="preserve">
</t>
    </r>
    <r>
      <rPr>
        <sz val="11"/>
        <color theme="1"/>
        <rFont val="Calibri"/>
        <family val="2"/>
        <charset val="238"/>
        <scheme val="minor"/>
      </rPr>
      <t>W czerwcu 2015 r. wpłynęło 391 wniosków o udzielenie ochrony od 862 osób, o 18% więcej (o 130 wniosków więcej) niż w poprzednim miesiącu i jednocześnie najwięcej od początku roku (zarówno jeśli chodzi o liczbę złożonych wniosków, jak i liczbę osób) oraz o 17% więcej (122 wnioski więcej) niż w maju 2014 r.</t>
    </r>
    <r>
      <rPr>
        <sz val="11"/>
        <color rgb="FFFF0000"/>
        <rFont val="Calibri"/>
        <family val="2"/>
        <charset val="238"/>
        <scheme val="minor"/>
      </rPr>
      <t xml:space="preserve"> </t>
    </r>
    <r>
      <rPr>
        <sz val="11"/>
        <color theme="1"/>
        <rFont val="Calibri"/>
        <family val="2"/>
        <charset val="238"/>
        <scheme val="minor"/>
      </rPr>
      <t>Najliczniej o ochronę ubiegali się obywatele Rosji i Ukrainy, odpowiednio 515 osób (60% wszystkich wnioskodawców) i 219 (25% wszystkich wnioskodawców). W  gronie pozostałych dominujących grup znalazły się również wnioski złożone przez obywateli Gruzji (39 os.), Tadżykistanu (19 os.), Kirgistanu (11 os.) oraz Syrii i Uzbekistanu (po 10 os.).</t>
    </r>
    <r>
      <rPr>
        <sz val="11"/>
        <color rgb="FFFF0000"/>
        <rFont val="Calibri"/>
        <family val="2"/>
        <charset val="238"/>
        <scheme val="minor"/>
      </rPr>
      <t xml:space="preserve"> </t>
    </r>
    <r>
      <rPr>
        <sz val="11"/>
        <color theme="1"/>
        <rFont val="Calibri"/>
        <family val="2"/>
        <charset val="238"/>
        <scheme val="minor"/>
      </rPr>
      <t xml:space="preserve">W porównaniu do maja 2015 r. widoczny jest wzrost liczby wniosków składanych przez obywateli Rosji i Ukrainy  połączony z jednoczesnym spadkiem liczby  pozostałych wnioskodawców do tej pory  pojawiąjących się w gronie dominujących grup (Gruzja, Armenia, Kirgistan, Syria). Natomiast w porównaniu do czerwca 2014 r. zmiany dotyczą w głównej mierze Rosji i Ukrainy (wzrost) oraz Gruzji (spadek). Szczegółowo sytuacja następująco: </t>
    </r>
    <r>
      <rPr>
        <sz val="11"/>
        <color rgb="FFFF0000"/>
        <rFont val="Calibri"/>
        <family val="2"/>
        <charset val="238"/>
        <scheme val="minor"/>
      </rPr>
      <t xml:space="preserve">
</t>
    </r>
    <r>
      <rPr>
        <sz val="11"/>
        <color theme="1"/>
        <rFont val="Calibri"/>
        <family val="2"/>
        <charset val="238"/>
        <scheme val="minor"/>
      </rPr>
      <t>* 24% wzrost wniosków składanych przez obywateli Rosji w stosunku do maja 2015 r. (515/417) oraz 60% wzrost w stosunku do czerwca 2014r. (515/322),</t>
    </r>
    <r>
      <rPr>
        <sz val="11"/>
        <color rgb="FFFF0000"/>
        <rFont val="Calibri"/>
        <family val="2"/>
        <charset val="238"/>
        <scheme val="minor"/>
      </rPr>
      <t xml:space="preserve">
</t>
    </r>
    <r>
      <rPr>
        <sz val="11"/>
        <color theme="1"/>
        <rFont val="Calibri"/>
        <family val="2"/>
        <charset val="238"/>
        <scheme val="minor"/>
      </rPr>
      <t>* wzrost wniosków składanych przez obywateli Ukrainy o 36% w stosunku do kwietnia 2015 r., (219/161) i spadek o 21 w stosunku do czerwca 2014 r. (219/277),</t>
    </r>
    <r>
      <rPr>
        <sz val="11"/>
        <color rgb="FFFF0000"/>
        <rFont val="Calibri"/>
        <family val="2"/>
        <charset val="238"/>
        <scheme val="minor"/>
      </rPr>
      <t xml:space="preserve">
</t>
    </r>
    <r>
      <rPr>
        <sz val="11"/>
        <color theme="1"/>
        <rFont val="Calibri"/>
        <family val="2"/>
        <charset val="238"/>
        <scheme val="minor"/>
      </rPr>
      <t>* spadek liczby wniosków składanych przez obywateli Gruzji 30% w stosunku do poprzedniego miesiąca (39/56) oraz spadek o45%  w stosunku do czerwca 2014 r. (39/71),
* stała liczba wniosków składanych przez obywateli Tadżykistanu w porównaniu do poprzedniego miesiąca (19/18) oraz wzrost o 138% w stosunku do czerwca 2014 r.,</t>
    </r>
    <r>
      <rPr>
        <sz val="11"/>
        <color rgb="FFFF0000"/>
        <rFont val="Calibri"/>
        <family val="2"/>
        <charset val="238"/>
        <scheme val="minor"/>
      </rPr>
      <t xml:space="preserve">
</t>
    </r>
    <r>
      <rPr>
        <sz val="11"/>
        <color theme="1"/>
        <rFont val="Calibri"/>
        <family val="2"/>
        <charset val="238"/>
        <scheme val="minor"/>
      </rPr>
      <t xml:space="preserve">* 2-krotny spadek wniosków składanych przez obywateli Kirgistanu w stosunku do maja 2015 r. (11/22) oraz brak zmian w stosunku do czerwca 2014 r. (11/12),
* spadek liczby wniosków składanych przez obywateli Syrii o 41% w stosunku do maja 2015 r. oraz brak zmian w stosunku do czerwca 2014 r.,
* wzrost o 100% liczby wniosków składanych przez obywateli Uzbekistanu (w maju 2015 r. nie składali wniosków), oraz wzrost o 67% w stosunku do czerwca 2014 r. (10/6),
* stała liczba wniosków wpływających od obywateli Wietnamu (7) w stosunku do poprzedniego miesiąca i czerwca 2014 r.,
* spadek liczby wniosków składanych przez obywateli Armenii o 61 w stosunku do maja 2015 4. oraz spadek o 13 % w stosunku do czerwca 2014 r.
</t>
    </r>
    <r>
      <rPr>
        <sz val="11"/>
        <color rgb="FFFF0000"/>
        <rFont val="Calibri"/>
        <family val="2"/>
        <charset val="238"/>
        <scheme val="minor"/>
      </rPr>
      <t xml:space="preserve">
</t>
    </r>
  </si>
  <si>
    <t>Liczba cudzoziemców objętych wnioskami o przejęcie odpowiedzialności za wniosek o nadanie statusu uchodźcy złożony na terytorium innego państwa członkowskiego (tzw. IN) do 30.06.2015 r. wyniosła 2 921 osób - średnio 487 miesięcznie. Polska wystąpiła z takim wnioskiem do innych krajów europejskich (OUT) w przypadku 124 osób (średnio 21 wniosków miesięcznie), z czego 80%  wniosków IN oraz 60% wniosków OUT zostało rozpatrzonych pozytywnie.  Ponad połowa wniosków IN oraz niemal 30% wniosków OUT dotyczy współpracy z Niemcami. Poza tym osoby, które ubiegały sie o ochronę międzynarodową w Polsce składały kolejne wnioski  we Francji, Austrii, Szwecji  i Belgii (Niemcy, Francja, Austria, Belgia i Szwecja pojawiają się stale w wykazach wniosków IN Rozporządzeń Dublińskich). Z kolei dalsze wnioski OUT z Polski kierowane były głównie do  Francji, Włoch, Węgier i na Litwę  (Niemcy, Francja, Włochy i Węgry pojawiają się stale w wykazach wniosków OUT Rozporządzeń Dublińskich). Nowym kierunkiem w stosunku do wniosków OUT jest Litwa (pojawia się od maja 2015 r. w wykazach wniosków OUT). W czerwca 2015 r. złożono drugą w kolejności najmniejszą liczbę wniosków IN (455) w stosunku do pozostałych miesięcy 2015 r (najwyższa wartość- 569, kwiecień 2015 r.). Liczba wniosków OUT w czerwcu 2015 r. (15) jest drugą najniższą wartością pod względem liczby złożonych miesięcznie wniosków (najwyższa wartość- luty -29 wniosków).</t>
  </si>
  <si>
    <t>DANE W UJĘCIU ROCZNYM
Utrzymuje się wysoka liczba cudzoziemców składających wnioski w sprawach o legalizację pobytu na terytoriu RP. Od początku roku złożono ponad 47,7 tys. wniosków w sprawach o udzielenie zezwolenia na pobyt, z czego:
*prawie 40,2 tys. wniosków dotyczących pobytu czasowego (84% ogółu),
*ponad 6,2 tys. - dotyczących pobytu stałego (13% ogółu),
* prawie 1,3 tys.- dotyczących zezwolenia na pobyt rezydenta UE (3% ogółu). 
Najliczniejszymi wnioskodawcami w zakresie wszystkich zezwoleń na pobyt są obywatele: Ukrainy - 60% (ponad 28,3 tys.). Pozostałe najliczniejsze obywatelstwa to: Chiny- 5% (2205 os.), Wietnam- 4% (1843 os.), Białoruś- 4% (1843os.), Rosja -3% (1414 os.), Indie - 2% (1098 os.), Turcja- 2% (1004 os.), Armenia-2% (778 os.), Korea Południowa- 1% (623 os.) oraz Arabia Saudyjska- 1% (581 os.)
O zezwolenie pobytu rezydenta UE najliczniej wnioskowali obywatele: 
* Ukrainy - 34% (435 os.),
* Wietnamu - 14% (174os.),
* Chin - 11% (136 os.),
* po 5% Turcji - (63 os), Białorusi - (61 os.), Armenii -  (59 os.).
W sprawach dotyczących legalizacji pobytu stałego najliczniejsi wnioskodawcy pochodzą z: 
* Ukrainy - 70% (4344 os.), 
* Białorusi 13% (783 os.),
* Rosji - 4% (222 os.),
* Wietnamu- 2% (100 os.).
Wnioski dotyczące pobytu czasowego w największej liczbie złożyli obywatele: 
* Ukrainy - 58% (25413 os.), 
* Chin - 5% (2252 os.), 
* Wietnamu - 4% (1942 os.), 
* po 3% obywatele Rosji (1336 os.),  Białorusi (1159 os.), Indii (1137 os.).
92% ogółu postęowań zostało zakończonych udzieleniem zezwolenia na pobyt (po 92% decyzji pozytywnych - pobyt czasowy i pobyt stały, 82% - pobyt rezydenta długoterminowego UE).
W stosunku do analogicznego okresu w 2014 r., w bieżącym roku do końca maja wpłynęło o 72% więcej wniosków legalizacyjnych (47704/27808). W zakresie poszczególnych typów wniosków odnotowano wzrost o 74% wniosków dotyczących pozwolenia na pobyt stały, wzrost o 76% dotyczący wniosków na pobyt czasowy oraz 3% spadek dotyczących wniosków o pozwolenie na pobyt rezydenta UE. Natomiast pomimo zmian w zakresie liczby składanych wniosków, udział poszczególnych typów wniosków w ogólnej liczbie złożonych dokumentów zmienił się w niewielkim stopniu. Pobyt czasowy wzrósł z 82% na 84% w 2015 r., pobyt rezydenta długoterminowego spadł z 5% na 3% w 2015 r., odsetek pobytu stałego do łącznej liczby wniosków pozostał bez zmian. 
W stosunku do do analogicznego okresu w 2014 r. nastąpił prawie 3-krotny wzrost liczby wszystkich złożonych wniosków legalizacyjnych od obywateli Ukrainy (28309/10146) oraz prawie 2-krotny z Arabii Saudyjskiej (581/239). Wzrosła także liczba wszystkich typów wniosków składanych przez obywateli Indii (o 38%), Chin (o 20%), Białorusi (o 18%), Rosji (o 12%) oraz Korei Południowej (o 9%). Jeśli chodzi o wnioski dotyczące pobytu czasowego można zaobserwować wzrost wniosków wpływajacych od obywateli: Ukrainy ( 3-krotny), Arabii Saudyjskiej (2-krotny), Indii (o 66%), Rosji (o 39%), Turcji (o 35%), Chin (o 33%), Białorusi (o 33%), korei Południowej (o 25%) i Armenii (o 5%). Wśród osób ubiegających się o pozwolenie na pobyt stały najwiekszy wzrost zanotowano w przypadku obywateli: Ukrainy (ponad 2-krotny), Egiptu (o 67%), Kazachstanu (o 50%) i Białorusi (o 28%). W przypadku zezwolenia na pobyt rezydenta UE wzrosła liczba wniosków głównie od obywateli: Wietnamu (o 49%), Nepalu (o 37%), spadła natomiast od obywateli: Turcji i Armenii (o 33%), Rosji (o 27%), Indii (o24%), i Białorusi (o 19%).
DANE W UJĘCIU MIESIĘCZNYM
Czerwiec 2015 r. powtarza trendy roczne: spośród ponad 8,3 tys. wniosków 85% dotyczy uzyskania zezwolenia na pobyt czasowy (Ukraina -62%, 4414 os.), Chiny 5%,  Wietnam - 4%, Rosja i Indie - po 3%), 13% zezwolenia na pobyt stały (Ukraina- 68%: 672 os., Białoruś -12%, Rosja- 5%), a 3% zezwolenia pobytu rezedenta UE (Ukraina- 32%: 77 os., Wietnam i Chiny- po 17%, Rosja, korea Południowa, białoruś i Indie - po 4%).
Porównując liczbę wniosków pobytowych składanych miesięcznie, można zaobserwować widoczne zmiany dotyczące wniosków o zezwolenie na pobyt czasowy oraz stały. Liczba wszystkich składanych wniosków wzrosła w stosunku do czerwca 2014 r. o 58%, w stosunku do maja 2015 r. wzrosła o 8%.  Jeśli chodzi o pozolenia na pobyt czasowy zanotowano wzrost o 67% w stosunku do czerwca 2014 r., i jednocześnie wzrost o  o 9% w stosunku do maja 2015 r. W zakresie pobytu stałego widoczny jest wzrost o  o 30 % w stosunku do czerwca 2014 r. i 3% wzrost w stosunku do maja 2015 r. W przypadku pobytu rezydenta UE liczba złożonych wniosków utrzymała się na stałym poziomie w stosunku do czerwca 2014 r. i wzrosła o 8% w stosunku do maja 2015.  Porównując liczbę wszystkich wniosków złożonych w czerwcu2015 r. w stosunku do czerwca 2014 r. widoczny jest wzrost aplikacji składanych przez obywateli Ukrainy (o 146%), Chin ( o 34%), Indii (o 29%) i Korei Południowej (o 24%) oraz widoczny spadek wniosków składanych przez obywateli Wietnamu (o 35%), Armenii (o 37%).</t>
  </si>
  <si>
    <t>przygotował: Małgorzata Jankowska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</si>
</sst>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xf numFmtId="9" fontId="1" fillId="0" borderId="0" applyFont="0" applyFill="0" applyBorder="0" applyAlignment="0" applyProtection="0"/>
  </cellStyleXfs>
  <cellXfs count="312">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5" fillId="0" borderId="45" xfId="10" applyFont="1" applyFill="1" applyBorder="1" applyAlignment="1" applyProtection="1">
      <alignment horizontal="left" vertical="center"/>
      <protection locked="0"/>
    </xf>
    <xf numFmtId="0" fontId="35" fillId="0" borderId="45" xfId="1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1" fillId="35" borderId="46" xfId="24" applyFont="1" applyFill="1" applyBorder="1" applyAlignment="1" applyProtection="1">
      <alignment horizontal="left" vertical="center" wrapText="1" indent="1"/>
      <protection locked="0"/>
    </xf>
    <xf numFmtId="0" fontId="31" fillId="35" borderId="47" xfId="24" applyFont="1" applyFill="1" applyBorder="1" applyAlignment="1" applyProtection="1">
      <alignment horizontal="left" vertical="center" wrapText="1" indent="1"/>
      <protection locked="0"/>
    </xf>
    <xf numFmtId="0" fontId="31" fillId="35" borderId="47" xfId="0" applyFont="1" applyFill="1" applyBorder="1" applyAlignment="1" applyProtection="1">
      <alignment horizontal="center" vertical="center"/>
      <protection locked="0"/>
    </xf>
    <xf numFmtId="3" fontId="31" fillId="35" borderId="47" xfId="0" applyNumberFormat="1" applyFont="1" applyFill="1" applyBorder="1" applyAlignment="1" applyProtection="1">
      <alignment horizontal="center" vertical="center"/>
      <protection locked="0"/>
    </xf>
    <xf numFmtId="3" fontId="31" fillId="35" borderId="47" xfId="43" applyNumberFormat="1" applyFont="1" applyFill="1" applyBorder="1" applyAlignment="1" applyProtection="1">
      <alignment horizontal="center" vertical="center"/>
      <protection locked="0"/>
    </xf>
    <xf numFmtId="0" fontId="0" fillId="0" borderId="47" xfId="0" applyBorder="1" applyProtection="1">
      <protection locked="0"/>
    </xf>
    <xf numFmtId="0" fontId="31" fillId="35" borderId="46" xfId="0" applyFont="1" applyFill="1" applyBorder="1" applyAlignment="1" applyProtection="1">
      <alignment horizontal="center" vertical="center"/>
      <protection locked="0"/>
    </xf>
    <xf numFmtId="3" fontId="31" fillId="35" borderId="46" xfId="0" applyNumberFormat="1" applyFont="1" applyFill="1" applyBorder="1" applyAlignment="1" applyProtection="1">
      <alignment horizontal="center" vertical="center"/>
      <protection locked="0"/>
    </xf>
    <xf numFmtId="3" fontId="31" fillId="35" borderId="46" xfId="43" applyNumberFormat="1" applyFont="1" applyFill="1" applyBorder="1" applyAlignment="1" applyProtection="1">
      <alignment horizontal="center" vertical="center"/>
      <protection locked="0"/>
    </xf>
    <xf numFmtId="0" fontId="0" fillId="0" borderId="46" xfId="0" applyBorder="1" applyProtection="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center" vertical="center"/>
      <protection locked="0"/>
    </xf>
    <xf numFmtId="3" fontId="35" fillId="35" borderId="0" xfId="24" applyNumberFormat="1" applyFont="1" applyFill="1" applyBorder="1" applyAlignment="1" applyProtection="1">
      <alignment horizontal="center" vertical="center" wrapText="1"/>
      <protection locked="0"/>
    </xf>
    <xf numFmtId="165" fontId="35" fillId="35" borderId="0" xfId="24" applyNumberFormat="1"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3" fontId="36" fillId="0" borderId="10" xfId="0" applyNumberFormat="1" applyFont="1" applyBorder="1" applyAlignment="1" applyProtection="1">
      <alignment horizontal="right" vertical="center"/>
    </xf>
    <xf numFmtId="3" fontId="35" fillId="35" borderId="49" xfId="10" applyNumberFormat="1" applyFont="1" applyFill="1" applyBorder="1" applyAlignment="1" applyProtection="1">
      <alignment horizontal="center" vertical="center"/>
    </xf>
    <xf numFmtId="0" fontId="0" fillId="0" borderId="54" xfId="0" applyBorder="1" applyProtection="1">
      <protection locked="0"/>
    </xf>
    <xf numFmtId="3" fontId="36" fillId="0" borderId="10" xfId="0" applyNumberFormat="1" applyFont="1" applyBorder="1" applyAlignment="1" applyProtection="1">
      <alignment horizontal="right" vertical="center"/>
    </xf>
    <xf numFmtId="0" fontId="0" fillId="0" borderId="0" xfId="0" applyProtection="1">
      <protection locked="0"/>
    </xf>
    <xf numFmtId="0" fontId="0" fillId="0" borderId="0" xfId="0" applyProtection="1">
      <protection locked="0"/>
    </xf>
    <xf numFmtId="9" fontId="0" fillId="0" borderId="0" xfId="46" applyFont="1" applyProtection="1">
      <protection locked="0"/>
    </xf>
    <xf numFmtId="0" fontId="0" fillId="0" borderId="0" xfId="0" applyProtection="1">
      <protection locked="0"/>
    </xf>
    <xf numFmtId="0" fontId="0" fillId="0" borderId="0" xfId="0" applyProtection="1">
      <protection locked="0"/>
    </xf>
    <xf numFmtId="3" fontId="0" fillId="0" borderId="0" xfId="0" applyNumberFormat="1" applyProtection="1">
      <protection locked="0"/>
    </xf>
    <xf numFmtId="0" fontId="0" fillId="0" borderId="0" xfId="0" applyProtection="1">
      <protection locked="0"/>
    </xf>
    <xf numFmtId="0" fontId="20" fillId="0" borderId="0" xfId="0" applyFont="1" applyAlignment="1" applyProtection="1">
      <alignment horizontal="left" vertical="center" wrapText="1"/>
      <protection locked="0"/>
    </xf>
    <xf numFmtId="0" fontId="0" fillId="33" borderId="0" xfId="0" applyFill="1" applyAlignment="1" applyProtection="1">
      <alignment horizontal="left" vertical="top" wrapText="1"/>
      <protection locked="0"/>
    </xf>
    <xf numFmtId="0" fontId="20" fillId="0" borderId="0" xfId="0" applyFont="1" applyAlignment="1" applyProtection="1">
      <alignment horizontal="left" vertical="center"/>
      <protection locked="0"/>
    </xf>
    <xf numFmtId="0" fontId="0" fillId="0" borderId="0" xfId="0" applyProtection="1">
      <protection locked="0"/>
    </xf>
    <xf numFmtId="0" fontId="32" fillId="0" borderId="0" xfId="0" applyFont="1" applyAlignment="1" applyProtection="1">
      <alignment horizontal="center" vertical="center" wrapText="1"/>
      <protection locked="0"/>
    </xf>
    <xf numFmtId="3" fontId="36" fillId="35" borderId="17" xfId="0" applyNumberFormat="1" applyFont="1" applyFill="1" applyBorder="1" applyAlignment="1" applyProtection="1">
      <alignment horizontal="right" vertical="center" wrapText="1"/>
    </xf>
    <xf numFmtId="3" fontId="36" fillId="35" borderId="26" xfId="0" applyNumberFormat="1" applyFont="1" applyFill="1" applyBorder="1" applyAlignment="1" applyProtection="1">
      <alignment horizontal="right" vertical="center" wrapText="1"/>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3" fontId="35" fillId="35" borderId="51" xfId="24" applyNumberFormat="1" applyFont="1" applyFill="1" applyBorder="1" applyAlignment="1" applyProtection="1">
      <alignment horizontal="center" vertical="center" wrapText="1"/>
    </xf>
    <xf numFmtId="3" fontId="35" fillId="35" borderId="53" xfId="24" applyNumberFormat="1" applyFont="1" applyFill="1" applyBorder="1" applyAlignment="1" applyProtection="1">
      <alignment horizontal="center" vertical="center" wrapText="1"/>
    </xf>
    <xf numFmtId="3" fontId="36" fillId="36" borderId="17" xfId="0" applyNumberFormat="1" applyFont="1" applyFill="1" applyBorder="1" applyAlignment="1" applyProtection="1">
      <alignment horizontal="right" vertical="center" wrapText="1"/>
    </xf>
    <xf numFmtId="3" fontId="36" fillId="36" borderId="26" xfId="0" applyNumberFormat="1" applyFont="1" applyFill="1" applyBorder="1" applyAlignment="1" applyProtection="1">
      <alignment horizontal="right" vertical="center" wrapText="1"/>
    </xf>
    <xf numFmtId="3" fontId="35" fillId="35" borderId="49" xfId="0" applyNumberFormat="1" applyFont="1" applyFill="1" applyBorder="1" applyAlignment="1" applyProtection="1">
      <alignment horizontal="center" vertical="center"/>
    </xf>
    <xf numFmtId="3" fontId="35" fillId="35" borderId="50" xfId="0" applyNumberFormat="1" applyFont="1" applyFill="1" applyBorder="1" applyAlignment="1" applyProtection="1">
      <alignment horizontal="center" vertical="center"/>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0" fontId="20" fillId="0" borderId="40" xfId="0" applyFont="1" applyBorder="1" applyAlignment="1" applyProtection="1">
      <alignment horizontal="center" vertical="center" wrapText="1"/>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wrapText="1"/>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6" borderId="10" xfId="0" applyNumberFormat="1" applyFont="1" applyFill="1" applyBorder="1" applyAlignment="1" applyProtection="1">
      <alignment horizontal="right" vertical="center" wrapText="1"/>
    </xf>
    <xf numFmtId="0" fontId="35" fillId="36" borderId="2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protection locked="0"/>
    </xf>
    <xf numFmtId="0" fontId="35" fillId="36" borderId="25" xfId="0" applyFont="1" applyFill="1" applyBorder="1" applyAlignment="1" applyProtection="1">
      <alignment horizontal="center" vertical="center"/>
      <protection locked="0"/>
    </xf>
    <xf numFmtId="0" fontId="35" fillId="36" borderId="1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0" fontId="35" fillId="36" borderId="10" xfId="0" applyFont="1" applyFill="1" applyBorder="1" applyAlignment="1" applyProtection="1">
      <alignment horizontal="center" vertical="center" textRotation="90"/>
      <protection locked="0"/>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3" fontId="36" fillId="36" borderId="42" xfId="24" applyNumberFormat="1" applyFont="1" applyFill="1" applyBorder="1" applyAlignment="1" applyProtection="1">
      <alignment horizontal="right" vertical="center" wrapText="1"/>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0" fontId="35" fillId="35" borderId="48" xfId="0" applyFont="1" applyFill="1" applyBorder="1" applyAlignment="1" applyProtection="1">
      <alignment horizontal="center" vertical="center"/>
    </xf>
    <xf numFmtId="0" fontId="35" fillId="35" borderId="49" xfId="0" applyFont="1" applyFill="1" applyBorder="1" applyAlignment="1" applyProtection="1">
      <alignment horizontal="center" vertical="center"/>
    </xf>
    <xf numFmtId="3" fontId="35" fillId="36" borderId="49" xfId="10" applyNumberFormat="1" applyFont="1" applyFill="1" applyBorder="1" applyAlignment="1" applyProtection="1">
      <alignment horizontal="center" vertical="center"/>
    </xf>
    <xf numFmtId="3" fontId="36" fillId="0" borderId="42" xfId="0" applyNumberFormat="1" applyFont="1" applyFill="1" applyBorder="1" applyAlignment="1" applyProtection="1">
      <alignment horizontal="right" vertical="center"/>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36" fillId="34" borderId="10" xfId="0" applyFont="1" applyFill="1" applyBorder="1" applyAlignment="1" applyProtection="1">
      <alignment horizontal="right" vertical="center"/>
    </xf>
    <xf numFmtId="0" fontId="36" fillId="34" borderId="32" xfId="0" applyFont="1" applyFill="1" applyBorder="1" applyAlignment="1" applyProtection="1">
      <alignment horizontal="right" vertical="center"/>
    </xf>
    <xf numFmtId="0" fontId="36" fillId="35" borderId="10" xfId="0" applyFont="1" applyFill="1" applyBorder="1" applyAlignment="1" applyProtection="1">
      <alignment horizontal="right" vertical="center"/>
    </xf>
    <xf numFmtId="0" fontId="36" fillId="35" borderId="32" xfId="0" applyFont="1" applyFill="1" applyBorder="1" applyAlignment="1" applyProtection="1">
      <alignment horizontal="right" vertical="center"/>
    </xf>
    <xf numFmtId="0" fontId="35" fillId="36" borderId="32" xfId="0" applyFont="1" applyFill="1" applyBorder="1" applyAlignment="1" applyProtection="1">
      <alignment horizontal="center" vertical="center" textRotation="90"/>
      <protection locked="0"/>
    </xf>
    <xf numFmtId="3" fontId="36" fillId="34" borderId="10" xfId="0" applyNumberFormat="1" applyFont="1" applyFill="1" applyBorder="1" applyAlignment="1" applyProtection="1">
      <alignment horizontal="right" vertical="center"/>
    </xf>
    <xf numFmtId="3" fontId="36" fillId="35" borderId="42" xfId="0" applyNumberFormat="1" applyFont="1" applyFill="1" applyBorder="1" applyAlignment="1" applyProtection="1">
      <alignment horizontal="right" vertical="center"/>
    </xf>
    <xf numFmtId="3" fontId="36" fillId="35" borderId="10" xfId="0" applyNumberFormat="1" applyFont="1" applyFill="1" applyBorder="1" applyAlignment="1" applyProtection="1">
      <alignment horizontal="right" vertical="center"/>
    </xf>
    <xf numFmtId="0" fontId="35" fillId="35" borderId="17" xfId="44" applyFont="1" applyFill="1" applyBorder="1" applyAlignment="1" applyProtection="1">
      <alignment horizontal="center" vertical="center"/>
      <protection locked="0"/>
    </xf>
    <xf numFmtId="0" fontId="35" fillId="35" borderId="26" xfId="44" applyFont="1" applyFill="1" applyBorder="1" applyAlignment="1" applyProtection="1">
      <alignment horizontal="center" vertical="center"/>
      <protection locked="0"/>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35" fillId="35" borderId="18"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11" xfId="43" applyFont="1" applyFill="1" applyBorder="1" applyAlignment="1" applyProtection="1">
      <alignment horizontal="right" vertical="center"/>
    </xf>
    <xf numFmtId="0" fontId="36" fillId="35" borderId="35"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protection locked="0"/>
    </xf>
    <xf numFmtId="0" fontId="36" fillId="35" borderId="17"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6" fillId="34" borderId="17"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35" fillId="36" borderId="48" xfId="10" applyFont="1" applyFill="1" applyBorder="1" applyAlignment="1" applyProtection="1">
      <alignment horizontal="left" vertical="center"/>
    </xf>
    <xf numFmtId="0" fontId="35" fillId="36" borderId="49" xfId="10" applyFont="1" applyFill="1" applyBorder="1" applyAlignment="1" applyProtection="1">
      <alignment horizontal="left" vertical="center"/>
    </xf>
    <xf numFmtId="0" fontId="32" fillId="0" borderId="0" xfId="0" applyFont="1" applyAlignment="1" applyProtection="1">
      <alignment horizontal="center" vertical="center" wrapText="1"/>
      <protection locked="0"/>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0" fontId="35" fillId="35" borderId="20" xfId="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wrapText="1"/>
      <protection locked="0"/>
    </xf>
    <xf numFmtId="0" fontId="36" fillId="34" borderId="10" xfId="43" applyFont="1" applyFill="1" applyBorder="1" applyAlignment="1" applyProtection="1">
      <alignment horizontal="right" vertical="center"/>
    </xf>
    <xf numFmtId="0" fontId="35" fillId="36" borderId="49" xfId="10" applyFont="1" applyFill="1" applyBorder="1" applyAlignment="1" applyProtection="1">
      <alignment horizontal="center" vertical="center"/>
    </xf>
    <xf numFmtId="0" fontId="35" fillId="36" borderId="50" xfId="10" applyFont="1" applyFill="1" applyBorder="1" applyAlignment="1" applyProtection="1">
      <alignment horizontal="center" vertical="center"/>
    </xf>
    <xf numFmtId="0" fontId="36" fillId="35" borderId="42" xfId="0" applyFont="1" applyFill="1" applyBorder="1" applyAlignment="1" applyProtection="1">
      <alignment horizontal="right" vertical="center"/>
    </xf>
    <xf numFmtId="0" fontId="0" fillId="33" borderId="0" xfId="0" applyFill="1" applyAlignment="1" applyProtection="1">
      <alignment horizontal="left" vertical="top" wrapText="1"/>
      <protection locked="0"/>
    </xf>
    <xf numFmtId="0" fontId="20" fillId="0" borderId="0" xfId="0" applyFont="1" applyAlignment="1" applyProtection="1">
      <alignment horizontal="left" vertical="center" wrapText="1"/>
      <protection locked="0"/>
    </xf>
    <xf numFmtId="0" fontId="36" fillId="35" borderId="43" xfId="0" applyFont="1" applyFill="1" applyBorder="1" applyAlignment="1" applyProtection="1">
      <alignment horizontal="right" vertical="center"/>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4" borderId="48" xfId="0" applyFont="1" applyFill="1" applyBorder="1" applyAlignment="1" applyProtection="1">
      <alignment horizontal="left" vertical="center"/>
    </xf>
    <xf numFmtId="0" fontId="36" fillId="34" borderId="49" xfId="0" applyFont="1" applyFill="1" applyBorder="1" applyAlignment="1" applyProtection="1">
      <alignment horizontal="left" vertical="center"/>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3" fontId="35" fillId="35" borderId="49" xfId="10" applyNumberFormat="1" applyFont="1" applyFill="1" applyBorder="1" applyAlignment="1" applyProtection="1">
      <alignment horizontal="center" vertical="center"/>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3" fontId="36" fillId="35" borderId="28" xfId="0" applyNumberFormat="1" applyFont="1" applyFill="1" applyBorder="1" applyAlignment="1" applyProtection="1">
      <alignment horizontal="right" vertical="center" wrapText="1"/>
    </xf>
    <xf numFmtId="0" fontId="3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0" fillId="33" borderId="0" xfId="0" applyFont="1" applyFill="1" applyAlignment="1" applyProtection="1">
      <alignment horizontal="left" vertical="top" wrapText="1"/>
      <protection locked="0"/>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3" fontId="36" fillId="0" borderId="10" xfId="0" applyNumberFormat="1" applyFont="1" applyBorder="1" applyAlignment="1" applyProtection="1">
      <alignment horizontal="right" vertical="center" wrapText="1"/>
    </xf>
    <xf numFmtId="3" fontId="36" fillId="0" borderId="10" xfId="0" applyNumberFormat="1" applyFont="1" applyFill="1" applyBorder="1" applyAlignment="1" applyProtection="1">
      <alignment horizontal="right" vertical="center"/>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3" fontId="36" fillId="0" borderId="10" xfId="0" applyNumberFormat="1" applyFont="1" applyBorder="1" applyAlignment="1" applyProtection="1">
      <alignment horizontal="right" vertical="center"/>
    </xf>
    <xf numFmtId="3" fontId="36" fillId="0" borderId="32" xfId="0" applyNumberFormat="1" applyFont="1" applyBorder="1" applyAlignment="1" applyProtection="1">
      <alignment horizontal="right" vertical="center" wrapText="1"/>
    </xf>
    <xf numFmtId="3" fontId="35" fillId="36" borderId="50" xfId="10" applyNumberFormat="1" applyFont="1" applyFill="1" applyBorder="1" applyAlignment="1" applyProtection="1">
      <alignment horizontal="center" vertical="center"/>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0" fontId="35" fillId="35" borderId="26" xfId="0" applyFont="1" applyFill="1" applyBorder="1" applyAlignment="1" applyProtection="1">
      <alignment horizontal="center" vertical="center" textRotation="90" wrapText="1"/>
      <protection locked="0"/>
    </xf>
    <xf numFmtId="0" fontId="35" fillId="36" borderId="48" xfId="10" applyFont="1" applyFill="1" applyBorder="1" applyAlignment="1" applyProtection="1">
      <alignment vertical="center" wrapText="1"/>
    </xf>
    <xf numFmtId="0" fontId="35" fillId="36" borderId="49" xfId="10" applyFont="1" applyFill="1" applyBorder="1" applyAlignment="1" applyProtection="1">
      <alignment vertical="center" wrapText="1"/>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35" fillId="35" borderId="11" xfId="44" applyFont="1" applyFill="1" applyBorder="1" applyAlignment="1" applyProtection="1">
      <alignment horizontal="center" vertical="center" textRotation="90" wrapText="1"/>
      <protection locked="0"/>
    </xf>
    <xf numFmtId="0" fontId="35" fillId="35" borderId="13"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5" fillId="36" borderId="48" xfId="10" applyFont="1" applyFill="1" applyBorder="1" applyAlignment="1" applyProtection="1">
      <alignment horizontal="left" vertical="center" indent="1"/>
    </xf>
    <xf numFmtId="0" fontId="35" fillId="36" borderId="49" xfId="10" applyFont="1" applyFill="1" applyBorder="1" applyAlignment="1" applyProtection="1">
      <alignment horizontal="left" vertical="center" indent="1"/>
    </xf>
    <xf numFmtId="0" fontId="0" fillId="0" borderId="0" xfId="0" applyProtection="1">
      <protection locked="0"/>
    </xf>
    <xf numFmtId="0" fontId="35" fillId="36" borderId="51" xfId="10" applyFont="1" applyFill="1" applyBorder="1" applyAlignment="1" applyProtection="1">
      <alignment horizontal="center" vertical="center"/>
    </xf>
    <xf numFmtId="0" fontId="35" fillId="36" borderId="52" xfId="10" applyFont="1" applyFill="1" applyBorder="1" applyAlignment="1" applyProtection="1">
      <alignment horizontal="center" vertical="center"/>
    </xf>
    <xf numFmtId="164" fontId="28" fillId="0" borderId="0" xfId="2" applyNumberFormat="1" applyFont="1" applyBorder="1" applyAlignment="1" applyProtection="1">
      <alignment horizontal="center"/>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14" fillId="33" borderId="0" xfId="0" applyFont="1" applyFill="1" applyAlignment="1" applyProtection="1">
      <alignment horizontal="left" vertical="top" wrapText="1"/>
      <protection locked="0"/>
    </xf>
    <xf numFmtId="0" fontId="35" fillId="35" borderId="35"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0" fontId="36" fillId="35" borderId="10" xfId="43" applyFont="1" applyFill="1" applyBorder="1" applyAlignment="1" applyProtection="1">
      <alignment horizontal="right" vertical="center"/>
    </xf>
    <xf numFmtId="0" fontId="35" fillId="35" borderId="10" xfId="44" applyFont="1" applyFill="1" applyBorder="1" applyAlignment="1" applyProtection="1">
      <alignment horizontal="center" vertical="center" wrapText="1"/>
      <protection locked="0"/>
    </xf>
    <xf numFmtId="0" fontId="36" fillId="35" borderId="42" xfId="43" applyFont="1" applyFill="1" applyBorder="1" applyAlignment="1" applyProtection="1">
      <alignment horizontal="right" vertical="center"/>
    </xf>
    <xf numFmtId="0" fontId="36" fillId="35" borderId="43" xfId="43" applyFont="1" applyFill="1" applyBorder="1" applyAlignment="1" applyProtection="1">
      <alignment horizontal="right" vertical="center"/>
    </xf>
    <xf numFmtId="0" fontId="35" fillId="36" borderId="53" xfId="10" applyFont="1" applyFill="1" applyBorder="1" applyAlignment="1" applyProtection="1">
      <alignment horizontal="center" vertical="center"/>
    </xf>
    <xf numFmtId="0" fontId="27" fillId="35" borderId="0" xfId="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35" fillId="35" borderId="32" xfId="44" applyFont="1" applyFill="1" applyBorder="1" applyAlignment="1" applyProtection="1">
      <alignment horizontal="center" vertical="center"/>
      <protection locked="0"/>
    </xf>
    <xf numFmtId="0" fontId="36" fillId="34" borderId="32"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0" fontId="0" fillId="33" borderId="0" xfId="0" applyFill="1" applyAlignment="1" applyProtection="1">
      <alignment horizontal="left" vertical="top"/>
      <protection locked="0"/>
    </xf>
    <xf numFmtId="0" fontId="34" fillId="35" borderId="21" xfId="0" applyFont="1" applyFill="1" applyBorder="1" applyAlignment="1" applyProtection="1">
      <alignment horizontal="center" vertical="center" wrapText="1"/>
    </xf>
    <xf numFmtId="0" fontId="34" fillId="35" borderId="31" xfId="0" applyFont="1" applyFill="1" applyBorder="1" applyAlignment="1" applyProtection="1">
      <alignment horizontal="center" vertical="center" wrapText="1"/>
    </xf>
    <xf numFmtId="3" fontId="36" fillId="0" borderId="42" xfId="0" applyNumberFormat="1" applyFont="1" applyBorder="1" applyAlignment="1" applyProtection="1">
      <alignment horizontal="right" vertical="center" wrapText="1"/>
    </xf>
    <xf numFmtId="3" fontId="36" fillId="36" borderId="10" xfId="24" applyNumberFormat="1" applyFont="1" applyFill="1" applyBorder="1" applyAlignment="1" applyProtection="1">
      <alignment horizontal="right" vertical="center" wrapText="1"/>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3" fontId="35" fillId="34" borderId="49" xfId="0" applyNumberFormat="1" applyFont="1" applyFill="1" applyBorder="1" applyAlignment="1" applyProtection="1">
      <alignment horizontal="center" vertical="center"/>
    </xf>
    <xf numFmtId="0" fontId="35" fillId="34" borderId="48" xfId="24" applyFont="1" applyFill="1" applyBorder="1" applyAlignment="1" applyProtection="1">
      <alignment horizontal="center" vertical="center" wrapText="1"/>
      <protection locked="0"/>
    </xf>
    <xf numFmtId="0" fontId="35" fillId="34" borderId="49" xfId="24" applyFont="1" applyFill="1" applyBorder="1" applyAlignment="1" applyProtection="1">
      <alignment horizontal="center" vertical="center" wrapText="1"/>
      <protection locked="0"/>
    </xf>
    <xf numFmtId="3" fontId="36" fillId="36" borderId="10" xfId="24" applyNumberFormat="1" applyFont="1" applyFill="1" applyBorder="1" applyAlignment="1" applyProtection="1">
      <alignment horizontal="right" vertical="center"/>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3" fontId="36" fillId="36" borderId="32" xfId="24" applyNumberFormat="1" applyFont="1" applyFill="1" applyBorder="1" applyAlignment="1" applyProtection="1">
      <alignment horizontal="right" vertical="center" wrapText="1"/>
    </xf>
    <xf numFmtId="3" fontId="35" fillId="34" borderId="50" xfId="0" applyNumberFormat="1" applyFont="1" applyFill="1" applyBorder="1" applyAlignment="1" applyProtection="1">
      <alignment horizontal="center" vertical="center"/>
    </xf>
    <xf numFmtId="3" fontId="35" fillId="36" borderId="49" xfId="0" applyNumberFormat="1" applyFont="1" applyFill="1" applyBorder="1" applyAlignment="1" applyProtection="1">
      <alignment horizontal="center" vertical="center"/>
    </xf>
    <xf numFmtId="3" fontId="35" fillId="36" borderId="50" xfId="0" applyNumberFormat="1" applyFont="1" applyFill="1" applyBorder="1" applyAlignment="1" applyProtection="1">
      <alignment horizontal="center" vertical="center"/>
    </xf>
    <xf numFmtId="0" fontId="35" fillId="36" borderId="48" xfId="0" applyFont="1" applyFill="1" applyBorder="1" applyAlignment="1" applyProtection="1">
      <alignment horizontal="center" vertical="center"/>
    </xf>
    <xf numFmtId="0" fontId="35" fillId="36" borderId="49" xfId="0" applyFont="1" applyFill="1" applyBorder="1" applyAlignment="1" applyProtection="1">
      <alignment horizontal="center" vertical="center"/>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3" fontId="36" fillId="0" borderId="43" xfId="0" applyNumberFormat="1" applyFont="1" applyBorder="1" applyAlignment="1" applyProtection="1">
      <alignment horizontal="right" vertical="center" wrapText="1"/>
    </xf>
    <xf numFmtId="3" fontId="36" fillId="0" borderId="42" xfId="0" applyNumberFormat="1" applyFont="1" applyBorder="1" applyAlignment="1" applyProtection="1">
      <alignment horizontal="right" vertical="center"/>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3" fontId="36" fillId="0" borderId="32" xfId="0" applyNumberFormat="1" applyFont="1" applyBorder="1" applyAlignment="1" applyProtection="1">
      <alignment horizontal="right" vertical="center"/>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0" fontId="35" fillId="35" borderId="21" xfId="0"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3" fontId="36" fillId="0" borderId="10" xfId="24" applyNumberFormat="1" applyFont="1" applyFill="1" applyBorder="1" applyAlignment="1" applyProtection="1">
      <alignment horizontal="right" vertical="center"/>
    </xf>
    <xf numFmtId="0" fontId="35" fillId="36" borderId="48" xfId="10" applyFont="1" applyFill="1" applyBorder="1" applyAlignment="1" applyProtection="1">
      <alignment horizontal="center" vertical="center"/>
      <protection locked="0"/>
    </xf>
    <xf numFmtId="0" fontId="35" fillId="36" borderId="49" xfId="10" applyFont="1" applyFill="1" applyBorder="1" applyAlignment="1" applyProtection="1">
      <alignment horizontal="center" vertical="center"/>
      <protection locked="0"/>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5" fillId="33" borderId="10" xfId="0" applyFont="1" applyFill="1" applyBorder="1" applyAlignment="1" applyProtection="1">
      <alignment horizontal="center" vertical="center" wrapText="1"/>
      <protection locked="0"/>
    </xf>
    <xf numFmtId="0" fontId="35" fillId="33" borderId="32" xfId="0" applyFont="1" applyFill="1" applyBorder="1" applyAlignment="1" applyProtection="1">
      <alignment horizontal="center" vertical="center" wrapText="1"/>
      <protection locked="0"/>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3" fontId="35" fillId="33" borderId="49" xfId="10" applyNumberFormat="1" applyFont="1" applyFill="1" applyBorder="1" applyAlignment="1" applyProtection="1">
      <alignment horizontal="center" vertical="center"/>
    </xf>
    <xf numFmtId="3" fontId="35" fillId="33" borderId="50" xfId="10" applyNumberFormat="1" applyFont="1" applyFill="1" applyBorder="1" applyAlignment="1" applyProtection="1">
      <alignment horizontal="center" vertical="center"/>
    </xf>
    <xf numFmtId="3" fontId="36" fillId="0" borderId="42" xfId="24" applyNumberFormat="1" applyFont="1" applyFill="1" applyBorder="1" applyAlignment="1" applyProtection="1">
      <alignment horizontal="right" vertical="center"/>
    </xf>
    <xf numFmtId="0" fontId="35" fillId="33" borderId="48" xfId="10" applyFont="1" applyFill="1" applyBorder="1" applyAlignment="1" applyProtection="1">
      <alignment horizontal="center" vertical="center"/>
      <protection locked="0"/>
    </xf>
    <xf numFmtId="0" fontId="35" fillId="33" borderId="49" xfId="10" applyFont="1" applyFill="1" applyBorder="1" applyAlignment="1" applyProtection="1">
      <alignment horizontal="center" vertical="center"/>
      <protection locked="0"/>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xf numFmtId="0" fontId="35" fillId="35" borderId="48" xfId="10" applyFont="1" applyFill="1" applyBorder="1" applyAlignment="1" applyProtection="1">
      <alignment horizontal="center" vertical="center" wrapText="1"/>
      <protection locked="0"/>
    </xf>
    <xf numFmtId="0" fontId="35" fillId="35" borderId="49" xfId="10" applyFont="1" applyFill="1" applyBorder="1" applyAlignment="1" applyProtection="1">
      <alignment horizontal="center" vertical="center" wrapText="1"/>
      <protection locked="0"/>
    </xf>
    <xf numFmtId="3" fontId="35" fillId="35" borderId="50" xfId="10" applyNumberFormat="1" applyFont="1" applyFill="1" applyBorder="1" applyAlignment="1" applyProtection="1">
      <alignment horizontal="center" vertical="center"/>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0" fontId="0" fillId="0" borderId="0" xfId="0" applyBorder="1" applyAlignment="1" applyProtection="1">
      <protection locked="0"/>
    </xf>
    <xf numFmtId="0" fontId="0" fillId="0" borderId="0" xfId="0" applyBorder="1" applyAlignment="1"/>
    <xf numFmtId="0" fontId="36" fillId="34" borderId="0" xfId="0" applyFont="1" applyFill="1" applyBorder="1" applyAlignment="1" applyProtection="1">
      <alignment horizontal="left" vertical="center"/>
    </xf>
    <xf numFmtId="0" fontId="35" fillId="36" borderId="0" xfId="10" applyFont="1" applyFill="1" applyBorder="1" applyAlignment="1" applyProtection="1">
      <alignment horizontal="center" vertical="center"/>
    </xf>
    <xf numFmtId="0" fontId="35" fillId="36" borderId="0" xfId="10" applyFont="1" applyFill="1" applyBorder="1" applyAlignment="1" applyProtection="1">
      <alignment horizontal="left" vertical="center"/>
    </xf>
    <xf numFmtId="0" fontId="35" fillId="36" borderId="0" xfId="10" applyFont="1" applyFill="1" applyBorder="1" applyAlignment="1" applyProtection="1">
      <alignment horizontal="left" vertical="center" indent="1"/>
    </xf>
  </cellXfs>
  <cellStyles count="47">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Procentowy" xfId="46" builtinId="5"/>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tygodniowy'!$C$60</c:f>
              <c:strCache>
                <c:ptCount val="1"/>
                <c:pt idx="0">
                  <c:v>ROSJA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tygodniowy'!$G$58:$J$59,'Meldunek tygodniowy'!$K$58:$N$59,'Meldunek tygodniowy'!$O$58:$R$59)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tygodniowy'!$G$60:$R$60</c:f>
              <c:numCache>
                <c:formatCode>General</c:formatCode>
                <c:ptCount val="12"/>
                <c:pt idx="0">
                  <c:v>667</c:v>
                </c:pt>
                <c:pt idx="2">
                  <c:v>1712</c:v>
                </c:pt>
                <c:pt idx="4">
                  <c:v>91</c:v>
                </c:pt>
                <c:pt idx="6">
                  <c:v>229</c:v>
                </c:pt>
                <c:pt idx="8">
                  <c:v>94</c:v>
                </c:pt>
                <c:pt idx="10">
                  <c:v>216</c:v>
                </c:pt>
              </c:numCache>
            </c:numRef>
          </c:val>
        </c:ser>
        <c:ser>
          <c:idx val="1"/>
          <c:order val="1"/>
          <c:tx>
            <c:strRef>
              <c:f>'Meldunek tygodniowy'!$C$61</c:f>
              <c:strCache>
                <c:ptCount val="1"/>
                <c:pt idx="0">
                  <c:v>UKRAINA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tygodniowy'!$G$58:$J$59,'Meldunek tygodniowy'!$K$58:$N$59,'Meldunek tygodniowy'!$O$58:$R$59)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tygodniowy'!$G$61:$R$61</c:f>
              <c:numCache>
                <c:formatCode>General</c:formatCode>
                <c:ptCount val="12"/>
                <c:pt idx="0">
                  <c:v>598</c:v>
                </c:pt>
                <c:pt idx="2">
                  <c:v>1046</c:v>
                </c:pt>
                <c:pt idx="4">
                  <c:v>107</c:v>
                </c:pt>
                <c:pt idx="6">
                  <c:v>238</c:v>
                </c:pt>
                <c:pt idx="8">
                  <c:v>46</c:v>
                </c:pt>
                <c:pt idx="10">
                  <c:v>61</c:v>
                </c:pt>
              </c:numCache>
            </c:numRef>
          </c:val>
        </c:ser>
        <c:ser>
          <c:idx val="2"/>
          <c:order val="2"/>
          <c:tx>
            <c:strRef>
              <c:f>'Meldunek tygodniowy'!$C$62</c:f>
              <c:strCache>
                <c:ptCount val="1"/>
                <c:pt idx="0">
                  <c:v>GRUZJA</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tygodniowy'!$G$58:$J$59,'Meldunek tygodniowy'!$K$58:$N$59,'Meldunek tygodniowy'!$O$58:$R$59)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tygodniowy'!$G$62:$R$62</c:f>
              <c:numCache>
                <c:formatCode>General</c:formatCode>
                <c:ptCount val="12"/>
                <c:pt idx="0">
                  <c:v>53</c:v>
                </c:pt>
                <c:pt idx="2">
                  <c:v>122</c:v>
                </c:pt>
                <c:pt idx="4">
                  <c:v>15</c:v>
                </c:pt>
                <c:pt idx="6">
                  <c:v>36</c:v>
                </c:pt>
                <c:pt idx="8">
                  <c:v>27</c:v>
                </c:pt>
                <c:pt idx="10">
                  <c:v>50</c:v>
                </c:pt>
              </c:numCache>
            </c:numRef>
          </c:val>
        </c:ser>
        <c:ser>
          <c:idx val="3"/>
          <c:order val="3"/>
          <c:tx>
            <c:strRef>
              <c:f>'Meldunek tygodniowy'!$C$63</c:f>
              <c:strCache>
                <c:ptCount val="1"/>
                <c:pt idx="0">
                  <c:v>TADŻYKISTAN</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tygodniowy'!$G$58:$J$59,'Meldunek tygodniowy'!$K$58:$N$59,'Meldunek tygodniowy'!$O$58:$R$59)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tygodniowy'!$G$63:$R$63</c:f>
              <c:numCache>
                <c:formatCode>General</c:formatCode>
                <c:ptCount val="12"/>
                <c:pt idx="0">
                  <c:v>41</c:v>
                </c:pt>
                <c:pt idx="2">
                  <c:v>91</c:v>
                </c:pt>
                <c:pt idx="4">
                  <c:v>0</c:v>
                </c:pt>
                <c:pt idx="6">
                  <c:v>0</c:v>
                </c:pt>
                <c:pt idx="8">
                  <c:v>7</c:v>
                </c:pt>
                <c:pt idx="10">
                  <c:v>12</c:v>
                </c:pt>
              </c:numCache>
            </c:numRef>
          </c:val>
        </c:ser>
        <c:ser>
          <c:idx val="5"/>
          <c:order val="4"/>
          <c:tx>
            <c:strRef>
              <c:f>'Meldunek tygodniowy'!$C$64</c:f>
              <c:strCache>
                <c:ptCount val="1"/>
                <c:pt idx="0">
                  <c:v>SYRIA</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tygodniowy'!$G$64:$R$64</c:f>
              <c:numCache>
                <c:formatCode>General</c:formatCode>
                <c:ptCount val="12"/>
                <c:pt idx="0">
                  <c:v>44</c:v>
                </c:pt>
                <c:pt idx="2">
                  <c:v>56</c:v>
                </c:pt>
                <c:pt idx="4">
                  <c:v>1</c:v>
                </c:pt>
                <c:pt idx="6">
                  <c:v>1</c:v>
                </c:pt>
                <c:pt idx="8">
                  <c:v>5</c:v>
                </c:pt>
                <c:pt idx="10">
                  <c:v>5</c:v>
                </c:pt>
              </c:numCache>
            </c:numRef>
          </c:val>
        </c:ser>
        <c:ser>
          <c:idx val="4"/>
          <c:order val="5"/>
          <c:tx>
            <c:strRef>
              <c:f>'Meldunek tygodniowy'!$C$65</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tygodniowy'!$G$58:$J$59,'Meldunek tygodniowy'!$K$58:$N$59,'Meldunek tygodniowy'!$O$58:$R$59)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tygodniowy'!$G$65:$R$65</c:f>
              <c:numCache>
                <c:formatCode>General</c:formatCode>
                <c:ptCount val="12"/>
                <c:pt idx="0">
                  <c:v>172</c:v>
                </c:pt>
                <c:pt idx="2">
                  <c:v>246</c:v>
                </c:pt>
                <c:pt idx="4">
                  <c:v>40</c:v>
                </c:pt>
                <c:pt idx="6">
                  <c:v>49</c:v>
                </c:pt>
                <c:pt idx="8">
                  <c:v>16</c:v>
                </c:pt>
                <c:pt idx="10">
                  <c:v>29</c:v>
                </c:pt>
              </c:numCache>
            </c:numRef>
          </c:val>
        </c:ser>
        <c:dLbls>
          <c:showLegendKey val="0"/>
          <c:showVal val="0"/>
          <c:showCatName val="0"/>
          <c:showSerName val="0"/>
          <c:showPercent val="0"/>
          <c:showBubbleSize val="0"/>
        </c:dLbls>
        <c:gapWidth val="55"/>
        <c:gapDepth val="55"/>
        <c:shape val="box"/>
        <c:axId val="96479872"/>
        <c:axId val="98578816"/>
        <c:axId val="0"/>
      </c:bar3DChart>
      <c:catAx>
        <c:axId val="96479872"/>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98578816"/>
        <c:crosses val="autoZero"/>
        <c:auto val="1"/>
        <c:lblAlgn val="ctr"/>
        <c:lblOffset val="100"/>
        <c:noMultiLvlLbl val="0"/>
      </c:catAx>
      <c:valAx>
        <c:axId val="98578816"/>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96479872"/>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tygodniowy'!$B$250</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tygodniowy'!$J$249,'Meldunek tygodniowy'!$M$249,'Meldunek tygodniowy'!$P$249,'Meldunek tygodniowy'!$S$249,'Meldunek tygodniowy'!$V$249)</c:f>
              <c:strCache>
                <c:ptCount val="5"/>
                <c:pt idx="0">
                  <c:v>27.05.2015 - 02.06.2015</c:v>
                </c:pt>
                <c:pt idx="1">
                  <c:v>03.06.2015 - 09.06.2015</c:v>
                </c:pt>
                <c:pt idx="2">
                  <c:v>10.06.2015 - 16.06.2015</c:v>
                </c:pt>
                <c:pt idx="3">
                  <c:v>17.06.2015 - 23.06.2015</c:v>
                </c:pt>
                <c:pt idx="4">
                  <c:v>24.06.2015 - 30.06.2015</c:v>
                </c:pt>
              </c:strCache>
            </c:strRef>
          </c:cat>
          <c:val>
            <c:numRef>
              <c:f>('Meldunek tygodniowy'!$J$250,'Meldunek tygodniowy'!$M$250,'Meldunek tygodniowy'!$P$250,'Meldunek tygodniowy'!$S$250,'Meldunek tygodniowy'!$V$250)</c:f>
              <c:numCache>
                <c:formatCode>#,##0</c:formatCode>
                <c:ptCount val="5"/>
                <c:pt idx="0">
                  <c:v>1234</c:v>
                </c:pt>
                <c:pt idx="1">
                  <c:v>1245</c:v>
                </c:pt>
                <c:pt idx="2">
                  <c:v>1286</c:v>
                </c:pt>
                <c:pt idx="3">
                  <c:v>1297</c:v>
                </c:pt>
                <c:pt idx="4">
                  <c:v>1295</c:v>
                </c:pt>
              </c:numCache>
            </c:numRef>
          </c:val>
        </c:ser>
        <c:ser>
          <c:idx val="1"/>
          <c:order val="1"/>
          <c:tx>
            <c:strRef>
              <c:f>'Meldunek tygodniowy'!$B$251</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tygodniowy'!$J$249,'Meldunek tygodniowy'!$M$249,'Meldunek tygodniowy'!$P$249,'Meldunek tygodniowy'!$S$249,'Meldunek tygodniowy'!$V$249)</c:f>
              <c:strCache>
                <c:ptCount val="5"/>
                <c:pt idx="0">
                  <c:v>27.05.2015 - 02.06.2015</c:v>
                </c:pt>
                <c:pt idx="1">
                  <c:v>03.06.2015 - 09.06.2015</c:v>
                </c:pt>
                <c:pt idx="2">
                  <c:v>10.06.2015 - 16.06.2015</c:v>
                </c:pt>
                <c:pt idx="3">
                  <c:v>17.06.2015 - 23.06.2015</c:v>
                </c:pt>
                <c:pt idx="4">
                  <c:v>24.06.2015 - 30.06.2015</c:v>
                </c:pt>
              </c:strCache>
            </c:strRef>
          </c:cat>
          <c:val>
            <c:numRef>
              <c:f>('Meldunek tygodniowy'!$J$251,'Meldunek tygodniowy'!$M$251,'Meldunek tygodniowy'!$P$251,'Meldunek tygodniowy'!$S$251,'Meldunek tygodniowy'!$V$251)</c:f>
              <c:numCache>
                <c:formatCode>#,##0</c:formatCode>
                <c:ptCount val="5"/>
                <c:pt idx="0">
                  <c:v>2655</c:v>
                </c:pt>
                <c:pt idx="1">
                  <c:v>2651</c:v>
                </c:pt>
                <c:pt idx="2">
                  <c:v>2605</c:v>
                </c:pt>
                <c:pt idx="3">
                  <c:v>2545</c:v>
                </c:pt>
                <c:pt idx="4">
                  <c:v>2505</c:v>
                </c:pt>
              </c:numCache>
            </c:numRef>
          </c:val>
        </c:ser>
        <c:ser>
          <c:idx val="5"/>
          <c:order val="2"/>
          <c:tx>
            <c:strRef>
              <c:f>'Meldunek tygodniowy'!$B$254</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tygodniowy'!$J$249,'Meldunek tygodniowy'!$M$249,'Meldunek tygodniowy'!$P$249,'Meldunek tygodniowy'!$S$249,'Meldunek tygodniowy'!$V$249)</c:f>
              <c:strCache>
                <c:ptCount val="5"/>
                <c:pt idx="0">
                  <c:v>27.05.2015 - 02.06.2015</c:v>
                </c:pt>
                <c:pt idx="1">
                  <c:v>03.06.2015 - 09.06.2015</c:v>
                </c:pt>
                <c:pt idx="2">
                  <c:v>10.06.2015 - 16.06.2015</c:v>
                </c:pt>
                <c:pt idx="3">
                  <c:v>17.06.2015 - 23.06.2015</c:v>
                </c:pt>
                <c:pt idx="4">
                  <c:v>24.06.2015 - 30.06.2015</c:v>
                </c:pt>
              </c:strCache>
            </c:strRef>
          </c:cat>
          <c:val>
            <c:numRef>
              <c:f>('Meldunek tygodniowy'!$J$254,'Meldunek tygodniowy'!$M$254,'Meldunek tygodniowy'!$P$254,'Meldunek tygodniowy'!$S$254,'Meldunek tygodniowy'!$V$254)</c:f>
              <c:numCache>
                <c:formatCode>#,##0</c:formatCode>
                <c:ptCount val="5"/>
                <c:pt idx="0">
                  <c:v>1</c:v>
                </c:pt>
                <c:pt idx="1">
                  <c:v>1</c:v>
                </c:pt>
                <c:pt idx="2">
                  <c:v>1</c:v>
                </c:pt>
                <c:pt idx="3">
                  <c:v>1</c:v>
                </c:pt>
                <c:pt idx="4">
                  <c:v>1</c:v>
                </c:pt>
              </c:numCache>
            </c:numRef>
          </c:val>
        </c:ser>
        <c:dLbls>
          <c:showLegendKey val="0"/>
          <c:showVal val="1"/>
          <c:showCatName val="0"/>
          <c:showSerName val="0"/>
          <c:showPercent val="0"/>
          <c:showBubbleSize val="0"/>
        </c:dLbls>
        <c:gapWidth val="75"/>
        <c:gapDepth val="195"/>
        <c:shape val="cylinder"/>
        <c:axId val="98622464"/>
        <c:axId val="98632448"/>
        <c:axId val="0"/>
      </c:bar3DChart>
      <c:catAx>
        <c:axId val="98622464"/>
        <c:scaling>
          <c:orientation val="minMax"/>
        </c:scaling>
        <c:delete val="0"/>
        <c:axPos val="l"/>
        <c:numFmt formatCode="General" sourceLinked="0"/>
        <c:majorTickMark val="none"/>
        <c:minorTickMark val="none"/>
        <c:tickLblPos val="nextTo"/>
        <c:crossAx val="98632448"/>
        <c:crosses val="autoZero"/>
        <c:auto val="1"/>
        <c:lblAlgn val="ctr"/>
        <c:lblOffset val="100"/>
        <c:noMultiLvlLbl val="0"/>
      </c:catAx>
      <c:valAx>
        <c:axId val="98632448"/>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98622464"/>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tygodniowy'!$C$437</c:f>
              <c:strCache>
                <c:ptCount val="1"/>
                <c:pt idx="0">
                  <c:v>pobyt czasowy</c:v>
                </c:pt>
              </c:strCache>
            </c:strRef>
          </c:tx>
          <c:spPr>
            <a:solidFill>
              <a:srgbClr val="FF0000"/>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tygodniowy'!$L$437:$T$437</c:f>
              <c:numCache>
                <c:formatCode>#,##0</c:formatCode>
                <c:ptCount val="9"/>
                <c:pt idx="0">
                  <c:v>756</c:v>
                </c:pt>
                <c:pt idx="2">
                  <c:v>208</c:v>
                </c:pt>
                <c:pt idx="3">
                  <c:v>126</c:v>
                </c:pt>
                <c:pt idx="4">
                  <c:v>131</c:v>
                </c:pt>
                <c:pt idx="5">
                  <c:v>12</c:v>
                </c:pt>
                <c:pt idx="6">
                  <c:v>0</c:v>
                </c:pt>
                <c:pt idx="7">
                  <c:v>0</c:v>
                </c:pt>
                <c:pt idx="8">
                  <c:v>131</c:v>
                </c:pt>
              </c:numCache>
            </c:numRef>
          </c:val>
        </c:ser>
        <c:ser>
          <c:idx val="0"/>
          <c:order val="1"/>
          <c:tx>
            <c:strRef>
              <c:f>'Meldunek tygodniowy'!$C$438</c:f>
              <c:strCache>
                <c:ptCount val="1"/>
                <c:pt idx="0">
                  <c:v>pobyt stały</c:v>
                </c:pt>
              </c:strCache>
            </c:strRef>
          </c:tx>
          <c:spPr>
            <a:solidFill>
              <a:srgbClr val="FFC000"/>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tygodniowy'!$L$438:$T$438</c:f>
              <c:numCache>
                <c:formatCode>#,##0</c:formatCode>
                <c:ptCount val="9"/>
                <c:pt idx="0">
                  <c:v>148</c:v>
                </c:pt>
                <c:pt idx="2">
                  <c:v>51</c:v>
                </c:pt>
                <c:pt idx="3">
                  <c:v>15</c:v>
                </c:pt>
                <c:pt idx="4">
                  <c:v>32</c:v>
                </c:pt>
                <c:pt idx="5">
                  <c:v>2</c:v>
                </c:pt>
                <c:pt idx="6">
                  <c:v>0</c:v>
                </c:pt>
                <c:pt idx="7">
                  <c:v>0</c:v>
                </c:pt>
                <c:pt idx="8">
                  <c:v>19</c:v>
                </c:pt>
              </c:numCache>
            </c:numRef>
          </c:val>
        </c:ser>
        <c:ser>
          <c:idx val="1"/>
          <c:order val="2"/>
          <c:tx>
            <c:strRef>
              <c:f>'Meldunek tygodniowy'!$C$439</c:f>
              <c:strCache>
                <c:ptCount val="1"/>
                <c:pt idx="0">
                  <c:v>pobyt rezydenta długoterminowego UE</c:v>
                </c:pt>
              </c:strCache>
            </c:strRef>
          </c:tx>
          <c:spPr>
            <a:solidFill>
              <a:srgbClr val="FFFF00"/>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tygodniowy'!$L$439:$T$439</c:f>
              <c:numCache>
                <c:formatCode>#,##0</c:formatCode>
                <c:ptCount val="9"/>
                <c:pt idx="0">
                  <c:v>40</c:v>
                </c:pt>
                <c:pt idx="2">
                  <c:v>23</c:v>
                </c:pt>
                <c:pt idx="3">
                  <c:v>1</c:v>
                </c:pt>
                <c:pt idx="4">
                  <c:v>4</c:v>
                </c:pt>
                <c:pt idx="5">
                  <c:v>0</c:v>
                </c:pt>
                <c:pt idx="6">
                  <c:v>0</c:v>
                </c:pt>
                <c:pt idx="7">
                  <c:v>0</c:v>
                </c:pt>
                <c:pt idx="8">
                  <c:v>11</c:v>
                </c:pt>
              </c:numCache>
            </c:numRef>
          </c:val>
        </c:ser>
        <c:ser>
          <c:idx val="2"/>
          <c:order val="3"/>
          <c:tx>
            <c:strRef>
              <c:f>'Meldunek tygodniowy'!$C$440</c:f>
              <c:strCache>
                <c:ptCount val="1"/>
                <c:pt idx="0">
                  <c:v>prawo pobytu ob. UE</c:v>
                </c:pt>
              </c:strCache>
            </c:strRef>
          </c:tx>
          <c:spPr>
            <a:solidFill>
              <a:srgbClr val="92D050"/>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tygodniowy'!$L$440:$T$440</c:f>
              <c:numCache>
                <c:formatCode>#,##0</c:formatCode>
                <c:ptCount val="9"/>
                <c:pt idx="0">
                  <c:v>2</c:v>
                </c:pt>
                <c:pt idx="2">
                  <c:v>1</c:v>
                </c:pt>
                <c:pt idx="3">
                  <c:v>0</c:v>
                </c:pt>
                <c:pt idx="4">
                  <c:v>1</c:v>
                </c:pt>
                <c:pt idx="5">
                  <c:v>0</c:v>
                </c:pt>
                <c:pt idx="6">
                  <c:v>0</c:v>
                </c:pt>
                <c:pt idx="7">
                  <c:v>0</c:v>
                </c:pt>
                <c:pt idx="8">
                  <c:v>0</c:v>
                </c:pt>
              </c:numCache>
            </c:numRef>
          </c:val>
        </c:ser>
        <c:ser>
          <c:idx val="3"/>
          <c:order val="4"/>
          <c:tx>
            <c:strRef>
              <c:f>'Meldunek tygodniowy'!$C$441</c:f>
              <c:strCache>
                <c:ptCount val="1"/>
                <c:pt idx="0">
                  <c:v>prawo stałego pobytu obywatela UE</c:v>
                </c:pt>
              </c:strCache>
            </c:strRef>
          </c:tx>
          <c:spPr>
            <a:solidFill>
              <a:srgbClr val="00B050"/>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tygodniowy'!$L$441:$T$441</c:f>
              <c:numCache>
                <c:formatCode>#,##0</c:formatCode>
                <c:ptCount val="9"/>
                <c:pt idx="0">
                  <c:v>0</c:v>
                </c:pt>
                <c:pt idx="2">
                  <c:v>0</c:v>
                </c:pt>
                <c:pt idx="3">
                  <c:v>0</c:v>
                </c:pt>
                <c:pt idx="4">
                  <c:v>0</c:v>
                </c:pt>
                <c:pt idx="5">
                  <c:v>0</c:v>
                </c:pt>
                <c:pt idx="6">
                  <c:v>0</c:v>
                </c:pt>
                <c:pt idx="7">
                  <c:v>0</c:v>
                </c:pt>
                <c:pt idx="8">
                  <c:v>0</c:v>
                </c:pt>
              </c:numCache>
            </c:numRef>
          </c:val>
        </c:ser>
        <c:ser>
          <c:idx val="4"/>
          <c:order val="5"/>
          <c:tx>
            <c:strRef>
              <c:f>'Meldunek tygodniowy'!$C$442</c:f>
              <c:strCache>
                <c:ptCount val="1"/>
                <c:pt idx="0">
                  <c:v>prawo pobytu członka rodziny ob. UE</c:v>
                </c:pt>
              </c:strCache>
            </c:strRef>
          </c:tx>
          <c:spPr>
            <a:solidFill>
              <a:srgbClr val="00B0F0"/>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tygodniowy'!$L$442:$T$442</c:f>
              <c:numCache>
                <c:formatCode>#,##0</c:formatCode>
                <c:ptCount val="9"/>
                <c:pt idx="0">
                  <c:v>1</c:v>
                </c:pt>
                <c:pt idx="2">
                  <c:v>1</c:v>
                </c:pt>
                <c:pt idx="3">
                  <c:v>0</c:v>
                </c:pt>
                <c:pt idx="4">
                  <c:v>0</c:v>
                </c:pt>
                <c:pt idx="5">
                  <c:v>0</c:v>
                </c:pt>
                <c:pt idx="6">
                  <c:v>0</c:v>
                </c:pt>
                <c:pt idx="7">
                  <c:v>0</c:v>
                </c:pt>
                <c:pt idx="8">
                  <c:v>0</c:v>
                </c:pt>
              </c:numCache>
            </c:numRef>
          </c:val>
        </c:ser>
        <c:ser>
          <c:idx val="5"/>
          <c:order val="6"/>
          <c:tx>
            <c:strRef>
              <c:f>'Meldunek tygodniowy'!$C$443</c:f>
              <c:strCache>
                <c:ptCount val="1"/>
                <c:pt idx="0">
                  <c:v>prawo stałego pobytu członka rodziny ob.. UE</c:v>
                </c:pt>
              </c:strCache>
            </c:strRef>
          </c:tx>
          <c:spPr>
            <a:solidFill>
              <a:srgbClr val="0070C0"/>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tygodniowy'!$L$443:$T$443</c:f>
              <c:numCache>
                <c:formatCode>#,##0</c:formatCode>
                <c:ptCount val="9"/>
                <c:pt idx="0">
                  <c:v>0</c:v>
                </c:pt>
                <c:pt idx="2">
                  <c:v>0</c:v>
                </c:pt>
                <c:pt idx="3">
                  <c:v>0</c:v>
                </c:pt>
                <c:pt idx="4">
                  <c:v>0</c:v>
                </c:pt>
                <c:pt idx="5">
                  <c:v>0</c:v>
                </c:pt>
                <c:pt idx="6">
                  <c:v>0</c:v>
                </c:pt>
                <c:pt idx="7">
                  <c:v>0</c:v>
                </c:pt>
                <c:pt idx="8">
                  <c:v>0</c:v>
                </c:pt>
              </c:numCache>
            </c:numRef>
          </c:val>
        </c:ser>
        <c:ser>
          <c:idx val="6"/>
          <c:order val="7"/>
          <c:tx>
            <c:strRef>
              <c:f>'Meldunek tygodniowy'!$C$444</c:f>
              <c:strCache>
                <c:ptCount val="1"/>
                <c:pt idx="0">
                  <c:v>pobyt tolerowany</c:v>
                </c:pt>
              </c:strCache>
            </c:strRef>
          </c:tx>
          <c:spPr>
            <a:solidFill>
              <a:srgbClr val="002060"/>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tygodniowy'!$L$444:$T$444</c:f>
              <c:numCache>
                <c:formatCode>#,##0</c:formatCode>
                <c:ptCount val="9"/>
                <c:pt idx="0">
                  <c:v>1</c:v>
                </c:pt>
                <c:pt idx="2">
                  <c:v>1</c:v>
                </c:pt>
                <c:pt idx="3">
                  <c:v>0</c:v>
                </c:pt>
                <c:pt idx="4">
                  <c:v>0</c:v>
                </c:pt>
                <c:pt idx="5">
                  <c:v>0</c:v>
                </c:pt>
                <c:pt idx="6">
                  <c:v>0</c:v>
                </c:pt>
                <c:pt idx="7">
                  <c:v>2</c:v>
                </c:pt>
                <c:pt idx="8">
                  <c:v>1</c:v>
                </c:pt>
              </c:numCache>
            </c:numRef>
          </c:val>
        </c:ser>
        <c:ser>
          <c:idx val="7"/>
          <c:order val="8"/>
          <c:tx>
            <c:strRef>
              <c:f>'Meldunek tygodniowy'!$C$445</c:f>
              <c:strCache>
                <c:ptCount val="1"/>
                <c:pt idx="0">
                  <c:v>pobyt humanitarny</c:v>
                </c:pt>
              </c:strCache>
            </c:strRef>
          </c:tx>
          <c:spPr>
            <a:solidFill>
              <a:srgbClr val="7030A0"/>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tygodniowy'!$L$445:$T$445</c:f>
              <c:numCache>
                <c:formatCode>#,##0</c:formatCode>
                <c:ptCount val="9"/>
                <c:pt idx="0">
                  <c:v>4</c:v>
                </c:pt>
                <c:pt idx="2">
                  <c:v>1</c:v>
                </c:pt>
                <c:pt idx="3">
                  <c:v>1</c:v>
                </c:pt>
                <c:pt idx="4">
                  <c:v>0</c:v>
                </c:pt>
                <c:pt idx="5">
                  <c:v>1</c:v>
                </c:pt>
                <c:pt idx="6">
                  <c:v>0</c:v>
                </c:pt>
                <c:pt idx="7">
                  <c:v>0</c:v>
                </c:pt>
                <c:pt idx="8">
                  <c:v>0</c:v>
                </c:pt>
              </c:numCache>
            </c:numRef>
          </c:val>
        </c:ser>
        <c:ser>
          <c:idx val="9"/>
          <c:order val="9"/>
          <c:tx>
            <c:strRef>
              <c:f>'Meldunek tygodniowy'!$C$446</c:f>
              <c:strCache>
                <c:ptCount val="1"/>
                <c:pt idx="0">
                  <c:v>wydalenie</c:v>
                </c:pt>
              </c:strCache>
            </c:strRef>
          </c:tx>
          <c:spPr>
            <a:solidFill>
              <a:schemeClr val="bg1">
                <a:lumMod val="85000"/>
              </a:schemeClr>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tygodniowy'!$L$446:$T$446</c:f>
              <c:numCache>
                <c:formatCode>#,##0</c:formatCode>
                <c:ptCount val="9"/>
                <c:pt idx="0">
                  <c:v>10</c:v>
                </c:pt>
                <c:pt idx="2">
                  <c:v>4</c:v>
                </c:pt>
                <c:pt idx="3">
                  <c:v>0</c:v>
                </c:pt>
                <c:pt idx="4">
                  <c:v>1</c:v>
                </c:pt>
                <c:pt idx="5">
                  <c:v>0</c:v>
                </c:pt>
                <c:pt idx="6">
                  <c:v>0</c:v>
                </c:pt>
                <c:pt idx="7">
                  <c:v>0</c:v>
                </c:pt>
                <c:pt idx="8">
                  <c:v>4</c:v>
                </c:pt>
              </c:numCache>
            </c:numRef>
          </c:val>
        </c:ser>
        <c:ser>
          <c:idx val="10"/>
          <c:order val="10"/>
          <c:tx>
            <c:strRef>
              <c:f>'Meldunek tygodniowy'!$C$447</c:f>
              <c:strCache>
                <c:ptCount val="1"/>
                <c:pt idx="0">
                  <c:v>zobowiązanie do powrotu</c:v>
                </c:pt>
              </c:strCache>
            </c:strRef>
          </c:tx>
          <c:spPr>
            <a:solidFill>
              <a:schemeClr val="bg1">
                <a:lumMod val="65000"/>
              </a:schemeClr>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tygodniowy'!$L$447:$T$447</c:f>
              <c:numCache>
                <c:formatCode>#,##0</c:formatCode>
                <c:ptCount val="9"/>
                <c:pt idx="0">
                  <c:v>364</c:v>
                </c:pt>
                <c:pt idx="2">
                  <c:v>186</c:v>
                </c:pt>
                <c:pt idx="3">
                  <c:v>2</c:v>
                </c:pt>
                <c:pt idx="4">
                  <c:v>45</c:v>
                </c:pt>
                <c:pt idx="5">
                  <c:v>14</c:v>
                </c:pt>
                <c:pt idx="6">
                  <c:v>0</c:v>
                </c:pt>
                <c:pt idx="7">
                  <c:v>0</c:v>
                </c:pt>
                <c:pt idx="8">
                  <c:v>80</c:v>
                </c:pt>
              </c:numCache>
            </c:numRef>
          </c:val>
        </c:ser>
        <c:ser>
          <c:idx val="11"/>
          <c:order val="11"/>
          <c:tx>
            <c:strRef>
              <c:f>'Meldunek tygodniowy'!$C$448</c:f>
              <c:strCache>
                <c:ptCount val="1"/>
                <c:pt idx="0">
                  <c:v>cofnięcie zakazu wjazdu</c:v>
                </c:pt>
              </c:strCache>
            </c:strRef>
          </c:tx>
          <c:spPr>
            <a:solidFill>
              <a:schemeClr val="tx1">
                <a:lumMod val="50000"/>
                <a:lumOff val="50000"/>
              </a:schemeClr>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tygodniowy'!$L$448:$T$448</c:f>
              <c:numCache>
                <c:formatCode>#,##0</c:formatCode>
                <c:ptCount val="9"/>
                <c:pt idx="0">
                  <c:v>0</c:v>
                </c:pt>
                <c:pt idx="2">
                  <c:v>0</c:v>
                </c:pt>
                <c:pt idx="3">
                  <c:v>0</c:v>
                </c:pt>
                <c:pt idx="4">
                  <c:v>0</c:v>
                </c:pt>
                <c:pt idx="5">
                  <c:v>0</c:v>
                </c:pt>
                <c:pt idx="6">
                  <c:v>0</c:v>
                </c:pt>
                <c:pt idx="7">
                  <c:v>0</c:v>
                </c:pt>
                <c:pt idx="8">
                  <c:v>13</c:v>
                </c:pt>
              </c:numCache>
            </c:numRef>
          </c:val>
        </c:ser>
        <c:ser>
          <c:idx val="12"/>
          <c:order val="12"/>
          <c:tx>
            <c:strRef>
              <c:f>'Meldunek tygodniowy'!$C$449</c:f>
              <c:strCache>
                <c:ptCount val="1"/>
                <c:pt idx="0">
                  <c:v>zaproszenie</c:v>
                </c:pt>
              </c:strCache>
            </c:strRef>
          </c:tx>
          <c:spPr>
            <a:solidFill>
              <a:schemeClr val="tx1">
                <a:lumMod val="75000"/>
                <a:lumOff val="25000"/>
              </a:schemeClr>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tygodniowy'!$L$449:$T$449</c:f>
              <c:numCache>
                <c:formatCode>#,##0</c:formatCode>
                <c:ptCount val="9"/>
                <c:pt idx="0">
                  <c:v>0</c:v>
                </c:pt>
                <c:pt idx="2">
                  <c:v>0</c:v>
                </c:pt>
                <c:pt idx="3">
                  <c:v>0</c:v>
                </c:pt>
                <c:pt idx="4">
                  <c:v>0</c:v>
                </c:pt>
                <c:pt idx="5">
                  <c:v>0</c:v>
                </c:pt>
                <c:pt idx="6">
                  <c:v>0</c:v>
                </c:pt>
                <c:pt idx="7">
                  <c:v>0</c:v>
                </c:pt>
                <c:pt idx="8">
                  <c:v>0</c:v>
                </c:pt>
              </c:numCache>
            </c:numRef>
          </c:val>
        </c:ser>
        <c:ser>
          <c:idx val="13"/>
          <c:order val="13"/>
          <c:tx>
            <c:strRef>
              <c:f>'Meldunek tygodniowy'!$C$450</c:f>
              <c:strCache>
                <c:ptCount val="1"/>
                <c:pt idx="0">
                  <c:v>polski dokument podróży</c:v>
                </c:pt>
              </c:strCache>
            </c:strRef>
          </c:tx>
          <c:spPr>
            <a:solidFill>
              <a:schemeClr val="tx1">
                <a:lumMod val="95000"/>
                <a:lumOff val="5000"/>
              </a:schemeClr>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tygodniowy'!$L$450:$T$450</c:f>
              <c:numCache>
                <c:formatCode>#,##0</c:formatCode>
                <c:ptCount val="9"/>
                <c:pt idx="0">
                  <c:v>8</c:v>
                </c:pt>
                <c:pt idx="2">
                  <c:v>5</c:v>
                </c:pt>
                <c:pt idx="3">
                  <c:v>0</c:v>
                </c:pt>
                <c:pt idx="4">
                  <c:v>0</c:v>
                </c:pt>
                <c:pt idx="5">
                  <c:v>0</c:v>
                </c:pt>
                <c:pt idx="6">
                  <c:v>0</c:v>
                </c:pt>
                <c:pt idx="7">
                  <c:v>0</c:v>
                </c:pt>
                <c:pt idx="8">
                  <c:v>0</c:v>
                </c:pt>
              </c:numCache>
            </c:numRef>
          </c:val>
        </c:ser>
        <c:ser>
          <c:idx val="14"/>
          <c:order val="14"/>
          <c:tx>
            <c:strRef>
              <c:f>'Meldunek tygodniowy'!$C$451</c:f>
              <c:strCache>
                <c:ptCount val="1"/>
                <c:pt idx="0">
                  <c:v>polski dokument tożsamości cudzoziemca</c:v>
                </c:pt>
              </c:strCache>
            </c:strRef>
          </c:tx>
          <c:spPr>
            <a:solidFill>
              <a:schemeClr val="bg2">
                <a:lumMod val="90000"/>
              </a:schemeClr>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tygodniowy'!$L$451:$T$451</c:f>
              <c:numCache>
                <c:formatCode>#,##0</c:formatCode>
                <c:ptCount val="9"/>
                <c:pt idx="0">
                  <c:v>1</c:v>
                </c:pt>
                <c:pt idx="2">
                  <c:v>0</c:v>
                </c:pt>
                <c:pt idx="3">
                  <c:v>0</c:v>
                </c:pt>
                <c:pt idx="4">
                  <c:v>0</c:v>
                </c:pt>
                <c:pt idx="5">
                  <c:v>0</c:v>
                </c:pt>
                <c:pt idx="6">
                  <c:v>0</c:v>
                </c:pt>
                <c:pt idx="7">
                  <c:v>0</c:v>
                </c:pt>
                <c:pt idx="8">
                  <c:v>1</c:v>
                </c:pt>
              </c:numCache>
            </c:numRef>
          </c:val>
        </c:ser>
        <c:ser>
          <c:idx val="15"/>
          <c:order val="15"/>
          <c:tx>
            <c:strRef>
              <c:f>'Meldunek tygodniowy'!$C$452</c:f>
              <c:strCache>
                <c:ptCount val="1"/>
                <c:pt idx="0">
                  <c:v>wiza (nowa + Schengen)</c:v>
                </c:pt>
              </c:strCache>
            </c:strRef>
          </c:tx>
          <c:spPr>
            <a:solidFill>
              <a:schemeClr val="bg2">
                <a:lumMod val="50000"/>
              </a:schemeClr>
            </a:solidFill>
          </c:spPr>
          <c:invertIfNegative val="0"/>
          <c:cat>
            <c:strRef>
              <c:f>'Meldunek tygodniowy'!$L$436:$T$436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tygodniowy'!$L$452:$T$452</c:f>
              <c:numCache>
                <c:formatCode>#,##0</c:formatCode>
                <c:ptCount val="9"/>
                <c:pt idx="0">
                  <c:v>9</c:v>
                </c:pt>
                <c:pt idx="2">
                  <c:v>11</c:v>
                </c:pt>
                <c:pt idx="3">
                  <c:v>0</c:v>
                </c:pt>
                <c:pt idx="4">
                  <c:v>0</c:v>
                </c:pt>
                <c:pt idx="5">
                  <c:v>0</c:v>
                </c:pt>
                <c:pt idx="6">
                  <c:v>0</c:v>
                </c:pt>
                <c:pt idx="7">
                  <c:v>0</c:v>
                </c:pt>
                <c:pt idx="8">
                  <c:v>1</c:v>
                </c:pt>
              </c:numCache>
            </c:numRef>
          </c:val>
        </c:ser>
        <c:dLbls>
          <c:showLegendKey val="0"/>
          <c:showVal val="0"/>
          <c:showCatName val="0"/>
          <c:showSerName val="0"/>
          <c:showPercent val="0"/>
          <c:showBubbleSize val="0"/>
        </c:dLbls>
        <c:gapWidth val="55"/>
        <c:gapDepth val="55"/>
        <c:shape val="box"/>
        <c:axId val="99848960"/>
        <c:axId val="99850496"/>
        <c:axId val="0"/>
      </c:bar3DChart>
      <c:catAx>
        <c:axId val="99848960"/>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99850496"/>
        <c:crosses val="autoZero"/>
        <c:auto val="1"/>
        <c:lblAlgn val="ctr"/>
        <c:lblOffset val="100"/>
        <c:noMultiLvlLbl val="0"/>
      </c:catAx>
      <c:valAx>
        <c:axId val="99850496"/>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99848960"/>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tygodniowy'!$C$26</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tygodniowy'!$G$24:$J$25,'Meldunek tygodniowy'!$K$24:$N$25,'Meldunek tygodniowy'!$O$24:$R$25)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tygodniowy'!$G$26:$R$26</c:f>
              <c:numCache>
                <c:formatCode>General</c:formatCode>
                <c:ptCount val="12"/>
                <c:pt idx="0">
                  <c:v>167</c:v>
                </c:pt>
                <c:pt idx="2">
                  <c:v>446</c:v>
                </c:pt>
                <c:pt idx="4">
                  <c:v>18</c:v>
                </c:pt>
                <c:pt idx="6">
                  <c:v>53</c:v>
                </c:pt>
                <c:pt idx="8">
                  <c:v>9</c:v>
                </c:pt>
                <c:pt idx="10">
                  <c:v>16</c:v>
                </c:pt>
              </c:numCache>
            </c:numRef>
          </c:val>
        </c:ser>
        <c:ser>
          <c:idx val="1"/>
          <c:order val="1"/>
          <c:tx>
            <c:strRef>
              <c:f>'Meldunek tygodniowy'!$C$27</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tygodniowy'!$G$24:$J$25,'Meldunek tygodniowy'!$K$24:$N$25,'Meldunek tygodniowy'!$O$24:$R$25)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86</c:v>
                </c:pt>
                <c:pt idx="2">
                  <c:v>155</c:v>
                </c:pt>
                <c:pt idx="4">
                  <c:v>25</c:v>
                </c:pt>
                <c:pt idx="6">
                  <c:v>50</c:v>
                </c:pt>
                <c:pt idx="8">
                  <c:v>7</c:v>
                </c:pt>
                <c:pt idx="10">
                  <c:v>14</c:v>
                </c:pt>
              </c:numCache>
            </c:numRef>
          </c:val>
        </c:ser>
        <c:ser>
          <c:idx val="2"/>
          <c:order val="2"/>
          <c:tx>
            <c:strRef>
              <c:f>'Meldunek tygodniowy'!$C$28</c:f>
              <c:strCache>
                <c:ptCount val="1"/>
                <c:pt idx="0">
                  <c:v>GRUZJA</c:v>
                </c:pt>
              </c:strCache>
            </c:strRef>
          </c:tx>
          <c:spPr>
            <a:solidFill>
              <a:srgbClr val="00B050"/>
            </a:solidFill>
            <a:ln>
              <a:solidFill>
                <a:sysClr val="windowText" lastClr="000000"/>
              </a:solidFill>
            </a:ln>
          </c:spPr>
          <c:invertIfNegative val="0"/>
          <c:cat>
            <c:multiLvlStrRef>
              <c:f>('Meldunek tygodniowy'!$G$24:$J$25,'Meldunek tygodniowy'!$K$24:$N$25,'Meldunek tygodniowy'!$O$24:$R$25)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tygodniowy'!$G$28:$R$28</c:f>
              <c:numCache>
                <c:formatCode>General</c:formatCode>
                <c:ptCount val="12"/>
                <c:pt idx="0">
                  <c:v>9</c:v>
                </c:pt>
                <c:pt idx="2">
                  <c:v>25</c:v>
                </c:pt>
                <c:pt idx="4">
                  <c:v>2</c:v>
                </c:pt>
                <c:pt idx="6">
                  <c:v>2</c:v>
                </c:pt>
                <c:pt idx="8">
                  <c:v>6</c:v>
                </c:pt>
                <c:pt idx="10">
                  <c:v>12</c:v>
                </c:pt>
              </c:numCache>
            </c:numRef>
          </c:val>
        </c:ser>
        <c:ser>
          <c:idx val="3"/>
          <c:order val="3"/>
          <c:tx>
            <c:strRef>
              <c:f>'Meldunek tygodniowy'!$C$29</c:f>
              <c:strCache>
                <c:ptCount val="1"/>
                <c:pt idx="0">
                  <c:v>TADŻYKISTAN</c:v>
                </c:pt>
              </c:strCache>
            </c:strRef>
          </c:tx>
          <c:spPr>
            <a:solidFill>
              <a:srgbClr val="92D050"/>
            </a:solidFill>
            <a:ln>
              <a:solidFill>
                <a:sysClr val="windowText" lastClr="000000"/>
              </a:solidFill>
            </a:ln>
          </c:spPr>
          <c:invertIfNegative val="0"/>
          <c:cat>
            <c:multiLvlStrRef>
              <c:f>('Meldunek tygodniowy'!$G$24:$J$25,'Meldunek tygodniowy'!$K$24:$N$25,'Meldunek tygodniowy'!$O$24:$R$25)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tygodniowy'!$G$29:$R$29</c:f>
              <c:numCache>
                <c:formatCode>General</c:formatCode>
                <c:ptCount val="12"/>
                <c:pt idx="0">
                  <c:v>6</c:v>
                </c:pt>
                <c:pt idx="2">
                  <c:v>18</c:v>
                </c:pt>
                <c:pt idx="4">
                  <c:v>0</c:v>
                </c:pt>
                <c:pt idx="6">
                  <c:v>0</c:v>
                </c:pt>
                <c:pt idx="8">
                  <c:v>1</c:v>
                </c:pt>
                <c:pt idx="10">
                  <c:v>1</c:v>
                </c:pt>
              </c:numCache>
            </c:numRef>
          </c:val>
        </c:ser>
        <c:ser>
          <c:idx val="5"/>
          <c:order val="4"/>
          <c:tx>
            <c:strRef>
              <c:f>'Meldunek tygodniowy'!$C$30</c:f>
              <c:strCache>
                <c:ptCount val="1"/>
                <c:pt idx="0">
                  <c:v>SYRIA</c:v>
                </c:pt>
              </c:strCache>
            </c:strRef>
          </c:tx>
          <c:spPr>
            <a:solidFill>
              <a:srgbClr val="0070C0"/>
            </a:solidFill>
            <a:ln>
              <a:solidFill>
                <a:sysClr val="windowText" lastClr="000000"/>
              </a:solidFill>
            </a:ln>
          </c:spPr>
          <c:invertIfNegative val="0"/>
          <c:val>
            <c:numRef>
              <c:f>'Meldunek tygodniowy'!$G$30:$R$30</c:f>
              <c:numCache>
                <c:formatCode>General</c:formatCode>
                <c:ptCount val="12"/>
                <c:pt idx="0">
                  <c:v>8</c:v>
                </c:pt>
                <c:pt idx="2">
                  <c:v>10</c:v>
                </c:pt>
                <c:pt idx="4">
                  <c:v>0</c:v>
                </c:pt>
                <c:pt idx="6">
                  <c:v>0</c:v>
                </c:pt>
                <c:pt idx="8">
                  <c:v>0</c:v>
                </c:pt>
                <c:pt idx="10">
                  <c:v>0</c:v>
                </c:pt>
              </c:numCache>
            </c:numRef>
          </c:val>
        </c:ser>
        <c:ser>
          <c:idx val="4"/>
          <c:order val="5"/>
          <c:tx>
            <c:strRef>
              <c:f>'Meldunek tygodniowy'!$C$31</c:f>
              <c:strCache>
                <c:ptCount val="1"/>
                <c:pt idx="0">
                  <c:v>Pozostałe</c:v>
                </c:pt>
              </c:strCache>
            </c:strRef>
          </c:tx>
          <c:spPr>
            <a:solidFill>
              <a:srgbClr val="002060"/>
            </a:solidFill>
            <a:ln>
              <a:solidFill>
                <a:sysClr val="windowText" lastClr="000000"/>
              </a:solidFill>
            </a:ln>
          </c:spPr>
          <c:invertIfNegative val="0"/>
          <c:cat>
            <c:multiLvlStrRef>
              <c:f>('Meldunek tygodniowy'!$G$24:$J$25,'Meldunek tygodniowy'!$K$24:$N$25,'Meldunek tygodniowy'!$O$24:$R$25)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tygodniowy'!$G$31:$R$31</c:f>
              <c:numCache>
                <c:formatCode>General</c:formatCode>
                <c:ptCount val="12"/>
                <c:pt idx="0">
                  <c:v>37</c:v>
                </c:pt>
                <c:pt idx="2">
                  <c:v>47</c:v>
                </c:pt>
                <c:pt idx="4">
                  <c:v>5</c:v>
                </c:pt>
                <c:pt idx="6">
                  <c:v>5</c:v>
                </c:pt>
                <c:pt idx="8">
                  <c:v>5</c:v>
                </c:pt>
                <c:pt idx="10">
                  <c:v>8</c:v>
                </c:pt>
              </c:numCache>
            </c:numRef>
          </c:val>
        </c:ser>
        <c:dLbls>
          <c:showLegendKey val="0"/>
          <c:showVal val="0"/>
          <c:showCatName val="0"/>
          <c:showSerName val="0"/>
          <c:showPercent val="0"/>
          <c:showBubbleSize val="0"/>
        </c:dLbls>
        <c:gapWidth val="55"/>
        <c:gapDepth val="55"/>
        <c:shape val="box"/>
        <c:axId val="99902208"/>
        <c:axId val="99903744"/>
        <c:axId val="0"/>
      </c:bar3DChart>
      <c:catAx>
        <c:axId val="99902208"/>
        <c:scaling>
          <c:orientation val="minMax"/>
        </c:scaling>
        <c:delete val="0"/>
        <c:axPos val="b"/>
        <c:numFmt formatCode="General" sourceLinked="0"/>
        <c:majorTickMark val="none"/>
        <c:minorTickMark val="none"/>
        <c:tickLblPos val="nextTo"/>
        <c:txPr>
          <a:bodyPr/>
          <a:lstStyle/>
          <a:p>
            <a:pPr algn="ctr">
              <a:defRPr/>
            </a:pPr>
            <a:endParaRPr lang="pl-PL"/>
          </a:p>
        </c:txPr>
        <c:crossAx val="99903744"/>
        <c:crosses val="autoZero"/>
        <c:auto val="1"/>
        <c:lblAlgn val="ctr"/>
        <c:lblOffset val="100"/>
        <c:noMultiLvlLbl val="0"/>
      </c:catAx>
      <c:valAx>
        <c:axId val="99903744"/>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99902208"/>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tygodniowy'!$G$305</c:f>
              <c:strCache>
                <c:ptCount val="1"/>
                <c:pt idx="0">
                  <c:v>pobyt czasowy</c:v>
                </c:pt>
              </c:strCache>
            </c:strRef>
          </c:tx>
          <c:spPr>
            <a:solidFill>
              <a:srgbClr val="FF0000"/>
            </a:solidFill>
          </c:spPr>
          <c:invertIfNegative val="0"/>
          <c:cat>
            <c:multiLvlStrRef>
              <c:f>('Meldunek tygodniowy'!$K$303:$K$304,'Meldunek tygodniowy'!$M$303:$M$304,'Meldunek tygodniowy'!$O$303:$O$304,'Meldunek tygodniowy'!$Q$303:$Q$304)</c:f>
              <c:multiLvlStrCache>
                <c:ptCount val="4"/>
                <c:lvl>
                  <c:pt idx="1">
                    <c:v>pozytywne</c:v>
                  </c:pt>
                  <c:pt idx="2">
                    <c:v>negatywne</c:v>
                  </c:pt>
                  <c:pt idx="3">
                    <c:v>umorzenia</c:v>
                  </c:pt>
                </c:lvl>
                <c:lvl>
                  <c:pt idx="0">
                    <c:v>wnioski</c:v>
                  </c:pt>
                  <c:pt idx="1">
                    <c:v>decyzje 01.06.2015 - 30.06.2015 r.</c:v>
                  </c:pt>
                </c:lvl>
              </c:multiLvlStrCache>
            </c:multiLvlStrRef>
          </c:cat>
          <c:val>
            <c:numRef>
              <c:f>('Meldunek tygodniowy'!$K$305,'Meldunek tygodniowy'!$M$305,'Meldunek tygodniowy'!$O$305,'Meldunek tygodniowy'!$Q$305)</c:f>
              <c:numCache>
                <c:formatCode>#,##0</c:formatCode>
                <c:ptCount val="4"/>
                <c:pt idx="0">
                  <c:v>7118</c:v>
                </c:pt>
                <c:pt idx="1">
                  <c:v>5835</c:v>
                </c:pt>
                <c:pt idx="2">
                  <c:v>304</c:v>
                </c:pt>
                <c:pt idx="3">
                  <c:v>204</c:v>
                </c:pt>
              </c:numCache>
            </c:numRef>
          </c:val>
        </c:ser>
        <c:ser>
          <c:idx val="2"/>
          <c:order val="1"/>
          <c:tx>
            <c:strRef>
              <c:f>'Meldunek tygodniowy'!$G$306</c:f>
              <c:strCache>
                <c:ptCount val="1"/>
                <c:pt idx="0">
                  <c:v>pobyt stały</c:v>
                </c:pt>
              </c:strCache>
            </c:strRef>
          </c:tx>
          <c:spPr>
            <a:solidFill>
              <a:srgbClr val="FFC000"/>
            </a:solidFill>
          </c:spPr>
          <c:invertIfNegative val="0"/>
          <c:cat>
            <c:multiLvlStrRef>
              <c:f>('Meldunek tygodniowy'!$K$303:$K$304,'Meldunek tygodniowy'!$M$303:$M$304,'Meldunek tygodniowy'!$O$303:$O$304,'Meldunek tygodniowy'!$Q$303:$Q$304)</c:f>
              <c:multiLvlStrCache>
                <c:ptCount val="4"/>
                <c:lvl>
                  <c:pt idx="1">
                    <c:v>pozytywne</c:v>
                  </c:pt>
                  <c:pt idx="2">
                    <c:v>negatywne</c:v>
                  </c:pt>
                  <c:pt idx="3">
                    <c:v>umorzenia</c:v>
                  </c:pt>
                </c:lvl>
                <c:lvl>
                  <c:pt idx="0">
                    <c:v>wnioski</c:v>
                  </c:pt>
                  <c:pt idx="1">
                    <c:v>decyzje 01.06.2015 - 30.06.2015 r.</c:v>
                  </c:pt>
                </c:lvl>
              </c:multiLvlStrCache>
            </c:multiLvlStrRef>
          </c:cat>
          <c:val>
            <c:numRef>
              <c:f>('Meldunek tygodniowy'!$K$306,'Meldunek tygodniowy'!$M$306,'Meldunek tygodniowy'!$O$306,'Meldunek tygodniowy'!$Q$306)</c:f>
              <c:numCache>
                <c:formatCode>#,##0</c:formatCode>
                <c:ptCount val="4"/>
                <c:pt idx="0">
                  <c:v>1000</c:v>
                </c:pt>
                <c:pt idx="1">
                  <c:v>960</c:v>
                </c:pt>
                <c:pt idx="2">
                  <c:v>52</c:v>
                </c:pt>
                <c:pt idx="3">
                  <c:v>26</c:v>
                </c:pt>
              </c:numCache>
            </c:numRef>
          </c:val>
        </c:ser>
        <c:ser>
          <c:idx val="4"/>
          <c:order val="2"/>
          <c:tx>
            <c:strRef>
              <c:f>'Meldunek tygodniowy'!$G$307</c:f>
              <c:strCache>
                <c:ptCount val="1"/>
                <c:pt idx="0">
                  <c:v>pobyt rezyd. UE</c:v>
                </c:pt>
              </c:strCache>
            </c:strRef>
          </c:tx>
          <c:spPr>
            <a:solidFill>
              <a:srgbClr val="92D050"/>
            </a:solidFill>
          </c:spPr>
          <c:invertIfNegative val="0"/>
          <c:cat>
            <c:multiLvlStrRef>
              <c:f>('Meldunek tygodniowy'!$K$303:$K$304,'Meldunek tygodniowy'!$M$303:$M$304,'Meldunek tygodniowy'!$O$303:$O$304,'Meldunek tygodniowy'!$Q$303:$Q$304)</c:f>
              <c:multiLvlStrCache>
                <c:ptCount val="4"/>
                <c:lvl>
                  <c:pt idx="1">
                    <c:v>pozytywne</c:v>
                  </c:pt>
                  <c:pt idx="2">
                    <c:v>negatywne</c:v>
                  </c:pt>
                  <c:pt idx="3">
                    <c:v>umorzenia</c:v>
                  </c:pt>
                </c:lvl>
                <c:lvl>
                  <c:pt idx="0">
                    <c:v>wnioski</c:v>
                  </c:pt>
                  <c:pt idx="1">
                    <c:v>decyzje 01.06.2015 - 30.06.2015 r.</c:v>
                  </c:pt>
                </c:lvl>
              </c:multiLvlStrCache>
            </c:multiLvlStrRef>
          </c:cat>
          <c:val>
            <c:numRef>
              <c:f>('Meldunek tygodniowy'!$K$307,'Meldunek tygodniowy'!$M$307,'Meldunek tygodniowy'!$O$307,'Meldunek tygodniowy'!$Q$307)</c:f>
              <c:numCache>
                <c:formatCode>#,##0</c:formatCode>
                <c:ptCount val="4"/>
                <c:pt idx="0">
                  <c:v>241</c:v>
                </c:pt>
                <c:pt idx="1">
                  <c:v>193</c:v>
                </c:pt>
                <c:pt idx="2">
                  <c:v>14</c:v>
                </c:pt>
                <c:pt idx="3">
                  <c:v>27</c:v>
                </c:pt>
              </c:numCache>
            </c:numRef>
          </c:val>
        </c:ser>
        <c:dLbls>
          <c:showLegendKey val="0"/>
          <c:showVal val="0"/>
          <c:showCatName val="0"/>
          <c:showSerName val="0"/>
          <c:showPercent val="0"/>
          <c:showBubbleSize val="0"/>
        </c:dLbls>
        <c:gapWidth val="150"/>
        <c:shape val="box"/>
        <c:axId val="99938304"/>
        <c:axId val="99939840"/>
        <c:axId val="0"/>
      </c:bar3DChart>
      <c:catAx>
        <c:axId val="99938304"/>
        <c:scaling>
          <c:orientation val="minMax"/>
        </c:scaling>
        <c:delete val="0"/>
        <c:axPos val="b"/>
        <c:numFmt formatCode="General" sourceLinked="0"/>
        <c:majorTickMark val="out"/>
        <c:minorTickMark val="none"/>
        <c:tickLblPos val="nextTo"/>
        <c:crossAx val="99939840"/>
        <c:crosses val="autoZero"/>
        <c:auto val="1"/>
        <c:lblAlgn val="ctr"/>
        <c:lblOffset val="100"/>
        <c:noMultiLvlLbl val="0"/>
      </c:catAx>
      <c:valAx>
        <c:axId val="99939840"/>
        <c:scaling>
          <c:orientation val="minMax"/>
        </c:scaling>
        <c:delete val="0"/>
        <c:axPos val="l"/>
        <c:majorGridlines/>
        <c:numFmt formatCode="#,##0" sourceLinked="1"/>
        <c:majorTickMark val="out"/>
        <c:minorTickMark val="none"/>
        <c:tickLblPos val="nextTo"/>
        <c:crossAx val="99938304"/>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perspective val="30"/>
    </c:view3D>
    <c:floor>
      <c:thickness val="0"/>
    </c:floor>
    <c:sideWall>
      <c:thickness val="0"/>
      <c:spPr>
        <a:noFill/>
      </c:spPr>
    </c:sideWall>
    <c:backWall>
      <c:thickness val="0"/>
      <c:spPr>
        <a:noFill/>
      </c:spPr>
    </c:backWall>
    <c:plotArea>
      <c:layout/>
      <c:bar3DChart>
        <c:barDir val="col"/>
        <c:grouping val="standard"/>
        <c:varyColors val="0"/>
        <c:ser>
          <c:idx val="2"/>
          <c:order val="0"/>
          <c:tx>
            <c:strRef>
              <c:f>'Meldunek tygodniowy'!$D$494</c:f>
              <c:strCache>
                <c:ptCount val="1"/>
                <c:pt idx="0">
                  <c:v>fakultatywne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tygodniowy'!$H$491:$M$491</c:f>
              <c:strCache>
                <c:ptCount val="4"/>
                <c:pt idx="0">
                  <c:v>wnioski</c:v>
                </c:pt>
                <c:pt idx="3">
                  <c:v>decyzje</c:v>
                </c:pt>
              </c:strCache>
            </c:strRef>
          </c:cat>
          <c:val>
            <c:numRef>
              <c:f>'Meldunek tygodniowy'!$H$494:$M$494</c:f>
              <c:numCache>
                <c:formatCode>#,##0</c:formatCode>
                <c:ptCount val="6"/>
                <c:pt idx="0">
                  <c:v>578</c:v>
                </c:pt>
                <c:pt idx="3">
                  <c:v>509</c:v>
                </c:pt>
              </c:numCache>
            </c:numRef>
          </c:val>
        </c:ser>
        <c:ser>
          <c:idx val="1"/>
          <c:order val="1"/>
          <c:tx>
            <c:strRef>
              <c:f>'Meldunek tygodniowy'!$D$493</c:f>
              <c:strCache>
                <c:ptCount val="1"/>
                <c:pt idx="0">
                  <c:v>konsul RP</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tygodniowy'!$H$491:$M$491</c:f>
              <c:strCache>
                <c:ptCount val="4"/>
                <c:pt idx="0">
                  <c:v>wnioski</c:v>
                </c:pt>
                <c:pt idx="3">
                  <c:v>decyzje</c:v>
                </c:pt>
              </c:strCache>
            </c:strRef>
          </c:cat>
          <c:val>
            <c:numRef>
              <c:f>'Meldunek tygodniowy'!$H$493:$M$493</c:f>
              <c:numCache>
                <c:formatCode>#,##0</c:formatCode>
                <c:ptCount val="6"/>
                <c:pt idx="0">
                  <c:v>2878</c:v>
                </c:pt>
                <c:pt idx="3">
                  <c:v>2606</c:v>
                </c:pt>
              </c:numCache>
            </c:numRef>
          </c:val>
        </c:ser>
        <c:ser>
          <c:idx val="0"/>
          <c:order val="2"/>
          <c:tx>
            <c:strRef>
              <c:f>'Meldunek tygodniowy'!$D$492</c:f>
              <c:strCache>
                <c:ptCount val="1"/>
                <c:pt idx="0">
                  <c:v>inne państwo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tygodniowy'!$H$491:$M$491</c:f>
              <c:strCache>
                <c:ptCount val="4"/>
                <c:pt idx="0">
                  <c:v>wnioski</c:v>
                </c:pt>
                <c:pt idx="3">
                  <c:v>decyzje</c:v>
                </c:pt>
              </c:strCache>
            </c:strRef>
          </c:cat>
          <c:val>
            <c:numRef>
              <c:f>'Meldunek tygodniowy'!$H$492:$M$492</c:f>
              <c:numCache>
                <c:formatCode>#,##0</c:formatCode>
                <c:ptCount val="6"/>
                <c:pt idx="0">
                  <c:v>73335</c:v>
                </c:pt>
                <c:pt idx="3">
                  <c:v>81022</c:v>
                </c:pt>
              </c:numCache>
            </c:numRef>
          </c:val>
        </c:ser>
        <c:dLbls>
          <c:showLegendKey val="0"/>
          <c:showVal val="0"/>
          <c:showCatName val="0"/>
          <c:showSerName val="0"/>
          <c:showPercent val="0"/>
          <c:showBubbleSize val="0"/>
        </c:dLbls>
        <c:gapWidth val="150"/>
        <c:shape val="box"/>
        <c:axId val="105468672"/>
        <c:axId val="105470208"/>
        <c:axId val="105472896"/>
      </c:bar3DChart>
      <c:catAx>
        <c:axId val="105468672"/>
        <c:scaling>
          <c:orientation val="minMax"/>
        </c:scaling>
        <c:delete val="0"/>
        <c:axPos val="b"/>
        <c:numFmt formatCode="General" sourceLinked="1"/>
        <c:majorTickMark val="out"/>
        <c:minorTickMark val="none"/>
        <c:tickLblPos val="nextTo"/>
        <c:crossAx val="105470208"/>
        <c:crosses val="autoZero"/>
        <c:auto val="1"/>
        <c:lblAlgn val="ctr"/>
        <c:lblOffset val="100"/>
        <c:noMultiLvlLbl val="0"/>
      </c:catAx>
      <c:valAx>
        <c:axId val="105470208"/>
        <c:scaling>
          <c:orientation val="minMax"/>
        </c:scaling>
        <c:delete val="0"/>
        <c:axPos val="l"/>
        <c:majorGridlines/>
        <c:numFmt formatCode="#,##0" sourceLinked="1"/>
        <c:majorTickMark val="out"/>
        <c:minorTickMark val="none"/>
        <c:tickLblPos val="nextTo"/>
        <c:crossAx val="105468672"/>
        <c:crosses val="autoZero"/>
        <c:crossBetween val="between"/>
      </c:valAx>
      <c:serAx>
        <c:axId val="105472896"/>
        <c:scaling>
          <c:orientation val="minMax"/>
        </c:scaling>
        <c:delete val="0"/>
        <c:axPos val="b"/>
        <c:majorTickMark val="out"/>
        <c:minorTickMark val="none"/>
        <c:tickLblPos val="nextTo"/>
        <c:crossAx val="105470208"/>
        <c:crosses val="autoZero"/>
      </c:serAx>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tygodniowy'!$G$305</c:f>
              <c:strCache>
                <c:ptCount val="1"/>
                <c:pt idx="0">
                  <c:v>pobyt czasowy</c:v>
                </c:pt>
              </c:strCache>
            </c:strRef>
          </c:tx>
          <c:spPr>
            <a:solidFill>
              <a:srgbClr val="FF0000"/>
            </a:solidFill>
          </c:spPr>
          <c:invertIfNegative val="0"/>
          <c:cat>
            <c:multiLvlStrRef>
              <c:f>('Meldunek tygodniowy'!$K$303:$K$304,'Meldunek tygodniowy'!$M$303:$M$304,'Meldunek tygodniowy'!$O$303:$O$304,'Meldunek tygodniowy'!$Q$303:$Q$304)</c:f>
              <c:multiLvlStrCache>
                <c:ptCount val="4"/>
                <c:lvl>
                  <c:pt idx="1">
                    <c:v>pozytywne</c:v>
                  </c:pt>
                  <c:pt idx="2">
                    <c:v>negatywne</c:v>
                  </c:pt>
                  <c:pt idx="3">
                    <c:v>umorzenia</c:v>
                  </c:pt>
                </c:lvl>
                <c:lvl>
                  <c:pt idx="0">
                    <c:v>wnioski</c:v>
                  </c:pt>
                  <c:pt idx="1">
                    <c:v>decyzje 01.06.2015 - 30.06.2015 r.</c:v>
                  </c:pt>
                </c:lvl>
              </c:multiLvlStrCache>
            </c:multiLvlStrRef>
          </c:cat>
          <c:val>
            <c:numRef>
              <c:f>('Meldunek tygodniowy'!$K$305,'Meldunek tygodniowy'!$M$305,'Meldunek tygodniowy'!$O$305,'Meldunek tygodniowy'!$Q$305)</c:f>
              <c:numCache>
                <c:formatCode>#,##0</c:formatCode>
                <c:ptCount val="4"/>
                <c:pt idx="0">
                  <c:v>7118</c:v>
                </c:pt>
                <c:pt idx="1">
                  <c:v>5835</c:v>
                </c:pt>
                <c:pt idx="2">
                  <c:v>304</c:v>
                </c:pt>
                <c:pt idx="3">
                  <c:v>204</c:v>
                </c:pt>
              </c:numCache>
            </c:numRef>
          </c:val>
        </c:ser>
        <c:ser>
          <c:idx val="2"/>
          <c:order val="1"/>
          <c:tx>
            <c:strRef>
              <c:f>'Meldunek tygodniowy'!$G$306</c:f>
              <c:strCache>
                <c:ptCount val="1"/>
                <c:pt idx="0">
                  <c:v>pobyt stały</c:v>
                </c:pt>
              </c:strCache>
            </c:strRef>
          </c:tx>
          <c:spPr>
            <a:solidFill>
              <a:srgbClr val="FFC000"/>
            </a:solidFill>
          </c:spPr>
          <c:invertIfNegative val="0"/>
          <c:cat>
            <c:multiLvlStrRef>
              <c:f>('Meldunek tygodniowy'!$K$303:$K$304,'Meldunek tygodniowy'!$M$303:$M$304,'Meldunek tygodniowy'!$O$303:$O$304,'Meldunek tygodniowy'!$Q$303:$Q$304)</c:f>
              <c:multiLvlStrCache>
                <c:ptCount val="4"/>
                <c:lvl>
                  <c:pt idx="1">
                    <c:v>pozytywne</c:v>
                  </c:pt>
                  <c:pt idx="2">
                    <c:v>negatywne</c:v>
                  </c:pt>
                  <c:pt idx="3">
                    <c:v>umorzenia</c:v>
                  </c:pt>
                </c:lvl>
                <c:lvl>
                  <c:pt idx="0">
                    <c:v>wnioski</c:v>
                  </c:pt>
                  <c:pt idx="1">
                    <c:v>decyzje 01.06.2015 - 30.06.2015 r.</c:v>
                  </c:pt>
                </c:lvl>
              </c:multiLvlStrCache>
            </c:multiLvlStrRef>
          </c:cat>
          <c:val>
            <c:numRef>
              <c:f>('Meldunek tygodniowy'!$K$306,'Meldunek tygodniowy'!$M$306,'Meldunek tygodniowy'!$O$306,'Meldunek tygodniowy'!$Q$306)</c:f>
              <c:numCache>
                <c:formatCode>#,##0</c:formatCode>
                <c:ptCount val="4"/>
                <c:pt idx="0">
                  <c:v>1000</c:v>
                </c:pt>
                <c:pt idx="1">
                  <c:v>960</c:v>
                </c:pt>
                <c:pt idx="2">
                  <c:v>52</c:v>
                </c:pt>
                <c:pt idx="3">
                  <c:v>26</c:v>
                </c:pt>
              </c:numCache>
            </c:numRef>
          </c:val>
        </c:ser>
        <c:ser>
          <c:idx val="4"/>
          <c:order val="2"/>
          <c:tx>
            <c:strRef>
              <c:f>'Meldunek tygodniowy'!$G$307</c:f>
              <c:strCache>
                <c:ptCount val="1"/>
                <c:pt idx="0">
                  <c:v>pobyt rezyd. UE</c:v>
                </c:pt>
              </c:strCache>
            </c:strRef>
          </c:tx>
          <c:spPr>
            <a:solidFill>
              <a:srgbClr val="92D050"/>
            </a:solidFill>
          </c:spPr>
          <c:invertIfNegative val="0"/>
          <c:cat>
            <c:multiLvlStrRef>
              <c:f>('Meldunek tygodniowy'!$K$303:$K$304,'Meldunek tygodniowy'!$M$303:$M$304,'Meldunek tygodniowy'!$O$303:$O$304,'Meldunek tygodniowy'!$Q$303:$Q$304)</c:f>
              <c:multiLvlStrCache>
                <c:ptCount val="4"/>
                <c:lvl>
                  <c:pt idx="1">
                    <c:v>pozytywne</c:v>
                  </c:pt>
                  <c:pt idx="2">
                    <c:v>negatywne</c:v>
                  </c:pt>
                  <c:pt idx="3">
                    <c:v>umorzenia</c:v>
                  </c:pt>
                </c:lvl>
                <c:lvl>
                  <c:pt idx="0">
                    <c:v>wnioski</c:v>
                  </c:pt>
                  <c:pt idx="1">
                    <c:v>decyzje 01.06.2015 - 30.06.2015 r.</c:v>
                  </c:pt>
                </c:lvl>
              </c:multiLvlStrCache>
            </c:multiLvlStrRef>
          </c:cat>
          <c:val>
            <c:numRef>
              <c:f>('Meldunek tygodniowy'!$K$307,'Meldunek tygodniowy'!$M$307,'Meldunek tygodniowy'!$O$307,'Meldunek tygodniowy'!$Q$307)</c:f>
              <c:numCache>
                <c:formatCode>#,##0</c:formatCode>
                <c:ptCount val="4"/>
                <c:pt idx="0">
                  <c:v>241</c:v>
                </c:pt>
                <c:pt idx="1">
                  <c:v>193</c:v>
                </c:pt>
                <c:pt idx="2">
                  <c:v>14</c:v>
                </c:pt>
                <c:pt idx="3">
                  <c:v>27</c:v>
                </c:pt>
              </c:numCache>
            </c:numRef>
          </c:val>
        </c:ser>
        <c:dLbls>
          <c:showLegendKey val="0"/>
          <c:showVal val="0"/>
          <c:showCatName val="0"/>
          <c:showSerName val="0"/>
          <c:showPercent val="0"/>
          <c:showBubbleSize val="0"/>
        </c:dLbls>
        <c:gapWidth val="150"/>
        <c:shape val="box"/>
        <c:axId val="105600128"/>
        <c:axId val="105601664"/>
        <c:axId val="0"/>
      </c:bar3DChart>
      <c:catAx>
        <c:axId val="105600128"/>
        <c:scaling>
          <c:orientation val="minMax"/>
        </c:scaling>
        <c:delete val="0"/>
        <c:axPos val="b"/>
        <c:numFmt formatCode="General" sourceLinked="0"/>
        <c:majorTickMark val="out"/>
        <c:minorTickMark val="none"/>
        <c:tickLblPos val="nextTo"/>
        <c:crossAx val="105601664"/>
        <c:crosses val="autoZero"/>
        <c:auto val="1"/>
        <c:lblAlgn val="ctr"/>
        <c:lblOffset val="100"/>
        <c:noMultiLvlLbl val="0"/>
      </c:catAx>
      <c:valAx>
        <c:axId val="105601664"/>
        <c:scaling>
          <c:orientation val="minMax"/>
        </c:scaling>
        <c:delete val="0"/>
        <c:axPos val="l"/>
        <c:majorGridlines/>
        <c:numFmt formatCode="#,##0" sourceLinked="1"/>
        <c:majorTickMark val="out"/>
        <c:minorTickMark val="none"/>
        <c:tickLblPos val="nextTo"/>
        <c:crossAx val="105600128"/>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71</xdr:row>
      <xdr:rowOff>52389</xdr:rowOff>
    </xdr:from>
    <xdr:to>
      <xdr:col>24</xdr:col>
      <xdr:colOff>19051</xdr:colOff>
      <xdr:row>92</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262</xdr:row>
      <xdr:rowOff>65086</xdr:rowOff>
    </xdr:from>
    <xdr:to>
      <xdr:col>23</xdr:col>
      <xdr:colOff>9525</xdr:colOff>
      <xdr:row>276</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454</xdr:row>
      <xdr:rowOff>0</xdr:rowOff>
    </xdr:from>
    <xdr:to>
      <xdr:col>23</xdr:col>
      <xdr:colOff>1</xdr:colOff>
      <xdr:row>475</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33</xdr:row>
      <xdr:rowOff>142193</xdr:rowOff>
    </xdr:from>
    <xdr:to>
      <xdr:col>23</xdr:col>
      <xdr:colOff>238126</xdr:colOff>
      <xdr:row>52</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309</xdr:row>
      <xdr:rowOff>9526</xdr:rowOff>
    </xdr:from>
    <xdr:to>
      <xdr:col>23</xdr:col>
      <xdr:colOff>9525</xdr:colOff>
      <xdr:row>323</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496</xdr:row>
      <xdr:rowOff>176212</xdr:rowOff>
    </xdr:from>
    <xdr:to>
      <xdr:col>20</xdr:col>
      <xdr:colOff>238125</xdr:colOff>
      <xdr:row>497</xdr:row>
      <xdr:rowOff>0</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178</xdr:row>
      <xdr:rowOff>0</xdr:rowOff>
    </xdr:from>
    <xdr:to>
      <xdr:col>20</xdr:col>
      <xdr:colOff>234084</xdr:colOff>
      <xdr:row>178</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62</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347</xdr:row>
      <xdr:rowOff>0</xdr:rowOff>
    </xdr:from>
    <xdr:to>
      <xdr:col>22</xdr:col>
      <xdr:colOff>266700</xdr:colOff>
      <xdr:row>360</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94</xdr:row>
      <xdr:rowOff>31751</xdr:rowOff>
    </xdr:from>
    <xdr:to>
      <xdr:col>25</xdr:col>
      <xdr:colOff>21167</xdr:colOff>
      <xdr:row>144</xdr:row>
      <xdr:rowOff>21167</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166</xdr:row>
      <xdr:rowOff>0</xdr:rowOff>
    </xdr:from>
    <xdr:to>
      <xdr:col>25</xdr:col>
      <xdr:colOff>10584</xdr:colOff>
      <xdr:row>177</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209</xdr:row>
      <xdr:rowOff>190499</xdr:rowOff>
    </xdr:from>
    <xdr:to>
      <xdr:col>25</xdr:col>
      <xdr:colOff>10584</xdr:colOff>
      <xdr:row>238</xdr:row>
      <xdr:rowOff>169332</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281</xdr:row>
      <xdr:rowOff>0</xdr:rowOff>
    </xdr:from>
    <xdr:to>
      <xdr:col>25</xdr:col>
      <xdr:colOff>10584</xdr:colOff>
      <xdr:row>292</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370</xdr:row>
      <xdr:rowOff>190499</xdr:rowOff>
    </xdr:from>
    <xdr:to>
      <xdr:col>25</xdr:col>
      <xdr:colOff>10584</xdr:colOff>
      <xdr:row>431</xdr:row>
      <xdr:rowOff>0</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480</xdr:row>
      <xdr:rowOff>0</xdr:rowOff>
    </xdr:from>
    <xdr:to>
      <xdr:col>25</xdr:col>
      <xdr:colOff>10584</xdr:colOff>
      <xdr:row>485</xdr:row>
      <xdr:rowOff>179916</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497</xdr:row>
      <xdr:rowOff>0</xdr:rowOff>
    </xdr:from>
    <xdr:to>
      <xdr:col>25</xdr:col>
      <xdr:colOff>10584</xdr:colOff>
      <xdr:row>500</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521</xdr:row>
      <xdr:rowOff>0</xdr:rowOff>
    </xdr:from>
    <xdr:to>
      <xdr:col>25</xdr:col>
      <xdr:colOff>10584</xdr:colOff>
      <xdr:row>526</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531</xdr:row>
      <xdr:rowOff>190499</xdr:rowOff>
    </xdr:from>
    <xdr:to>
      <xdr:col>25</xdr:col>
      <xdr:colOff>10584</xdr:colOff>
      <xdr:row>571</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H579"/>
  <sheetViews>
    <sheetView tabSelected="1" zoomScale="85" zoomScaleNormal="85" zoomScalePageLayoutView="70" workbookViewId="0"/>
  </sheetViews>
  <sheetFormatPr defaultColWidth="4.140625" defaultRowHeight="15" x14ac:dyDescent="0.25"/>
  <cols>
    <col min="1" max="21" width="5" style="3" customWidth="1"/>
    <col min="22" max="22" width="5.7109375" style="3" bestFit="1" customWidth="1"/>
    <col min="23" max="24" width="5" style="3" customWidth="1"/>
    <col min="25" max="25" width="3.85546875" style="6" customWidth="1"/>
    <col min="26" max="16384" width="4.140625" style="3"/>
  </cols>
  <sheetData>
    <row r="1" spans="1:34" x14ac:dyDescent="0.25">
      <c r="T1" s="306"/>
      <c r="U1" s="307"/>
      <c r="V1" s="307"/>
      <c r="W1" s="307"/>
      <c r="X1" s="307"/>
      <c r="Y1" s="307"/>
      <c r="Z1" s="307"/>
      <c r="AA1" s="307"/>
      <c r="AB1" s="307"/>
      <c r="AC1" s="307"/>
      <c r="AD1" s="4"/>
      <c r="AE1" s="4"/>
      <c r="AF1" s="4"/>
      <c r="AG1" s="4"/>
      <c r="AH1" s="4"/>
    </row>
    <row r="2" spans="1:34" x14ac:dyDescent="0.25">
      <c r="Q2" s="5"/>
      <c r="T2" s="307"/>
      <c r="U2" s="307"/>
      <c r="V2" s="307"/>
      <c r="W2" s="307"/>
      <c r="X2" s="307"/>
      <c r="Y2" s="307"/>
      <c r="Z2" s="307"/>
      <c r="AA2" s="307"/>
      <c r="AB2" s="307"/>
      <c r="AC2" s="307"/>
      <c r="AD2" s="4"/>
      <c r="AE2" s="4"/>
      <c r="AF2" s="4"/>
      <c r="AG2" s="4"/>
      <c r="AH2" s="4"/>
    </row>
    <row r="3" spans="1:34" x14ac:dyDescent="0.25">
      <c r="T3" s="307"/>
      <c r="U3" s="307"/>
      <c r="V3" s="307"/>
      <c r="W3" s="307"/>
      <c r="X3" s="307"/>
      <c r="Y3" s="307"/>
      <c r="Z3" s="307"/>
      <c r="AA3" s="307"/>
      <c r="AB3" s="307"/>
      <c r="AC3" s="307"/>
      <c r="AD3" s="4"/>
      <c r="AE3" s="4"/>
      <c r="AF3" s="4"/>
      <c r="AG3" s="4"/>
      <c r="AH3" s="4"/>
    </row>
    <row r="4" spans="1:34" x14ac:dyDescent="0.25">
      <c r="T4" s="307"/>
      <c r="U4" s="307"/>
      <c r="V4" s="307"/>
      <c r="W4" s="307"/>
      <c r="X4" s="307"/>
      <c r="Y4" s="307"/>
      <c r="Z4" s="307"/>
      <c r="AA4" s="307"/>
      <c r="AB4" s="307"/>
      <c r="AC4" s="307"/>
      <c r="AD4" s="4"/>
      <c r="AE4" s="4"/>
      <c r="AF4" s="4"/>
      <c r="AG4" s="4"/>
      <c r="AH4" s="4"/>
    </row>
    <row r="5" spans="1:34" x14ac:dyDescent="0.25">
      <c r="E5" s="235" t="s">
        <v>70</v>
      </c>
      <c r="F5" s="235"/>
      <c r="G5" s="235"/>
      <c r="H5" s="235"/>
      <c r="I5" s="235"/>
      <c r="J5" s="235"/>
      <c r="K5" s="235"/>
      <c r="L5" s="235"/>
      <c r="M5" s="235"/>
      <c r="N5" s="235"/>
      <c r="O5" s="235"/>
      <c r="P5" s="235"/>
      <c r="Q5" s="235"/>
      <c r="T5" s="307"/>
      <c r="U5" s="307"/>
      <c r="V5" s="307"/>
      <c r="W5" s="307"/>
      <c r="X5" s="307"/>
      <c r="Y5" s="307"/>
      <c r="Z5" s="307"/>
      <c r="AA5" s="307"/>
      <c r="AB5" s="307"/>
      <c r="AC5" s="307"/>
      <c r="AD5" s="4"/>
      <c r="AE5" s="4"/>
      <c r="AF5" s="4"/>
      <c r="AG5" s="4"/>
      <c r="AH5" s="4"/>
    </row>
    <row r="6" spans="1:34" x14ac:dyDescent="0.25">
      <c r="E6" s="235"/>
      <c r="F6" s="235"/>
      <c r="G6" s="235"/>
      <c r="H6" s="235"/>
      <c r="I6" s="235"/>
      <c r="J6" s="235"/>
      <c r="K6" s="235"/>
      <c r="L6" s="235"/>
      <c r="M6" s="235"/>
      <c r="N6" s="235"/>
      <c r="O6" s="235"/>
      <c r="P6" s="235"/>
      <c r="Q6" s="235"/>
      <c r="T6" s="307"/>
      <c r="U6" s="307"/>
      <c r="V6" s="307"/>
      <c r="W6" s="307"/>
      <c r="X6" s="307"/>
      <c r="Y6" s="307"/>
      <c r="Z6" s="307"/>
      <c r="AA6" s="307"/>
      <c r="AB6" s="307"/>
      <c r="AC6" s="307"/>
      <c r="AD6" s="4"/>
      <c r="AE6" s="4"/>
      <c r="AF6" s="4"/>
      <c r="AG6" s="4"/>
      <c r="AH6" s="4"/>
    </row>
    <row r="7" spans="1:34" x14ac:dyDescent="0.25">
      <c r="E7" s="235"/>
      <c r="F7" s="235"/>
      <c r="G7" s="235"/>
      <c r="H7" s="235"/>
      <c r="I7" s="235"/>
      <c r="J7" s="235"/>
      <c r="K7" s="235"/>
      <c r="L7" s="235"/>
      <c r="M7" s="235"/>
      <c r="N7" s="235"/>
      <c r="O7" s="235"/>
      <c r="P7" s="235"/>
      <c r="Q7" s="235"/>
      <c r="T7" s="307"/>
      <c r="U7" s="307"/>
      <c r="V7" s="307"/>
      <c r="W7" s="307"/>
      <c r="X7" s="307"/>
      <c r="Y7" s="307"/>
      <c r="Z7" s="307"/>
      <c r="AA7" s="307"/>
      <c r="AB7" s="307"/>
      <c r="AC7" s="307"/>
      <c r="AD7" s="4"/>
      <c r="AE7" s="4"/>
      <c r="AF7" s="4"/>
      <c r="AG7" s="4"/>
      <c r="AH7" s="4"/>
    </row>
    <row r="8" spans="1:34" x14ac:dyDescent="0.25">
      <c r="E8" s="235"/>
      <c r="F8" s="235"/>
      <c r="G8" s="235"/>
      <c r="H8" s="235"/>
      <c r="I8" s="235"/>
      <c r="J8" s="235"/>
      <c r="K8" s="235"/>
      <c r="L8" s="235"/>
      <c r="M8" s="235"/>
      <c r="N8" s="235"/>
      <c r="O8" s="235"/>
      <c r="P8" s="235"/>
      <c r="Q8" s="235"/>
      <c r="T8" s="307"/>
      <c r="U8" s="307"/>
      <c r="V8" s="307"/>
      <c r="W8" s="307"/>
      <c r="X8" s="307"/>
      <c r="Y8" s="307"/>
      <c r="Z8" s="307"/>
      <c r="AA8" s="307"/>
      <c r="AB8" s="307"/>
      <c r="AC8" s="307"/>
      <c r="AD8" s="4"/>
      <c r="AE8" s="4"/>
      <c r="AF8" s="4"/>
      <c r="AG8" s="4"/>
      <c r="AH8" s="4"/>
    </row>
    <row r="9" spans="1:34" ht="19.5" x14ac:dyDescent="0.3">
      <c r="E9" s="217" t="str">
        <f>CONCATENATE("w okresie ",Arkusz18!A2," - ",Arkusz18!B2," r.")</f>
        <v>w okresie 01.06.2015 - 30.06.2015 r.</v>
      </c>
      <c r="F9" s="217"/>
      <c r="G9" s="217"/>
      <c r="H9" s="217"/>
      <c r="I9" s="217"/>
      <c r="J9" s="217"/>
      <c r="K9" s="217"/>
      <c r="L9" s="217"/>
      <c r="M9" s="217"/>
      <c r="N9" s="217"/>
      <c r="O9" s="217"/>
      <c r="P9" s="217"/>
      <c r="Q9" s="217"/>
      <c r="T9" s="307"/>
      <c r="U9" s="307"/>
      <c r="V9" s="307"/>
      <c r="W9" s="307"/>
      <c r="X9" s="307"/>
      <c r="Y9" s="307"/>
      <c r="Z9" s="307"/>
      <c r="AA9" s="307"/>
      <c r="AB9" s="307"/>
      <c r="AC9" s="307"/>
      <c r="AD9" s="4"/>
      <c r="AE9" s="4"/>
      <c r="AF9" s="4"/>
      <c r="AG9" s="4"/>
      <c r="AH9" s="4"/>
    </row>
    <row r="10" spans="1:34" x14ac:dyDescent="0.25">
      <c r="T10" s="307"/>
      <c r="U10" s="307"/>
      <c r="V10" s="307"/>
      <c r="W10" s="307"/>
      <c r="X10" s="307"/>
      <c r="Y10" s="307"/>
      <c r="Z10" s="307"/>
      <c r="AA10" s="307"/>
      <c r="AB10" s="307"/>
      <c r="AC10" s="307"/>
      <c r="AD10" s="4"/>
      <c r="AE10" s="4"/>
      <c r="AF10" s="4"/>
      <c r="AG10" s="4"/>
      <c r="AH10" s="4"/>
    </row>
    <row r="11" spans="1:34" x14ac:dyDescent="0.25">
      <c r="T11" s="307"/>
      <c r="U11" s="307"/>
      <c r="V11" s="307"/>
      <c r="W11" s="307"/>
      <c r="X11" s="307"/>
      <c r="Y11" s="307"/>
      <c r="Z11" s="307"/>
      <c r="AA11" s="307"/>
      <c r="AB11" s="307"/>
      <c r="AC11" s="307"/>
      <c r="AD11" s="4"/>
      <c r="AE11" s="4"/>
      <c r="AF11" s="4"/>
      <c r="AG11" s="4"/>
      <c r="AH11" s="4"/>
    </row>
    <row r="12" spans="1:34" x14ac:dyDescent="0.25">
      <c r="T12" s="307"/>
      <c r="U12" s="307"/>
      <c r="V12" s="307"/>
      <c r="W12" s="307"/>
      <c r="X12" s="307"/>
      <c r="Y12" s="307"/>
      <c r="Z12" s="307"/>
      <c r="AA12" s="307"/>
      <c r="AB12" s="307"/>
      <c r="AC12" s="307"/>
      <c r="AD12" s="4"/>
      <c r="AE12" s="4"/>
      <c r="AF12" s="4"/>
      <c r="AG12" s="4"/>
      <c r="AH12" s="4"/>
    </row>
    <row r="13" spans="1:34" s="63" customFormat="1" x14ac:dyDescent="0.25">
      <c r="T13" s="307"/>
      <c r="U13" s="307"/>
      <c r="V13" s="307"/>
      <c r="W13" s="307"/>
      <c r="X13" s="307"/>
      <c r="Y13" s="307"/>
      <c r="Z13" s="307"/>
      <c r="AA13" s="307"/>
      <c r="AB13" s="307"/>
      <c r="AC13" s="307"/>
      <c r="AD13" s="4"/>
      <c r="AE13" s="4"/>
      <c r="AF13" s="4"/>
      <c r="AG13" s="4"/>
      <c r="AH13" s="4"/>
    </row>
    <row r="14" spans="1:34" s="63" customFormat="1" x14ac:dyDescent="0.25">
      <c r="T14" s="307"/>
      <c r="U14" s="307"/>
      <c r="V14" s="307"/>
      <c r="W14" s="307"/>
      <c r="X14" s="307"/>
      <c r="Y14" s="307"/>
      <c r="Z14" s="307"/>
      <c r="AA14" s="307"/>
      <c r="AB14" s="307"/>
      <c r="AC14" s="307"/>
      <c r="AD14" s="4"/>
      <c r="AE14" s="4"/>
      <c r="AF14" s="4"/>
      <c r="AG14" s="4"/>
      <c r="AH14" s="4"/>
    </row>
    <row r="15" spans="1:34" x14ac:dyDescent="0.25">
      <c r="T15" s="307"/>
      <c r="U15" s="307"/>
      <c r="V15" s="307"/>
      <c r="W15" s="307"/>
      <c r="X15" s="307"/>
      <c r="Y15" s="307"/>
      <c r="Z15" s="307"/>
      <c r="AA15" s="307"/>
      <c r="AB15" s="307"/>
      <c r="AC15" s="307"/>
      <c r="AD15" s="4"/>
      <c r="AE15" s="4"/>
      <c r="AF15" s="4"/>
      <c r="AG15" s="4"/>
      <c r="AH15" s="4"/>
    </row>
    <row r="16" spans="1:34" ht="18" x14ac:dyDescent="0.25">
      <c r="A16" s="8" t="s">
        <v>71</v>
      </c>
      <c r="F16" s="9"/>
      <c r="T16" s="307"/>
      <c r="U16" s="307"/>
      <c r="V16" s="307"/>
      <c r="W16" s="307"/>
      <c r="X16" s="307"/>
      <c r="Y16" s="307"/>
      <c r="Z16" s="307"/>
      <c r="AA16" s="307"/>
      <c r="AB16" s="307"/>
      <c r="AC16" s="307"/>
      <c r="AD16" s="4"/>
      <c r="AE16" s="4"/>
      <c r="AF16" s="4"/>
      <c r="AG16" s="4"/>
      <c r="AH16" s="4"/>
    </row>
    <row r="17" spans="1:34" s="63" customFormat="1" ht="18" x14ac:dyDescent="0.25">
      <c r="A17" s="8"/>
      <c r="F17" s="9"/>
      <c r="T17" s="307"/>
      <c r="U17" s="307"/>
      <c r="V17" s="307"/>
      <c r="W17" s="307"/>
      <c r="X17" s="307"/>
      <c r="Y17" s="307"/>
      <c r="Z17" s="307"/>
      <c r="AA17" s="307"/>
      <c r="AB17" s="307"/>
      <c r="AC17" s="307"/>
      <c r="AD17" s="4"/>
      <c r="AE17" s="4"/>
      <c r="AF17" s="4"/>
      <c r="AG17" s="4"/>
      <c r="AH17" s="4"/>
    </row>
    <row r="18" spans="1:34" x14ac:dyDescent="0.25">
      <c r="F18" s="9"/>
      <c r="T18" s="307"/>
      <c r="U18" s="307"/>
      <c r="V18" s="307"/>
      <c r="W18" s="307"/>
      <c r="X18" s="307"/>
      <c r="Y18" s="307"/>
      <c r="Z18" s="307"/>
      <c r="AA18" s="307"/>
      <c r="AB18" s="307"/>
      <c r="AC18" s="307"/>
      <c r="AD18" s="4"/>
      <c r="AE18" s="4"/>
      <c r="AF18" s="4"/>
      <c r="AG18" s="4"/>
      <c r="AH18" s="4"/>
    </row>
    <row r="19" spans="1:34" x14ac:dyDescent="0.25">
      <c r="A19" s="236" t="s">
        <v>2</v>
      </c>
      <c r="B19" s="236"/>
      <c r="C19" s="236"/>
      <c r="D19" s="236"/>
      <c r="E19" s="236"/>
      <c r="F19" s="236"/>
      <c r="G19" s="236"/>
      <c r="H19" s="236"/>
      <c r="I19" s="236"/>
      <c r="J19" s="236"/>
      <c r="K19" s="236"/>
      <c r="L19" s="236"/>
      <c r="M19" s="236"/>
      <c r="N19" s="236"/>
      <c r="O19" s="236"/>
      <c r="P19" s="236"/>
      <c r="Q19" s="236"/>
      <c r="R19" s="236"/>
      <c r="S19" s="236"/>
      <c r="T19" s="236"/>
      <c r="U19" s="236"/>
    </row>
    <row r="20" spans="1:34" s="63" customFormat="1" x14ac:dyDescent="0.25">
      <c r="A20" s="62"/>
      <c r="B20" s="62"/>
      <c r="C20" s="62"/>
      <c r="D20" s="62"/>
      <c r="E20" s="62"/>
      <c r="F20" s="62"/>
      <c r="G20" s="62"/>
      <c r="H20" s="62"/>
      <c r="I20" s="62"/>
      <c r="J20" s="62"/>
      <c r="K20" s="62"/>
      <c r="L20" s="62"/>
      <c r="M20" s="62"/>
      <c r="N20" s="62"/>
      <c r="O20" s="62"/>
      <c r="P20" s="62"/>
      <c r="Q20" s="62"/>
      <c r="R20" s="62"/>
      <c r="S20" s="62"/>
      <c r="T20" s="62"/>
      <c r="U20" s="62"/>
      <c r="Y20" s="6"/>
    </row>
    <row r="21" spans="1:34" x14ac:dyDescent="0.25">
      <c r="A21" s="10"/>
      <c r="B21" s="10"/>
      <c r="C21" s="10"/>
      <c r="D21" s="10"/>
      <c r="E21" s="10"/>
      <c r="F21" s="10"/>
      <c r="G21" s="10"/>
      <c r="H21" s="10"/>
      <c r="I21" s="10"/>
      <c r="J21" s="10"/>
      <c r="K21" s="10"/>
      <c r="L21" s="10"/>
      <c r="M21" s="10"/>
      <c r="N21" s="10"/>
      <c r="O21" s="10"/>
      <c r="P21" s="10"/>
      <c r="Q21" s="10"/>
      <c r="R21" s="10"/>
      <c r="S21" s="10"/>
      <c r="T21" s="10"/>
      <c r="U21" s="10"/>
    </row>
    <row r="22" spans="1:34" ht="15.75" thickBot="1" x14ac:dyDescent="0.3">
      <c r="A22" s="10"/>
      <c r="B22" s="10"/>
      <c r="C22" s="10"/>
      <c r="D22" s="10"/>
      <c r="E22" s="10"/>
      <c r="F22" s="10"/>
      <c r="G22" s="10"/>
      <c r="H22" s="10"/>
      <c r="I22" s="10"/>
      <c r="J22" s="10"/>
      <c r="K22" s="10"/>
      <c r="L22" s="10"/>
      <c r="M22" s="10"/>
      <c r="N22" s="10"/>
      <c r="O22" s="10"/>
      <c r="P22" s="10"/>
      <c r="Q22" s="10"/>
      <c r="R22" s="10"/>
      <c r="S22" s="10"/>
      <c r="T22" s="10"/>
      <c r="U22" s="10"/>
    </row>
    <row r="23" spans="1:34" x14ac:dyDescent="0.25">
      <c r="C23" s="133" t="s">
        <v>0</v>
      </c>
      <c r="D23" s="134"/>
      <c r="E23" s="134"/>
      <c r="F23" s="134"/>
      <c r="G23" s="127" t="str">
        <f>CONCATENATE(Arkusz18!A2," - ",Arkusz18!B2," r.")</f>
        <v>01.06.2015 - 30.06.2015 r.</v>
      </c>
      <c r="H23" s="128"/>
      <c r="I23" s="128"/>
      <c r="J23" s="128"/>
      <c r="K23" s="128"/>
      <c r="L23" s="128"/>
      <c r="M23" s="128"/>
      <c r="N23" s="128"/>
      <c r="O23" s="128"/>
      <c r="P23" s="128"/>
      <c r="Q23" s="128"/>
      <c r="R23" s="128"/>
      <c r="S23" s="128"/>
      <c r="T23" s="128"/>
      <c r="U23" s="128"/>
      <c r="V23" s="129"/>
    </row>
    <row r="24" spans="1:34" x14ac:dyDescent="0.25">
      <c r="C24" s="135"/>
      <c r="D24" s="136"/>
      <c r="E24" s="136"/>
      <c r="F24" s="136"/>
      <c r="G24" s="121" t="s">
        <v>32</v>
      </c>
      <c r="H24" s="125"/>
      <c r="I24" s="125"/>
      <c r="J24" s="126"/>
      <c r="K24" s="121" t="s">
        <v>33</v>
      </c>
      <c r="L24" s="125"/>
      <c r="M24" s="125"/>
      <c r="N24" s="126"/>
      <c r="O24" s="121" t="s">
        <v>110</v>
      </c>
      <c r="P24" s="125"/>
      <c r="Q24" s="125"/>
      <c r="R24" s="126"/>
      <c r="S24" s="121" t="s">
        <v>57</v>
      </c>
      <c r="T24" s="125"/>
      <c r="U24" s="125"/>
      <c r="V24" s="122"/>
    </row>
    <row r="25" spans="1:34" ht="15" customHeight="1" x14ac:dyDescent="0.25">
      <c r="C25" s="135"/>
      <c r="D25" s="136"/>
      <c r="E25" s="136"/>
      <c r="F25" s="136"/>
      <c r="G25" s="123" t="s">
        <v>31</v>
      </c>
      <c r="H25" s="124"/>
      <c r="I25" s="121" t="s">
        <v>10</v>
      </c>
      <c r="J25" s="126"/>
      <c r="K25" s="123" t="s">
        <v>34</v>
      </c>
      <c r="L25" s="124"/>
      <c r="M25" s="121" t="s">
        <v>10</v>
      </c>
      <c r="N25" s="126"/>
      <c r="O25" s="123" t="s">
        <v>31</v>
      </c>
      <c r="P25" s="124"/>
      <c r="Q25" s="121" t="s">
        <v>10</v>
      </c>
      <c r="R25" s="126"/>
      <c r="S25" s="123" t="s">
        <v>31</v>
      </c>
      <c r="T25" s="124"/>
      <c r="U25" s="121" t="s">
        <v>10</v>
      </c>
      <c r="V25" s="122"/>
    </row>
    <row r="26" spans="1:34" x14ac:dyDescent="0.25">
      <c r="C26" s="171" t="str">
        <f>Arkusz2!B2</f>
        <v>ROSJA</v>
      </c>
      <c r="D26" s="172"/>
      <c r="E26" s="172"/>
      <c r="F26" s="172"/>
      <c r="G26" s="140">
        <f>Arkusz2!F2</f>
        <v>167</v>
      </c>
      <c r="H26" s="142"/>
      <c r="I26" s="140">
        <f>Arkusz2!F8</f>
        <v>446</v>
      </c>
      <c r="J26" s="142"/>
      <c r="K26" s="140">
        <f>Arkusz2!F14</f>
        <v>18</v>
      </c>
      <c r="L26" s="142"/>
      <c r="M26" s="140">
        <f>Arkusz2!F20</f>
        <v>53</v>
      </c>
      <c r="N26" s="142"/>
      <c r="O26" s="140">
        <f>Arkusz2!F26</f>
        <v>9</v>
      </c>
      <c r="P26" s="142"/>
      <c r="Q26" s="140">
        <f>Arkusz2!F32</f>
        <v>16</v>
      </c>
      <c r="R26" s="142"/>
      <c r="S26" s="140">
        <f>SUM(G26,K26,O26)</f>
        <v>194</v>
      </c>
      <c r="T26" s="142"/>
      <c r="U26" s="140">
        <f>SUM(I26,M26,Q26)</f>
        <v>515</v>
      </c>
      <c r="V26" s="141"/>
    </row>
    <row r="27" spans="1:34" x14ac:dyDescent="0.25">
      <c r="C27" s="86" t="str">
        <f>Arkusz2!B3</f>
        <v>UKRAINA</v>
      </c>
      <c r="D27" s="87"/>
      <c r="E27" s="87"/>
      <c r="F27" s="87"/>
      <c r="G27" s="137">
        <f>Arkusz2!F3</f>
        <v>86</v>
      </c>
      <c r="H27" s="139"/>
      <c r="I27" s="137">
        <f>Arkusz2!F9</f>
        <v>155</v>
      </c>
      <c r="J27" s="139"/>
      <c r="K27" s="137">
        <f>Arkusz2!F15</f>
        <v>25</v>
      </c>
      <c r="L27" s="139"/>
      <c r="M27" s="137">
        <f>Arkusz2!F21</f>
        <v>50</v>
      </c>
      <c r="N27" s="139"/>
      <c r="O27" s="137">
        <f>Arkusz2!F27</f>
        <v>7</v>
      </c>
      <c r="P27" s="139"/>
      <c r="Q27" s="137">
        <f>Arkusz2!F33</f>
        <v>14</v>
      </c>
      <c r="R27" s="139"/>
      <c r="S27" s="137">
        <f t="shared" ref="S27:S31" si="0">SUM(G27,K27,O27)</f>
        <v>118</v>
      </c>
      <c r="T27" s="139"/>
      <c r="U27" s="137">
        <f t="shared" ref="U27:U31" si="1">SUM(I27,M27,Q27)</f>
        <v>219</v>
      </c>
      <c r="V27" s="138"/>
    </row>
    <row r="28" spans="1:34" x14ac:dyDescent="0.25">
      <c r="C28" s="171" t="str">
        <f>Arkusz2!B4</f>
        <v>GRUZJA</v>
      </c>
      <c r="D28" s="172"/>
      <c r="E28" s="172"/>
      <c r="F28" s="172"/>
      <c r="G28" s="140">
        <f>Arkusz2!F4</f>
        <v>9</v>
      </c>
      <c r="H28" s="142"/>
      <c r="I28" s="140">
        <f>Arkusz2!F10</f>
        <v>25</v>
      </c>
      <c r="J28" s="142"/>
      <c r="K28" s="140">
        <f>Arkusz2!F16</f>
        <v>2</v>
      </c>
      <c r="L28" s="142"/>
      <c r="M28" s="140">
        <f>Arkusz2!F22</f>
        <v>2</v>
      </c>
      <c r="N28" s="142"/>
      <c r="O28" s="140">
        <f>Arkusz2!F28</f>
        <v>6</v>
      </c>
      <c r="P28" s="142"/>
      <c r="Q28" s="140">
        <f>Arkusz2!F34</f>
        <v>12</v>
      </c>
      <c r="R28" s="142"/>
      <c r="S28" s="140">
        <f t="shared" si="0"/>
        <v>17</v>
      </c>
      <c r="T28" s="142"/>
      <c r="U28" s="140">
        <f t="shared" si="1"/>
        <v>39</v>
      </c>
      <c r="V28" s="141"/>
    </row>
    <row r="29" spans="1:34" x14ac:dyDescent="0.25">
      <c r="C29" s="86" t="str">
        <f>Arkusz2!B5</f>
        <v>TADŻYKISTAN</v>
      </c>
      <c r="D29" s="87"/>
      <c r="E29" s="87"/>
      <c r="F29" s="87"/>
      <c r="G29" s="137">
        <f>Arkusz2!F5</f>
        <v>6</v>
      </c>
      <c r="H29" s="139"/>
      <c r="I29" s="137">
        <f>Arkusz2!F11</f>
        <v>18</v>
      </c>
      <c r="J29" s="139"/>
      <c r="K29" s="137">
        <f>Arkusz2!F17</f>
        <v>0</v>
      </c>
      <c r="L29" s="139"/>
      <c r="M29" s="137">
        <f>Arkusz2!F23</f>
        <v>0</v>
      </c>
      <c r="N29" s="139"/>
      <c r="O29" s="137">
        <f>Arkusz2!F29</f>
        <v>1</v>
      </c>
      <c r="P29" s="139"/>
      <c r="Q29" s="137">
        <f>Arkusz2!F35</f>
        <v>1</v>
      </c>
      <c r="R29" s="139"/>
      <c r="S29" s="137">
        <f t="shared" si="0"/>
        <v>7</v>
      </c>
      <c r="T29" s="139"/>
      <c r="U29" s="137">
        <f t="shared" si="1"/>
        <v>19</v>
      </c>
      <c r="V29" s="138"/>
    </row>
    <row r="30" spans="1:34" x14ac:dyDescent="0.25">
      <c r="C30" s="171" t="str">
        <f>Arkusz2!B6</f>
        <v>SYRIA</v>
      </c>
      <c r="D30" s="172"/>
      <c r="E30" s="172"/>
      <c r="F30" s="172"/>
      <c r="G30" s="140">
        <f>Arkusz2!F6</f>
        <v>8</v>
      </c>
      <c r="H30" s="142"/>
      <c r="I30" s="140">
        <f>Arkusz2!F12</f>
        <v>10</v>
      </c>
      <c r="J30" s="142"/>
      <c r="K30" s="140">
        <f>Arkusz2!F18</f>
        <v>0</v>
      </c>
      <c r="L30" s="142"/>
      <c r="M30" s="140">
        <f>Arkusz2!F24</f>
        <v>0</v>
      </c>
      <c r="N30" s="142"/>
      <c r="O30" s="140">
        <f>Arkusz2!F30</f>
        <v>0</v>
      </c>
      <c r="P30" s="142"/>
      <c r="Q30" s="140">
        <f>Arkusz2!F36</f>
        <v>0</v>
      </c>
      <c r="R30" s="142"/>
      <c r="S30" s="140">
        <f t="shared" si="0"/>
        <v>8</v>
      </c>
      <c r="T30" s="142"/>
      <c r="U30" s="140">
        <f t="shared" si="1"/>
        <v>10</v>
      </c>
      <c r="V30" s="141"/>
    </row>
    <row r="31" spans="1:34" ht="15.75" thickBot="1" x14ac:dyDescent="0.3">
      <c r="C31" s="143" t="str">
        <f>Arkusz2!B7</f>
        <v>Pozostałe</v>
      </c>
      <c r="D31" s="144"/>
      <c r="E31" s="144"/>
      <c r="F31" s="144"/>
      <c r="G31" s="130">
        <f>Arkusz2!F7</f>
        <v>37</v>
      </c>
      <c r="H31" s="132"/>
      <c r="I31" s="130">
        <f>Arkusz2!F13</f>
        <v>47</v>
      </c>
      <c r="J31" s="132"/>
      <c r="K31" s="130">
        <f>Arkusz2!F19</f>
        <v>5</v>
      </c>
      <c r="L31" s="132"/>
      <c r="M31" s="130">
        <f>Arkusz2!F25</f>
        <v>5</v>
      </c>
      <c r="N31" s="132"/>
      <c r="O31" s="130">
        <f>Arkusz2!F31</f>
        <v>5</v>
      </c>
      <c r="P31" s="132"/>
      <c r="Q31" s="130">
        <f>Arkusz2!F37</f>
        <v>8</v>
      </c>
      <c r="R31" s="132"/>
      <c r="S31" s="130">
        <f t="shared" si="0"/>
        <v>47</v>
      </c>
      <c r="T31" s="132"/>
      <c r="U31" s="130">
        <f t="shared" si="1"/>
        <v>60</v>
      </c>
      <c r="V31" s="131"/>
    </row>
    <row r="32" spans="1:34" ht="15.75" thickBot="1" x14ac:dyDescent="0.3">
      <c r="C32" s="173" t="s">
        <v>1</v>
      </c>
      <c r="D32" s="174"/>
      <c r="E32" s="174"/>
      <c r="F32" s="174"/>
      <c r="G32" s="215">
        <f>SUM(G26:G31)</f>
        <v>313</v>
      </c>
      <c r="H32" s="216"/>
      <c r="I32" s="215">
        <f>SUM(I26:I31)</f>
        <v>701</v>
      </c>
      <c r="J32" s="216"/>
      <c r="K32" s="215">
        <f>SUM(K26:K31)</f>
        <v>50</v>
      </c>
      <c r="L32" s="216"/>
      <c r="M32" s="215">
        <f>SUM(M26:M31)</f>
        <v>110</v>
      </c>
      <c r="N32" s="216"/>
      <c r="O32" s="215">
        <f>SUM(O26:O31)</f>
        <v>28</v>
      </c>
      <c r="P32" s="216"/>
      <c r="Q32" s="215">
        <f>SUM(Q26:Q31)</f>
        <v>51</v>
      </c>
      <c r="R32" s="216"/>
      <c r="S32" s="215">
        <f>SUM(S26:S31)</f>
        <v>391</v>
      </c>
      <c r="T32" s="216"/>
      <c r="U32" s="215">
        <f>SUM(U26:U31)</f>
        <v>862</v>
      </c>
      <c r="V32" s="234"/>
    </row>
    <row r="33" spans="3:25" s="63" customFormat="1" x14ac:dyDescent="0.25">
      <c r="C33" s="308"/>
      <c r="D33" s="308"/>
      <c r="E33" s="308"/>
      <c r="F33" s="308"/>
      <c r="G33" s="309"/>
      <c r="H33" s="309"/>
      <c r="I33" s="309"/>
      <c r="J33" s="309"/>
      <c r="K33" s="309"/>
      <c r="L33" s="309"/>
      <c r="M33" s="309"/>
      <c r="N33" s="309"/>
      <c r="O33" s="309"/>
      <c r="P33" s="309"/>
      <c r="Q33" s="309"/>
      <c r="R33" s="309"/>
      <c r="S33" s="309"/>
      <c r="T33" s="309"/>
      <c r="U33" s="309"/>
      <c r="V33" s="309"/>
      <c r="Y33" s="6"/>
    </row>
    <row r="37" spans="3:25" x14ac:dyDescent="0.25">
      <c r="M37" s="11"/>
      <c r="N37" s="11"/>
      <c r="O37" s="11"/>
      <c r="P37" s="11"/>
      <c r="Q37" s="11"/>
      <c r="R37" s="11"/>
      <c r="S37" s="11"/>
    </row>
    <row r="38" spans="3:25" x14ac:dyDescent="0.25">
      <c r="M38" s="11"/>
      <c r="N38" s="11"/>
      <c r="O38" s="11"/>
      <c r="P38" s="11"/>
      <c r="Q38" s="11"/>
      <c r="R38" s="11"/>
      <c r="S38" s="11"/>
    </row>
    <row r="39" spans="3:25" x14ac:dyDescent="0.25">
      <c r="M39" s="11"/>
      <c r="N39" s="11"/>
      <c r="O39" s="11"/>
      <c r="P39" s="11"/>
      <c r="Q39" s="11"/>
      <c r="R39" s="11"/>
      <c r="S39" s="11"/>
    </row>
    <row r="40" spans="3:25" x14ac:dyDescent="0.25">
      <c r="M40" s="11"/>
      <c r="N40" s="11"/>
      <c r="O40" s="11"/>
      <c r="P40" s="11"/>
      <c r="Q40" s="11"/>
      <c r="R40" s="11"/>
      <c r="S40" s="11"/>
    </row>
    <row r="41" spans="3:25" x14ac:dyDescent="0.25">
      <c r="M41" s="11"/>
      <c r="N41" s="11"/>
      <c r="O41" s="11"/>
      <c r="P41" s="11"/>
      <c r="Q41" s="11"/>
      <c r="R41" s="11"/>
      <c r="S41" s="11"/>
    </row>
    <row r="42" spans="3:25" x14ac:dyDescent="0.25">
      <c r="M42" s="11"/>
      <c r="N42" s="11"/>
      <c r="O42" s="11"/>
      <c r="P42" s="11"/>
      <c r="Q42" s="11"/>
      <c r="R42" s="11"/>
      <c r="S42" s="11"/>
    </row>
    <row r="43" spans="3:25" x14ac:dyDescent="0.25">
      <c r="M43" s="11"/>
      <c r="N43" s="11"/>
      <c r="O43" s="11"/>
      <c r="P43" s="11"/>
      <c r="Q43" s="11"/>
      <c r="R43" s="11"/>
      <c r="S43" s="11"/>
    </row>
    <row r="44" spans="3:25" x14ac:dyDescent="0.25">
      <c r="M44" s="11"/>
      <c r="N44" s="11"/>
      <c r="O44" s="11"/>
      <c r="P44" s="11"/>
      <c r="Q44" s="11"/>
      <c r="R44" s="11"/>
      <c r="S44" s="11"/>
    </row>
    <row r="45" spans="3:25" x14ac:dyDescent="0.25">
      <c r="D45" s="214"/>
      <c r="E45" s="214"/>
    </row>
    <row r="49" spans="1:25" x14ac:dyDescent="0.25">
      <c r="A49" s="7"/>
      <c r="B49" s="7"/>
      <c r="C49" s="7"/>
      <c r="D49" s="7"/>
      <c r="E49" s="7"/>
      <c r="F49" s="7"/>
      <c r="G49" s="7"/>
      <c r="H49" s="7"/>
      <c r="I49" s="7"/>
      <c r="J49" s="7"/>
      <c r="K49" s="7"/>
      <c r="L49" s="7"/>
      <c r="M49" s="7"/>
      <c r="N49" s="7"/>
      <c r="O49" s="7"/>
      <c r="P49" s="7"/>
      <c r="Q49" s="7"/>
      <c r="R49" s="7"/>
      <c r="S49" s="7"/>
    </row>
    <row r="55" spans="1:25" s="63" customFormat="1" x14ac:dyDescent="0.25">
      <c r="Y55" s="6"/>
    </row>
    <row r="56" spans="1:25" ht="15.75" thickBot="1" x14ac:dyDescent="0.3"/>
    <row r="57" spans="1:25" x14ac:dyDescent="0.25">
      <c r="C57" s="133" t="s">
        <v>0</v>
      </c>
      <c r="D57" s="134"/>
      <c r="E57" s="134"/>
      <c r="F57" s="134"/>
      <c r="G57" s="199" t="str">
        <f>CONCATENATE(Arkusz18!C2," - ",Arkusz18!B2," r.")</f>
        <v>01.01.2015 - 30.06.2015 r.</v>
      </c>
      <c r="H57" s="199"/>
      <c r="I57" s="199"/>
      <c r="J57" s="199"/>
      <c r="K57" s="199"/>
      <c r="L57" s="199"/>
      <c r="M57" s="199"/>
      <c r="N57" s="199"/>
      <c r="O57" s="199"/>
      <c r="P57" s="199"/>
      <c r="Q57" s="199"/>
      <c r="R57" s="199"/>
      <c r="S57" s="199"/>
      <c r="T57" s="199"/>
      <c r="U57" s="199"/>
      <c r="V57" s="200"/>
    </row>
    <row r="58" spans="1:25" x14ac:dyDescent="0.25">
      <c r="C58" s="135"/>
      <c r="D58" s="136"/>
      <c r="E58" s="136"/>
      <c r="F58" s="136"/>
      <c r="G58" s="136" t="s">
        <v>32</v>
      </c>
      <c r="H58" s="136"/>
      <c r="I58" s="136"/>
      <c r="J58" s="136"/>
      <c r="K58" s="136" t="s">
        <v>33</v>
      </c>
      <c r="L58" s="136"/>
      <c r="M58" s="136"/>
      <c r="N58" s="136"/>
      <c r="O58" s="136" t="s">
        <v>149</v>
      </c>
      <c r="P58" s="136"/>
      <c r="Q58" s="136"/>
      <c r="R58" s="136"/>
      <c r="S58" s="136" t="s">
        <v>57</v>
      </c>
      <c r="T58" s="136"/>
      <c r="U58" s="136"/>
      <c r="V58" s="237"/>
    </row>
    <row r="59" spans="1:25" x14ac:dyDescent="0.25">
      <c r="C59" s="135"/>
      <c r="D59" s="136"/>
      <c r="E59" s="136"/>
      <c r="F59" s="136"/>
      <c r="G59" s="231" t="s">
        <v>31</v>
      </c>
      <c r="H59" s="231"/>
      <c r="I59" s="136" t="s">
        <v>10</v>
      </c>
      <c r="J59" s="136"/>
      <c r="K59" s="231" t="s">
        <v>34</v>
      </c>
      <c r="L59" s="231"/>
      <c r="M59" s="136" t="s">
        <v>10</v>
      </c>
      <c r="N59" s="136"/>
      <c r="O59" s="231" t="s">
        <v>31</v>
      </c>
      <c r="P59" s="231"/>
      <c r="Q59" s="136" t="s">
        <v>10</v>
      </c>
      <c r="R59" s="136"/>
      <c r="S59" s="231" t="s">
        <v>31</v>
      </c>
      <c r="T59" s="231"/>
      <c r="U59" s="136" t="s">
        <v>10</v>
      </c>
      <c r="V59" s="237"/>
    </row>
    <row r="60" spans="1:25" x14ac:dyDescent="0.25">
      <c r="C60" s="171" t="str">
        <f>Arkusz3!B2</f>
        <v>ROSJA</v>
      </c>
      <c r="D60" s="172"/>
      <c r="E60" s="172"/>
      <c r="F60" s="172"/>
      <c r="G60" s="152">
        <f>Arkusz3!F2</f>
        <v>667</v>
      </c>
      <c r="H60" s="152"/>
      <c r="I60" s="152">
        <f>Arkusz3!F8</f>
        <v>1712</v>
      </c>
      <c r="J60" s="152"/>
      <c r="K60" s="152">
        <f>Arkusz3!F14</f>
        <v>91</v>
      </c>
      <c r="L60" s="152"/>
      <c r="M60" s="152">
        <f>Arkusz3!F20</f>
        <v>229</v>
      </c>
      <c r="N60" s="152"/>
      <c r="O60" s="152">
        <f>Arkusz3!F26</f>
        <v>94</v>
      </c>
      <c r="P60" s="152"/>
      <c r="Q60" s="152">
        <f>Arkusz3!F32</f>
        <v>216</v>
      </c>
      <c r="R60" s="152"/>
      <c r="S60" s="152">
        <f>SUM(G60,K60,O60)</f>
        <v>852</v>
      </c>
      <c r="T60" s="152"/>
      <c r="U60" s="152">
        <f>SUM(I60,M60,Q60)</f>
        <v>2157</v>
      </c>
      <c r="V60" s="238"/>
    </row>
    <row r="61" spans="1:25" x14ac:dyDescent="0.25">
      <c r="C61" s="86" t="str">
        <f>Arkusz3!B3</f>
        <v>UKRAINA</v>
      </c>
      <c r="D61" s="87"/>
      <c r="E61" s="87"/>
      <c r="F61" s="87"/>
      <c r="G61" s="230">
        <f>Arkusz3!F3</f>
        <v>598</v>
      </c>
      <c r="H61" s="230"/>
      <c r="I61" s="230">
        <f>Arkusz3!F9</f>
        <v>1046</v>
      </c>
      <c r="J61" s="230"/>
      <c r="K61" s="230">
        <f>Arkusz3!F15</f>
        <v>107</v>
      </c>
      <c r="L61" s="230"/>
      <c r="M61" s="230">
        <f>Arkusz3!F21</f>
        <v>238</v>
      </c>
      <c r="N61" s="230"/>
      <c r="O61" s="230">
        <f>Arkusz3!F27</f>
        <v>46</v>
      </c>
      <c r="P61" s="230"/>
      <c r="Q61" s="230">
        <f>Arkusz3!F33</f>
        <v>61</v>
      </c>
      <c r="R61" s="230"/>
      <c r="S61" s="230">
        <f t="shared" ref="S61:S65" si="2">SUM(G61,K61,O61)</f>
        <v>751</v>
      </c>
      <c r="T61" s="230"/>
      <c r="U61" s="230">
        <f t="shared" ref="U61:U65" si="3">SUM(I61,M61,Q61)</f>
        <v>1345</v>
      </c>
      <c r="V61" s="239"/>
    </row>
    <row r="62" spans="1:25" x14ac:dyDescent="0.25">
      <c r="C62" s="171" t="str">
        <f>Arkusz3!B4</f>
        <v>GRUZJA</v>
      </c>
      <c r="D62" s="172"/>
      <c r="E62" s="172"/>
      <c r="F62" s="172"/>
      <c r="G62" s="152">
        <f>Arkusz3!F4</f>
        <v>53</v>
      </c>
      <c r="H62" s="152"/>
      <c r="I62" s="152">
        <f>Arkusz3!F10</f>
        <v>122</v>
      </c>
      <c r="J62" s="152"/>
      <c r="K62" s="152">
        <f>Arkusz3!F16</f>
        <v>15</v>
      </c>
      <c r="L62" s="152"/>
      <c r="M62" s="152">
        <f>Arkusz3!F22</f>
        <v>36</v>
      </c>
      <c r="N62" s="152"/>
      <c r="O62" s="152">
        <f>Arkusz3!F28</f>
        <v>27</v>
      </c>
      <c r="P62" s="152"/>
      <c r="Q62" s="152">
        <f>Arkusz3!F34</f>
        <v>50</v>
      </c>
      <c r="R62" s="152"/>
      <c r="S62" s="152">
        <f t="shared" si="2"/>
        <v>95</v>
      </c>
      <c r="T62" s="152"/>
      <c r="U62" s="152">
        <f t="shared" si="3"/>
        <v>208</v>
      </c>
      <c r="V62" s="238"/>
    </row>
    <row r="63" spans="1:25" x14ac:dyDescent="0.25">
      <c r="C63" s="86" t="str">
        <f>Arkusz3!B5</f>
        <v>TADŻYKISTAN</v>
      </c>
      <c r="D63" s="87"/>
      <c r="E63" s="87"/>
      <c r="F63" s="87"/>
      <c r="G63" s="230">
        <f>Arkusz3!F5</f>
        <v>41</v>
      </c>
      <c r="H63" s="230"/>
      <c r="I63" s="230">
        <f>Arkusz3!F11</f>
        <v>91</v>
      </c>
      <c r="J63" s="230"/>
      <c r="K63" s="230">
        <f>Arkusz3!F17</f>
        <v>0</v>
      </c>
      <c r="L63" s="230"/>
      <c r="M63" s="230">
        <f>Arkusz3!F23</f>
        <v>0</v>
      </c>
      <c r="N63" s="230"/>
      <c r="O63" s="230">
        <f>Arkusz3!F29</f>
        <v>7</v>
      </c>
      <c r="P63" s="230"/>
      <c r="Q63" s="230">
        <f>Arkusz3!F35</f>
        <v>12</v>
      </c>
      <c r="R63" s="230"/>
      <c r="S63" s="230">
        <f t="shared" si="2"/>
        <v>48</v>
      </c>
      <c r="T63" s="230"/>
      <c r="U63" s="230">
        <f t="shared" si="3"/>
        <v>103</v>
      </c>
      <c r="V63" s="239"/>
    </row>
    <row r="64" spans="1:25" x14ac:dyDescent="0.25">
      <c r="C64" s="171" t="str">
        <f>Arkusz3!B6</f>
        <v>SYRIA</v>
      </c>
      <c r="D64" s="172"/>
      <c r="E64" s="172"/>
      <c r="F64" s="172"/>
      <c r="G64" s="152">
        <f>Arkusz3!F6</f>
        <v>44</v>
      </c>
      <c r="H64" s="152"/>
      <c r="I64" s="152">
        <f>Arkusz3!F12</f>
        <v>56</v>
      </c>
      <c r="J64" s="152"/>
      <c r="K64" s="152">
        <f>Arkusz3!F18</f>
        <v>1</v>
      </c>
      <c r="L64" s="152"/>
      <c r="M64" s="152">
        <f>Arkusz3!F24</f>
        <v>1</v>
      </c>
      <c r="N64" s="152"/>
      <c r="O64" s="152">
        <f>Arkusz3!F30</f>
        <v>5</v>
      </c>
      <c r="P64" s="152"/>
      <c r="Q64" s="152">
        <f>Arkusz3!F36</f>
        <v>5</v>
      </c>
      <c r="R64" s="152"/>
      <c r="S64" s="152">
        <f t="shared" si="2"/>
        <v>50</v>
      </c>
      <c r="T64" s="152"/>
      <c r="U64" s="152">
        <f t="shared" si="3"/>
        <v>62</v>
      </c>
      <c r="V64" s="238"/>
    </row>
    <row r="65" spans="1:26" ht="15.75" thickBot="1" x14ac:dyDescent="0.3">
      <c r="C65" s="143" t="str">
        <f>Arkusz3!B7</f>
        <v>Pozostałe</v>
      </c>
      <c r="D65" s="144"/>
      <c r="E65" s="144"/>
      <c r="F65" s="144"/>
      <c r="G65" s="232">
        <f>Arkusz3!F7</f>
        <v>172</v>
      </c>
      <c r="H65" s="232"/>
      <c r="I65" s="232">
        <f>Arkusz3!F13</f>
        <v>246</v>
      </c>
      <c r="J65" s="232"/>
      <c r="K65" s="232">
        <f>Arkusz3!F19</f>
        <v>40</v>
      </c>
      <c r="L65" s="232"/>
      <c r="M65" s="232">
        <f>Arkusz3!F25</f>
        <v>49</v>
      </c>
      <c r="N65" s="232"/>
      <c r="O65" s="232">
        <f>Arkusz3!F31</f>
        <v>16</v>
      </c>
      <c r="P65" s="232"/>
      <c r="Q65" s="232">
        <f>Arkusz3!F37</f>
        <v>29</v>
      </c>
      <c r="R65" s="232"/>
      <c r="S65" s="232">
        <f t="shared" si="2"/>
        <v>228</v>
      </c>
      <c r="T65" s="232"/>
      <c r="U65" s="232">
        <f t="shared" si="3"/>
        <v>324</v>
      </c>
      <c r="V65" s="233"/>
    </row>
    <row r="66" spans="1:26" ht="15.75" thickBot="1" x14ac:dyDescent="0.3">
      <c r="C66" s="145" t="s">
        <v>1</v>
      </c>
      <c r="D66" s="146"/>
      <c r="E66" s="146"/>
      <c r="F66" s="146"/>
      <c r="G66" s="153">
        <f>SUM(G60:G65)</f>
        <v>1575</v>
      </c>
      <c r="H66" s="153"/>
      <c r="I66" s="153">
        <f>SUM(I60:I65)</f>
        <v>3273</v>
      </c>
      <c r="J66" s="153"/>
      <c r="K66" s="153">
        <f>SUM(K60:K65)</f>
        <v>254</v>
      </c>
      <c r="L66" s="153"/>
      <c r="M66" s="153">
        <f>SUM(M60:M65)</f>
        <v>553</v>
      </c>
      <c r="N66" s="153"/>
      <c r="O66" s="153">
        <f>SUM(O60:O65)</f>
        <v>195</v>
      </c>
      <c r="P66" s="153"/>
      <c r="Q66" s="153">
        <f>SUM(Q60:Q65)</f>
        <v>373</v>
      </c>
      <c r="R66" s="153"/>
      <c r="S66" s="153">
        <f>SUM(S60:S65)</f>
        <v>2024</v>
      </c>
      <c r="T66" s="153"/>
      <c r="U66" s="153">
        <f>SUM(U60:U65)</f>
        <v>4199</v>
      </c>
      <c r="V66" s="154"/>
    </row>
    <row r="67" spans="1:26" s="63" customFormat="1" x14ac:dyDescent="0.25">
      <c r="C67" s="310"/>
      <c r="D67" s="310"/>
      <c r="E67" s="310"/>
      <c r="F67" s="310"/>
      <c r="G67" s="309"/>
      <c r="H67" s="309"/>
      <c r="I67" s="309"/>
      <c r="J67" s="309"/>
      <c r="K67" s="309"/>
      <c r="L67" s="309"/>
      <c r="M67" s="309"/>
      <c r="N67" s="309"/>
      <c r="O67" s="309"/>
      <c r="P67" s="309"/>
      <c r="Q67" s="309"/>
      <c r="R67" s="309"/>
      <c r="S67" s="309"/>
      <c r="T67" s="309"/>
      <c r="U67" s="309"/>
      <c r="V67" s="309"/>
      <c r="Y67" s="6"/>
    </row>
    <row r="68" spans="1:26" x14ac:dyDescent="0.25">
      <c r="A68" s="12"/>
      <c r="B68" s="13"/>
      <c r="C68" s="14"/>
      <c r="D68" s="14"/>
      <c r="E68" s="14"/>
      <c r="F68" s="14"/>
      <c r="G68" s="15"/>
      <c r="H68" s="15"/>
      <c r="I68" s="15"/>
      <c r="J68" s="15"/>
      <c r="K68" s="15"/>
      <c r="L68" s="15"/>
      <c r="M68" s="15"/>
      <c r="N68" s="15"/>
      <c r="O68" s="15"/>
      <c r="P68" s="15"/>
      <c r="Q68" s="15"/>
      <c r="R68" s="15"/>
      <c r="S68" s="15"/>
      <c r="T68" s="15"/>
      <c r="U68" s="15"/>
      <c r="V68" s="15"/>
      <c r="W68" s="13"/>
    </row>
    <row r="69" spans="1:26" ht="15" customHeight="1" x14ac:dyDescent="0.25">
      <c r="A69" s="147" t="s">
        <v>72</v>
      </c>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row>
    <row r="70" spans="1:26" ht="1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7"/>
      <c r="Z70" s="16"/>
    </row>
    <row r="71" spans="1:26" s="63" customFormat="1" ht="15" customHeight="1" x14ac:dyDescent="0.25">
      <c r="A71" s="64"/>
      <c r="B71" s="64"/>
      <c r="C71" s="64"/>
      <c r="D71" s="64"/>
      <c r="E71" s="64"/>
      <c r="F71" s="64"/>
      <c r="G71" s="64"/>
      <c r="H71" s="64"/>
      <c r="I71" s="64"/>
      <c r="J71" s="64"/>
      <c r="K71" s="64"/>
      <c r="L71" s="64"/>
      <c r="M71" s="64"/>
      <c r="N71" s="64"/>
      <c r="O71" s="64"/>
      <c r="P71" s="64"/>
      <c r="Q71" s="64"/>
      <c r="R71" s="64"/>
      <c r="S71" s="64"/>
      <c r="T71" s="64"/>
      <c r="U71" s="64"/>
      <c r="V71" s="64"/>
      <c r="W71" s="64"/>
      <c r="X71" s="64"/>
      <c r="Y71" s="17"/>
      <c r="Z71" s="64"/>
    </row>
    <row r="75" spans="1:26" x14ac:dyDescent="0.25">
      <c r="M75" s="11"/>
      <c r="N75" s="11"/>
      <c r="O75" s="11"/>
      <c r="P75" s="11"/>
      <c r="Q75" s="11"/>
      <c r="R75" s="11"/>
      <c r="S75" s="11"/>
    </row>
    <row r="76" spans="1:26" x14ac:dyDescent="0.25">
      <c r="M76" s="11"/>
      <c r="N76" s="11"/>
      <c r="O76" s="11"/>
      <c r="P76" s="11"/>
      <c r="Q76" s="11"/>
      <c r="R76" s="11"/>
      <c r="S76" s="11"/>
    </row>
    <row r="77" spans="1:26" x14ac:dyDescent="0.25">
      <c r="M77" s="11"/>
      <c r="N77" s="11"/>
      <c r="O77" s="11"/>
      <c r="P77" s="11"/>
      <c r="Q77" s="11"/>
      <c r="R77" s="11"/>
      <c r="S77" s="11"/>
    </row>
    <row r="78" spans="1:26" x14ac:dyDescent="0.25">
      <c r="M78" s="11"/>
      <c r="N78" s="11"/>
      <c r="O78" s="11"/>
      <c r="P78" s="11"/>
      <c r="Q78" s="11"/>
      <c r="R78" s="11"/>
      <c r="S78" s="11"/>
    </row>
    <row r="79" spans="1:26" x14ac:dyDescent="0.25">
      <c r="M79" s="11"/>
      <c r="N79" s="11"/>
      <c r="O79" s="11"/>
      <c r="P79" s="11"/>
      <c r="Q79" s="11"/>
      <c r="R79" s="11"/>
      <c r="S79" s="11"/>
    </row>
    <row r="80" spans="1:26" x14ac:dyDescent="0.25">
      <c r="M80" s="11"/>
      <c r="N80" s="11"/>
      <c r="O80" s="11"/>
      <c r="P80" s="11"/>
      <c r="Q80" s="11"/>
      <c r="R80" s="11"/>
      <c r="S80" s="11"/>
    </row>
    <row r="81" spans="1:26" x14ac:dyDescent="0.25">
      <c r="M81" s="11"/>
      <c r="N81" s="11"/>
      <c r="O81" s="11"/>
      <c r="P81" s="11"/>
      <c r="Q81" s="11"/>
      <c r="R81" s="11"/>
      <c r="S81" s="11"/>
    </row>
    <row r="82" spans="1:26" x14ac:dyDescent="0.25">
      <c r="M82" s="11"/>
      <c r="N82" s="11"/>
      <c r="O82" s="11"/>
      <c r="P82" s="11"/>
      <c r="Q82" s="11"/>
      <c r="R82" s="11"/>
      <c r="S82" s="11"/>
    </row>
    <row r="83" spans="1:26" x14ac:dyDescent="0.25">
      <c r="D83" s="214"/>
      <c r="E83" s="214"/>
    </row>
    <row r="88" spans="1:26" x14ac:dyDescent="0.25">
      <c r="V88" s="18"/>
      <c r="W88" s="18"/>
      <c r="X88" s="18"/>
      <c r="Y88" s="19"/>
      <c r="Z88" s="18"/>
    </row>
    <row r="89" spans="1:26" x14ac:dyDescent="0.25">
      <c r="V89" s="18"/>
      <c r="W89" s="18"/>
      <c r="X89" s="18"/>
      <c r="Y89" s="19"/>
      <c r="Z89" s="18"/>
    </row>
    <row r="90" spans="1:26" x14ac:dyDescent="0.25">
      <c r="A90" s="20"/>
      <c r="B90" s="20"/>
      <c r="C90" s="20"/>
      <c r="D90" s="20"/>
      <c r="E90" s="20"/>
      <c r="F90" s="20"/>
      <c r="G90" s="20"/>
      <c r="H90" s="20"/>
      <c r="I90" s="20"/>
      <c r="J90" s="20"/>
      <c r="K90" s="20"/>
      <c r="L90" s="20"/>
      <c r="M90" s="20"/>
      <c r="N90" s="20"/>
      <c r="O90" s="20"/>
      <c r="P90" s="20"/>
      <c r="Q90" s="20"/>
      <c r="R90" s="20"/>
      <c r="S90" s="20"/>
      <c r="T90" s="20"/>
      <c r="U90" s="20"/>
      <c r="V90" s="18"/>
      <c r="W90" s="18"/>
      <c r="X90" s="18"/>
      <c r="Y90" s="19"/>
      <c r="Z90" s="18"/>
    </row>
    <row r="91" spans="1:26" x14ac:dyDescent="0.25">
      <c r="A91" s="20"/>
      <c r="B91" s="20"/>
      <c r="C91" s="20"/>
      <c r="D91" s="20"/>
      <c r="E91" s="20"/>
      <c r="F91" s="20"/>
      <c r="G91" s="20"/>
      <c r="H91" s="20"/>
      <c r="I91" s="20"/>
      <c r="J91" s="20"/>
      <c r="K91" s="20"/>
      <c r="L91" s="20"/>
      <c r="M91" s="20"/>
      <c r="N91" s="20"/>
      <c r="O91" s="20"/>
      <c r="P91" s="20"/>
      <c r="Q91" s="20"/>
      <c r="R91" s="20"/>
      <c r="S91" s="20"/>
      <c r="T91" s="20"/>
      <c r="U91" s="20"/>
      <c r="V91" s="18"/>
      <c r="W91" s="18"/>
      <c r="X91" s="18"/>
      <c r="Y91" s="19"/>
      <c r="Z91" s="18"/>
    </row>
    <row r="92" spans="1:26" x14ac:dyDescent="0.25">
      <c r="A92" s="20"/>
      <c r="B92" s="20"/>
      <c r="C92" s="20"/>
      <c r="D92" s="20"/>
      <c r="E92" s="20"/>
      <c r="F92" s="20"/>
      <c r="G92" s="20"/>
      <c r="H92" s="20"/>
      <c r="I92" s="20"/>
      <c r="J92" s="20"/>
      <c r="K92" s="20"/>
      <c r="L92" s="20"/>
      <c r="M92" s="20"/>
      <c r="N92" s="20"/>
      <c r="O92" s="20"/>
      <c r="P92" s="20"/>
      <c r="Q92" s="20"/>
      <c r="R92" s="20"/>
      <c r="S92" s="20"/>
      <c r="T92" s="20"/>
      <c r="U92" s="20"/>
      <c r="V92" s="18"/>
      <c r="W92" s="18"/>
      <c r="X92" s="18"/>
      <c r="Y92" s="19"/>
      <c r="Z92" s="18"/>
    </row>
    <row r="93" spans="1:26" x14ac:dyDescent="0.25">
      <c r="A93" s="20"/>
      <c r="B93" s="20"/>
      <c r="C93" s="20"/>
      <c r="D93" s="20"/>
      <c r="E93" s="20"/>
      <c r="F93" s="20"/>
      <c r="G93" s="20"/>
      <c r="H93" s="20"/>
      <c r="I93" s="20"/>
      <c r="J93" s="20"/>
      <c r="K93" s="20"/>
      <c r="L93" s="20"/>
      <c r="M93" s="20"/>
      <c r="N93" s="20"/>
      <c r="O93" s="20"/>
      <c r="P93" s="20"/>
      <c r="Q93" s="20"/>
      <c r="R93" s="20"/>
      <c r="S93" s="20"/>
      <c r="T93" s="20"/>
      <c r="U93" s="20"/>
      <c r="V93" s="18"/>
      <c r="W93" s="18"/>
      <c r="X93" s="18"/>
      <c r="Y93" s="19"/>
      <c r="Z93" s="18"/>
    </row>
    <row r="94" spans="1:26" x14ac:dyDescent="0.25">
      <c r="A94" s="20"/>
      <c r="B94" s="20"/>
      <c r="C94" s="20"/>
      <c r="D94" s="20"/>
      <c r="E94" s="20"/>
      <c r="F94" s="20"/>
      <c r="G94" s="20"/>
      <c r="H94" s="20"/>
      <c r="I94" s="20"/>
      <c r="J94" s="20"/>
      <c r="K94" s="20"/>
      <c r="L94" s="20"/>
      <c r="M94" s="20"/>
      <c r="N94" s="20"/>
      <c r="O94" s="20"/>
      <c r="P94" s="20"/>
      <c r="Q94" s="20"/>
      <c r="R94" s="20"/>
      <c r="S94" s="20"/>
      <c r="T94" s="20"/>
      <c r="U94" s="20"/>
      <c r="V94" s="18"/>
      <c r="W94" s="18"/>
      <c r="X94" s="18"/>
      <c r="Y94" s="19"/>
      <c r="Z94" s="18"/>
    </row>
    <row r="95" spans="1:26" x14ac:dyDescent="0.25">
      <c r="A95" s="227" t="s">
        <v>169</v>
      </c>
      <c r="B95" s="185"/>
      <c r="C95" s="185"/>
      <c r="D95" s="185"/>
      <c r="E95" s="185"/>
      <c r="F95" s="185"/>
      <c r="G95" s="185"/>
      <c r="H95" s="185"/>
      <c r="I95" s="185"/>
      <c r="J95" s="185"/>
      <c r="K95" s="185"/>
      <c r="L95" s="185"/>
      <c r="M95" s="185"/>
      <c r="N95" s="185"/>
      <c r="O95" s="185"/>
      <c r="P95" s="185"/>
      <c r="Q95" s="185"/>
      <c r="R95" s="185"/>
      <c r="S95" s="185"/>
      <c r="T95" s="185"/>
      <c r="U95" s="185"/>
      <c r="V95" s="185"/>
      <c r="W95" s="185"/>
      <c r="X95" s="185"/>
      <c r="Y95" s="185"/>
    </row>
    <row r="96" spans="1:26" s="53" customFormat="1" x14ac:dyDescent="0.25">
      <c r="A96" s="185"/>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row>
    <row r="97" spans="1:25" s="53" customFormat="1" x14ac:dyDescent="0.25">
      <c r="A97" s="185"/>
      <c r="B97" s="185"/>
      <c r="C97" s="185"/>
      <c r="D97" s="185"/>
      <c r="E97" s="185"/>
      <c r="F97" s="185"/>
      <c r="G97" s="185"/>
      <c r="H97" s="185"/>
      <c r="I97" s="185"/>
      <c r="J97" s="185"/>
      <c r="K97" s="185"/>
      <c r="L97" s="185"/>
      <c r="M97" s="185"/>
      <c r="N97" s="185"/>
      <c r="O97" s="185"/>
      <c r="P97" s="185"/>
      <c r="Q97" s="185"/>
      <c r="R97" s="185"/>
      <c r="S97" s="185"/>
      <c r="T97" s="185"/>
      <c r="U97" s="185"/>
      <c r="V97" s="185"/>
      <c r="W97" s="185"/>
      <c r="X97" s="185"/>
      <c r="Y97" s="185"/>
    </row>
    <row r="98" spans="1:25" s="53" customFormat="1" x14ac:dyDescent="0.25">
      <c r="A98" s="185"/>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row>
    <row r="99" spans="1:25" s="53" customFormat="1" x14ac:dyDescent="0.25">
      <c r="A99" s="185"/>
      <c r="B99" s="185"/>
      <c r="C99" s="185"/>
      <c r="D99" s="185"/>
      <c r="E99" s="185"/>
      <c r="F99" s="185"/>
      <c r="G99" s="185"/>
      <c r="H99" s="185"/>
      <c r="I99" s="185"/>
      <c r="J99" s="185"/>
      <c r="K99" s="185"/>
      <c r="L99" s="185"/>
      <c r="M99" s="185"/>
      <c r="N99" s="185"/>
      <c r="O99" s="185"/>
      <c r="P99" s="185"/>
      <c r="Q99" s="185"/>
      <c r="R99" s="185"/>
      <c r="S99" s="185"/>
      <c r="T99" s="185"/>
      <c r="U99" s="185"/>
      <c r="V99" s="185"/>
      <c r="W99" s="185"/>
      <c r="X99" s="185"/>
      <c r="Y99" s="185"/>
    </row>
    <row r="100" spans="1:25" s="53" customFormat="1" x14ac:dyDescent="0.25">
      <c r="A100" s="185"/>
      <c r="B100" s="185"/>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row>
    <row r="101" spans="1:25" s="53" customFormat="1" x14ac:dyDescent="0.25">
      <c r="A101" s="185"/>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row>
    <row r="102" spans="1:25" s="53" customFormat="1" x14ac:dyDescent="0.25">
      <c r="A102" s="185"/>
      <c r="B102" s="185"/>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row>
    <row r="103" spans="1:25" s="53" customFormat="1" x14ac:dyDescent="0.25">
      <c r="A103" s="185"/>
      <c r="B103" s="185"/>
      <c r="C103" s="185"/>
      <c r="D103" s="185"/>
      <c r="E103" s="185"/>
      <c r="F103" s="185"/>
      <c r="G103" s="185"/>
      <c r="H103" s="185"/>
      <c r="I103" s="185"/>
      <c r="J103" s="185"/>
      <c r="K103" s="185"/>
      <c r="L103" s="185"/>
      <c r="M103" s="185"/>
      <c r="N103" s="185"/>
      <c r="O103" s="185"/>
      <c r="P103" s="185"/>
      <c r="Q103" s="185"/>
      <c r="R103" s="185"/>
      <c r="S103" s="185"/>
      <c r="T103" s="185"/>
      <c r="U103" s="185"/>
      <c r="V103" s="185"/>
      <c r="W103" s="185"/>
      <c r="X103" s="185"/>
      <c r="Y103" s="185"/>
    </row>
    <row r="104" spans="1:25" s="53" customFormat="1" x14ac:dyDescent="0.25">
      <c r="A104" s="185"/>
      <c r="B104" s="185"/>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row>
    <row r="105" spans="1:25" s="53" customFormat="1" x14ac:dyDescent="0.25">
      <c r="A105" s="185"/>
      <c r="B105" s="185"/>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row>
    <row r="106" spans="1:25" s="53" customFormat="1" x14ac:dyDescent="0.25">
      <c r="A106" s="185"/>
      <c r="B106" s="185"/>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row>
    <row r="107" spans="1:25" s="53" customFormat="1" x14ac:dyDescent="0.25">
      <c r="A107" s="185"/>
      <c r="B107" s="185"/>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row>
    <row r="108" spans="1:25" s="53" customFormat="1" x14ac:dyDescent="0.25">
      <c r="A108" s="185"/>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row>
    <row r="109" spans="1:25" s="53" customFormat="1" x14ac:dyDescent="0.25">
      <c r="A109" s="185"/>
      <c r="B109" s="185"/>
      <c r="C109" s="185"/>
      <c r="D109" s="185"/>
      <c r="E109" s="185"/>
      <c r="F109" s="185"/>
      <c r="G109" s="185"/>
      <c r="H109" s="185"/>
      <c r="I109" s="185"/>
      <c r="J109" s="185"/>
      <c r="K109" s="185"/>
      <c r="L109" s="185"/>
      <c r="M109" s="185"/>
      <c r="N109" s="185"/>
      <c r="O109" s="185"/>
      <c r="P109" s="185"/>
      <c r="Q109" s="185"/>
      <c r="R109" s="185"/>
      <c r="S109" s="185"/>
      <c r="T109" s="185"/>
      <c r="U109" s="185"/>
      <c r="V109" s="185"/>
      <c r="W109" s="185"/>
      <c r="X109" s="185"/>
      <c r="Y109" s="185"/>
    </row>
    <row r="110" spans="1:25" s="53" customFormat="1" x14ac:dyDescent="0.25">
      <c r="A110" s="185"/>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row>
    <row r="111" spans="1:25" s="53" customFormat="1" x14ac:dyDescent="0.25">
      <c r="A111" s="185"/>
      <c r="B111" s="185"/>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row>
    <row r="112" spans="1:25" s="53" customFormat="1" x14ac:dyDescent="0.25">
      <c r="A112" s="185"/>
      <c r="B112" s="185"/>
      <c r="C112" s="185"/>
      <c r="D112" s="185"/>
      <c r="E112" s="185"/>
      <c r="F112" s="185"/>
      <c r="G112" s="185"/>
      <c r="H112" s="185"/>
      <c r="I112" s="185"/>
      <c r="J112" s="185"/>
      <c r="K112" s="185"/>
      <c r="L112" s="185"/>
      <c r="M112" s="185"/>
      <c r="N112" s="185"/>
      <c r="O112" s="185"/>
      <c r="P112" s="185"/>
      <c r="Q112" s="185"/>
      <c r="R112" s="185"/>
      <c r="S112" s="185"/>
      <c r="T112" s="185"/>
      <c r="U112" s="185"/>
      <c r="V112" s="185"/>
      <c r="W112" s="185"/>
      <c r="X112" s="185"/>
      <c r="Y112" s="185"/>
    </row>
    <row r="113" spans="1:25" s="53" customFormat="1" x14ac:dyDescent="0.25">
      <c r="A113" s="185"/>
      <c r="B113" s="185"/>
      <c r="C113" s="185"/>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row>
    <row r="114" spans="1:25" s="53" customFormat="1" x14ac:dyDescent="0.25">
      <c r="A114" s="185"/>
      <c r="B114" s="185"/>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row>
    <row r="115" spans="1:25" s="53" customFormat="1" x14ac:dyDescent="0.25">
      <c r="A115" s="185"/>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row>
    <row r="116" spans="1:25" s="53" customFormat="1" x14ac:dyDescent="0.25">
      <c r="A116" s="185"/>
      <c r="B116" s="185"/>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row>
    <row r="117" spans="1:25" s="53" customFormat="1" x14ac:dyDescent="0.25">
      <c r="A117" s="185"/>
      <c r="B117" s="185"/>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row>
    <row r="118" spans="1:25" s="53" customFormat="1" x14ac:dyDescent="0.25">
      <c r="A118" s="185"/>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row>
    <row r="119" spans="1:25" s="53" customFormat="1" x14ac:dyDescent="0.25">
      <c r="A119" s="185"/>
      <c r="B119" s="185"/>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row>
    <row r="120" spans="1:25" s="53" customFormat="1" x14ac:dyDescent="0.25">
      <c r="A120" s="185"/>
      <c r="B120" s="185"/>
      <c r="C120" s="185"/>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row>
    <row r="121" spans="1:25" s="53" customFormat="1" x14ac:dyDescent="0.25">
      <c r="A121" s="185"/>
      <c r="B121" s="185"/>
      <c r="C121" s="185"/>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row>
    <row r="122" spans="1:25" s="53" customFormat="1" x14ac:dyDescent="0.25">
      <c r="A122" s="185"/>
      <c r="B122" s="185"/>
      <c r="C122" s="185"/>
      <c r="D122" s="185"/>
      <c r="E122" s="185"/>
      <c r="F122" s="185"/>
      <c r="G122" s="185"/>
      <c r="H122" s="185"/>
      <c r="I122" s="185"/>
      <c r="J122" s="185"/>
      <c r="K122" s="185"/>
      <c r="L122" s="185"/>
      <c r="M122" s="185"/>
      <c r="N122" s="185"/>
      <c r="O122" s="185"/>
      <c r="P122" s="185"/>
      <c r="Q122" s="185"/>
      <c r="R122" s="185"/>
      <c r="S122" s="185"/>
      <c r="T122" s="185"/>
      <c r="U122" s="185"/>
      <c r="V122" s="185"/>
      <c r="W122" s="185"/>
      <c r="X122" s="185"/>
      <c r="Y122" s="185"/>
    </row>
    <row r="123" spans="1:25" s="53" customFormat="1" x14ac:dyDescent="0.25">
      <c r="A123" s="185"/>
      <c r="B123" s="185"/>
      <c r="C123" s="185"/>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85"/>
    </row>
    <row r="124" spans="1:25" s="53" customFormat="1" x14ac:dyDescent="0.25">
      <c r="A124" s="185"/>
      <c r="B124" s="185"/>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row>
    <row r="125" spans="1:25" s="53" customFormat="1" x14ac:dyDescent="0.25">
      <c r="A125" s="185"/>
      <c r="B125" s="185"/>
      <c r="C125" s="185"/>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row>
    <row r="126" spans="1:25" s="53" customFormat="1" x14ac:dyDescent="0.25">
      <c r="A126" s="185"/>
      <c r="B126" s="185"/>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row>
    <row r="127" spans="1:25" s="53" customFormat="1" x14ac:dyDescent="0.25">
      <c r="A127" s="185"/>
      <c r="B127" s="185"/>
      <c r="C127" s="185"/>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185"/>
    </row>
    <row r="128" spans="1:25" x14ac:dyDescent="0.25">
      <c r="A128" s="185"/>
      <c r="B128" s="185"/>
      <c r="C128" s="185"/>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row>
    <row r="129" spans="1:25" x14ac:dyDescent="0.25">
      <c r="A129" s="185"/>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row>
    <row r="130" spans="1:25" x14ac:dyDescent="0.25">
      <c r="A130" s="185"/>
      <c r="B130" s="185"/>
      <c r="C130" s="185"/>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row>
    <row r="131" spans="1:25" x14ac:dyDescent="0.25">
      <c r="A131" s="185"/>
      <c r="B131" s="185"/>
      <c r="C131" s="185"/>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row>
    <row r="132" spans="1:25" s="54" customFormat="1" x14ac:dyDescent="0.25">
      <c r="A132" s="185"/>
      <c r="B132" s="185"/>
      <c r="C132" s="185"/>
      <c r="D132" s="185"/>
      <c r="E132" s="185"/>
      <c r="F132" s="185"/>
      <c r="G132" s="185"/>
      <c r="H132" s="185"/>
      <c r="I132" s="185"/>
      <c r="J132" s="185"/>
      <c r="K132" s="185"/>
      <c r="L132" s="185"/>
      <c r="M132" s="185"/>
      <c r="N132" s="185"/>
      <c r="O132" s="185"/>
      <c r="P132" s="185"/>
      <c r="Q132" s="185"/>
      <c r="R132" s="185"/>
      <c r="S132" s="185"/>
      <c r="T132" s="185"/>
      <c r="U132" s="185"/>
      <c r="V132" s="185"/>
      <c r="W132" s="185"/>
      <c r="X132" s="185"/>
      <c r="Y132" s="185"/>
    </row>
    <row r="133" spans="1:25" s="54" customFormat="1" x14ac:dyDescent="0.25">
      <c r="A133" s="185"/>
      <c r="B133" s="185"/>
      <c r="C133" s="185"/>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row>
    <row r="134" spans="1:25" s="54" customFormat="1" x14ac:dyDescent="0.25">
      <c r="A134" s="185"/>
      <c r="B134" s="185"/>
      <c r="C134" s="185"/>
      <c r="D134" s="185"/>
      <c r="E134" s="185"/>
      <c r="F134" s="185"/>
      <c r="G134" s="185"/>
      <c r="H134" s="185"/>
      <c r="I134" s="185"/>
      <c r="J134" s="185"/>
      <c r="K134" s="185"/>
      <c r="L134" s="185"/>
      <c r="M134" s="185"/>
      <c r="N134" s="185"/>
      <c r="O134" s="185"/>
      <c r="P134" s="185"/>
      <c r="Q134" s="185"/>
      <c r="R134" s="185"/>
      <c r="S134" s="185"/>
      <c r="T134" s="185"/>
      <c r="U134" s="185"/>
      <c r="V134" s="185"/>
      <c r="W134" s="185"/>
      <c r="X134" s="185"/>
      <c r="Y134" s="185"/>
    </row>
    <row r="135" spans="1:25" s="54" customFormat="1" x14ac:dyDescent="0.25">
      <c r="A135" s="185"/>
      <c r="B135" s="185"/>
      <c r="C135" s="185"/>
      <c r="D135" s="185"/>
      <c r="E135" s="185"/>
      <c r="F135" s="185"/>
      <c r="G135" s="185"/>
      <c r="H135" s="185"/>
      <c r="I135" s="185"/>
      <c r="J135" s="185"/>
      <c r="K135" s="185"/>
      <c r="L135" s="185"/>
      <c r="M135" s="185"/>
      <c r="N135" s="185"/>
      <c r="O135" s="185"/>
      <c r="P135" s="185"/>
      <c r="Q135" s="185"/>
      <c r="R135" s="185"/>
      <c r="S135" s="185"/>
      <c r="T135" s="185"/>
      <c r="U135" s="185"/>
      <c r="V135" s="185"/>
      <c r="W135" s="185"/>
      <c r="X135" s="185"/>
      <c r="Y135" s="185"/>
    </row>
    <row r="136" spans="1:25" s="54" customFormat="1" x14ac:dyDescent="0.25">
      <c r="A136" s="185"/>
      <c r="B136" s="185"/>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row>
    <row r="137" spans="1:25" s="54" customFormat="1" x14ac:dyDescent="0.25">
      <c r="A137" s="185"/>
      <c r="B137" s="185"/>
      <c r="C137" s="185"/>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row>
    <row r="138" spans="1:25" s="54" customFormat="1" x14ac:dyDescent="0.25">
      <c r="A138" s="185"/>
      <c r="B138" s="185"/>
      <c r="C138" s="185"/>
      <c r="D138" s="185"/>
      <c r="E138" s="185"/>
      <c r="F138" s="185"/>
      <c r="G138" s="185"/>
      <c r="H138" s="185"/>
      <c r="I138" s="185"/>
      <c r="J138" s="185"/>
      <c r="K138" s="185"/>
      <c r="L138" s="185"/>
      <c r="M138" s="185"/>
      <c r="N138" s="185"/>
      <c r="O138" s="185"/>
      <c r="P138" s="185"/>
      <c r="Q138" s="185"/>
      <c r="R138" s="185"/>
      <c r="S138" s="185"/>
      <c r="T138" s="185"/>
      <c r="U138" s="185"/>
      <c r="V138" s="185"/>
      <c r="W138" s="185"/>
      <c r="X138" s="185"/>
      <c r="Y138" s="185"/>
    </row>
    <row r="139" spans="1:25" s="54" customFormat="1" x14ac:dyDescent="0.25">
      <c r="A139" s="185"/>
      <c r="B139" s="185"/>
      <c r="C139" s="185"/>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185"/>
    </row>
    <row r="140" spans="1:25" s="54" customFormat="1" x14ac:dyDescent="0.25">
      <c r="A140" s="185"/>
      <c r="B140" s="185"/>
      <c r="C140" s="185"/>
      <c r="D140" s="185"/>
      <c r="E140" s="185"/>
      <c r="F140" s="185"/>
      <c r="G140" s="185"/>
      <c r="H140" s="185"/>
      <c r="I140" s="185"/>
      <c r="J140" s="185"/>
      <c r="K140" s="185"/>
      <c r="L140" s="185"/>
      <c r="M140" s="185"/>
      <c r="N140" s="185"/>
      <c r="O140" s="185"/>
      <c r="P140" s="185"/>
      <c r="Q140" s="185"/>
      <c r="R140" s="185"/>
      <c r="S140" s="185"/>
      <c r="T140" s="185"/>
      <c r="U140" s="185"/>
      <c r="V140" s="185"/>
      <c r="W140" s="185"/>
      <c r="X140" s="185"/>
      <c r="Y140" s="185"/>
    </row>
    <row r="141" spans="1:25" s="54" customFormat="1" x14ac:dyDescent="0.25">
      <c r="A141" s="185"/>
      <c r="B141" s="185"/>
      <c r="C141" s="185"/>
      <c r="D141" s="185"/>
      <c r="E141" s="185"/>
      <c r="F141" s="185"/>
      <c r="G141" s="185"/>
      <c r="H141" s="185"/>
      <c r="I141" s="185"/>
      <c r="J141" s="185"/>
      <c r="K141" s="185"/>
      <c r="L141" s="185"/>
      <c r="M141" s="185"/>
      <c r="N141" s="185"/>
      <c r="O141" s="185"/>
      <c r="P141" s="185"/>
      <c r="Q141" s="185"/>
      <c r="R141" s="185"/>
      <c r="S141" s="185"/>
      <c r="T141" s="185"/>
      <c r="U141" s="185"/>
      <c r="V141" s="185"/>
      <c r="W141" s="185"/>
      <c r="X141" s="185"/>
      <c r="Y141" s="185"/>
    </row>
    <row r="142" spans="1:25" x14ac:dyDescent="0.25">
      <c r="A142" s="185"/>
      <c r="B142" s="185"/>
      <c r="C142" s="185"/>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5"/>
    </row>
    <row r="143" spans="1:25" x14ac:dyDescent="0.25">
      <c r="A143" s="185"/>
      <c r="B143" s="185"/>
      <c r="C143" s="185"/>
      <c r="D143" s="185"/>
      <c r="E143" s="185"/>
      <c r="F143" s="185"/>
      <c r="G143" s="185"/>
      <c r="H143" s="185"/>
      <c r="I143" s="185"/>
      <c r="J143" s="185"/>
      <c r="K143" s="185"/>
      <c r="L143" s="185"/>
      <c r="M143" s="185"/>
      <c r="N143" s="185"/>
      <c r="O143" s="185"/>
      <c r="P143" s="185"/>
      <c r="Q143" s="185"/>
      <c r="R143" s="185"/>
      <c r="S143" s="185"/>
      <c r="T143" s="185"/>
      <c r="U143" s="185"/>
      <c r="V143" s="185"/>
      <c r="W143" s="185"/>
      <c r="X143" s="185"/>
      <c r="Y143" s="185"/>
    </row>
    <row r="144" spans="1:25" x14ac:dyDescent="0.25">
      <c r="A144" s="185"/>
      <c r="B144" s="185"/>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row>
    <row r="148" spans="1:25" s="63" customFormat="1" x14ac:dyDescent="0.25">
      <c r="Y148" s="6"/>
    </row>
    <row r="150" spans="1:25" x14ac:dyDescent="0.25">
      <c r="A150" s="157" t="s">
        <v>73</v>
      </c>
      <c r="B150" s="157"/>
      <c r="C150" s="157"/>
      <c r="D150" s="157"/>
      <c r="E150" s="157"/>
      <c r="F150" s="157"/>
      <c r="G150" s="157"/>
      <c r="H150" s="157"/>
      <c r="I150" s="157"/>
      <c r="J150" s="157"/>
      <c r="K150" s="157"/>
      <c r="L150" s="157"/>
      <c r="M150" s="157"/>
      <c r="N150" s="157"/>
      <c r="O150" s="157"/>
      <c r="P150" s="157"/>
      <c r="Q150" s="157"/>
      <c r="R150" s="157"/>
      <c r="S150" s="157"/>
      <c r="T150" s="157"/>
      <c r="U150" s="157"/>
    </row>
    <row r="151" spans="1:25" x14ac:dyDescent="0.25">
      <c r="A151" s="21"/>
      <c r="B151" s="21"/>
      <c r="C151" s="21"/>
      <c r="D151" s="21"/>
      <c r="E151" s="21"/>
      <c r="F151" s="21"/>
      <c r="G151" s="21"/>
      <c r="H151" s="21"/>
      <c r="I151" s="21"/>
      <c r="J151" s="21"/>
      <c r="K151" s="21"/>
      <c r="L151" s="21"/>
      <c r="M151" s="21"/>
      <c r="N151" s="21"/>
      <c r="O151" s="21"/>
      <c r="P151" s="21"/>
      <c r="Q151" s="21"/>
      <c r="R151" s="21"/>
      <c r="S151" s="21"/>
      <c r="T151" s="21"/>
      <c r="U151" s="21"/>
    </row>
    <row r="152" spans="1:25" s="63" customFormat="1" x14ac:dyDescent="0.25">
      <c r="A152" s="60"/>
      <c r="B152" s="60"/>
      <c r="C152" s="60"/>
      <c r="D152" s="60"/>
      <c r="E152" s="60"/>
      <c r="F152" s="60"/>
      <c r="G152" s="60"/>
      <c r="H152" s="60"/>
      <c r="I152" s="60"/>
      <c r="J152" s="60"/>
      <c r="K152" s="60"/>
      <c r="L152" s="60"/>
      <c r="M152" s="60"/>
      <c r="N152" s="60"/>
      <c r="O152" s="60"/>
      <c r="P152" s="60"/>
      <c r="Q152" s="60"/>
      <c r="R152" s="60"/>
      <c r="S152" s="60"/>
      <c r="T152" s="60"/>
      <c r="U152" s="60"/>
      <c r="Y152" s="6"/>
    </row>
    <row r="154" spans="1:25" ht="15.75" thickBot="1" x14ac:dyDescent="0.3"/>
    <row r="155" spans="1:25" x14ac:dyDescent="0.25">
      <c r="A155" s="224" t="str">
        <f>CONCATENATE(Arkusz18!C2," - ",Arkusz18!B2," r.")</f>
        <v>01.01.2015 - 30.06.2015 r.</v>
      </c>
      <c r="B155" s="225"/>
      <c r="C155" s="225"/>
      <c r="D155" s="225"/>
      <c r="E155" s="225"/>
      <c r="F155" s="225"/>
      <c r="G155" s="225"/>
      <c r="H155" s="225"/>
      <c r="I155" s="226"/>
      <c r="M155" s="224" t="str">
        <f>CONCATENATE(Arkusz18!C2," - ",Arkusz18!B2," r.")</f>
        <v>01.01.2015 - 30.06.2015 r.</v>
      </c>
      <c r="N155" s="225"/>
      <c r="O155" s="225"/>
      <c r="P155" s="225"/>
      <c r="Q155" s="225"/>
      <c r="R155" s="225"/>
      <c r="S155" s="225"/>
      <c r="T155" s="225"/>
      <c r="U155" s="226"/>
    </row>
    <row r="156" spans="1:25" ht="15" customHeight="1" x14ac:dyDescent="0.25">
      <c r="A156" s="218" t="s">
        <v>58</v>
      </c>
      <c r="B156" s="219"/>
      <c r="C156" s="220"/>
      <c r="D156" s="206" t="s">
        <v>59</v>
      </c>
      <c r="E156" s="207"/>
      <c r="F156" s="206" t="s">
        <v>60</v>
      </c>
      <c r="G156" s="207"/>
      <c r="H156" s="206" t="s">
        <v>56</v>
      </c>
      <c r="I156" s="228"/>
      <c r="M156" s="218" t="s">
        <v>58</v>
      </c>
      <c r="N156" s="219"/>
      <c r="O156" s="220"/>
      <c r="P156" s="206" t="s">
        <v>61</v>
      </c>
      <c r="Q156" s="207"/>
      <c r="R156" s="206" t="s">
        <v>60</v>
      </c>
      <c r="S156" s="207"/>
      <c r="T156" s="206" t="s">
        <v>56</v>
      </c>
      <c r="U156" s="228"/>
    </row>
    <row r="157" spans="1:25" ht="46.5" customHeight="1" x14ac:dyDescent="0.25">
      <c r="A157" s="221"/>
      <c r="B157" s="222"/>
      <c r="C157" s="223"/>
      <c r="D157" s="208"/>
      <c r="E157" s="209"/>
      <c r="F157" s="208"/>
      <c r="G157" s="209"/>
      <c r="H157" s="208"/>
      <c r="I157" s="229"/>
      <c r="M157" s="221"/>
      <c r="N157" s="222"/>
      <c r="O157" s="223"/>
      <c r="P157" s="208"/>
      <c r="Q157" s="209"/>
      <c r="R157" s="208"/>
      <c r="S157" s="209"/>
      <c r="T157" s="208"/>
      <c r="U157" s="229"/>
    </row>
    <row r="158" spans="1:25" ht="15" customHeight="1" x14ac:dyDescent="0.25">
      <c r="A158" s="111" t="str">
        <f>Arkusz4!B2</f>
        <v>NIEMCY</v>
      </c>
      <c r="B158" s="112"/>
      <c r="C158" s="112"/>
      <c r="D158" s="113">
        <f>Arkusz4!C2</f>
        <v>1632</v>
      </c>
      <c r="E158" s="113"/>
      <c r="F158" s="113">
        <f>Arkusz4!D2</f>
        <v>1322</v>
      </c>
      <c r="G158" s="113"/>
      <c r="H158" s="113">
        <f>Arkusz4!E2</f>
        <v>53</v>
      </c>
      <c r="I158" s="113"/>
      <c r="M158" s="111" t="str">
        <f>Arkusz5!B2</f>
        <v>NIEMCY</v>
      </c>
      <c r="N158" s="112"/>
      <c r="O158" s="112"/>
      <c r="P158" s="113">
        <f>Arkusz5!C2</f>
        <v>35</v>
      </c>
      <c r="Q158" s="113"/>
      <c r="R158" s="113">
        <f>Arkusz5!D2</f>
        <v>29</v>
      </c>
      <c r="S158" s="113"/>
      <c r="T158" s="113">
        <f>Arkusz5!E2</f>
        <v>4</v>
      </c>
      <c r="U158" s="114"/>
    </row>
    <row r="159" spans="1:25" ht="15" customHeight="1" x14ac:dyDescent="0.25">
      <c r="A159" s="159" t="str">
        <f>Arkusz4!B3</f>
        <v>FRANCJA</v>
      </c>
      <c r="B159" s="160"/>
      <c r="C159" s="160"/>
      <c r="D159" s="115">
        <f>Arkusz4!C3</f>
        <v>393</v>
      </c>
      <c r="E159" s="115"/>
      <c r="F159" s="115">
        <f>Arkusz4!D3</f>
        <v>303</v>
      </c>
      <c r="G159" s="115"/>
      <c r="H159" s="115">
        <f>Arkusz4!E3</f>
        <v>1</v>
      </c>
      <c r="I159" s="115"/>
      <c r="M159" s="159" t="str">
        <f>Arkusz5!B3</f>
        <v>FRANCJA</v>
      </c>
      <c r="N159" s="160"/>
      <c r="O159" s="160"/>
      <c r="P159" s="115">
        <f>Arkusz5!C3</f>
        <v>22</v>
      </c>
      <c r="Q159" s="115"/>
      <c r="R159" s="115">
        <f>Arkusz5!D3</f>
        <v>13</v>
      </c>
      <c r="S159" s="115"/>
      <c r="T159" s="115">
        <f>Arkusz5!E3</f>
        <v>0</v>
      </c>
      <c r="U159" s="116"/>
    </row>
    <row r="160" spans="1:25" ht="15" customHeight="1" x14ac:dyDescent="0.25">
      <c r="A160" s="111" t="str">
        <f>Arkusz4!B4</f>
        <v>AUSTRIA</v>
      </c>
      <c r="B160" s="112"/>
      <c r="C160" s="112"/>
      <c r="D160" s="113">
        <f>Arkusz4!C4</f>
        <v>238</v>
      </c>
      <c r="E160" s="113"/>
      <c r="F160" s="113">
        <f>Arkusz4!D4</f>
        <v>201</v>
      </c>
      <c r="G160" s="113"/>
      <c r="H160" s="113">
        <f>Arkusz4!E4</f>
        <v>4</v>
      </c>
      <c r="I160" s="113"/>
      <c r="M160" s="111" t="str">
        <f>Arkusz5!B4</f>
        <v>WŁOCHY</v>
      </c>
      <c r="N160" s="112"/>
      <c r="O160" s="112"/>
      <c r="P160" s="113">
        <f>Arkusz5!C4</f>
        <v>12</v>
      </c>
      <c r="Q160" s="113"/>
      <c r="R160" s="113">
        <f>Arkusz5!D4</f>
        <v>7</v>
      </c>
      <c r="S160" s="113"/>
      <c r="T160" s="113">
        <f>Arkusz5!E4</f>
        <v>0</v>
      </c>
      <c r="U160" s="114"/>
    </row>
    <row r="161" spans="1:25" ht="15" customHeight="1" x14ac:dyDescent="0.25">
      <c r="A161" s="159" t="str">
        <f>Arkusz4!B5</f>
        <v>SZWECJA</v>
      </c>
      <c r="B161" s="160"/>
      <c r="C161" s="160"/>
      <c r="D161" s="115">
        <f>Arkusz4!C5</f>
        <v>131</v>
      </c>
      <c r="E161" s="115"/>
      <c r="F161" s="115">
        <f>Arkusz4!D5</f>
        <v>91</v>
      </c>
      <c r="G161" s="115"/>
      <c r="H161" s="115">
        <f>Arkusz4!E5</f>
        <v>8</v>
      </c>
      <c r="I161" s="115"/>
      <c r="M161" s="159" t="str">
        <f>Arkusz5!B5</f>
        <v>WĘGRY</v>
      </c>
      <c r="N161" s="160"/>
      <c r="O161" s="160"/>
      <c r="P161" s="115">
        <f>Arkusz5!C5</f>
        <v>11</v>
      </c>
      <c r="Q161" s="115"/>
      <c r="R161" s="115">
        <f>Arkusz5!D5</f>
        <v>10</v>
      </c>
      <c r="S161" s="115"/>
      <c r="T161" s="115">
        <f>Arkusz5!E5</f>
        <v>0</v>
      </c>
      <c r="U161" s="116"/>
    </row>
    <row r="162" spans="1:25" ht="15" customHeight="1" x14ac:dyDescent="0.25">
      <c r="A162" s="111" t="str">
        <f>Arkusz4!B6</f>
        <v>BELGIA</v>
      </c>
      <c r="B162" s="112"/>
      <c r="C162" s="112"/>
      <c r="D162" s="113">
        <f>Arkusz4!C6</f>
        <v>119</v>
      </c>
      <c r="E162" s="113"/>
      <c r="F162" s="113">
        <f>Arkusz4!D6</f>
        <v>99</v>
      </c>
      <c r="G162" s="113"/>
      <c r="H162" s="113">
        <f>Arkusz4!E6</f>
        <v>5</v>
      </c>
      <c r="I162" s="113"/>
      <c r="M162" s="111" t="str">
        <f>Arkusz5!B6</f>
        <v>LITWA</v>
      </c>
      <c r="N162" s="112"/>
      <c r="O162" s="112"/>
      <c r="P162" s="113">
        <f>Arkusz5!C6</f>
        <v>9</v>
      </c>
      <c r="Q162" s="113"/>
      <c r="R162" s="113">
        <f>Arkusz5!D6</f>
        <v>2</v>
      </c>
      <c r="S162" s="113"/>
      <c r="T162" s="113">
        <f>Arkusz5!E6</f>
        <v>0</v>
      </c>
      <c r="U162" s="114"/>
    </row>
    <row r="163" spans="1:25" ht="15" customHeight="1" thickBot="1" x14ac:dyDescent="0.3">
      <c r="A163" s="210" t="str">
        <f>Arkusz4!B7</f>
        <v>Pozostałe</v>
      </c>
      <c r="B163" s="211"/>
      <c r="C163" s="211"/>
      <c r="D163" s="155">
        <f>Arkusz4!C7</f>
        <v>408</v>
      </c>
      <c r="E163" s="155"/>
      <c r="F163" s="155">
        <f>Arkusz4!D7</f>
        <v>334</v>
      </c>
      <c r="G163" s="155"/>
      <c r="H163" s="155">
        <f>Arkusz4!E7</f>
        <v>32</v>
      </c>
      <c r="I163" s="155"/>
      <c r="M163" s="210" t="str">
        <f>Arkusz5!B7</f>
        <v>Pozostałe</v>
      </c>
      <c r="N163" s="211"/>
      <c r="O163" s="211"/>
      <c r="P163" s="155">
        <f>Arkusz5!C7</f>
        <v>35</v>
      </c>
      <c r="Q163" s="155"/>
      <c r="R163" s="155">
        <f>Arkusz5!D7</f>
        <v>14</v>
      </c>
      <c r="S163" s="155"/>
      <c r="T163" s="155">
        <f>Arkusz5!E7</f>
        <v>0</v>
      </c>
      <c r="U163" s="158"/>
    </row>
    <row r="164" spans="1:25" ht="15.75" thickBot="1" x14ac:dyDescent="0.3">
      <c r="A164" s="212" t="s">
        <v>75</v>
      </c>
      <c r="B164" s="213"/>
      <c r="C164" s="213"/>
      <c r="D164" s="153">
        <f>SUM(D158:E163)</f>
        <v>2921</v>
      </c>
      <c r="E164" s="153"/>
      <c r="F164" s="153">
        <f>SUM(F158:G163)</f>
        <v>2350</v>
      </c>
      <c r="G164" s="153"/>
      <c r="H164" s="153">
        <f>SUM(H158:I163)</f>
        <v>103</v>
      </c>
      <c r="I164" s="154"/>
      <c r="M164" s="212" t="s">
        <v>75</v>
      </c>
      <c r="N164" s="213"/>
      <c r="O164" s="213"/>
      <c r="P164" s="153">
        <f>SUM(P158:Q163)</f>
        <v>124</v>
      </c>
      <c r="Q164" s="153"/>
      <c r="R164" s="153">
        <f t="shared" ref="R164" si="4">SUM(R158:S163)</f>
        <v>75</v>
      </c>
      <c r="S164" s="153"/>
      <c r="T164" s="153">
        <f t="shared" ref="T164" si="5">SUM(T158:U163)</f>
        <v>4</v>
      </c>
      <c r="U164" s="154"/>
    </row>
    <row r="165" spans="1:25" s="63" customFormat="1" x14ac:dyDescent="0.25">
      <c r="A165" s="311"/>
      <c r="B165" s="311"/>
      <c r="C165" s="311"/>
      <c r="D165" s="309"/>
      <c r="E165" s="309"/>
      <c r="F165" s="309"/>
      <c r="G165" s="309"/>
      <c r="H165" s="309"/>
      <c r="I165" s="309"/>
      <c r="M165" s="311"/>
      <c r="N165" s="311"/>
      <c r="O165" s="311"/>
      <c r="P165" s="309"/>
      <c r="Q165" s="309"/>
      <c r="R165" s="309"/>
      <c r="S165" s="309"/>
      <c r="T165" s="309"/>
      <c r="U165" s="309"/>
      <c r="Y165" s="6"/>
    </row>
    <row r="167" spans="1:25" x14ac:dyDescent="0.25">
      <c r="A167" s="156" t="s">
        <v>170</v>
      </c>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row>
    <row r="168" spans="1:25" x14ac:dyDescent="0.25">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row>
    <row r="169" spans="1:25" x14ac:dyDescent="0.25">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row>
    <row r="170" spans="1:25" x14ac:dyDescent="0.25">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row>
    <row r="171" spans="1:25" x14ac:dyDescent="0.25">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row>
    <row r="172" spans="1:25" s="54" customFormat="1" x14ac:dyDescent="0.25">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row>
    <row r="173" spans="1:25" s="54" customFormat="1" x14ac:dyDescent="0.25">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row>
    <row r="174" spans="1:25" s="54" customFormat="1" x14ac:dyDescent="0.25">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row>
    <row r="175" spans="1:25" x14ac:dyDescent="0.25">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row>
    <row r="176" spans="1:25" x14ac:dyDescent="0.25">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row>
    <row r="177" spans="1:26" x14ac:dyDescent="0.25">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row>
    <row r="178" spans="1:26" s="63" customFormat="1"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row>
    <row r="180" spans="1:26" ht="15" customHeight="1" x14ac:dyDescent="0.25">
      <c r="A180" s="147" t="s">
        <v>74</v>
      </c>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row>
    <row r="181" spans="1:26" s="63" customFormat="1" ht="15" customHeight="1" x14ac:dyDescent="0.25">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spans="1:26" x14ac:dyDescent="0.25">
      <c r="A182" s="22"/>
      <c r="B182" s="22"/>
      <c r="C182" s="22"/>
      <c r="D182" s="22"/>
      <c r="E182" s="22"/>
      <c r="F182" s="22"/>
      <c r="G182" s="22"/>
      <c r="H182" s="22"/>
      <c r="I182" s="22"/>
      <c r="J182" s="22"/>
      <c r="K182" s="22"/>
      <c r="L182" s="22"/>
      <c r="M182" s="22"/>
      <c r="N182" s="22"/>
      <c r="O182" s="22"/>
      <c r="P182" s="22"/>
      <c r="Q182" s="22"/>
      <c r="R182" s="22"/>
      <c r="S182" s="22"/>
      <c r="T182" s="22"/>
      <c r="U182" s="22"/>
    </row>
    <row r="183" spans="1:26" x14ac:dyDescent="0.25">
      <c r="A183" s="157" t="s">
        <v>62</v>
      </c>
      <c r="B183" s="157"/>
      <c r="C183" s="157"/>
      <c r="D183" s="157"/>
      <c r="E183" s="157"/>
      <c r="F183" s="157"/>
      <c r="G183" s="157"/>
      <c r="H183" s="157"/>
      <c r="I183" s="157"/>
      <c r="J183" s="157"/>
      <c r="K183" s="157"/>
      <c r="L183" s="157"/>
      <c r="M183" s="157"/>
      <c r="N183" s="157"/>
      <c r="O183" s="157"/>
      <c r="P183" s="157"/>
      <c r="Q183" s="157"/>
      <c r="R183" s="157"/>
      <c r="S183" s="157"/>
      <c r="T183" s="157"/>
      <c r="U183" s="157"/>
    </row>
    <row r="184" spans="1:26" x14ac:dyDescent="0.25">
      <c r="A184" s="21"/>
      <c r="B184" s="21"/>
      <c r="C184" s="21"/>
      <c r="D184" s="21"/>
      <c r="E184" s="21"/>
      <c r="F184" s="21"/>
      <c r="G184" s="21"/>
      <c r="H184" s="21"/>
      <c r="I184" s="21"/>
      <c r="J184" s="21"/>
      <c r="K184" s="21"/>
      <c r="L184" s="21"/>
      <c r="M184" s="21"/>
      <c r="N184" s="21"/>
      <c r="O184" s="21"/>
      <c r="P184" s="21"/>
      <c r="Q184" s="21"/>
      <c r="R184" s="21"/>
      <c r="S184" s="21"/>
      <c r="T184" s="21"/>
      <c r="U184" s="21"/>
    </row>
    <row r="185" spans="1:26" s="63" customFormat="1" x14ac:dyDescent="0.25">
      <c r="A185" s="60"/>
      <c r="B185" s="60"/>
      <c r="C185" s="60"/>
      <c r="D185" s="60"/>
      <c r="E185" s="60"/>
      <c r="F185" s="60"/>
      <c r="G185" s="60"/>
      <c r="H185" s="60"/>
      <c r="I185" s="60"/>
      <c r="J185" s="60"/>
      <c r="K185" s="60"/>
      <c r="L185" s="60"/>
      <c r="M185" s="60"/>
      <c r="N185" s="60"/>
      <c r="O185" s="60"/>
      <c r="P185" s="60"/>
      <c r="Q185" s="60"/>
      <c r="R185" s="60"/>
      <c r="S185" s="60"/>
      <c r="T185" s="60"/>
      <c r="U185" s="60"/>
      <c r="Y185" s="6"/>
    </row>
    <row r="186" spans="1:26" ht="15.75" thickBot="1" x14ac:dyDescent="0.3">
      <c r="A186" s="21"/>
      <c r="B186" s="21"/>
      <c r="C186" s="21"/>
      <c r="D186" s="21"/>
      <c r="E186" s="21"/>
      <c r="F186" s="21"/>
      <c r="G186" s="21"/>
      <c r="H186" s="21"/>
      <c r="I186" s="21"/>
      <c r="J186" s="21"/>
      <c r="K186" s="21"/>
      <c r="L186" s="21"/>
      <c r="M186" s="21"/>
      <c r="N186" s="21"/>
      <c r="O186" s="21"/>
      <c r="P186" s="21"/>
      <c r="Q186" s="21"/>
      <c r="R186" s="21"/>
      <c r="S186" s="21"/>
      <c r="T186" s="21"/>
      <c r="U186" s="21"/>
    </row>
    <row r="187" spans="1:26" x14ac:dyDescent="0.25">
      <c r="C187" s="150" t="s">
        <v>0</v>
      </c>
      <c r="D187" s="151"/>
      <c r="E187" s="151"/>
      <c r="F187" s="151"/>
      <c r="G187" s="199" t="str">
        <f>CONCATENATE(Arkusz18!A2," - ",Arkusz18!B2," r.")</f>
        <v>01.06.2015 - 30.06.2015 r.</v>
      </c>
      <c r="H187" s="199"/>
      <c r="I187" s="199"/>
      <c r="J187" s="199"/>
      <c r="K187" s="199"/>
      <c r="L187" s="199"/>
      <c r="M187" s="199"/>
      <c r="N187" s="199"/>
      <c r="O187" s="199"/>
      <c r="P187" s="199"/>
      <c r="Q187" s="199"/>
      <c r="R187" s="199"/>
      <c r="S187" s="199"/>
      <c r="T187" s="199"/>
      <c r="U187" s="200"/>
    </row>
    <row r="188" spans="1:26" ht="72" customHeight="1" x14ac:dyDescent="0.25">
      <c r="C188" s="204"/>
      <c r="D188" s="205"/>
      <c r="E188" s="205"/>
      <c r="F188" s="205"/>
      <c r="G188" s="99" t="s">
        <v>63</v>
      </c>
      <c r="H188" s="100"/>
      <c r="I188" s="101"/>
      <c r="J188" s="99" t="s">
        <v>64</v>
      </c>
      <c r="K188" s="100"/>
      <c r="L188" s="101"/>
      <c r="M188" s="99" t="s">
        <v>65</v>
      </c>
      <c r="N188" s="100"/>
      <c r="O188" s="101"/>
      <c r="P188" s="99" t="s">
        <v>77</v>
      </c>
      <c r="Q188" s="100"/>
      <c r="R188" s="101"/>
      <c r="S188" s="99" t="s">
        <v>66</v>
      </c>
      <c r="T188" s="100"/>
      <c r="U188" s="201"/>
    </row>
    <row r="189" spans="1:26" x14ac:dyDescent="0.25">
      <c r="C189" s="195" t="str">
        <f>Arkusz6!B2</f>
        <v>ROSJA</v>
      </c>
      <c r="D189" s="196"/>
      <c r="E189" s="196"/>
      <c r="F189" s="196"/>
      <c r="G189" s="118">
        <f>Arkusz6!C2</f>
        <v>0</v>
      </c>
      <c r="H189" s="118"/>
      <c r="I189" s="118"/>
      <c r="J189" s="118">
        <f>Arkusz6!D2</f>
        <v>20</v>
      </c>
      <c r="K189" s="118"/>
      <c r="L189" s="118"/>
      <c r="M189" s="118">
        <f>Arkusz6!E2</f>
        <v>4</v>
      </c>
      <c r="N189" s="118"/>
      <c r="O189" s="118"/>
      <c r="P189" s="118">
        <f>Arkusz6!F2</f>
        <v>66</v>
      </c>
      <c r="Q189" s="118"/>
      <c r="R189" s="118"/>
      <c r="S189" s="118">
        <f>Arkusz6!G2</f>
        <v>444</v>
      </c>
      <c r="T189" s="118"/>
      <c r="U189" s="118"/>
    </row>
    <row r="190" spans="1:26" ht="15" customHeight="1" x14ac:dyDescent="0.25">
      <c r="C190" s="161" t="str">
        <f>Arkusz6!B3</f>
        <v>UKRAINA</v>
      </c>
      <c r="D190" s="162"/>
      <c r="E190" s="162"/>
      <c r="F190" s="162"/>
      <c r="G190" s="120">
        <f>Arkusz6!C3</f>
        <v>0</v>
      </c>
      <c r="H190" s="120"/>
      <c r="I190" s="120"/>
      <c r="J190" s="120">
        <f>Arkusz6!D3</f>
        <v>0</v>
      </c>
      <c r="K190" s="120"/>
      <c r="L190" s="120"/>
      <c r="M190" s="120">
        <f>Arkusz6!E3</f>
        <v>0</v>
      </c>
      <c r="N190" s="120"/>
      <c r="O190" s="120"/>
      <c r="P190" s="120">
        <f>Arkusz6!F3</f>
        <v>158</v>
      </c>
      <c r="Q190" s="120"/>
      <c r="R190" s="120"/>
      <c r="S190" s="120">
        <f>Arkusz6!G3</f>
        <v>66</v>
      </c>
      <c r="T190" s="120"/>
      <c r="U190" s="120"/>
    </row>
    <row r="191" spans="1:26" ht="15" customHeight="1" x14ac:dyDescent="0.25">
      <c r="C191" s="195" t="str">
        <f>Arkusz6!B4</f>
        <v>GRUZJA</v>
      </c>
      <c r="D191" s="196"/>
      <c r="E191" s="196"/>
      <c r="F191" s="196"/>
      <c r="G191" s="118">
        <f>Arkusz6!C4</f>
        <v>0</v>
      </c>
      <c r="H191" s="118"/>
      <c r="I191" s="118"/>
      <c r="J191" s="118">
        <f>Arkusz6!D4</f>
        <v>0</v>
      </c>
      <c r="K191" s="118"/>
      <c r="L191" s="118"/>
      <c r="M191" s="118">
        <f>Arkusz6!E4</f>
        <v>0</v>
      </c>
      <c r="N191" s="118"/>
      <c r="O191" s="118"/>
      <c r="P191" s="118">
        <f>Arkusz6!F4</f>
        <v>13</v>
      </c>
      <c r="Q191" s="118"/>
      <c r="R191" s="118"/>
      <c r="S191" s="118">
        <f>Arkusz6!G4</f>
        <v>42</v>
      </c>
      <c r="T191" s="118"/>
      <c r="U191" s="118"/>
    </row>
    <row r="192" spans="1:26" ht="15" customHeight="1" x14ac:dyDescent="0.25">
      <c r="C192" s="161" t="str">
        <f>Arkusz6!B5</f>
        <v>TADŻYKISTAN</v>
      </c>
      <c r="D192" s="162"/>
      <c r="E192" s="162"/>
      <c r="F192" s="162"/>
      <c r="G192" s="120">
        <f>Arkusz6!C5</f>
        <v>0</v>
      </c>
      <c r="H192" s="120"/>
      <c r="I192" s="120"/>
      <c r="J192" s="120">
        <f>Arkusz6!D5</f>
        <v>0</v>
      </c>
      <c r="K192" s="120"/>
      <c r="L192" s="120"/>
      <c r="M192" s="120">
        <f>Arkusz6!E5</f>
        <v>0</v>
      </c>
      <c r="N192" s="120"/>
      <c r="O192" s="120"/>
      <c r="P192" s="120">
        <f>Arkusz6!F5</f>
        <v>0</v>
      </c>
      <c r="Q192" s="120"/>
      <c r="R192" s="120"/>
      <c r="S192" s="120">
        <f>Arkusz6!G5</f>
        <v>18</v>
      </c>
      <c r="T192" s="120"/>
      <c r="U192" s="120"/>
    </row>
    <row r="193" spans="3:22" ht="15" customHeight="1" x14ac:dyDescent="0.25">
      <c r="C193" s="195" t="str">
        <f>Arkusz6!B6</f>
        <v>KIRGISTAN</v>
      </c>
      <c r="D193" s="196"/>
      <c r="E193" s="196"/>
      <c r="F193" s="196"/>
      <c r="G193" s="118">
        <f>Arkusz6!C6</f>
        <v>0</v>
      </c>
      <c r="H193" s="118"/>
      <c r="I193" s="118"/>
      <c r="J193" s="118">
        <f>Arkusz6!D6</f>
        <v>0</v>
      </c>
      <c r="K193" s="118"/>
      <c r="L193" s="118"/>
      <c r="M193" s="118">
        <f>Arkusz6!E6</f>
        <v>0</v>
      </c>
      <c r="N193" s="118"/>
      <c r="O193" s="118"/>
      <c r="P193" s="118">
        <f>Arkusz6!F6</f>
        <v>1</v>
      </c>
      <c r="Q193" s="118"/>
      <c r="R193" s="118"/>
      <c r="S193" s="118">
        <f>Arkusz6!G6</f>
        <v>14</v>
      </c>
      <c r="T193" s="118"/>
      <c r="U193" s="118"/>
    </row>
    <row r="194" spans="3:22" ht="15" customHeight="1" thickBot="1" x14ac:dyDescent="0.3">
      <c r="C194" s="197" t="str">
        <f>Arkusz6!B7</f>
        <v>Pozostałe</v>
      </c>
      <c r="D194" s="198"/>
      <c r="E194" s="198"/>
      <c r="F194" s="198"/>
      <c r="G194" s="119">
        <f>Arkusz6!C7</f>
        <v>18</v>
      </c>
      <c r="H194" s="119"/>
      <c r="I194" s="119"/>
      <c r="J194" s="119">
        <f>Arkusz6!D7</f>
        <v>10</v>
      </c>
      <c r="K194" s="119"/>
      <c r="L194" s="119"/>
      <c r="M194" s="119">
        <f>Arkusz6!E7</f>
        <v>1</v>
      </c>
      <c r="N194" s="119"/>
      <c r="O194" s="119"/>
      <c r="P194" s="119">
        <f>Arkusz6!F7</f>
        <v>18</v>
      </c>
      <c r="Q194" s="119"/>
      <c r="R194" s="119"/>
      <c r="S194" s="119">
        <f>Arkusz6!G7</f>
        <v>46</v>
      </c>
      <c r="T194" s="119"/>
      <c r="U194" s="119"/>
    </row>
    <row r="195" spans="3:22" ht="15.75" thickBot="1" x14ac:dyDescent="0.3">
      <c r="C195" s="202" t="s">
        <v>1</v>
      </c>
      <c r="D195" s="203"/>
      <c r="E195" s="203"/>
      <c r="F195" s="203"/>
      <c r="G195" s="109">
        <f>SUM(G189:I194)</f>
        <v>18</v>
      </c>
      <c r="H195" s="109"/>
      <c r="I195" s="109"/>
      <c r="J195" s="109">
        <f t="shared" ref="J195" si="6">SUM(J189:L194)</f>
        <v>30</v>
      </c>
      <c r="K195" s="109"/>
      <c r="L195" s="109"/>
      <c r="M195" s="109">
        <f t="shared" ref="M195" si="7">SUM(M189:O194)</f>
        <v>5</v>
      </c>
      <c r="N195" s="109"/>
      <c r="O195" s="109"/>
      <c r="P195" s="109">
        <f t="shared" ref="P195" si="8">SUM(P189:R194)</f>
        <v>256</v>
      </c>
      <c r="Q195" s="109"/>
      <c r="R195" s="109"/>
      <c r="S195" s="109">
        <f t="shared" ref="S195" si="9">SUM(S189:U194)</f>
        <v>630</v>
      </c>
      <c r="T195" s="109"/>
      <c r="U195" s="194"/>
    </row>
    <row r="198" spans="3:22" ht="15.75" thickBot="1" x14ac:dyDescent="0.3"/>
    <row r="199" spans="3:22" ht="15" customHeight="1" x14ac:dyDescent="0.25">
      <c r="C199" s="150" t="s">
        <v>0</v>
      </c>
      <c r="D199" s="151"/>
      <c r="E199" s="151"/>
      <c r="F199" s="151"/>
      <c r="G199" s="199" t="str">
        <f>CONCATENATE(Arkusz18!C2," - ",Arkusz18!B2," r.")</f>
        <v>01.01.2015 - 30.06.2015 r.</v>
      </c>
      <c r="H199" s="199"/>
      <c r="I199" s="199"/>
      <c r="J199" s="199"/>
      <c r="K199" s="199"/>
      <c r="L199" s="199"/>
      <c r="M199" s="199"/>
      <c r="N199" s="199"/>
      <c r="O199" s="199"/>
      <c r="P199" s="199"/>
      <c r="Q199" s="199"/>
      <c r="R199" s="199"/>
      <c r="S199" s="199"/>
      <c r="T199" s="199"/>
      <c r="U199" s="200"/>
    </row>
    <row r="200" spans="3:22" ht="70.5" customHeight="1" x14ac:dyDescent="0.25">
      <c r="C200" s="204"/>
      <c r="D200" s="205"/>
      <c r="E200" s="205"/>
      <c r="F200" s="205"/>
      <c r="G200" s="99" t="s">
        <v>63</v>
      </c>
      <c r="H200" s="100"/>
      <c r="I200" s="101"/>
      <c r="J200" s="99" t="s">
        <v>64</v>
      </c>
      <c r="K200" s="100"/>
      <c r="L200" s="101"/>
      <c r="M200" s="99" t="s">
        <v>65</v>
      </c>
      <c r="N200" s="100"/>
      <c r="O200" s="101"/>
      <c r="P200" s="99" t="s">
        <v>77</v>
      </c>
      <c r="Q200" s="100"/>
      <c r="R200" s="101"/>
      <c r="S200" s="99" t="s">
        <v>66</v>
      </c>
      <c r="T200" s="100"/>
      <c r="U200" s="201"/>
    </row>
    <row r="201" spans="3:22" ht="15" customHeight="1" x14ac:dyDescent="0.25">
      <c r="C201" s="195" t="str">
        <f>Arkusz7!B2</f>
        <v>ROSJA</v>
      </c>
      <c r="D201" s="196"/>
      <c r="E201" s="196"/>
      <c r="F201" s="196"/>
      <c r="G201" s="118">
        <f>Arkusz7!C2</f>
        <v>3</v>
      </c>
      <c r="H201" s="118"/>
      <c r="I201" s="118"/>
      <c r="J201" s="118">
        <f>Arkusz7!D2</f>
        <v>57</v>
      </c>
      <c r="K201" s="118"/>
      <c r="L201" s="118"/>
      <c r="M201" s="118">
        <f>Arkusz7!E2</f>
        <v>56</v>
      </c>
      <c r="N201" s="118"/>
      <c r="O201" s="118"/>
      <c r="P201" s="118">
        <f>Arkusz7!F2</f>
        <v>393</v>
      </c>
      <c r="Q201" s="118"/>
      <c r="R201" s="118"/>
      <c r="S201" s="118">
        <f>Arkusz7!G2</f>
        <v>1945</v>
      </c>
      <c r="T201" s="118"/>
      <c r="U201" s="118"/>
    </row>
    <row r="202" spans="3:22" ht="15" customHeight="1" x14ac:dyDescent="0.25">
      <c r="C202" s="161" t="str">
        <f>Arkusz7!B3</f>
        <v>UKRAINA</v>
      </c>
      <c r="D202" s="162"/>
      <c r="E202" s="162"/>
      <c r="F202" s="162"/>
      <c r="G202" s="120">
        <f>Arkusz7!C3</f>
        <v>0</v>
      </c>
      <c r="H202" s="120"/>
      <c r="I202" s="120"/>
      <c r="J202" s="120">
        <f>Arkusz7!D3</f>
        <v>2</v>
      </c>
      <c r="K202" s="120"/>
      <c r="L202" s="120"/>
      <c r="M202" s="120">
        <f>Arkusz7!E3</f>
        <v>3</v>
      </c>
      <c r="N202" s="120"/>
      <c r="O202" s="120"/>
      <c r="P202" s="120">
        <f>Arkusz7!F3</f>
        <v>925</v>
      </c>
      <c r="Q202" s="120"/>
      <c r="R202" s="120"/>
      <c r="S202" s="120">
        <f>Arkusz7!G3</f>
        <v>440</v>
      </c>
      <c r="T202" s="120"/>
      <c r="U202" s="120"/>
    </row>
    <row r="203" spans="3:22" ht="15" customHeight="1" x14ac:dyDescent="0.25">
      <c r="C203" s="195" t="str">
        <f>Arkusz7!B4</f>
        <v>GRUZJA</v>
      </c>
      <c r="D203" s="196"/>
      <c r="E203" s="196"/>
      <c r="F203" s="196"/>
      <c r="G203" s="118">
        <f>Arkusz7!C4</f>
        <v>0</v>
      </c>
      <c r="H203" s="118"/>
      <c r="I203" s="118"/>
      <c r="J203" s="118">
        <f>Arkusz7!D4</f>
        <v>0</v>
      </c>
      <c r="K203" s="118"/>
      <c r="L203" s="118"/>
      <c r="M203" s="118">
        <f>Arkusz7!E4</f>
        <v>6</v>
      </c>
      <c r="N203" s="118"/>
      <c r="O203" s="118"/>
      <c r="P203" s="118">
        <f>Arkusz7!F4</f>
        <v>92</v>
      </c>
      <c r="Q203" s="118"/>
      <c r="R203" s="118"/>
      <c r="S203" s="118">
        <f>Arkusz7!G4</f>
        <v>201</v>
      </c>
      <c r="T203" s="118"/>
      <c r="U203" s="118"/>
    </row>
    <row r="204" spans="3:22" ht="15" customHeight="1" x14ac:dyDescent="0.25">
      <c r="C204" s="161" t="str">
        <f>Arkusz7!B5</f>
        <v>TADŻYKISTAN</v>
      </c>
      <c r="D204" s="162"/>
      <c r="E204" s="162"/>
      <c r="F204" s="162"/>
      <c r="G204" s="120">
        <f>Arkusz7!C5</f>
        <v>0</v>
      </c>
      <c r="H204" s="120"/>
      <c r="I204" s="120"/>
      <c r="J204" s="120">
        <f>Arkusz7!D5</f>
        <v>0</v>
      </c>
      <c r="K204" s="120"/>
      <c r="L204" s="120"/>
      <c r="M204" s="120">
        <f>Arkusz7!E5</f>
        <v>0</v>
      </c>
      <c r="N204" s="120"/>
      <c r="O204" s="120"/>
      <c r="P204" s="120">
        <f>Arkusz7!F5</f>
        <v>12</v>
      </c>
      <c r="Q204" s="120"/>
      <c r="R204" s="120"/>
      <c r="S204" s="120">
        <f>Arkusz7!G5</f>
        <v>109</v>
      </c>
      <c r="T204" s="120"/>
      <c r="U204" s="120"/>
    </row>
    <row r="205" spans="3:22" ht="15" customHeight="1" x14ac:dyDescent="0.25">
      <c r="C205" s="195" t="str">
        <f>Arkusz7!B6</f>
        <v>KIRGISTAN</v>
      </c>
      <c r="D205" s="196"/>
      <c r="E205" s="196"/>
      <c r="F205" s="196"/>
      <c r="G205" s="118">
        <f>Arkusz7!C6</f>
        <v>0</v>
      </c>
      <c r="H205" s="118"/>
      <c r="I205" s="118"/>
      <c r="J205" s="118">
        <f>Arkusz7!D6</f>
        <v>0</v>
      </c>
      <c r="K205" s="118"/>
      <c r="L205" s="118"/>
      <c r="M205" s="118">
        <f>Arkusz7!E6</f>
        <v>0</v>
      </c>
      <c r="N205" s="118"/>
      <c r="O205" s="118"/>
      <c r="P205" s="118">
        <f>Arkusz7!F6</f>
        <v>61</v>
      </c>
      <c r="Q205" s="118"/>
      <c r="R205" s="118"/>
      <c r="S205" s="118">
        <f>Arkusz7!G6</f>
        <v>49</v>
      </c>
      <c r="T205" s="118"/>
      <c r="U205" s="118"/>
    </row>
    <row r="206" spans="3:22" ht="15" customHeight="1" thickBot="1" x14ac:dyDescent="0.3">
      <c r="C206" s="197" t="str">
        <f>Arkusz7!B7</f>
        <v>Pozostałe</v>
      </c>
      <c r="D206" s="198"/>
      <c r="E206" s="198"/>
      <c r="F206" s="198"/>
      <c r="G206" s="119">
        <f>Arkusz7!C7</f>
        <v>100</v>
      </c>
      <c r="H206" s="119"/>
      <c r="I206" s="119"/>
      <c r="J206" s="119">
        <f>Arkusz7!D7</f>
        <v>32</v>
      </c>
      <c r="K206" s="119"/>
      <c r="L206" s="119"/>
      <c r="M206" s="119">
        <f>Arkusz7!E7</f>
        <v>14</v>
      </c>
      <c r="N206" s="119"/>
      <c r="O206" s="119"/>
      <c r="P206" s="119">
        <f>Arkusz7!F7</f>
        <v>129</v>
      </c>
      <c r="Q206" s="119"/>
      <c r="R206" s="119"/>
      <c r="S206" s="119">
        <f>Arkusz7!G7</f>
        <v>174</v>
      </c>
      <c r="T206" s="119"/>
      <c r="U206" s="119"/>
    </row>
    <row r="207" spans="3:22" ht="15" customHeight="1" thickBot="1" x14ac:dyDescent="0.3">
      <c r="C207" s="202" t="s">
        <v>1</v>
      </c>
      <c r="D207" s="203"/>
      <c r="E207" s="203"/>
      <c r="F207" s="203"/>
      <c r="G207" s="109">
        <f>SUM(G201:I206)</f>
        <v>103</v>
      </c>
      <c r="H207" s="109"/>
      <c r="I207" s="109"/>
      <c r="J207" s="109">
        <f t="shared" ref="J207" si="10">SUM(J201:L206)</f>
        <v>91</v>
      </c>
      <c r="K207" s="109"/>
      <c r="L207" s="109"/>
      <c r="M207" s="109">
        <f t="shared" ref="M207" si="11">SUM(M201:O206)</f>
        <v>79</v>
      </c>
      <c r="N207" s="109"/>
      <c r="O207" s="109"/>
      <c r="P207" s="109">
        <f t="shared" ref="P207" si="12">SUM(P201:R206)</f>
        <v>1612</v>
      </c>
      <c r="Q207" s="109"/>
      <c r="R207" s="109"/>
      <c r="S207" s="109">
        <f t="shared" ref="S207" si="13">SUM(S201:U206)</f>
        <v>2918</v>
      </c>
      <c r="T207" s="109"/>
      <c r="U207" s="194"/>
      <c r="V207" s="58"/>
    </row>
    <row r="209" spans="1:25" s="63" customFormat="1" x14ac:dyDescent="0.25">
      <c r="Y209" s="6"/>
    </row>
    <row r="211" spans="1:25" x14ac:dyDescent="0.25">
      <c r="A211" s="227" t="s">
        <v>167</v>
      </c>
      <c r="B211" s="242"/>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row>
    <row r="212" spans="1:25" x14ac:dyDescent="0.25">
      <c r="A212" s="242"/>
      <c r="B212" s="242"/>
      <c r="C212" s="242"/>
      <c r="D212" s="242"/>
      <c r="E212" s="242"/>
      <c r="F212" s="242"/>
      <c r="G212" s="242"/>
      <c r="H212" s="242"/>
      <c r="I212" s="242"/>
      <c r="J212" s="242"/>
      <c r="K212" s="242"/>
      <c r="L212" s="242"/>
      <c r="M212" s="242"/>
      <c r="N212" s="242"/>
      <c r="O212" s="242"/>
      <c r="P212" s="242"/>
      <c r="Q212" s="242"/>
      <c r="R212" s="242"/>
      <c r="S212" s="242"/>
      <c r="T212" s="242"/>
      <c r="U212" s="242"/>
      <c r="V212" s="242"/>
      <c r="W212" s="242"/>
      <c r="X212" s="242"/>
      <c r="Y212" s="242"/>
    </row>
    <row r="213" spans="1:25" x14ac:dyDescent="0.25">
      <c r="A213" s="242"/>
      <c r="B213" s="242"/>
      <c r="C213" s="242"/>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row>
    <row r="214" spans="1:25" s="56" customFormat="1" x14ac:dyDescent="0.25">
      <c r="A214" s="242"/>
      <c r="B214" s="242"/>
      <c r="C214" s="242"/>
      <c r="D214" s="242"/>
      <c r="E214" s="242"/>
      <c r="F214" s="242"/>
      <c r="G214" s="242"/>
      <c r="H214" s="242"/>
      <c r="I214" s="242"/>
      <c r="J214" s="242"/>
      <c r="K214" s="242"/>
      <c r="L214" s="242"/>
      <c r="M214" s="242"/>
      <c r="N214" s="242"/>
      <c r="O214" s="242"/>
      <c r="P214" s="242"/>
      <c r="Q214" s="242"/>
      <c r="R214" s="242"/>
      <c r="S214" s="242"/>
      <c r="T214" s="242"/>
      <c r="U214" s="242"/>
      <c r="V214" s="242"/>
      <c r="W214" s="242"/>
      <c r="X214" s="242"/>
      <c r="Y214" s="242"/>
    </row>
    <row r="215" spans="1:25" s="56" customFormat="1" x14ac:dyDescent="0.25">
      <c r="A215" s="242"/>
      <c r="B215" s="242"/>
      <c r="C215" s="242"/>
      <c r="D215" s="242"/>
      <c r="E215" s="242"/>
      <c r="F215" s="242"/>
      <c r="G215" s="242"/>
      <c r="H215" s="242"/>
      <c r="I215" s="242"/>
      <c r="J215" s="242"/>
      <c r="K215" s="242"/>
      <c r="L215" s="242"/>
      <c r="M215" s="242"/>
      <c r="N215" s="242"/>
      <c r="O215" s="242"/>
      <c r="P215" s="242"/>
      <c r="Q215" s="242"/>
      <c r="R215" s="242"/>
      <c r="S215" s="242"/>
      <c r="T215" s="242"/>
      <c r="U215" s="242"/>
      <c r="V215" s="242"/>
      <c r="W215" s="242"/>
      <c r="X215" s="242"/>
      <c r="Y215" s="242"/>
    </row>
    <row r="216" spans="1:25" s="56" customFormat="1" x14ac:dyDescent="0.25">
      <c r="A216" s="242"/>
      <c r="B216" s="242"/>
      <c r="C216" s="242"/>
      <c r="D216" s="242"/>
      <c r="E216" s="242"/>
      <c r="F216" s="242"/>
      <c r="G216" s="242"/>
      <c r="H216" s="242"/>
      <c r="I216" s="242"/>
      <c r="J216" s="242"/>
      <c r="K216" s="242"/>
      <c r="L216" s="242"/>
      <c r="M216" s="242"/>
      <c r="N216" s="242"/>
      <c r="O216" s="242"/>
      <c r="P216" s="242"/>
      <c r="Q216" s="242"/>
      <c r="R216" s="242"/>
      <c r="S216" s="242"/>
      <c r="T216" s="242"/>
      <c r="U216" s="242"/>
      <c r="V216" s="242"/>
      <c r="W216" s="242"/>
      <c r="X216" s="242"/>
      <c r="Y216" s="242"/>
    </row>
    <row r="217" spans="1:25" s="56" customFormat="1" x14ac:dyDescent="0.25">
      <c r="A217" s="242"/>
      <c r="B217" s="242"/>
      <c r="C217" s="242"/>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row>
    <row r="218" spans="1:25" s="56" customFormat="1" x14ac:dyDescent="0.25">
      <c r="A218" s="242"/>
      <c r="B218" s="242"/>
      <c r="C218" s="242"/>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row>
    <row r="219" spans="1:25" s="56" customFormat="1" x14ac:dyDescent="0.25">
      <c r="A219" s="242"/>
      <c r="B219" s="242"/>
      <c r="C219" s="242"/>
      <c r="D219" s="242"/>
      <c r="E219" s="242"/>
      <c r="F219" s="242"/>
      <c r="G219" s="242"/>
      <c r="H219" s="242"/>
      <c r="I219" s="242"/>
      <c r="J219" s="242"/>
      <c r="K219" s="242"/>
      <c r="L219" s="242"/>
      <c r="M219" s="242"/>
      <c r="N219" s="242"/>
      <c r="O219" s="242"/>
      <c r="P219" s="242"/>
      <c r="Q219" s="242"/>
      <c r="R219" s="242"/>
      <c r="S219" s="242"/>
      <c r="T219" s="242"/>
      <c r="U219" s="242"/>
      <c r="V219" s="242"/>
      <c r="W219" s="242"/>
      <c r="X219" s="242"/>
      <c r="Y219" s="242"/>
    </row>
    <row r="220" spans="1:25" s="56" customFormat="1" x14ac:dyDescent="0.25">
      <c r="A220" s="242"/>
      <c r="B220" s="242"/>
      <c r="C220" s="242"/>
      <c r="D220" s="242"/>
      <c r="E220" s="242"/>
      <c r="F220" s="242"/>
      <c r="G220" s="242"/>
      <c r="H220" s="242"/>
      <c r="I220" s="242"/>
      <c r="J220" s="242"/>
      <c r="K220" s="242"/>
      <c r="L220" s="242"/>
      <c r="M220" s="242"/>
      <c r="N220" s="242"/>
      <c r="O220" s="242"/>
      <c r="P220" s="242"/>
      <c r="Q220" s="242"/>
      <c r="R220" s="242"/>
      <c r="S220" s="242"/>
      <c r="T220" s="242"/>
      <c r="U220" s="242"/>
      <c r="V220" s="242"/>
      <c r="W220" s="242"/>
      <c r="X220" s="242"/>
      <c r="Y220" s="242"/>
    </row>
    <row r="221" spans="1:25" s="56" customFormat="1" x14ac:dyDescent="0.25">
      <c r="A221" s="242"/>
      <c r="B221" s="242"/>
      <c r="C221" s="242"/>
      <c r="D221" s="242"/>
      <c r="E221" s="242"/>
      <c r="F221" s="242"/>
      <c r="G221" s="242"/>
      <c r="H221" s="242"/>
      <c r="I221" s="242"/>
      <c r="J221" s="242"/>
      <c r="K221" s="242"/>
      <c r="L221" s="242"/>
      <c r="M221" s="242"/>
      <c r="N221" s="242"/>
      <c r="O221" s="242"/>
      <c r="P221" s="242"/>
      <c r="Q221" s="242"/>
      <c r="R221" s="242"/>
      <c r="S221" s="242"/>
      <c r="T221" s="242"/>
      <c r="U221" s="242"/>
      <c r="V221" s="242"/>
      <c r="W221" s="242"/>
      <c r="X221" s="242"/>
      <c r="Y221" s="242"/>
    </row>
    <row r="222" spans="1:25" s="56" customFormat="1" x14ac:dyDescent="0.25">
      <c r="A222" s="242"/>
      <c r="B222" s="242"/>
      <c r="C222" s="242"/>
      <c r="D222" s="242"/>
      <c r="E222" s="242"/>
      <c r="F222" s="242"/>
      <c r="G222" s="242"/>
      <c r="H222" s="242"/>
      <c r="I222" s="242"/>
      <c r="J222" s="242"/>
      <c r="K222" s="242"/>
      <c r="L222" s="242"/>
      <c r="M222" s="242"/>
      <c r="N222" s="242"/>
      <c r="O222" s="242"/>
      <c r="P222" s="242"/>
      <c r="Q222" s="242"/>
      <c r="R222" s="242"/>
      <c r="S222" s="242"/>
      <c r="T222" s="242"/>
      <c r="U222" s="242"/>
      <c r="V222" s="242"/>
      <c r="W222" s="242"/>
      <c r="X222" s="242"/>
      <c r="Y222" s="242"/>
    </row>
    <row r="223" spans="1:25" s="56" customFormat="1" x14ac:dyDescent="0.25">
      <c r="A223" s="242"/>
      <c r="B223" s="242"/>
      <c r="C223" s="242"/>
      <c r="D223" s="242"/>
      <c r="E223" s="242"/>
      <c r="F223" s="242"/>
      <c r="G223" s="242"/>
      <c r="H223" s="242"/>
      <c r="I223" s="242"/>
      <c r="J223" s="242"/>
      <c r="K223" s="242"/>
      <c r="L223" s="242"/>
      <c r="M223" s="242"/>
      <c r="N223" s="242"/>
      <c r="O223" s="242"/>
      <c r="P223" s="242"/>
      <c r="Q223" s="242"/>
      <c r="R223" s="242"/>
      <c r="S223" s="242"/>
      <c r="T223" s="242"/>
      <c r="U223" s="242"/>
      <c r="V223" s="242"/>
      <c r="W223" s="242"/>
      <c r="X223" s="242"/>
      <c r="Y223" s="242"/>
    </row>
    <row r="224" spans="1:25" s="56" customFormat="1" x14ac:dyDescent="0.25">
      <c r="A224" s="242"/>
      <c r="B224" s="242"/>
      <c r="C224" s="242"/>
      <c r="D224" s="242"/>
      <c r="E224" s="242"/>
      <c r="F224" s="242"/>
      <c r="G224" s="242"/>
      <c r="H224" s="242"/>
      <c r="I224" s="242"/>
      <c r="J224" s="242"/>
      <c r="K224" s="242"/>
      <c r="L224" s="242"/>
      <c r="M224" s="242"/>
      <c r="N224" s="242"/>
      <c r="O224" s="242"/>
      <c r="P224" s="242"/>
      <c r="Q224" s="242"/>
      <c r="R224" s="242"/>
      <c r="S224" s="242"/>
      <c r="T224" s="242"/>
      <c r="U224" s="242"/>
      <c r="V224" s="242"/>
      <c r="W224" s="242"/>
      <c r="X224" s="242"/>
      <c r="Y224" s="242"/>
    </row>
    <row r="225" spans="1:25" s="56" customFormat="1" x14ac:dyDescent="0.25">
      <c r="A225" s="242"/>
      <c r="B225" s="242"/>
      <c r="C225" s="242"/>
      <c r="D225" s="242"/>
      <c r="E225" s="242"/>
      <c r="F225" s="242"/>
      <c r="G225" s="242"/>
      <c r="H225" s="242"/>
      <c r="I225" s="242"/>
      <c r="J225" s="242"/>
      <c r="K225" s="242"/>
      <c r="L225" s="242"/>
      <c r="M225" s="242"/>
      <c r="N225" s="242"/>
      <c r="O225" s="242"/>
      <c r="P225" s="242"/>
      <c r="Q225" s="242"/>
      <c r="R225" s="242"/>
      <c r="S225" s="242"/>
      <c r="T225" s="242"/>
      <c r="U225" s="242"/>
      <c r="V225" s="242"/>
      <c r="W225" s="242"/>
      <c r="X225" s="242"/>
      <c r="Y225" s="242"/>
    </row>
    <row r="226" spans="1:25" s="56" customFormat="1" x14ac:dyDescent="0.25">
      <c r="A226" s="242"/>
      <c r="B226" s="242"/>
      <c r="C226" s="242"/>
      <c r="D226" s="242"/>
      <c r="E226" s="242"/>
      <c r="F226" s="242"/>
      <c r="G226" s="242"/>
      <c r="H226" s="242"/>
      <c r="I226" s="242"/>
      <c r="J226" s="242"/>
      <c r="K226" s="242"/>
      <c r="L226" s="242"/>
      <c r="M226" s="242"/>
      <c r="N226" s="242"/>
      <c r="O226" s="242"/>
      <c r="P226" s="242"/>
      <c r="Q226" s="242"/>
      <c r="R226" s="242"/>
      <c r="S226" s="242"/>
      <c r="T226" s="242"/>
      <c r="U226" s="242"/>
      <c r="V226" s="242"/>
      <c r="W226" s="242"/>
      <c r="X226" s="242"/>
      <c r="Y226" s="242"/>
    </row>
    <row r="227" spans="1:25" s="56" customFormat="1" x14ac:dyDescent="0.25">
      <c r="A227" s="242"/>
      <c r="B227" s="242"/>
      <c r="C227" s="242"/>
      <c r="D227" s="242"/>
      <c r="E227" s="242"/>
      <c r="F227" s="242"/>
      <c r="G227" s="242"/>
      <c r="H227" s="242"/>
      <c r="I227" s="242"/>
      <c r="J227" s="242"/>
      <c r="K227" s="242"/>
      <c r="L227" s="242"/>
      <c r="M227" s="242"/>
      <c r="N227" s="242"/>
      <c r="O227" s="242"/>
      <c r="P227" s="242"/>
      <c r="Q227" s="242"/>
      <c r="R227" s="242"/>
      <c r="S227" s="242"/>
      <c r="T227" s="242"/>
      <c r="U227" s="242"/>
      <c r="V227" s="242"/>
      <c r="W227" s="242"/>
      <c r="X227" s="242"/>
      <c r="Y227" s="242"/>
    </row>
    <row r="228" spans="1:25" s="56" customFormat="1" x14ac:dyDescent="0.25">
      <c r="A228" s="242"/>
      <c r="B228" s="242"/>
      <c r="C228" s="242"/>
      <c r="D228" s="242"/>
      <c r="E228" s="242"/>
      <c r="F228" s="242"/>
      <c r="G228" s="242"/>
      <c r="H228" s="242"/>
      <c r="I228" s="242"/>
      <c r="J228" s="242"/>
      <c r="K228" s="242"/>
      <c r="L228" s="242"/>
      <c r="M228" s="242"/>
      <c r="N228" s="242"/>
      <c r="O228" s="242"/>
      <c r="P228" s="242"/>
      <c r="Q228" s="242"/>
      <c r="R228" s="242"/>
      <c r="S228" s="242"/>
      <c r="T228" s="242"/>
      <c r="U228" s="242"/>
      <c r="V228" s="242"/>
      <c r="W228" s="242"/>
      <c r="X228" s="242"/>
      <c r="Y228" s="242"/>
    </row>
    <row r="229" spans="1:25" s="56" customFormat="1" x14ac:dyDescent="0.25">
      <c r="A229" s="242"/>
      <c r="B229" s="242"/>
      <c r="C229" s="242"/>
      <c r="D229" s="242"/>
      <c r="E229" s="242"/>
      <c r="F229" s="242"/>
      <c r="G229" s="242"/>
      <c r="H229" s="242"/>
      <c r="I229" s="242"/>
      <c r="J229" s="242"/>
      <c r="K229" s="242"/>
      <c r="L229" s="242"/>
      <c r="M229" s="242"/>
      <c r="N229" s="242"/>
      <c r="O229" s="242"/>
      <c r="P229" s="242"/>
      <c r="Q229" s="242"/>
      <c r="R229" s="242"/>
      <c r="S229" s="242"/>
      <c r="T229" s="242"/>
      <c r="U229" s="242"/>
      <c r="V229" s="242"/>
      <c r="W229" s="242"/>
      <c r="X229" s="242"/>
      <c r="Y229" s="242"/>
    </row>
    <row r="230" spans="1:25" s="56" customFormat="1" x14ac:dyDescent="0.25">
      <c r="A230" s="242"/>
      <c r="B230" s="242"/>
      <c r="C230" s="242"/>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row>
    <row r="231" spans="1:25" s="56" customFormat="1" x14ac:dyDescent="0.25">
      <c r="A231" s="242"/>
      <c r="B231" s="242"/>
      <c r="C231" s="242"/>
      <c r="D231" s="242"/>
      <c r="E231" s="242"/>
      <c r="F231" s="242"/>
      <c r="G231" s="242"/>
      <c r="H231" s="242"/>
      <c r="I231" s="242"/>
      <c r="J231" s="242"/>
      <c r="K231" s="242"/>
      <c r="L231" s="242"/>
      <c r="M231" s="242"/>
      <c r="N231" s="242"/>
      <c r="O231" s="242"/>
      <c r="P231" s="242"/>
      <c r="Q231" s="242"/>
      <c r="R231" s="242"/>
      <c r="S231" s="242"/>
      <c r="T231" s="242"/>
      <c r="U231" s="242"/>
      <c r="V231" s="242"/>
      <c r="W231" s="242"/>
      <c r="X231" s="242"/>
      <c r="Y231" s="242"/>
    </row>
    <row r="232" spans="1:25" x14ac:dyDescent="0.25">
      <c r="A232" s="242"/>
      <c r="B232" s="242"/>
      <c r="C232" s="242"/>
      <c r="D232" s="242"/>
      <c r="E232" s="242"/>
      <c r="F232" s="242"/>
      <c r="G232" s="242"/>
      <c r="H232" s="242"/>
      <c r="I232" s="242"/>
      <c r="J232" s="242"/>
      <c r="K232" s="242"/>
      <c r="L232" s="242"/>
      <c r="M232" s="242"/>
      <c r="N232" s="242"/>
      <c r="O232" s="242"/>
      <c r="P232" s="242"/>
      <c r="Q232" s="242"/>
      <c r="R232" s="242"/>
      <c r="S232" s="242"/>
      <c r="T232" s="242"/>
      <c r="U232" s="242"/>
      <c r="V232" s="242"/>
      <c r="W232" s="242"/>
      <c r="X232" s="242"/>
      <c r="Y232" s="242"/>
    </row>
    <row r="233" spans="1:25" x14ac:dyDescent="0.25">
      <c r="A233" s="242"/>
      <c r="B233" s="242"/>
      <c r="C233" s="242"/>
      <c r="D233" s="242"/>
      <c r="E233" s="242"/>
      <c r="F233" s="242"/>
      <c r="G233" s="242"/>
      <c r="H233" s="242"/>
      <c r="I233" s="242"/>
      <c r="J233" s="242"/>
      <c r="K233" s="242"/>
      <c r="L233" s="242"/>
      <c r="M233" s="242"/>
      <c r="N233" s="242"/>
      <c r="O233" s="242"/>
      <c r="P233" s="242"/>
      <c r="Q233" s="242"/>
      <c r="R233" s="242"/>
      <c r="S233" s="242"/>
      <c r="T233" s="242"/>
      <c r="U233" s="242"/>
      <c r="V233" s="242"/>
      <c r="W233" s="242"/>
      <c r="X233" s="242"/>
      <c r="Y233" s="242"/>
    </row>
    <row r="234" spans="1:25" x14ac:dyDescent="0.25">
      <c r="A234" s="242"/>
      <c r="B234" s="242"/>
      <c r="C234" s="242"/>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row>
    <row r="235" spans="1:25" x14ac:dyDescent="0.25">
      <c r="A235" s="242"/>
      <c r="B235" s="242"/>
      <c r="C235" s="242"/>
      <c r="D235" s="242"/>
      <c r="E235" s="242"/>
      <c r="F235" s="242"/>
      <c r="G235" s="242"/>
      <c r="H235" s="242"/>
      <c r="I235" s="242"/>
      <c r="J235" s="242"/>
      <c r="K235" s="242"/>
      <c r="L235" s="242"/>
      <c r="M235" s="242"/>
      <c r="N235" s="242"/>
      <c r="O235" s="242"/>
      <c r="P235" s="242"/>
      <c r="Q235" s="242"/>
      <c r="R235" s="242"/>
      <c r="S235" s="242"/>
      <c r="T235" s="242"/>
      <c r="U235" s="242"/>
      <c r="V235" s="242"/>
      <c r="W235" s="242"/>
      <c r="X235" s="242"/>
      <c r="Y235" s="242"/>
    </row>
    <row r="236" spans="1:25" x14ac:dyDescent="0.25">
      <c r="A236" s="242"/>
      <c r="B236" s="242"/>
      <c r="C236" s="242"/>
      <c r="D236" s="242"/>
      <c r="E236" s="242"/>
      <c r="F236" s="242"/>
      <c r="G236" s="242"/>
      <c r="H236" s="242"/>
      <c r="I236" s="242"/>
      <c r="J236" s="242"/>
      <c r="K236" s="242"/>
      <c r="L236" s="242"/>
      <c r="M236" s="242"/>
      <c r="N236" s="242"/>
      <c r="O236" s="242"/>
      <c r="P236" s="242"/>
      <c r="Q236" s="242"/>
      <c r="R236" s="242"/>
      <c r="S236" s="242"/>
      <c r="T236" s="242"/>
      <c r="U236" s="242"/>
      <c r="V236" s="242"/>
      <c r="W236" s="242"/>
      <c r="X236" s="242"/>
      <c r="Y236" s="242"/>
    </row>
    <row r="237" spans="1:25" x14ac:dyDescent="0.25">
      <c r="A237" s="242"/>
      <c r="B237" s="242"/>
      <c r="C237" s="242"/>
      <c r="D237" s="242"/>
      <c r="E237" s="242"/>
      <c r="F237" s="242"/>
      <c r="G237" s="242"/>
      <c r="H237" s="242"/>
      <c r="I237" s="242"/>
      <c r="J237" s="242"/>
      <c r="K237" s="242"/>
      <c r="L237" s="242"/>
      <c r="M237" s="242"/>
      <c r="N237" s="242"/>
      <c r="O237" s="242"/>
      <c r="P237" s="242"/>
      <c r="Q237" s="242"/>
      <c r="R237" s="242"/>
      <c r="S237" s="242"/>
      <c r="T237" s="242"/>
      <c r="U237" s="242"/>
      <c r="V237" s="242"/>
      <c r="W237" s="242"/>
      <c r="X237" s="242"/>
      <c r="Y237" s="242"/>
    </row>
    <row r="238" spans="1:25" x14ac:dyDescent="0.25">
      <c r="A238" s="242"/>
      <c r="B238" s="242"/>
      <c r="C238" s="242"/>
      <c r="D238" s="242"/>
      <c r="E238" s="242"/>
      <c r="F238" s="242"/>
      <c r="G238" s="242"/>
      <c r="H238" s="242"/>
      <c r="I238" s="242"/>
      <c r="J238" s="242"/>
      <c r="K238" s="242"/>
      <c r="L238" s="242"/>
      <c r="M238" s="242"/>
      <c r="N238" s="242"/>
      <c r="O238" s="242"/>
      <c r="P238" s="242"/>
      <c r="Q238" s="242"/>
      <c r="R238" s="242"/>
      <c r="S238" s="242"/>
      <c r="T238" s="242"/>
      <c r="U238" s="242"/>
      <c r="V238" s="242"/>
      <c r="W238" s="242"/>
      <c r="X238" s="242"/>
      <c r="Y238" s="242"/>
    </row>
    <row r="239" spans="1:25" x14ac:dyDescent="0.25">
      <c r="A239" s="242"/>
      <c r="B239" s="242"/>
      <c r="C239" s="242"/>
      <c r="D239" s="242"/>
      <c r="E239" s="242"/>
      <c r="F239" s="242"/>
      <c r="G239" s="242"/>
      <c r="H239" s="242"/>
      <c r="I239" s="242"/>
      <c r="J239" s="242"/>
      <c r="K239" s="242"/>
      <c r="L239" s="242"/>
      <c r="M239" s="242"/>
      <c r="N239" s="242"/>
      <c r="O239" s="242"/>
      <c r="P239" s="242"/>
      <c r="Q239" s="242"/>
      <c r="R239" s="242"/>
      <c r="S239" s="242"/>
      <c r="T239" s="242"/>
      <c r="U239" s="242"/>
      <c r="V239" s="242"/>
      <c r="W239" s="242"/>
      <c r="X239" s="242"/>
      <c r="Y239" s="242"/>
    </row>
    <row r="241" spans="1:25" s="63" customFormat="1" x14ac:dyDescent="0.25">
      <c r="Y241" s="6"/>
    </row>
    <row r="244" spans="1:25" ht="15" customHeight="1" x14ac:dyDescent="0.25">
      <c r="A244" s="157" t="s">
        <v>98</v>
      </c>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row>
    <row r="245" spans="1:25" x14ac:dyDescent="0.25">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row>
    <row r="246" spans="1:25" s="63" customFormat="1" x14ac:dyDescent="0.25">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row>
    <row r="247" spans="1:25" x14ac:dyDescent="0.25">
      <c r="A247" s="21"/>
      <c r="B247" s="21"/>
      <c r="C247" s="21"/>
      <c r="D247" s="21"/>
      <c r="E247" s="21"/>
      <c r="F247" s="21"/>
      <c r="G247" s="21"/>
      <c r="H247" s="21"/>
      <c r="I247" s="21"/>
      <c r="J247" s="21"/>
      <c r="K247" s="21"/>
      <c r="L247" s="21"/>
      <c r="M247" s="21"/>
      <c r="N247" s="21"/>
      <c r="O247" s="21"/>
      <c r="P247" s="21"/>
      <c r="Q247" s="21"/>
      <c r="R247" s="21"/>
      <c r="S247" s="21"/>
      <c r="T247" s="21"/>
      <c r="U247" s="21"/>
    </row>
    <row r="248" spans="1:25" ht="15.75" thickBot="1" x14ac:dyDescent="0.3"/>
    <row r="249" spans="1:25" ht="27" customHeight="1" x14ac:dyDescent="0.25">
      <c r="B249" s="150" t="s">
        <v>9</v>
      </c>
      <c r="C249" s="151"/>
      <c r="D249" s="151"/>
      <c r="E249" s="151"/>
      <c r="F249" s="151"/>
      <c r="G249" s="151"/>
      <c r="H249" s="151"/>
      <c r="I249" s="151"/>
      <c r="J249" s="243" t="str">
        <f>Arkusz8!C6</f>
        <v>27.05.2015 - 02.06.2015</v>
      </c>
      <c r="K249" s="243"/>
      <c r="L249" s="243"/>
      <c r="M249" s="243" t="str">
        <f>Arkusz8!C10</f>
        <v>03.06.2015 - 09.06.2015</v>
      </c>
      <c r="N249" s="243"/>
      <c r="O249" s="243"/>
      <c r="P249" s="243" t="str">
        <f>Arkusz8!C9</f>
        <v>10.06.2015 - 16.06.2015</v>
      </c>
      <c r="Q249" s="243"/>
      <c r="R249" s="243"/>
      <c r="S249" s="243" t="str">
        <f>Arkusz8!C8</f>
        <v>17.06.2015 - 23.06.2015</v>
      </c>
      <c r="T249" s="243"/>
      <c r="U249" s="243"/>
      <c r="V249" s="243" t="str">
        <f>Arkusz8!C7</f>
        <v>24.06.2015 - 30.06.2015</v>
      </c>
      <c r="W249" s="243"/>
      <c r="X249" s="244"/>
    </row>
    <row r="250" spans="1:25" ht="15" customHeight="1" x14ac:dyDescent="0.25">
      <c r="B250" s="148" t="s">
        <v>29</v>
      </c>
      <c r="C250" s="149"/>
      <c r="D250" s="149"/>
      <c r="E250" s="149"/>
      <c r="F250" s="149"/>
      <c r="G250" s="149"/>
      <c r="H250" s="149"/>
      <c r="I250" s="149"/>
      <c r="J250" s="189">
        <f>Arkusz8!A6</f>
        <v>1234</v>
      </c>
      <c r="K250" s="189"/>
      <c r="L250" s="189"/>
      <c r="M250" s="189">
        <f>Arkusz8!A5</f>
        <v>1245</v>
      </c>
      <c r="N250" s="189"/>
      <c r="O250" s="189"/>
      <c r="P250" s="189">
        <f>Arkusz8!A4</f>
        <v>1286</v>
      </c>
      <c r="Q250" s="189"/>
      <c r="R250" s="189"/>
      <c r="S250" s="189">
        <f>Arkusz8!A3</f>
        <v>1297</v>
      </c>
      <c r="T250" s="189"/>
      <c r="U250" s="189"/>
      <c r="V250" s="189">
        <f>Arkusz8!A2</f>
        <v>1295</v>
      </c>
      <c r="W250" s="189"/>
      <c r="X250" s="189"/>
    </row>
    <row r="251" spans="1:25" x14ac:dyDescent="0.25">
      <c r="B251" s="247" t="s">
        <v>6</v>
      </c>
      <c r="C251" s="248"/>
      <c r="D251" s="248"/>
      <c r="E251" s="248"/>
      <c r="F251" s="248"/>
      <c r="G251" s="248"/>
      <c r="H251" s="248"/>
      <c r="I251" s="248"/>
      <c r="J251" s="118">
        <f>Arkusz8!A11</f>
        <v>2655</v>
      </c>
      <c r="K251" s="118"/>
      <c r="L251" s="118"/>
      <c r="M251" s="118">
        <f>Arkusz8!A10</f>
        <v>2651</v>
      </c>
      <c r="N251" s="118"/>
      <c r="O251" s="118"/>
      <c r="P251" s="118">
        <f>Arkusz8!A9</f>
        <v>2605</v>
      </c>
      <c r="Q251" s="118"/>
      <c r="R251" s="118"/>
      <c r="S251" s="118">
        <f>Arkusz8!A8</f>
        <v>2545</v>
      </c>
      <c r="T251" s="118"/>
      <c r="U251" s="118"/>
      <c r="V251" s="118">
        <f>Arkusz8!A7</f>
        <v>2505</v>
      </c>
      <c r="W251" s="118"/>
      <c r="X251" s="118"/>
    </row>
    <row r="252" spans="1:25" ht="15" customHeight="1" x14ac:dyDescent="0.25">
      <c r="B252" s="148" t="s">
        <v>7</v>
      </c>
      <c r="C252" s="149"/>
      <c r="D252" s="149"/>
      <c r="E252" s="149"/>
      <c r="F252" s="149"/>
      <c r="G252" s="149"/>
      <c r="H252" s="149"/>
      <c r="I252" s="149"/>
      <c r="J252" s="189">
        <f>Arkusz8!A16</f>
        <v>129</v>
      </c>
      <c r="K252" s="189"/>
      <c r="L252" s="189"/>
      <c r="M252" s="189">
        <f>Arkusz8!A15</f>
        <v>50</v>
      </c>
      <c r="N252" s="189"/>
      <c r="O252" s="189"/>
      <c r="P252" s="189">
        <f>Arkusz8!A14</f>
        <v>143</v>
      </c>
      <c r="Q252" s="189"/>
      <c r="R252" s="189"/>
      <c r="S252" s="189">
        <f>Arkusz8!A13</f>
        <v>131</v>
      </c>
      <c r="T252" s="189"/>
      <c r="U252" s="189"/>
      <c r="V252" s="189">
        <f>Arkusz8!A12</f>
        <v>94</v>
      </c>
      <c r="W252" s="189"/>
      <c r="X252" s="189"/>
    </row>
    <row r="253" spans="1:25" ht="15" customHeight="1" x14ac:dyDescent="0.25">
      <c r="B253" s="240" t="s">
        <v>8</v>
      </c>
      <c r="C253" s="241"/>
      <c r="D253" s="241"/>
      <c r="E253" s="241"/>
      <c r="F253" s="241"/>
      <c r="G253" s="241"/>
      <c r="H253" s="241"/>
      <c r="I253" s="241"/>
      <c r="J253" s="118">
        <f>Arkusz8!A21</f>
        <v>75</v>
      </c>
      <c r="K253" s="118"/>
      <c r="L253" s="118"/>
      <c r="M253" s="118">
        <f>Arkusz8!A20</f>
        <v>74</v>
      </c>
      <c r="N253" s="118"/>
      <c r="O253" s="118"/>
      <c r="P253" s="118">
        <f>Arkusz8!A19</f>
        <v>97</v>
      </c>
      <c r="Q253" s="118"/>
      <c r="R253" s="118"/>
      <c r="S253" s="118">
        <f>Arkusz8!A18</f>
        <v>91</v>
      </c>
      <c r="T253" s="118"/>
      <c r="U253" s="118"/>
      <c r="V253" s="118">
        <f>Arkusz8!A17</f>
        <v>87</v>
      </c>
      <c r="W253" s="118"/>
      <c r="X253" s="118"/>
    </row>
    <row r="254" spans="1:25" ht="15" customHeight="1" thickBot="1" x14ac:dyDescent="0.3">
      <c r="B254" s="261" t="s">
        <v>99</v>
      </c>
      <c r="C254" s="262"/>
      <c r="D254" s="262"/>
      <c r="E254" s="262"/>
      <c r="F254" s="262"/>
      <c r="G254" s="262"/>
      <c r="H254" s="262"/>
      <c r="I254" s="262"/>
      <c r="J254" s="110">
        <f>Arkusz8!A26</f>
        <v>1</v>
      </c>
      <c r="K254" s="110"/>
      <c r="L254" s="110"/>
      <c r="M254" s="110">
        <f>Arkusz8!A25</f>
        <v>1</v>
      </c>
      <c r="N254" s="110"/>
      <c r="O254" s="110"/>
      <c r="P254" s="110">
        <f>Arkusz8!A24</f>
        <v>1</v>
      </c>
      <c r="Q254" s="110"/>
      <c r="R254" s="110"/>
      <c r="S254" s="110">
        <f>Arkusz8!A23</f>
        <v>1</v>
      </c>
      <c r="T254" s="110"/>
      <c r="U254" s="110"/>
      <c r="V254" s="110">
        <f>Arkusz8!A22</f>
        <v>1</v>
      </c>
      <c r="W254" s="110"/>
      <c r="X254" s="110"/>
    </row>
    <row r="255" spans="1:25" ht="15" customHeight="1" thickBot="1" x14ac:dyDescent="0.3">
      <c r="B255" s="250" t="s">
        <v>100</v>
      </c>
      <c r="C255" s="251"/>
      <c r="D255" s="251"/>
      <c r="E255" s="251"/>
      <c r="F255" s="251"/>
      <c r="G255" s="251"/>
      <c r="H255" s="251"/>
      <c r="I255" s="251"/>
      <c r="J255" s="249">
        <f>SUM(J250,J251,J254)</f>
        <v>3890</v>
      </c>
      <c r="K255" s="249"/>
      <c r="L255" s="249"/>
      <c r="M255" s="249">
        <f>SUM(M250,M251,M254)</f>
        <v>3897</v>
      </c>
      <c r="N255" s="249"/>
      <c r="O255" s="249"/>
      <c r="P255" s="249">
        <f>SUM(P250,P251,P254)</f>
        <v>3892</v>
      </c>
      <c r="Q255" s="249"/>
      <c r="R255" s="249"/>
      <c r="S255" s="249">
        <f>SUM(S250,S251,S254)</f>
        <v>3843</v>
      </c>
      <c r="T255" s="249"/>
      <c r="U255" s="249"/>
      <c r="V255" s="249">
        <f>SUM(V250,V251,V254)</f>
        <v>3801</v>
      </c>
      <c r="W255" s="249"/>
      <c r="X255" s="256"/>
    </row>
    <row r="256" spans="1:25" x14ac:dyDescent="0.25">
      <c r="A256" s="23"/>
      <c r="B256" s="24"/>
      <c r="C256" s="24"/>
      <c r="D256" s="24"/>
      <c r="E256" s="25"/>
      <c r="F256" s="25"/>
      <c r="G256" s="25"/>
      <c r="H256" s="26"/>
      <c r="I256" s="26"/>
      <c r="J256" s="26"/>
      <c r="K256" s="27"/>
      <c r="L256" s="27"/>
      <c r="M256" s="27"/>
      <c r="N256" s="26"/>
      <c r="O256" s="26"/>
      <c r="P256" s="26"/>
      <c r="Q256" s="26"/>
      <c r="R256" s="26"/>
      <c r="S256" s="26"/>
      <c r="T256" s="28"/>
      <c r="U256" s="28"/>
    </row>
    <row r="257" spans="1:25" x14ac:dyDescent="0.25">
      <c r="A257" s="23"/>
      <c r="B257" s="23"/>
      <c r="C257" s="23"/>
      <c r="D257" s="23"/>
      <c r="E257" s="29"/>
      <c r="F257" s="29"/>
      <c r="G257" s="29"/>
      <c r="H257" s="30"/>
      <c r="I257" s="30"/>
      <c r="J257" s="30"/>
      <c r="K257" s="31"/>
      <c r="L257" s="31"/>
      <c r="M257" s="31"/>
      <c r="N257" s="30"/>
      <c r="O257" s="30"/>
      <c r="P257" s="30"/>
      <c r="Q257" s="30"/>
      <c r="R257" s="30"/>
      <c r="S257" s="30"/>
      <c r="T257" s="32"/>
      <c r="U257" s="32"/>
    </row>
    <row r="258" spans="1:25" s="63" customFormat="1" x14ac:dyDescent="0.25">
      <c r="A258" s="23"/>
      <c r="B258" s="23"/>
      <c r="C258" s="23"/>
      <c r="D258" s="23"/>
      <c r="E258" s="29"/>
      <c r="F258" s="29"/>
      <c r="G258" s="29"/>
      <c r="H258" s="30"/>
      <c r="I258" s="30"/>
      <c r="J258" s="30"/>
      <c r="K258" s="31"/>
      <c r="L258" s="31"/>
      <c r="M258" s="31"/>
      <c r="N258" s="30"/>
      <c r="O258" s="30"/>
      <c r="P258" s="30"/>
      <c r="Q258" s="30"/>
      <c r="R258" s="30"/>
      <c r="S258" s="30"/>
      <c r="T258" s="32"/>
      <c r="U258" s="32"/>
      <c r="Y258" s="6"/>
    </row>
    <row r="259" spans="1:25" x14ac:dyDescent="0.25">
      <c r="A259" s="23"/>
      <c r="B259" s="23"/>
      <c r="C259" s="23"/>
      <c r="D259" s="23"/>
      <c r="E259" s="29"/>
      <c r="F259" s="29"/>
      <c r="G259" s="29"/>
      <c r="H259" s="30"/>
      <c r="I259" s="30"/>
      <c r="J259" s="30"/>
      <c r="K259" s="31"/>
      <c r="L259" s="31"/>
      <c r="M259" s="31"/>
      <c r="N259" s="30"/>
      <c r="O259" s="30"/>
      <c r="P259" s="30"/>
      <c r="Q259" s="30"/>
      <c r="R259" s="30"/>
      <c r="S259" s="30"/>
      <c r="T259" s="32"/>
      <c r="U259" s="32"/>
    </row>
    <row r="260" spans="1:25" x14ac:dyDescent="0.25">
      <c r="A260" s="23"/>
      <c r="B260" s="23"/>
      <c r="C260" s="23"/>
      <c r="D260" s="23"/>
      <c r="E260" s="29"/>
      <c r="F260" s="29"/>
      <c r="G260" s="29"/>
      <c r="H260" s="30"/>
      <c r="I260" s="30"/>
      <c r="J260" s="30"/>
      <c r="K260" s="31"/>
      <c r="L260" s="31"/>
      <c r="M260" s="31"/>
      <c r="N260" s="30"/>
      <c r="O260" s="30"/>
      <c r="P260" s="30"/>
      <c r="Q260" s="30"/>
      <c r="R260" s="30"/>
      <c r="S260" s="30"/>
      <c r="T260" s="32"/>
      <c r="U260" s="32"/>
    </row>
    <row r="261" spans="1:25" x14ac:dyDescent="0.25">
      <c r="A261" s="23"/>
      <c r="B261" s="23"/>
      <c r="C261" s="23"/>
      <c r="D261" s="23"/>
      <c r="E261" s="29"/>
      <c r="F261" s="29"/>
      <c r="G261" s="29"/>
      <c r="H261" s="30"/>
      <c r="I261" s="30"/>
      <c r="J261" s="30"/>
      <c r="K261" s="31"/>
      <c r="L261" s="31"/>
      <c r="M261" s="31"/>
      <c r="N261" s="30"/>
      <c r="O261" s="30"/>
      <c r="P261" s="30"/>
      <c r="Q261" s="30"/>
      <c r="R261" s="30"/>
      <c r="S261" s="30"/>
      <c r="T261" s="32"/>
      <c r="U261" s="32"/>
    </row>
    <row r="262" spans="1:25" x14ac:dyDescent="0.25">
      <c r="A262" s="23"/>
      <c r="B262" s="23"/>
      <c r="C262" s="23"/>
      <c r="D262" s="23"/>
      <c r="E262" s="29"/>
      <c r="F262" s="29"/>
      <c r="G262" s="29"/>
      <c r="H262" s="30"/>
      <c r="I262" s="30"/>
      <c r="J262" s="30"/>
      <c r="K262" s="31"/>
      <c r="L262" s="31"/>
      <c r="M262" s="31"/>
      <c r="N262" s="30"/>
      <c r="O262" s="30"/>
      <c r="P262" s="30"/>
      <c r="Q262" s="30"/>
      <c r="R262" s="30"/>
      <c r="S262" s="30"/>
      <c r="T262" s="32"/>
      <c r="U262" s="32"/>
    </row>
    <row r="277" spans="1:29" x14ac:dyDescent="0.25">
      <c r="A277" s="4"/>
      <c r="B277" s="4"/>
      <c r="C277" s="4"/>
      <c r="D277" s="4"/>
      <c r="E277" s="4"/>
      <c r="F277" s="4"/>
      <c r="G277" s="4"/>
      <c r="H277" s="4"/>
      <c r="I277" s="4"/>
      <c r="J277" s="4"/>
      <c r="K277" s="4"/>
      <c r="L277" s="4"/>
      <c r="M277" s="4"/>
      <c r="N277" s="4"/>
      <c r="O277" s="4"/>
      <c r="P277" s="4"/>
      <c r="Q277" s="4"/>
      <c r="R277" s="4"/>
      <c r="S277" s="4"/>
      <c r="T277" s="4"/>
      <c r="U277" s="4"/>
    </row>
    <row r="278" spans="1:29" x14ac:dyDescent="0.25">
      <c r="A278" s="4"/>
      <c r="B278" s="4"/>
      <c r="C278" s="4"/>
      <c r="D278" s="4"/>
      <c r="E278" s="4"/>
      <c r="F278" s="4"/>
      <c r="G278" s="4"/>
      <c r="H278" s="4"/>
      <c r="I278" s="4"/>
      <c r="J278" s="4"/>
      <c r="K278" s="4"/>
      <c r="L278" s="4"/>
      <c r="M278" s="4"/>
      <c r="N278" s="4"/>
      <c r="O278" s="4"/>
      <c r="P278" s="4"/>
      <c r="Q278" s="4"/>
      <c r="R278" s="4"/>
      <c r="S278" s="4"/>
      <c r="T278" s="4"/>
      <c r="U278" s="4"/>
    </row>
    <row r="279" spans="1:29" s="63" customFormat="1" x14ac:dyDescent="0.25">
      <c r="A279" s="4"/>
      <c r="B279" s="4"/>
      <c r="C279" s="4"/>
      <c r="D279" s="4"/>
      <c r="E279" s="4"/>
      <c r="F279" s="4"/>
      <c r="G279" s="4"/>
      <c r="H279" s="4"/>
      <c r="I279" s="4"/>
      <c r="J279" s="4"/>
      <c r="K279" s="4"/>
      <c r="L279" s="4"/>
      <c r="M279" s="4"/>
      <c r="N279" s="4"/>
      <c r="O279" s="4"/>
      <c r="P279" s="4"/>
      <c r="Q279" s="4"/>
      <c r="R279" s="4"/>
      <c r="S279" s="4"/>
      <c r="T279" s="4"/>
      <c r="U279" s="4"/>
      <c r="Y279" s="6"/>
    </row>
    <row r="280" spans="1:29" x14ac:dyDescent="0.25">
      <c r="A280" s="4"/>
      <c r="B280" s="4"/>
      <c r="C280" s="4"/>
      <c r="D280" s="4"/>
      <c r="E280" s="4"/>
      <c r="F280" s="4"/>
      <c r="G280" s="4"/>
      <c r="H280" s="4"/>
      <c r="I280" s="4"/>
      <c r="J280" s="4"/>
      <c r="K280" s="4"/>
      <c r="L280" s="4"/>
      <c r="M280" s="4"/>
      <c r="N280" s="4"/>
      <c r="O280" s="4"/>
      <c r="P280" s="4"/>
      <c r="Q280" s="4"/>
      <c r="R280" s="4"/>
      <c r="S280" s="4"/>
      <c r="T280" s="4"/>
      <c r="U280" s="4"/>
    </row>
    <row r="281" spans="1:29" x14ac:dyDescent="0.25">
      <c r="A281" s="33"/>
      <c r="B281" s="33"/>
      <c r="C281" s="33"/>
      <c r="D281" s="33"/>
      <c r="E281" s="33"/>
      <c r="F281" s="33"/>
      <c r="G281" s="33"/>
      <c r="H281" s="33"/>
      <c r="I281" s="33"/>
      <c r="J281" s="33"/>
      <c r="K281" s="33"/>
      <c r="L281" s="33"/>
      <c r="M281" s="33"/>
      <c r="N281" s="33"/>
      <c r="O281" s="33"/>
      <c r="P281" s="33"/>
      <c r="Q281" s="33"/>
      <c r="R281" s="33"/>
      <c r="S281" s="33"/>
      <c r="T281" s="33"/>
      <c r="U281" s="33"/>
    </row>
    <row r="282" spans="1:29" x14ac:dyDescent="0.25">
      <c r="A282" s="183" t="s">
        <v>166</v>
      </c>
      <c r="B282" s="185"/>
      <c r="C282" s="185"/>
      <c r="D282" s="185"/>
      <c r="E282" s="185"/>
      <c r="F282" s="185"/>
      <c r="G282" s="185"/>
      <c r="H282" s="185"/>
      <c r="I282" s="185"/>
      <c r="J282" s="185"/>
      <c r="K282" s="185"/>
      <c r="L282" s="185"/>
      <c r="M282" s="185"/>
      <c r="N282" s="185"/>
      <c r="O282" s="185"/>
      <c r="P282" s="185"/>
      <c r="Q282" s="185"/>
      <c r="R282" s="185"/>
      <c r="S282" s="185"/>
      <c r="T282" s="185"/>
      <c r="U282" s="185"/>
      <c r="V282" s="185"/>
      <c r="W282" s="185"/>
      <c r="X282" s="185"/>
      <c r="Y282" s="185"/>
    </row>
    <row r="283" spans="1:29" x14ac:dyDescent="0.25">
      <c r="A283" s="185"/>
      <c r="B283" s="185"/>
      <c r="C283" s="185"/>
      <c r="D283" s="185"/>
      <c r="E283" s="185"/>
      <c r="F283" s="185"/>
      <c r="G283" s="185"/>
      <c r="H283" s="185"/>
      <c r="I283" s="185"/>
      <c r="J283" s="185"/>
      <c r="K283" s="185"/>
      <c r="L283" s="185"/>
      <c r="M283" s="185"/>
      <c r="N283" s="185"/>
      <c r="O283" s="185"/>
      <c r="P283" s="185"/>
      <c r="Q283" s="185"/>
      <c r="R283" s="185"/>
      <c r="S283" s="185"/>
      <c r="T283" s="185"/>
      <c r="U283" s="185"/>
      <c r="V283" s="185"/>
      <c r="W283" s="185"/>
      <c r="X283" s="185"/>
      <c r="Y283" s="185"/>
    </row>
    <row r="284" spans="1:29" x14ac:dyDescent="0.25">
      <c r="A284" s="185"/>
      <c r="B284" s="185"/>
      <c r="C284" s="185"/>
      <c r="D284" s="185"/>
      <c r="E284" s="185"/>
      <c r="F284" s="185"/>
      <c r="G284" s="185"/>
      <c r="H284" s="185"/>
      <c r="I284" s="185"/>
      <c r="J284" s="185"/>
      <c r="K284" s="185"/>
      <c r="L284" s="185"/>
      <c r="M284" s="185"/>
      <c r="N284" s="185"/>
      <c r="O284" s="185"/>
      <c r="P284" s="185"/>
      <c r="Q284" s="185"/>
      <c r="R284" s="185"/>
      <c r="S284" s="185"/>
      <c r="T284" s="185"/>
      <c r="U284" s="185"/>
      <c r="V284" s="185"/>
      <c r="W284" s="185"/>
      <c r="X284" s="185"/>
      <c r="Y284" s="185"/>
      <c r="AC284" s="51"/>
    </row>
    <row r="285" spans="1:29" s="59" customFormat="1" x14ac:dyDescent="0.25">
      <c r="A285" s="185"/>
      <c r="B285" s="185"/>
      <c r="C285" s="185"/>
      <c r="D285" s="185"/>
      <c r="E285" s="185"/>
      <c r="F285" s="185"/>
      <c r="G285" s="185"/>
      <c r="H285" s="185"/>
      <c r="I285" s="185"/>
      <c r="J285" s="185"/>
      <c r="K285" s="185"/>
      <c r="L285" s="185"/>
      <c r="M285" s="185"/>
      <c r="N285" s="185"/>
      <c r="O285" s="185"/>
      <c r="P285" s="185"/>
      <c r="Q285" s="185"/>
      <c r="R285" s="185"/>
      <c r="S285" s="185"/>
      <c r="T285" s="185"/>
      <c r="U285" s="185"/>
      <c r="V285" s="185"/>
      <c r="W285" s="185"/>
      <c r="X285" s="185"/>
      <c r="Y285" s="185"/>
      <c r="AC285" s="4"/>
    </row>
    <row r="286" spans="1:29" s="59" customFormat="1" x14ac:dyDescent="0.25">
      <c r="A286" s="185"/>
      <c r="B286" s="185"/>
      <c r="C286" s="185"/>
      <c r="D286" s="185"/>
      <c r="E286" s="185"/>
      <c r="F286" s="185"/>
      <c r="G286" s="185"/>
      <c r="H286" s="185"/>
      <c r="I286" s="185"/>
      <c r="J286" s="185"/>
      <c r="K286" s="185"/>
      <c r="L286" s="185"/>
      <c r="M286" s="185"/>
      <c r="N286" s="185"/>
      <c r="O286" s="185"/>
      <c r="P286" s="185"/>
      <c r="Q286" s="185"/>
      <c r="R286" s="185"/>
      <c r="S286" s="185"/>
      <c r="T286" s="185"/>
      <c r="U286" s="185"/>
      <c r="V286" s="185"/>
      <c r="W286" s="185"/>
      <c r="X286" s="185"/>
      <c r="Y286" s="185"/>
      <c r="AC286" s="4"/>
    </row>
    <row r="287" spans="1:29" s="59" customFormat="1" x14ac:dyDescent="0.25">
      <c r="A287" s="185"/>
      <c r="B287" s="185"/>
      <c r="C287" s="185"/>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AC287" s="4"/>
    </row>
    <row r="288" spans="1:29" x14ac:dyDescent="0.25">
      <c r="A288" s="185"/>
      <c r="B288" s="185"/>
      <c r="C288" s="185"/>
      <c r="D288" s="185"/>
      <c r="E288" s="185"/>
      <c r="F288" s="185"/>
      <c r="G288" s="185"/>
      <c r="H288" s="185"/>
      <c r="I288" s="185"/>
      <c r="J288" s="185"/>
      <c r="K288" s="185"/>
      <c r="L288" s="185"/>
      <c r="M288" s="185"/>
      <c r="N288" s="185"/>
      <c r="O288" s="185"/>
      <c r="P288" s="185"/>
      <c r="Q288" s="185"/>
      <c r="R288" s="185"/>
      <c r="S288" s="185"/>
      <c r="T288" s="185"/>
      <c r="U288" s="185"/>
      <c r="V288" s="185"/>
      <c r="W288" s="185"/>
      <c r="X288" s="185"/>
      <c r="Y288" s="185"/>
    </row>
    <row r="289" spans="1:25" x14ac:dyDescent="0.25">
      <c r="A289" s="185"/>
      <c r="B289" s="185"/>
      <c r="C289" s="185"/>
      <c r="D289" s="185"/>
      <c r="E289" s="185"/>
      <c r="F289" s="185"/>
      <c r="G289" s="185"/>
      <c r="H289" s="185"/>
      <c r="I289" s="185"/>
      <c r="J289" s="185"/>
      <c r="K289" s="185"/>
      <c r="L289" s="185"/>
      <c r="M289" s="185"/>
      <c r="N289" s="185"/>
      <c r="O289" s="185"/>
      <c r="P289" s="185"/>
      <c r="Q289" s="185"/>
      <c r="R289" s="185"/>
      <c r="S289" s="185"/>
      <c r="T289" s="185"/>
      <c r="U289" s="185"/>
      <c r="V289" s="185"/>
      <c r="W289" s="185"/>
      <c r="X289" s="185"/>
      <c r="Y289" s="185"/>
    </row>
    <row r="290" spans="1:25" s="59" customFormat="1" x14ac:dyDescent="0.25">
      <c r="A290" s="185"/>
      <c r="B290" s="185"/>
      <c r="C290" s="185"/>
      <c r="D290" s="185"/>
      <c r="E290" s="185"/>
      <c r="F290" s="185"/>
      <c r="G290" s="185"/>
      <c r="H290" s="185"/>
      <c r="I290" s="185"/>
      <c r="J290" s="185"/>
      <c r="K290" s="185"/>
      <c r="L290" s="185"/>
      <c r="M290" s="185"/>
      <c r="N290" s="185"/>
      <c r="O290" s="185"/>
      <c r="P290" s="185"/>
      <c r="Q290" s="185"/>
      <c r="R290" s="185"/>
      <c r="S290" s="185"/>
      <c r="T290" s="185"/>
      <c r="U290" s="185"/>
      <c r="V290" s="185"/>
      <c r="W290" s="185"/>
      <c r="X290" s="185"/>
      <c r="Y290" s="185"/>
    </row>
    <row r="291" spans="1:25" x14ac:dyDescent="0.25">
      <c r="A291" s="185"/>
      <c r="B291" s="185"/>
      <c r="C291" s="185"/>
      <c r="D291" s="185"/>
      <c r="E291" s="185"/>
      <c r="F291" s="185"/>
      <c r="G291" s="185"/>
      <c r="H291" s="185"/>
      <c r="I291" s="185"/>
      <c r="J291" s="185"/>
      <c r="K291" s="185"/>
      <c r="L291" s="185"/>
      <c r="M291" s="185"/>
      <c r="N291" s="185"/>
      <c r="O291" s="185"/>
      <c r="P291" s="185"/>
      <c r="Q291" s="185"/>
      <c r="R291" s="185"/>
      <c r="S291" s="185"/>
      <c r="T291" s="185"/>
      <c r="U291" s="185"/>
      <c r="V291" s="185"/>
      <c r="W291" s="185"/>
      <c r="X291" s="185"/>
      <c r="Y291" s="185"/>
    </row>
    <row r="292" spans="1:25" x14ac:dyDescent="0.25">
      <c r="A292" s="185"/>
      <c r="B292" s="185"/>
      <c r="C292" s="185"/>
      <c r="D292" s="185"/>
      <c r="E292" s="185"/>
      <c r="F292" s="185"/>
      <c r="G292" s="185"/>
      <c r="H292" s="185"/>
      <c r="I292" s="185"/>
      <c r="J292" s="185"/>
      <c r="K292" s="185"/>
      <c r="L292" s="185"/>
      <c r="M292" s="185"/>
      <c r="N292" s="185"/>
      <c r="O292" s="185"/>
      <c r="P292" s="185"/>
      <c r="Q292" s="185"/>
      <c r="R292" s="185"/>
      <c r="S292" s="185"/>
      <c r="T292" s="185"/>
      <c r="U292" s="185"/>
      <c r="V292" s="185"/>
      <c r="W292" s="185"/>
      <c r="X292" s="185"/>
      <c r="Y292" s="185"/>
    </row>
    <row r="296" spans="1:25" ht="18" x14ac:dyDescent="0.25">
      <c r="A296" s="8" t="s">
        <v>76</v>
      </c>
    </row>
    <row r="297" spans="1:25" ht="18" x14ac:dyDescent="0.25">
      <c r="A297" s="8"/>
    </row>
    <row r="299" spans="1:25" x14ac:dyDescent="0.25">
      <c r="A299" s="157" t="s">
        <v>69</v>
      </c>
      <c r="B299" s="157"/>
      <c r="C299" s="157"/>
      <c r="D299" s="157"/>
      <c r="E299" s="157"/>
      <c r="F299" s="157"/>
      <c r="G299" s="157"/>
      <c r="H299" s="157"/>
      <c r="I299" s="157"/>
      <c r="J299" s="157"/>
      <c r="K299" s="157"/>
      <c r="L299" s="157"/>
      <c r="M299" s="157"/>
      <c r="N299" s="157"/>
      <c r="O299" s="157"/>
      <c r="P299" s="157"/>
      <c r="Q299" s="157"/>
      <c r="R299" s="157"/>
      <c r="S299" s="157"/>
      <c r="T299" s="157"/>
      <c r="U299" s="157"/>
    </row>
    <row r="300" spans="1:25" x14ac:dyDescent="0.25">
      <c r="A300" s="157"/>
      <c r="B300" s="157"/>
      <c r="C300" s="157"/>
      <c r="D300" s="157"/>
      <c r="E300" s="157"/>
      <c r="F300" s="157"/>
      <c r="G300" s="157"/>
      <c r="H300" s="157"/>
      <c r="I300" s="157"/>
      <c r="J300" s="157"/>
      <c r="K300" s="157"/>
      <c r="L300" s="157"/>
      <c r="M300" s="157"/>
      <c r="N300" s="157"/>
      <c r="O300" s="157"/>
      <c r="P300" s="157"/>
      <c r="Q300" s="157"/>
      <c r="R300" s="157"/>
      <c r="S300" s="157"/>
      <c r="T300" s="157"/>
      <c r="U300" s="157"/>
    </row>
    <row r="301" spans="1:25" x14ac:dyDescent="0.25">
      <c r="A301" s="157"/>
      <c r="B301" s="157"/>
      <c r="C301" s="157"/>
      <c r="D301" s="157"/>
      <c r="E301" s="157"/>
      <c r="F301" s="157"/>
      <c r="G301" s="157"/>
      <c r="H301" s="157"/>
      <c r="I301" s="157"/>
      <c r="J301" s="157"/>
      <c r="K301" s="157"/>
      <c r="L301" s="157"/>
      <c r="M301" s="157"/>
      <c r="N301" s="157"/>
      <c r="O301" s="157"/>
      <c r="P301" s="157"/>
      <c r="Q301" s="157"/>
      <c r="R301" s="157"/>
      <c r="S301" s="157"/>
      <c r="T301" s="157"/>
      <c r="U301" s="157"/>
    </row>
    <row r="302" spans="1:25" ht="15.75" thickBot="1" x14ac:dyDescent="0.3">
      <c r="A302" s="21"/>
      <c r="B302" s="21"/>
      <c r="C302" s="21"/>
      <c r="D302" s="21"/>
      <c r="E302" s="21"/>
      <c r="F302" s="21"/>
      <c r="G302" s="21"/>
      <c r="H302" s="21"/>
      <c r="I302" s="21"/>
      <c r="J302" s="21"/>
      <c r="K302" s="21"/>
      <c r="L302" s="21"/>
      <c r="M302" s="21"/>
      <c r="N302" s="21"/>
      <c r="O302" s="21"/>
      <c r="P302" s="21"/>
      <c r="Q302" s="21"/>
      <c r="R302" s="21"/>
      <c r="S302" s="21"/>
      <c r="T302" s="21"/>
      <c r="U302" s="21"/>
    </row>
    <row r="303" spans="1:25" ht="24.95" customHeight="1" x14ac:dyDescent="0.25">
      <c r="G303" s="92" t="s">
        <v>3</v>
      </c>
      <c r="H303" s="93"/>
      <c r="I303" s="93"/>
      <c r="J303" s="93"/>
      <c r="K303" s="93" t="s">
        <v>4</v>
      </c>
      <c r="L303" s="93"/>
      <c r="M303" s="96" t="str">
        <f>CONCATENATE("decyzje ",Arkusz18!A2," - ",Arkusz18!B2," r.")</f>
        <v>decyzje 01.06.2015 - 30.06.2015 r.</v>
      </c>
      <c r="N303" s="96"/>
      <c r="O303" s="96"/>
      <c r="P303" s="96"/>
      <c r="Q303" s="96"/>
      <c r="R303" s="97"/>
    </row>
    <row r="304" spans="1:25" ht="59.25" customHeight="1" x14ac:dyDescent="0.25">
      <c r="G304" s="94"/>
      <c r="H304" s="95"/>
      <c r="I304" s="95"/>
      <c r="J304" s="95"/>
      <c r="K304" s="95"/>
      <c r="L304" s="95"/>
      <c r="M304" s="98" t="s">
        <v>25</v>
      </c>
      <c r="N304" s="98"/>
      <c r="O304" s="98" t="s">
        <v>26</v>
      </c>
      <c r="P304" s="98"/>
      <c r="Q304" s="98" t="s">
        <v>27</v>
      </c>
      <c r="R304" s="117"/>
    </row>
    <row r="305" spans="7:26" ht="15" customHeight="1" x14ac:dyDescent="0.25">
      <c r="G305" s="190" t="s">
        <v>35</v>
      </c>
      <c r="H305" s="191"/>
      <c r="I305" s="191"/>
      <c r="J305" s="191"/>
      <c r="K305" s="192">
        <f>Arkusz9!B5</f>
        <v>7118</v>
      </c>
      <c r="L305" s="192"/>
      <c r="M305" s="188">
        <f>Arkusz9!B3</f>
        <v>5835</v>
      </c>
      <c r="N305" s="188"/>
      <c r="O305" s="188">
        <f>Arkusz9!B2</f>
        <v>304</v>
      </c>
      <c r="P305" s="188"/>
      <c r="Q305" s="188">
        <f>Arkusz9!B4</f>
        <v>204</v>
      </c>
      <c r="R305" s="193"/>
    </row>
    <row r="306" spans="7:26" ht="15" customHeight="1" x14ac:dyDescent="0.25">
      <c r="G306" s="253" t="s">
        <v>36</v>
      </c>
      <c r="H306" s="254"/>
      <c r="I306" s="254"/>
      <c r="J306" s="254"/>
      <c r="K306" s="252">
        <f>Arkusz9!B13</f>
        <v>1000</v>
      </c>
      <c r="L306" s="252"/>
      <c r="M306" s="246">
        <f>Arkusz9!B11</f>
        <v>960</v>
      </c>
      <c r="N306" s="246"/>
      <c r="O306" s="246">
        <f>Arkusz9!B10</f>
        <v>52</v>
      </c>
      <c r="P306" s="246"/>
      <c r="Q306" s="246">
        <f>Arkusz9!B12</f>
        <v>26</v>
      </c>
      <c r="R306" s="255"/>
    </row>
    <row r="307" spans="7:26" ht="15.75" thickBot="1" x14ac:dyDescent="0.3">
      <c r="G307" s="102" t="s">
        <v>24</v>
      </c>
      <c r="H307" s="103"/>
      <c r="I307" s="103"/>
      <c r="J307" s="103"/>
      <c r="K307" s="264">
        <f>Arkusz9!B9</f>
        <v>241</v>
      </c>
      <c r="L307" s="264"/>
      <c r="M307" s="245">
        <f>Arkusz9!B7</f>
        <v>193</v>
      </c>
      <c r="N307" s="245"/>
      <c r="O307" s="245">
        <f>Arkusz9!B6</f>
        <v>14</v>
      </c>
      <c r="P307" s="245"/>
      <c r="Q307" s="245">
        <f>Arkusz9!B8</f>
        <v>27</v>
      </c>
      <c r="R307" s="263"/>
    </row>
    <row r="308" spans="7:26" ht="15.75" thickBot="1" x14ac:dyDescent="0.3">
      <c r="G308" s="259" t="s">
        <v>78</v>
      </c>
      <c r="H308" s="260"/>
      <c r="I308" s="260"/>
      <c r="J308" s="260"/>
      <c r="K308" s="257">
        <f>SUM(K305:K307)</f>
        <v>8359</v>
      </c>
      <c r="L308" s="257"/>
      <c r="M308" s="257">
        <f>SUM(M305:M307)</f>
        <v>6988</v>
      </c>
      <c r="N308" s="257"/>
      <c r="O308" s="257">
        <f>SUM(O305:O307)</f>
        <v>370</v>
      </c>
      <c r="P308" s="257"/>
      <c r="Q308" s="257">
        <f>SUM(Q305:Q307)</f>
        <v>257</v>
      </c>
      <c r="R308" s="258"/>
    </row>
    <row r="312" spans="7:26" x14ac:dyDescent="0.25">
      <c r="V312" s="11"/>
      <c r="W312" s="11"/>
      <c r="Z312" s="11"/>
    </row>
    <row r="318" spans="7:26" x14ac:dyDescent="0.25">
      <c r="V318" s="33"/>
      <c r="W318" s="33"/>
      <c r="X318" s="33"/>
      <c r="Y318" s="34"/>
      <c r="Z318" s="33"/>
    </row>
    <row r="319" spans="7:26" x14ac:dyDescent="0.25">
      <c r="V319" s="33"/>
      <c r="W319" s="33"/>
      <c r="X319" s="33"/>
      <c r="Y319" s="34"/>
      <c r="Z319" s="33"/>
    </row>
    <row r="320" spans="7:26" x14ac:dyDescent="0.25">
      <c r="V320" s="33"/>
      <c r="W320" s="33"/>
      <c r="X320" s="33"/>
      <c r="Y320" s="34"/>
      <c r="Z320" s="33"/>
    </row>
    <row r="321" spans="7:26" x14ac:dyDescent="0.25">
      <c r="V321" s="33"/>
      <c r="W321" s="33"/>
      <c r="X321" s="33"/>
      <c r="Y321" s="34"/>
      <c r="Z321" s="33"/>
    </row>
    <row r="322" spans="7:26" x14ac:dyDescent="0.25">
      <c r="V322" s="33"/>
      <c r="W322" s="33"/>
      <c r="X322" s="33"/>
      <c r="Y322" s="34"/>
      <c r="Z322" s="33"/>
    </row>
    <row r="323" spans="7:26" x14ac:dyDescent="0.25">
      <c r="V323" s="33"/>
      <c r="W323" s="33"/>
      <c r="X323" s="33"/>
      <c r="Y323" s="34"/>
      <c r="Z323" s="33"/>
    </row>
    <row r="324" spans="7:26" x14ac:dyDescent="0.25">
      <c r="V324" s="33"/>
      <c r="W324" s="33"/>
      <c r="X324" s="33"/>
      <c r="Y324" s="34"/>
      <c r="Z324" s="33"/>
    </row>
    <row r="325" spans="7:26" x14ac:dyDescent="0.25">
      <c r="V325" s="33"/>
      <c r="W325" s="33"/>
      <c r="X325" s="33"/>
      <c r="Y325" s="34"/>
      <c r="Z325" s="33"/>
    </row>
    <row r="326" spans="7:26" ht="15.75" thickBot="1" x14ac:dyDescent="0.3">
      <c r="V326" s="33"/>
      <c r="W326" s="33"/>
      <c r="X326" s="33"/>
      <c r="Y326" s="34"/>
      <c r="Z326" s="33"/>
    </row>
    <row r="327" spans="7:26" ht="15" customHeight="1" x14ac:dyDescent="0.25">
      <c r="G327" s="80" t="s">
        <v>3</v>
      </c>
      <c r="H327" s="81"/>
      <c r="I327" s="81"/>
      <c r="J327" s="81"/>
      <c r="K327" s="81"/>
      <c r="L327" s="81"/>
      <c r="M327" s="81"/>
      <c r="N327" s="81"/>
      <c r="O327" s="84" t="s">
        <v>4</v>
      </c>
      <c r="P327" s="84"/>
      <c r="Q327" s="75" t="s">
        <v>83</v>
      </c>
      <c r="R327" s="76"/>
      <c r="U327" s="33"/>
      <c r="V327" s="33"/>
      <c r="W327" s="33"/>
      <c r="X327" s="33"/>
      <c r="Y327" s="34"/>
    </row>
    <row r="328" spans="7:26" ht="46.5" customHeight="1" x14ac:dyDescent="0.25">
      <c r="G328" s="82"/>
      <c r="H328" s="83"/>
      <c r="I328" s="83"/>
      <c r="J328" s="83"/>
      <c r="K328" s="83"/>
      <c r="L328" s="83"/>
      <c r="M328" s="83"/>
      <c r="N328" s="83"/>
      <c r="O328" s="85"/>
      <c r="P328" s="85"/>
      <c r="Q328" s="77"/>
      <c r="R328" s="78"/>
      <c r="U328" s="33"/>
      <c r="V328" s="33"/>
      <c r="W328" s="33"/>
      <c r="X328" s="33"/>
      <c r="Y328" s="34"/>
    </row>
    <row r="329" spans="7:26" x14ac:dyDescent="0.25">
      <c r="G329" s="86" t="s">
        <v>79</v>
      </c>
      <c r="H329" s="87"/>
      <c r="I329" s="87"/>
      <c r="J329" s="87"/>
      <c r="K329" s="87"/>
      <c r="L329" s="87"/>
      <c r="M329" s="87"/>
      <c r="N329" s="87"/>
      <c r="O329" s="88">
        <f>Arkusz10!A2</f>
        <v>286</v>
      </c>
      <c r="P329" s="88"/>
      <c r="Q329" s="65">
        <f>Arkusz10!A3</f>
        <v>550</v>
      </c>
      <c r="R329" s="66"/>
      <c r="U329" s="33"/>
      <c r="V329" s="33"/>
      <c r="W329" s="33"/>
      <c r="X329" s="33"/>
      <c r="Y329" s="34"/>
    </row>
    <row r="330" spans="7:26" x14ac:dyDescent="0.25">
      <c r="G330" s="89" t="s">
        <v>80</v>
      </c>
      <c r="H330" s="90"/>
      <c r="I330" s="90"/>
      <c r="J330" s="90"/>
      <c r="K330" s="90"/>
      <c r="L330" s="90"/>
      <c r="M330" s="90"/>
      <c r="N330" s="90"/>
      <c r="O330" s="91">
        <f>Arkusz10!A4</f>
        <v>10</v>
      </c>
      <c r="P330" s="91"/>
      <c r="Q330" s="71">
        <f>Arkusz10!A5</f>
        <v>47</v>
      </c>
      <c r="R330" s="72"/>
      <c r="U330" s="33"/>
      <c r="V330" s="33"/>
      <c r="W330" s="33"/>
      <c r="X330" s="33"/>
      <c r="Y330" s="34"/>
    </row>
    <row r="331" spans="7:26" x14ac:dyDescent="0.25">
      <c r="G331" s="86" t="s">
        <v>81</v>
      </c>
      <c r="H331" s="87"/>
      <c r="I331" s="87"/>
      <c r="J331" s="87"/>
      <c r="K331" s="87"/>
      <c r="L331" s="87"/>
      <c r="M331" s="87"/>
      <c r="N331" s="87"/>
      <c r="O331" s="88">
        <f>Arkusz10!A6</f>
        <v>11</v>
      </c>
      <c r="P331" s="88"/>
      <c r="Q331" s="65">
        <f>Arkusz10!A7</f>
        <v>3</v>
      </c>
      <c r="R331" s="66"/>
      <c r="U331" s="33"/>
      <c r="V331" s="33"/>
      <c r="W331" s="33"/>
      <c r="X331" s="33"/>
      <c r="Y331" s="34"/>
    </row>
    <row r="332" spans="7:26" ht="15.75" thickBot="1" x14ac:dyDescent="0.3">
      <c r="G332" s="105" t="s">
        <v>82</v>
      </c>
      <c r="H332" s="106"/>
      <c r="I332" s="106"/>
      <c r="J332" s="106"/>
      <c r="K332" s="106"/>
      <c r="L332" s="106"/>
      <c r="M332" s="106"/>
      <c r="N332" s="106"/>
      <c r="O332" s="104">
        <f>Arkusz10!A8</f>
        <v>0</v>
      </c>
      <c r="P332" s="104"/>
      <c r="Q332" s="67">
        <f>Arkusz10!A9</f>
        <v>2</v>
      </c>
      <c r="R332" s="68"/>
      <c r="U332" s="33"/>
      <c r="V332" s="33"/>
      <c r="W332" s="33"/>
      <c r="X332" s="33"/>
      <c r="Y332" s="34"/>
    </row>
    <row r="333" spans="7:26" ht="15.75" thickBot="1" x14ac:dyDescent="0.3">
      <c r="G333" s="107" t="s">
        <v>78</v>
      </c>
      <c r="H333" s="108"/>
      <c r="I333" s="108"/>
      <c r="J333" s="108"/>
      <c r="K333" s="108"/>
      <c r="L333" s="108"/>
      <c r="M333" s="108"/>
      <c r="N333" s="108"/>
      <c r="O333" s="73">
        <f>SUM(O329:O332)</f>
        <v>307</v>
      </c>
      <c r="P333" s="73"/>
      <c r="Q333" s="69">
        <f>SUM(Q329:Q332)</f>
        <v>602</v>
      </c>
      <c r="R333" s="70"/>
      <c r="U333" s="33"/>
      <c r="V333" s="33"/>
      <c r="W333" s="33"/>
      <c r="X333" s="33"/>
      <c r="Y333" s="34"/>
    </row>
    <row r="334" spans="7:26" x14ac:dyDescent="0.25">
      <c r="V334" s="33"/>
      <c r="W334" s="33"/>
      <c r="X334" s="33"/>
      <c r="Y334" s="34"/>
      <c r="Z334" s="33"/>
    </row>
    <row r="335" spans="7:26" x14ac:dyDescent="0.25">
      <c r="V335" s="33"/>
      <c r="W335" s="33"/>
      <c r="X335" s="33"/>
      <c r="Y335" s="34"/>
      <c r="Z335" s="33"/>
    </row>
    <row r="336" spans="7:26" ht="15.75" thickBot="1" x14ac:dyDescent="0.3">
      <c r="V336" s="33"/>
      <c r="W336" s="33"/>
      <c r="X336" s="33"/>
      <c r="Y336" s="34"/>
      <c r="Z336" s="33"/>
    </row>
    <row r="337" spans="7:26" ht="24.95" customHeight="1" x14ac:dyDescent="0.25">
      <c r="G337" s="92" t="s">
        <v>3</v>
      </c>
      <c r="H337" s="93"/>
      <c r="I337" s="93"/>
      <c r="J337" s="93"/>
      <c r="K337" s="93" t="s">
        <v>4</v>
      </c>
      <c r="L337" s="93"/>
      <c r="M337" s="96" t="str">
        <f>CONCATENATE("decyzje ",Arkusz18!C2," - ",Arkusz18!B2," r.")</f>
        <v>decyzje 01.01.2015 - 30.06.2015 r.</v>
      </c>
      <c r="N337" s="96"/>
      <c r="O337" s="96"/>
      <c r="P337" s="96"/>
      <c r="Q337" s="96"/>
      <c r="R337" s="97"/>
      <c r="V337" s="33"/>
      <c r="W337" s="33"/>
      <c r="X337" s="33"/>
      <c r="Y337" s="34"/>
      <c r="Z337" s="33"/>
    </row>
    <row r="338" spans="7:26" ht="60.75" customHeight="1" x14ac:dyDescent="0.25">
      <c r="G338" s="94"/>
      <c r="H338" s="95"/>
      <c r="I338" s="95"/>
      <c r="J338" s="95"/>
      <c r="K338" s="95"/>
      <c r="L338" s="95"/>
      <c r="M338" s="98" t="s">
        <v>25</v>
      </c>
      <c r="N338" s="98"/>
      <c r="O338" s="98" t="s">
        <v>26</v>
      </c>
      <c r="P338" s="98"/>
      <c r="Q338" s="98" t="s">
        <v>27</v>
      </c>
      <c r="R338" s="117"/>
      <c r="V338" s="33"/>
      <c r="W338" s="33"/>
      <c r="X338" s="33"/>
      <c r="Y338" s="34"/>
      <c r="Z338" s="33"/>
    </row>
    <row r="339" spans="7:26" x14ac:dyDescent="0.25">
      <c r="G339" s="190" t="s">
        <v>35</v>
      </c>
      <c r="H339" s="191"/>
      <c r="I339" s="191"/>
      <c r="J339" s="191"/>
      <c r="K339" s="192">
        <f>Arkusz11!B5</f>
        <v>40179</v>
      </c>
      <c r="L339" s="192"/>
      <c r="M339" s="188">
        <f>Arkusz11!B3</f>
        <v>29055</v>
      </c>
      <c r="N339" s="188"/>
      <c r="O339" s="188">
        <f>Arkusz11!B2</f>
        <v>1520</v>
      </c>
      <c r="P339" s="188"/>
      <c r="Q339" s="188">
        <f>Arkusz11!B4</f>
        <v>903</v>
      </c>
      <c r="R339" s="193"/>
      <c r="V339" s="33"/>
      <c r="W339" s="33"/>
      <c r="X339" s="33"/>
      <c r="Y339" s="34"/>
      <c r="Z339" s="33"/>
    </row>
    <row r="340" spans="7:26" x14ac:dyDescent="0.25">
      <c r="G340" s="253" t="s">
        <v>36</v>
      </c>
      <c r="H340" s="254"/>
      <c r="I340" s="254"/>
      <c r="J340" s="254"/>
      <c r="K340" s="252">
        <f>Arkusz11!B13</f>
        <v>6231</v>
      </c>
      <c r="L340" s="252"/>
      <c r="M340" s="246">
        <f>Arkusz11!B11</f>
        <v>5090</v>
      </c>
      <c r="N340" s="246"/>
      <c r="O340" s="246">
        <f>Arkusz11!B10</f>
        <v>293</v>
      </c>
      <c r="P340" s="246"/>
      <c r="Q340" s="246">
        <f>Arkusz11!B12</f>
        <v>157</v>
      </c>
      <c r="R340" s="255"/>
      <c r="V340" s="33"/>
      <c r="W340" s="33"/>
      <c r="X340" s="33"/>
      <c r="Y340" s="34"/>
      <c r="Z340" s="33"/>
    </row>
    <row r="341" spans="7:26" ht="15.75" thickBot="1" x14ac:dyDescent="0.3">
      <c r="G341" s="102" t="s">
        <v>24</v>
      </c>
      <c r="H341" s="103"/>
      <c r="I341" s="103"/>
      <c r="J341" s="103"/>
      <c r="K341" s="264">
        <f>Arkusz11!B9</f>
        <v>1294</v>
      </c>
      <c r="L341" s="264"/>
      <c r="M341" s="245">
        <f>Arkusz11!B7</f>
        <v>1052</v>
      </c>
      <c r="N341" s="245"/>
      <c r="O341" s="245">
        <f>Arkusz11!B6</f>
        <v>91</v>
      </c>
      <c r="P341" s="245"/>
      <c r="Q341" s="245">
        <f>Arkusz11!B8</f>
        <v>140</v>
      </c>
      <c r="R341" s="263"/>
      <c r="V341" s="33"/>
      <c r="W341" s="33"/>
      <c r="X341" s="33"/>
      <c r="Y341" s="34"/>
      <c r="Z341" s="33"/>
    </row>
    <row r="342" spans="7:26" ht="15.75" thickBot="1" x14ac:dyDescent="0.3">
      <c r="G342" s="259" t="s">
        <v>78</v>
      </c>
      <c r="H342" s="260"/>
      <c r="I342" s="260"/>
      <c r="J342" s="260"/>
      <c r="K342" s="257">
        <f>SUM(K339:L341)</f>
        <v>47704</v>
      </c>
      <c r="L342" s="257"/>
      <c r="M342" s="257">
        <f t="shared" ref="M342" si="14">SUM(M339:N341)</f>
        <v>35197</v>
      </c>
      <c r="N342" s="257"/>
      <c r="O342" s="257">
        <f t="shared" ref="O342" si="15">SUM(O339:P341)</f>
        <v>1904</v>
      </c>
      <c r="P342" s="257"/>
      <c r="Q342" s="257">
        <f t="shared" ref="Q342" si="16">SUM(Q339:R341)</f>
        <v>1200</v>
      </c>
      <c r="R342" s="258"/>
      <c r="V342" s="33"/>
      <c r="W342" s="33"/>
      <c r="X342" s="33"/>
      <c r="Y342" s="34"/>
      <c r="Z342" s="33"/>
    </row>
    <row r="343" spans="7:26" x14ac:dyDescent="0.25">
      <c r="V343" s="33"/>
      <c r="W343" s="33"/>
      <c r="X343" s="33"/>
      <c r="Y343" s="34"/>
      <c r="Z343" s="33"/>
    </row>
    <row r="344" spans="7:26" x14ac:dyDescent="0.25">
      <c r="V344" s="33"/>
      <c r="W344" s="33"/>
      <c r="X344" s="33"/>
      <c r="Y344" s="34"/>
      <c r="Z344" s="33"/>
    </row>
    <row r="345" spans="7:26" x14ac:dyDescent="0.25">
      <c r="V345" s="33"/>
      <c r="W345" s="33"/>
      <c r="X345" s="33"/>
      <c r="Y345" s="34"/>
      <c r="Z345" s="33"/>
    </row>
    <row r="346" spans="7:26" ht="15" customHeight="1" x14ac:dyDescent="0.25"/>
    <row r="347" spans="7:26" x14ac:dyDescent="0.25">
      <c r="N347" s="35"/>
      <c r="O347" s="35"/>
      <c r="P347" s="35"/>
      <c r="Q347" s="35"/>
      <c r="R347" s="35"/>
      <c r="S347" s="35"/>
      <c r="T347" s="35"/>
      <c r="U347" s="35"/>
      <c r="V347" s="36"/>
      <c r="W347" s="35"/>
      <c r="X347" s="37"/>
      <c r="Y347" s="38"/>
      <c r="Z347" s="37"/>
    </row>
    <row r="362" spans="7:18" ht="15.75" thickBot="1" x14ac:dyDescent="0.3"/>
    <row r="363" spans="7:18" x14ac:dyDescent="0.25">
      <c r="G363" s="80" t="s">
        <v>3</v>
      </c>
      <c r="H363" s="81"/>
      <c r="I363" s="81"/>
      <c r="J363" s="81"/>
      <c r="K363" s="81"/>
      <c r="L363" s="81"/>
      <c r="M363" s="81"/>
      <c r="N363" s="81"/>
      <c r="O363" s="84" t="s">
        <v>4</v>
      </c>
      <c r="P363" s="84"/>
      <c r="Q363" s="75" t="s">
        <v>83</v>
      </c>
      <c r="R363" s="76"/>
    </row>
    <row r="364" spans="7:18" ht="45.75" customHeight="1" x14ac:dyDescent="0.25">
      <c r="G364" s="82"/>
      <c r="H364" s="83"/>
      <c r="I364" s="83"/>
      <c r="J364" s="83"/>
      <c r="K364" s="83"/>
      <c r="L364" s="83"/>
      <c r="M364" s="83"/>
      <c r="N364" s="83"/>
      <c r="O364" s="85"/>
      <c r="P364" s="85"/>
      <c r="Q364" s="77"/>
      <c r="R364" s="78"/>
    </row>
    <row r="365" spans="7:18" x14ac:dyDescent="0.25">
      <c r="G365" s="86" t="s">
        <v>79</v>
      </c>
      <c r="H365" s="87"/>
      <c r="I365" s="87"/>
      <c r="J365" s="87"/>
      <c r="K365" s="87"/>
      <c r="L365" s="87"/>
      <c r="M365" s="87"/>
      <c r="N365" s="87"/>
      <c r="O365" s="88">
        <f>Arkusz12!A2</f>
        <v>4071</v>
      </c>
      <c r="P365" s="88"/>
      <c r="Q365" s="65">
        <f>Arkusz12!A3</f>
        <v>3468</v>
      </c>
      <c r="R365" s="66"/>
    </row>
    <row r="366" spans="7:18" x14ac:dyDescent="0.25">
      <c r="G366" s="89" t="s">
        <v>80</v>
      </c>
      <c r="H366" s="90"/>
      <c r="I366" s="90"/>
      <c r="J366" s="90"/>
      <c r="K366" s="90"/>
      <c r="L366" s="90"/>
      <c r="M366" s="90"/>
      <c r="N366" s="90"/>
      <c r="O366" s="91">
        <f>Arkusz12!A4</f>
        <v>298</v>
      </c>
      <c r="P366" s="91"/>
      <c r="Q366" s="71">
        <f>Arkusz12!A5</f>
        <v>238</v>
      </c>
      <c r="R366" s="72"/>
    </row>
    <row r="367" spans="7:18" x14ac:dyDescent="0.25">
      <c r="G367" s="86" t="s">
        <v>81</v>
      </c>
      <c r="H367" s="87"/>
      <c r="I367" s="87"/>
      <c r="J367" s="87"/>
      <c r="K367" s="87"/>
      <c r="L367" s="87"/>
      <c r="M367" s="87"/>
      <c r="N367" s="87"/>
      <c r="O367" s="88">
        <f>Arkusz12!A6</f>
        <v>85</v>
      </c>
      <c r="P367" s="88"/>
      <c r="Q367" s="65">
        <f>Arkusz12!A7</f>
        <v>70</v>
      </c>
      <c r="R367" s="66"/>
    </row>
    <row r="368" spans="7:18" ht="15.75" thickBot="1" x14ac:dyDescent="0.3">
      <c r="G368" s="105" t="s">
        <v>82</v>
      </c>
      <c r="H368" s="106"/>
      <c r="I368" s="106"/>
      <c r="J368" s="106"/>
      <c r="K368" s="106"/>
      <c r="L368" s="106"/>
      <c r="M368" s="106"/>
      <c r="N368" s="106"/>
      <c r="O368" s="104">
        <f>Arkusz12!A8</f>
        <v>12</v>
      </c>
      <c r="P368" s="104"/>
      <c r="Q368" s="67">
        <f>Arkusz12!A9</f>
        <v>4</v>
      </c>
      <c r="R368" s="68"/>
    </row>
    <row r="369" spans="1:25" ht="15.75" thickBot="1" x14ac:dyDescent="0.3">
      <c r="G369" s="107" t="s">
        <v>78</v>
      </c>
      <c r="H369" s="108"/>
      <c r="I369" s="108"/>
      <c r="J369" s="108"/>
      <c r="K369" s="108"/>
      <c r="L369" s="108"/>
      <c r="M369" s="108"/>
      <c r="N369" s="108"/>
      <c r="O369" s="73">
        <f>SUM(O365:P368)</f>
        <v>4466</v>
      </c>
      <c r="P369" s="73"/>
      <c r="Q369" s="73">
        <f>SUM(Q365:R368)</f>
        <v>3780</v>
      </c>
      <c r="R369" s="74"/>
    </row>
    <row r="372" spans="1:25" x14ac:dyDescent="0.25">
      <c r="A372" s="183" t="s">
        <v>171</v>
      </c>
      <c r="B372" s="184"/>
      <c r="C372" s="184"/>
      <c r="D372" s="184"/>
      <c r="E372" s="184"/>
      <c r="F372" s="184"/>
      <c r="G372" s="184"/>
      <c r="H372" s="184"/>
      <c r="I372" s="184"/>
      <c r="J372" s="184"/>
      <c r="K372" s="184"/>
      <c r="L372" s="184"/>
      <c r="M372" s="184"/>
      <c r="N372" s="184"/>
      <c r="O372" s="184"/>
      <c r="P372" s="184"/>
      <c r="Q372" s="184"/>
      <c r="R372" s="184"/>
      <c r="S372" s="184"/>
      <c r="T372" s="184"/>
      <c r="U372" s="184"/>
      <c r="V372" s="184"/>
      <c r="W372" s="184"/>
      <c r="X372" s="184"/>
      <c r="Y372" s="184"/>
    </row>
    <row r="373" spans="1:25" s="57" customFormat="1" x14ac:dyDescent="0.25">
      <c r="A373" s="185"/>
      <c r="B373" s="184"/>
      <c r="C373" s="184"/>
      <c r="D373" s="184"/>
      <c r="E373" s="184"/>
      <c r="F373" s="184"/>
      <c r="G373" s="184"/>
      <c r="H373" s="184"/>
      <c r="I373" s="184"/>
      <c r="J373" s="184"/>
      <c r="K373" s="184"/>
      <c r="L373" s="184"/>
      <c r="M373" s="184"/>
      <c r="N373" s="184"/>
      <c r="O373" s="184"/>
      <c r="P373" s="184"/>
      <c r="Q373" s="184"/>
      <c r="R373" s="184"/>
      <c r="S373" s="184"/>
      <c r="T373" s="184"/>
      <c r="U373" s="184"/>
      <c r="V373" s="184"/>
      <c r="W373" s="184"/>
      <c r="X373" s="184"/>
      <c r="Y373" s="184"/>
    </row>
    <row r="374" spans="1:25" s="57" customFormat="1" x14ac:dyDescent="0.25">
      <c r="A374" s="185"/>
      <c r="B374" s="184"/>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4"/>
    </row>
    <row r="375" spans="1:25" s="57" customFormat="1" x14ac:dyDescent="0.25">
      <c r="A375" s="185"/>
      <c r="B375" s="184"/>
      <c r="C375" s="184"/>
      <c r="D375" s="184"/>
      <c r="E375" s="184"/>
      <c r="F375" s="184"/>
      <c r="G375" s="184"/>
      <c r="H375" s="184"/>
      <c r="I375" s="184"/>
      <c r="J375" s="184"/>
      <c r="K375" s="184"/>
      <c r="L375" s="184"/>
      <c r="M375" s="184"/>
      <c r="N375" s="184"/>
      <c r="O375" s="184"/>
      <c r="P375" s="184"/>
      <c r="Q375" s="184"/>
      <c r="R375" s="184"/>
      <c r="S375" s="184"/>
      <c r="T375" s="184"/>
      <c r="U375" s="184"/>
      <c r="V375" s="184"/>
      <c r="W375" s="184"/>
      <c r="X375" s="184"/>
      <c r="Y375" s="184"/>
    </row>
    <row r="376" spans="1:25" s="57" customFormat="1" x14ac:dyDescent="0.25">
      <c r="A376" s="185"/>
      <c r="B376" s="184"/>
      <c r="C376" s="184"/>
      <c r="D376" s="184"/>
      <c r="E376" s="184"/>
      <c r="F376" s="184"/>
      <c r="G376" s="184"/>
      <c r="H376" s="184"/>
      <c r="I376" s="184"/>
      <c r="J376" s="184"/>
      <c r="K376" s="184"/>
      <c r="L376" s="184"/>
      <c r="M376" s="184"/>
      <c r="N376" s="184"/>
      <c r="O376" s="184"/>
      <c r="P376" s="184"/>
      <c r="Q376" s="184"/>
      <c r="R376" s="184"/>
      <c r="S376" s="184"/>
      <c r="T376" s="184"/>
      <c r="U376" s="184"/>
      <c r="V376" s="184"/>
      <c r="W376" s="184"/>
      <c r="X376" s="184"/>
      <c r="Y376" s="184"/>
    </row>
    <row r="377" spans="1:25" s="57" customFormat="1" x14ac:dyDescent="0.25">
      <c r="A377" s="185"/>
      <c r="B377" s="184"/>
      <c r="C377" s="184"/>
      <c r="D377" s="184"/>
      <c r="E377" s="184"/>
      <c r="F377" s="184"/>
      <c r="G377" s="184"/>
      <c r="H377" s="184"/>
      <c r="I377" s="184"/>
      <c r="J377" s="184"/>
      <c r="K377" s="184"/>
      <c r="L377" s="184"/>
      <c r="M377" s="184"/>
      <c r="N377" s="184"/>
      <c r="O377" s="184"/>
      <c r="P377" s="184"/>
      <c r="Q377" s="184"/>
      <c r="R377" s="184"/>
      <c r="S377" s="184"/>
      <c r="T377" s="184"/>
      <c r="U377" s="184"/>
      <c r="V377" s="184"/>
      <c r="W377" s="184"/>
      <c r="X377" s="184"/>
      <c r="Y377" s="184"/>
    </row>
    <row r="378" spans="1:25" s="57" customFormat="1" x14ac:dyDescent="0.25">
      <c r="A378" s="185"/>
      <c r="B378" s="184"/>
      <c r="C378" s="184"/>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row>
    <row r="379" spans="1:25" s="57" customFormat="1" x14ac:dyDescent="0.25">
      <c r="A379" s="185"/>
      <c r="B379" s="184"/>
      <c r="C379" s="184"/>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row>
    <row r="380" spans="1:25" s="57" customFormat="1" x14ac:dyDescent="0.25">
      <c r="A380" s="185"/>
      <c r="B380" s="184"/>
      <c r="C380" s="184"/>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row>
    <row r="381" spans="1:25" s="57" customFormat="1" x14ac:dyDescent="0.25">
      <c r="A381" s="185"/>
      <c r="B381" s="184"/>
      <c r="C381" s="184"/>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row>
    <row r="382" spans="1:25" s="57" customFormat="1" x14ac:dyDescent="0.25">
      <c r="A382" s="185"/>
      <c r="B382" s="184"/>
      <c r="C382" s="184"/>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row>
    <row r="383" spans="1:25" s="57" customFormat="1" x14ac:dyDescent="0.25">
      <c r="A383" s="185"/>
      <c r="B383" s="184"/>
      <c r="C383" s="184"/>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row>
    <row r="384" spans="1:25" s="57" customFormat="1" x14ac:dyDescent="0.25">
      <c r="A384" s="185"/>
      <c r="B384" s="184"/>
      <c r="C384" s="184"/>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row>
    <row r="385" spans="1:25" s="57" customFormat="1" x14ac:dyDescent="0.25">
      <c r="A385" s="185"/>
      <c r="B385" s="184"/>
      <c r="C385" s="184"/>
      <c r="D385" s="184"/>
      <c r="E385" s="184"/>
      <c r="F385" s="184"/>
      <c r="G385" s="184"/>
      <c r="H385" s="184"/>
      <c r="I385" s="184"/>
      <c r="J385" s="184"/>
      <c r="K385" s="184"/>
      <c r="L385" s="184"/>
      <c r="M385" s="184"/>
      <c r="N385" s="184"/>
      <c r="O385" s="184"/>
      <c r="P385" s="184"/>
      <c r="Q385" s="184"/>
      <c r="R385" s="184"/>
      <c r="S385" s="184"/>
      <c r="T385" s="184"/>
      <c r="U385" s="184"/>
      <c r="V385" s="184"/>
      <c r="W385" s="184"/>
      <c r="X385" s="184"/>
      <c r="Y385" s="184"/>
    </row>
    <row r="386" spans="1:25" s="57" customFormat="1" x14ac:dyDescent="0.25">
      <c r="A386" s="185"/>
      <c r="B386" s="184"/>
      <c r="C386" s="184"/>
      <c r="D386" s="184"/>
      <c r="E386" s="184"/>
      <c r="F386" s="184"/>
      <c r="G386" s="184"/>
      <c r="H386" s="184"/>
      <c r="I386" s="184"/>
      <c r="J386" s="184"/>
      <c r="K386" s="184"/>
      <c r="L386" s="184"/>
      <c r="M386" s="184"/>
      <c r="N386" s="184"/>
      <c r="O386" s="184"/>
      <c r="P386" s="184"/>
      <c r="Q386" s="184"/>
      <c r="R386" s="184"/>
      <c r="S386" s="184"/>
      <c r="T386" s="184"/>
      <c r="U386" s="184"/>
      <c r="V386" s="184"/>
      <c r="W386" s="184"/>
      <c r="X386" s="184"/>
      <c r="Y386" s="184"/>
    </row>
    <row r="387" spans="1:25" s="57" customFormat="1" x14ac:dyDescent="0.25">
      <c r="A387" s="185"/>
      <c r="B387" s="184"/>
      <c r="C387" s="184"/>
      <c r="D387" s="184"/>
      <c r="E387" s="184"/>
      <c r="F387" s="184"/>
      <c r="G387" s="184"/>
      <c r="H387" s="184"/>
      <c r="I387" s="184"/>
      <c r="J387" s="184"/>
      <c r="K387" s="184"/>
      <c r="L387" s="184"/>
      <c r="M387" s="184"/>
      <c r="N387" s="184"/>
      <c r="O387" s="184"/>
      <c r="P387" s="184"/>
      <c r="Q387" s="184"/>
      <c r="R387" s="184"/>
      <c r="S387" s="184"/>
      <c r="T387" s="184"/>
      <c r="U387" s="184"/>
      <c r="V387" s="184"/>
      <c r="W387" s="184"/>
      <c r="X387" s="184"/>
      <c r="Y387" s="184"/>
    </row>
    <row r="388" spans="1:25" s="57" customFormat="1" x14ac:dyDescent="0.25">
      <c r="A388" s="185"/>
      <c r="B388" s="184"/>
      <c r="C388" s="184"/>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row>
    <row r="389" spans="1:25" s="57" customFormat="1" x14ac:dyDescent="0.25">
      <c r="A389" s="185"/>
      <c r="B389" s="184"/>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4"/>
    </row>
    <row r="390" spans="1:25" s="57" customFormat="1" x14ac:dyDescent="0.25">
      <c r="A390" s="185"/>
      <c r="B390" s="184"/>
      <c r="C390" s="184"/>
      <c r="D390" s="184"/>
      <c r="E390" s="184"/>
      <c r="F390" s="184"/>
      <c r="G390" s="184"/>
      <c r="H390" s="184"/>
      <c r="I390" s="184"/>
      <c r="J390" s="184"/>
      <c r="K390" s="184"/>
      <c r="L390" s="184"/>
      <c r="M390" s="184"/>
      <c r="N390" s="184"/>
      <c r="O390" s="184"/>
      <c r="P390" s="184"/>
      <c r="Q390" s="184"/>
      <c r="R390" s="184"/>
      <c r="S390" s="184"/>
      <c r="T390" s="184"/>
      <c r="U390" s="184"/>
      <c r="V390" s="184"/>
      <c r="W390" s="184"/>
      <c r="X390" s="184"/>
      <c r="Y390" s="184"/>
    </row>
    <row r="391" spans="1:25" s="57" customFormat="1" x14ac:dyDescent="0.25">
      <c r="A391" s="185"/>
      <c r="B391" s="184"/>
      <c r="C391" s="184"/>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row>
    <row r="392" spans="1:25" s="57" customFormat="1" x14ac:dyDescent="0.25">
      <c r="A392" s="185"/>
      <c r="B392" s="184"/>
      <c r="C392" s="18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row>
    <row r="393" spans="1:25" s="57" customFormat="1" x14ac:dyDescent="0.25">
      <c r="A393" s="185"/>
      <c r="B393" s="184"/>
      <c r="C393" s="184"/>
      <c r="D393" s="184"/>
      <c r="E393" s="184"/>
      <c r="F393" s="184"/>
      <c r="G393" s="184"/>
      <c r="H393" s="184"/>
      <c r="I393" s="184"/>
      <c r="J393" s="184"/>
      <c r="K393" s="184"/>
      <c r="L393" s="184"/>
      <c r="M393" s="184"/>
      <c r="N393" s="184"/>
      <c r="O393" s="184"/>
      <c r="P393" s="184"/>
      <c r="Q393" s="184"/>
      <c r="R393" s="184"/>
      <c r="S393" s="184"/>
      <c r="T393" s="184"/>
      <c r="U393" s="184"/>
      <c r="V393" s="184"/>
      <c r="W393" s="184"/>
      <c r="X393" s="184"/>
      <c r="Y393" s="184"/>
    </row>
    <row r="394" spans="1:25" s="57" customFormat="1" x14ac:dyDescent="0.25">
      <c r="A394" s="185"/>
      <c r="B394" s="184"/>
      <c r="C394" s="184"/>
      <c r="D394" s="184"/>
      <c r="E394" s="184"/>
      <c r="F394" s="184"/>
      <c r="G394" s="184"/>
      <c r="H394" s="184"/>
      <c r="I394" s="184"/>
      <c r="J394" s="184"/>
      <c r="K394" s="184"/>
      <c r="L394" s="184"/>
      <c r="M394" s="184"/>
      <c r="N394" s="184"/>
      <c r="O394" s="184"/>
      <c r="P394" s="184"/>
      <c r="Q394" s="184"/>
      <c r="R394" s="184"/>
      <c r="S394" s="184"/>
      <c r="T394" s="184"/>
      <c r="U394" s="184"/>
      <c r="V394" s="184"/>
      <c r="W394" s="184"/>
      <c r="X394" s="184"/>
      <c r="Y394" s="184"/>
    </row>
    <row r="395" spans="1:25" s="57" customFormat="1" x14ac:dyDescent="0.25">
      <c r="A395" s="185"/>
      <c r="B395" s="184"/>
      <c r="C395" s="18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row>
    <row r="396" spans="1:25" s="57" customFormat="1" x14ac:dyDescent="0.25">
      <c r="A396" s="185"/>
      <c r="B396" s="184"/>
      <c r="C396" s="184"/>
      <c r="D396" s="184"/>
      <c r="E396" s="184"/>
      <c r="F396" s="184"/>
      <c r="G396" s="184"/>
      <c r="H396" s="184"/>
      <c r="I396" s="184"/>
      <c r="J396" s="184"/>
      <c r="K396" s="184"/>
      <c r="L396" s="184"/>
      <c r="M396" s="184"/>
      <c r="N396" s="184"/>
      <c r="O396" s="184"/>
      <c r="P396" s="184"/>
      <c r="Q396" s="184"/>
      <c r="R396" s="184"/>
      <c r="S396" s="184"/>
      <c r="T396" s="184"/>
      <c r="U396" s="184"/>
      <c r="V396" s="184"/>
      <c r="W396" s="184"/>
      <c r="X396" s="184"/>
      <c r="Y396" s="184"/>
    </row>
    <row r="397" spans="1:25" s="57" customFormat="1" x14ac:dyDescent="0.25">
      <c r="A397" s="185"/>
      <c r="B397" s="184"/>
      <c r="C397" s="184"/>
      <c r="D397" s="184"/>
      <c r="E397" s="184"/>
      <c r="F397" s="184"/>
      <c r="G397" s="184"/>
      <c r="H397" s="184"/>
      <c r="I397" s="184"/>
      <c r="J397" s="184"/>
      <c r="K397" s="184"/>
      <c r="L397" s="184"/>
      <c r="M397" s="184"/>
      <c r="N397" s="184"/>
      <c r="O397" s="184"/>
      <c r="P397" s="184"/>
      <c r="Q397" s="184"/>
      <c r="R397" s="184"/>
      <c r="S397" s="184"/>
      <c r="T397" s="184"/>
      <c r="U397" s="184"/>
      <c r="V397" s="184"/>
      <c r="W397" s="184"/>
      <c r="X397" s="184"/>
      <c r="Y397" s="184"/>
    </row>
    <row r="398" spans="1:25" s="57" customFormat="1" x14ac:dyDescent="0.25">
      <c r="A398" s="185"/>
      <c r="B398" s="184"/>
      <c r="C398" s="184"/>
      <c r="D398" s="184"/>
      <c r="E398" s="184"/>
      <c r="F398" s="184"/>
      <c r="G398" s="184"/>
      <c r="H398" s="184"/>
      <c r="I398" s="184"/>
      <c r="J398" s="184"/>
      <c r="K398" s="184"/>
      <c r="L398" s="184"/>
      <c r="M398" s="184"/>
      <c r="N398" s="184"/>
      <c r="O398" s="184"/>
      <c r="P398" s="184"/>
      <c r="Q398" s="184"/>
      <c r="R398" s="184"/>
      <c r="S398" s="184"/>
      <c r="T398" s="184"/>
      <c r="U398" s="184"/>
      <c r="V398" s="184"/>
      <c r="W398" s="184"/>
      <c r="X398" s="184"/>
      <c r="Y398" s="184"/>
    </row>
    <row r="399" spans="1:25" s="57" customFormat="1" x14ac:dyDescent="0.25">
      <c r="A399" s="185"/>
      <c r="B399" s="184"/>
      <c r="C399" s="18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4"/>
    </row>
    <row r="400" spans="1:25" s="57" customFormat="1" x14ac:dyDescent="0.25">
      <c r="A400" s="185"/>
      <c r="B400" s="184"/>
      <c r="C400" s="184"/>
      <c r="D400" s="184"/>
      <c r="E400" s="184"/>
      <c r="F400" s="184"/>
      <c r="G400" s="184"/>
      <c r="H400" s="184"/>
      <c r="I400" s="184"/>
      <c r="J400" s="184"/>
      <c r="K400" s="184"/>
      <c r="L400" s="184"/>
      <c r="M400" s="184"/>
      <c r="N400" s="184"/>
      <c r="O400" s="184"/>
      <c r="P400" s="184"/>
      <c r="Q400" s="184"/>
      <c r="R400" s="184"/>
      <c r="S400" s="184"/>
      <c r="T400" s="184"/>
      <c r="U400" s="184"/>
      <c r="V400" s="184"/>
      <c r="W400" s="184"/>
      <c r="X400" s="184"/>
      <c r="Y400" s="184"/>
    </row>
    <row r="401" spans="1:25" s="57" customFormat="1" x14ac:dyDescent="0.25">
      <c r="A401" s="185"/>
      <c r="B401" s="184"/>
      <c r="C401" s="18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4"/>
    </row>
    <row r="402" spans="1:25" s="57" customFormat="1" x14ac:dyDescent="0.25">
      <c r="A402" s="185"/>
      <c r="B402" s="184"/>
      <c r="C402" s="184"/>
      <c r="D402" s="184"/>
      <c r="E402" s="184"/>
      <c r="F402" s="184"/>
      <c r="G402" s="184"/>
      <c r="H402" s="184"/>
      <c r="I402" s="184"/>
      <c r="J402" s="184"/>
      <c r="K402" s="184"/>
      <c r="L402" s="184"/>
      <c r="M402" s="184"/>
      <c r="N402" s="184"/>
      <c r="O402" s="184"/>
      <c r="P402" s="184"/>
      <c r="Q402" s="184"/>
      <c r="R402" s="184"/>
      <c r="S402" s="184"/>
      <c r="T402" s="184"/>
      <c r="U402" s="184"/>
      <c r="V402" s="184"/>
      <c r="W402" s="184"/>
      <c r="X402" s="184"/>
      <c r="Y402" s="184"/>
    </row>
    <row r="403" spans="1:25" s="57" customFormat="1" x14ac:dyDescent="0.25">
      <c r="A403" s="185"/>
      <c r="B403" s="184"/>
      <c r="C403" s="184"/>
      <c r="D403" s="184"/>
      <c r="E403" s="184"/>
      <c r="F403" s="184"/>
      <c r="G403" s="184"/>
      <c r="H403" s="184"/>
      <c r="I403" s="184"/>
      <c r="J403" s="184"/>
      <c r="K403" s="184"/>
      <c r="L403" s="184"/>
      <c r="M403" s="184"/>
      <c r="N403" s="184"/>
      <c r="O403" s="184"/>
      <c r="P403" s="184"/>
      <c r="Q403" s="184"/>
      <c r="R403" s="184"/>
      <c r="S403" s="184"/>
      <c r="T403" s="184"/>
      <c r="U403" s="184"/>
      <c r="V403" s="184"/>
      <c r="W403" s="184"/>
      <c r="X403" s="184"/>
      <c r="Y403" s="184"/>
    </row>
    <row r="404" spans="1:25" s="57" customFormat="1" x14ac:dyDescent="0.25">
      <c r="A404" s="185"/>
      <c r="B404" s="184"/>
      <c r="C404" s="184"/>
      <c r="D404" s="184"/>
      <c r="E404" s="184"/>
      <c r="F404" s="184"/>
      <c r="G404" s="184"/>
      <c r="H404" s="184"/>
      <c r="I404" s="184"/>
      <c r="J404" s="184"/>
      <c r="K404" s="184"/>
      <c r="L404" s="184"/>
      <c r="M404" s="184"/>
      <c r="N404" s="184"/>
      <c r="O404" s="184"/>
      <c r="P404" s="184"/>
      <c r="Q404" s="184"/>
      <c r="R404" s="184"/>
      <c r="S404" s="184"/>
      <c r="T404" s="184"/>
      <c r="U404" s="184"/>
      <c r="V404" s="184"/>
      <c r="W404" s="184"/>
      <c r="X404" s="184"/>
      <c r="Y404" s="184"/>
    </row>
    <row r="405" spans="1:25" s="57" customFormat="1" x14ac:dyDescent="0.25">
      <c r="A405" s="185"/>
      <c r="B405" s="184"/>
      <c r="C405" s="184"/>
      <c r="D405" s="184"/>
      <c r="E405" s="184"/>
      <c r="F405" s="184"/>
      <c r="G405" s="184"/>
      <c r="H405" s="184"/>
      <c r="I405" s="184"/>
      <c r="J405" s="184"/>
      <c r="K405" s="184"/>
      <c r="L405" s="184"/>
      <c r="M405" s="184"/>
      <c r="N405" s="184"/>
      <c r="O405" s="184"/>
      <c r="P405" s="184"/>
      <c r="Q405" s="184"/>
      <c r="R405" s="184"/>
      <c r="S405" s="184"/>
      <c r="T405" s="184"/>
      <c r="U405" s="184"/>
      <c r="V405" s="184"/>
      <c r="W405" s="184"/>
      <c r="X405" s="184"/>
      <c r="Y405" s="184"/>
    </row>
    <row r="406" spans="1:25" s="57" customFormat="1" x14ac:dyDescent="0.25">
      <c r="A406" s="185"/>
      <c r="B406" s="184"/>
      <c r="C406" s="184"/>
      <c r="D406" s="184"/>
      <c r="E406" s="184"/>
      <c r="F406" s="184"/>
      <c r="G406" s="184"/>
      <c r="H406" s="184"/>
      <c r="I406" s="184"/>
      <c r="J406" s="184"/>
      <c r="K406" s="184"/>
      <c r="L406" s="184"/>
      <c r="M406" s="184"/>
      <c r="N406" s="184"/>
      <c r="O406" s="184"/>
      <c r="P406" s="184"/>
      <c r="Q406" s="184"/>
      <c r="R406" s="184"/>
      <c r="S406" s="184"/>
      <c r="T406" s="184"/>
      <c r="U406" s="184"/>
      <c r="V406" s="184"/>
      <c r="W406" s="184"/>
      <c r="X406" s="184"/>
      <c r="Y406" s="184"/>
    </row>
    <row r="407" spans="1:25" s="57" customFormat="1" x14ac:dyDescent="0.25">
      <c r="A407" s="185"/>
      <c r="B407" s="184"/>
      <c r="C407" s="184"/>
      <c r="D407" s="184"/>
      <c r="E407" s="184"/>
      <c r="F407" s="184"/>
      <c r="G407" s="184"/>
      <c r="H407" s="184"/>
      <c r="I407" s="184"/>
      <c r="J407" s="184"/>
      <c r="K407" s="184"/>
      <c r="L407" s="184"/>
      <c r="M407" s="184"/>
      <c r="N407" s="184"/>
      <c r="O407" s="184"/>
      <c r="P407" s="184"/>
      <c r="Q407" s="184"/>
      <c r="R407" s="184"/>
      <c r="S407" s="184"/>
      <c r="T407" s="184"/>
      <c r="U407" s="184"/>
      <c r="V407" s="184"/>
      <c r="W407" s="184"/>
      <c r="X407" s="184"/>
      <c r="Y407" s="184"/>
    </row>
    <row r="408" spans="1:25" s="57" customFormat="1" x14ac:dyDescent="0.25">
      <c r="A408" s="185"/>
      <c r="B408" s="184"/>
      <c r="C408" s="184"/>
      <c r="D408" s="184"/>
      <c r="E408" s="184"/>
      <c r="F408" s="184"/>
      <c r="G408" s="184"/>
      <c r="H408" s="184"/>
      <c r="I408" s="184"/>
      <c r="J408" s="184"/>
      <c r="K408" s="184"/>
      <c r="L408" s="184"/>
      <c r="M408" s="184"/>
      <c r="N408" s="184"/>
      <c r="O408" s="184"/>
      <c r="P408" s="184"/>
      <c r="Q408" s="184"/>
      <c r="R408" s="184"/>
      <c r="S408" s="184"/>
      <c r="T408" s="184"/>
      <c r="U408" s="184"/>
      <c r="V408" s="184"/>
      <c r="W408" s="184"/>
      <c r="X408" s="184"/>
      <c r="Y408" s="184"/>
    </row>
    <row r="409" spans="1:25" s="57" customFormat="1" x14ac:dyDescent="0.25">
      <c r="A409" s="185"/>
      <c r="B409" s="184"/>
      <c r="C409" s="184"/>
      <c r="D409" s="184"/>
      <c r="E409" s="184"/>
      <c r="F409" s="184"/>
      <c r="G409" s="184"/>
      <c r="H409" s="184"/>
      <c r="I409" s="184"/>
      <c r="J409" s="184"/>
      <c r="K409" s="184"/>
      <c r="L409" s="184"/>
      <c r="M409" s="184"/>
      <c r="N409" s="184"/>
      <c r="O409" s="184"/>
      <c r="P409" s="184"/>
      <c r="Q409" s="184"/>
      <c r="R409" s="184"/>
      <c r="S409" s="184"/>
      <c r="T409" s="184"/>
      <c r="U409" s="184"/>
      <c r="V409" s="184"/>
      <c r="W409" s="184"/>
      <c r="X409" s="184"/>
      <c r="Y409" s="184"/>
    </row>
    <row r="410" spans="1:25" s="57" customFormat="1" x14ac:dyDescent="0.25">
      <c r="A410" s="185"/>
      <c r="B410" s="184"/>
      <c r="C410" s="184"/>
      <c r="D410" s="184"/>
      <c r="E410" s="184"/>
      <c r="F410" s="184"/>
      <c r="G410" s="184"/>
      <c r="H410" s="184"/>
      <c r="I410" s="184"/>
      <c r="J410" s="184"/>
      <c r="K410" s="184"/>
      <c r="L410" s="184"/>
      <c r="M410" s="184"/>
      <c r="N410" s="184"/>
      <c r="O410" s="184"/>
      <c r="P410" s="184"/>
      <c r="Q410" s="184"/>
      <c r="R410" s="184"/>
      <c r="S410" s="184"/>
      <c r="T410" s="184"/>
      <c r="U410" s="184"/>
      <c r="V410" s="184"/>
      <c r="W410" s="184"/>
      <c r="X410" s="184"/>
      <c r="Y410" s="184"/>
    </row>
    <row r="411" spans="1:25" s="57" customFormat="1" x14ac:dyDescent="0.25">
      <c r="A411" s="185"/>
      <c r="B411" s="184"/>
      <c r="C411" s="184"/>
      <c r="D411" s="184"/>
      <c r="E411" s="184"/>
      <c r="F411" s="184"/>
      <c r="G411" s="184"/>
      <c r="H411" s="184"/>
      <c r="I411" s="184"/>
      <c r="J411" s="184"/>
      <c r="K411" s="184"/>
      <c r="L411" s="184"/>
      <c r="M411" s="184"/>
      <c r="N411" s="184"/>
      <c r="O411" s="184"/>
      <c r="P411" s="184"/>
      <c r="Q411" s="184"/>
      <c r="R411" s="184"/>
      <c r="S411" s="184"/>
      <c r="T411" s="184"/>
      <c r="U411" s="184"/>
      <c r="V411" s="184"/>
      <c r="W411" s="184"/>
      <c r="X411" s="184"/>
      <c r="Y411" s="184"/>
    </row>
    <row r="412" spans="1:25" s="57" customFormat="1" x14ac:dyDescent="0.25">
      <c r="A412" s="185"/>
      <c r="B412" s="184"/>
      <c r="C412" s="184"/>
      <c r="D412" s="184"/>
      <c r="E412" s="184"/>
      <c r="F412" s="184"/>
      <c r="G412" s="184"/>
      <c r="H412" s="184"/>
      <c r="I412" s="184"/>
      <c r="J412" s="184"/>
      <c r="K412" s="184"/>
      <c r="L412" s="184"/>
      <c r="M412" s="184"/>
      <c r="N412" s="184"/>
      <c r="O412" s="184"/>
      <c r="P412" s="184"/>
      <c r="Q412" s="184"/>
      <c r="R412" s="184"/>
      <c r="S412" s="184"/>
      <c r="T412" s="184"/>
      <c r="U412" s="184"/>
      <c r="V412" s="184"/>
      <c r="W412" s="184"/>
      <c r="X412" s="184"/>
      <c r="Y412" s="184"/>
    </row>
    <row r="413" spans="1:25" s="57" customFormat="1" x14ac:dyDescent="0.25">
      <c r="A413" s="185"/>
      <c r="B413" s="184"/>
      <c r="C413" s="184"/>
      <c r="D413" s="184"/>
      <c r="E413" s="184"/>
      <c r="F413" s="184"/>
      <c r="G413" s="184"/>
      <c r="H413" s="184"/>
      <c r="I413" s="184"/>
      <c r="J413" s="184"/>
      <c r="K413" s="184"/>
      <c r="L413" s="184"/>
      <c r="M413" s="184"/>
      <c r="N413" s="184"/>
      <c r="O413" s="184"/>
      <c r="P413" s="184"/>
      <c r="Q413" s="184"/>
      <c r="R413" s="184"/>
      <c r="S413" s="184"/>
      <c r="T413" s="184"/>
      <c r="U413" s="184"/>
      <c r="V413" s="184"/>
      <c r="W413" s="184"/>
      <c r="X413" s="184"/>
      <c r="Y413" s="184"/>
    </row>
    <row r="414" spans="1:25" s="57" customFormat="1" x14ac:dyDescent="0.25">
      <c r="A414" s="185"/>
      <c r="B414" s="184"/>
      <c r="C414" s="184"/>
      <c r="D414" s="184"/>
      <c r="E414" s="184"/>
      <c r="F414" s="184"/>
      <c r="G414" s="184"/>
      <c r="H414" s="184"/>
      <c r="I414" s="184"/>
      <c r="J414" s="184"/>
      <c r="K414" s="184"/>
      <c r="L414" s="184"/>
      <c r="M414" s="184"/>
      <c r="N414" s="184"/>
      <c r="O414" s="184"/>
      <c r="P414" s="184"/>
      <c r="Q414" s="184"/>
      <c r="R414" s="184"/>
      <c r="S414" s="184"/>
      <c r="T414" s="184"/>
      <c r="U414" s="184"/>
      <c r="V414" s="184"/>
      <c r="W414" s="184"/>
      <c r="X414" s="184"/>
      <c r="Y414" s="184"/>
    </row>
    <row r="415" spans="1:25" s="57" customFormat="1" x14ac:dyDescent="0.25">
      <c r="A415" s="185"/>
      <c r="B415" s="184"/>
      <c r="C415" s="184"/>
      <c r="D415" s="184"/>
      <c r="E415" s="184"/>
      <c r="F415" s="184"/>
      <c r="G415" s="184"/>
      <c r="H415" s="184"/>
      <c r="I415" s="184"/>
      <c r="J415" s="184"/>
      <c r="K415" s="184"/>
      <c r="L415" s="184"/>
      <c r="M415" s="184"/>
      <c r="N415" s="184"/>
      <c r="O415" s="184"/>
      <c r="P415" s="184"/>
      <c r="Q415" s="184"/>
      <c r="R415" s="184"/>
      <c r="S415" s="184"/>
      <c r="T415" s="184"/>
      <c r="U415" s="184"/>
      <c r="V415" s="184"/>
      <c r="W415" s="184"/>
      <c r="X415" s="184"/>
      <c r="Y415" s="184"/>
    </row>
    <row r="416" spans="1:25" s="57" customFormat="1" x14ac:dyDescent="0.25">
      <c r="A416" s="185"/>
      <c r="B416" s="184"/>
      <c r="C416" s="184"/>
      <c r="D416" s="184"/>
      <c r="E416" s="184"/>
      <c r="F416" s="184"/>
      <c r="G416" s="184"/>
      <c r="H416" s="184"/>
      <c r="I416" s="184"/>
      <c r="J416" s="184"/>
      <c r="K416" s="184"/>
      <c r="L416" s="184"/>
      <c r="M416" s="184"/>
      <c r="N416" s="184"/>
      <c r="O416" s="184"/>
      <c r="P416" s="184"/>
      <c r="Q416" s="184"/>
      <c r="R416" s="184"/>
      <c r="S416" s="184"/>
      <c r="T416" s="184"/>
      <c r="U416" s="184"/>
      <c r="V416" s="184"/>
      <c r="W416" s="184"/>
      <c r="X416" s="184"/>
      <c r="Y416" s="184"/>
    </row>
    <row r="417" spans="1:25" s="57" customFormat="1" x14ac:dyDescent="0.25">
      <c r="A417" s="185"/>
      <c r="B417" s="184"/>
      <c r="C417" s="184"/>
      <c r="D417" s="184"/>
      <c r="E417" s="184"/>
      <c r="F417" s="184"/>
      <c r="G417" s="184"/>
      <c r="H417" s="184"/>
      <c r="I417" s="184"/>
      <c r="J417" s="184"/>
      <c r="K417" s="184"/>
      <c r="L417" s="184"/>
      <c r="M417" s="184"/>
      <c r="N417" s="184"/>
      <c r="O417" s="184"/>
      <c r="P417" s="184"/>
      <c r="Q417" s="184"/>
      <c r="R417" s="184"/>
      <c r="S417" s="184"/>
      <c r="T417" s="184"/>
      <c r="U417" s="184"/>
      <c r="V417" s="184"/>
      <c r="W417" s="184"/>
      <c r="X417" s="184"/>
      <c r="Y417" s="184"/>
    </row>
    <row r="418" spans="1:25" s="57" customFormat="1" x14ac:dyDescent="0.25">
      <c r="A418" s="185"/>
      <c r="B418" s="184"/>
      <c r="C418" s="184"/>
      <c r="D418" s="184"/>
      <c r="E418" s="184"/>
      <c r="F418" s="184"/>
      <c r="G418" s="184"/>
      <c r="H418" s="184"/>
      <c r="I418" s="184"/>
      <c r="J418" s="184"/>
      <c r="K418" s="184"/>
      <c r="L418" s="184"/>
      <c r="M418" s="184"/>
      <c r="N418" s="184"/>
      <c r="O418" s="184"/>
      <c r="P418" s="184"/>
      <c r="Q418" s="184"/>
      <c r="R418" s="184"/>
      <c r="S418" s="184"/>
      <c r="T418" s="184"/>
      <c r="U418" s="184"/>
      <c r="V418" s="184"/>
      <c r="W418" s="184"/>
      <c r="X418" s="184"/>
      <c r="Y418" s="184"/>
    </row>
    <row r="419" spans="1:25" s="57" customFormat="1" x14ac:dyDescent="0.25">
      <c r="A419" s="185"/>
      <c r="B419" s="184"/>
      <c r="C419" s="184"/>
      <c r="D419" s="184"/>
      <c r="E419" s="184"/>
      <c r="F419" s="184"/>
      <c r="G419" s="184"/>
      <c r="H419" s="184"/>
      <c r="I419" s="184"/>
      <c r="J419" s="184"/>
      <c r="K419" s="184"/>
      <c r="L419" s="184"/>
      <c r="M419" s="184"/>
      <c r="N419" s="184"/>
      <c r="O419" s="184"/>
      <c r="P419" s="184"/>
      <c r="Q419" s="184"/>
      <c r="R419" s="184"/>
      <c r="S419" s="184"/>
      <c r="T419" s="184"/>
      <c r="U419" s="184"/>
      <c r="V419" s="184"/>
      <c r="W419" s="184"/>
      <c r="X419" s="184"/>
      <c r="Y419" s="184"/>
    </row>
    <row r="420" spans="1:25" s="57" customFormat="1" x14ac:dyDescent="0.25">
      <c r="A420" s="185"/>
      <c r="B420" s="184"/>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184"/>
    </row>
    <row r="421" spans="1:25" s="57" customFormat="1" x14ac:dyDescent="0.25">
      <c r="A421" s="185"/>
      <c r="B421" s="184"/>
      <c r="C421" s="184"/>
      <c r="D421" s="184"/>
      <c r="E421" s="184"/>
      <c r="F421" s="184"/>
      <c r="G421" s="184"/>
      <c r="H421" s="184"/>
      <c r="I421" s="184"/>
      <c r="J421" s="184"/>
      <c r="K421" s="184"/>
      <c r="L421" s="184"/>
      <c r="M421" s="184"/>
      <c r="N421" s="184"/>
      <c r="O421" s="184"/>
      <c r="P421" s="184"/>
      <c r="Q421" s="184"/>
      <c r="R421" s="184"/>
      <c r="S421" s="184"/>
      <c r="T421" s="184"/>
      <c r="U421" s="184"/>
      <c r="V421" s="184"/>
      <c r="W421" s="184"/>
      <c r="X421" s="184"/>
      <c r="Y421" s="184"/>
    </row>
    <row r="422" spans="1:25" s="57" customFormat="1" x14ac:dyDescent="0.25">
      <c r="A422" s="185"/>
      <c r="B422" s="184"/>
      <c r="C422" s="184"/>
      <c r="D422" s="184"/>
      <c r="E422" s="184"/>
      <c r="F422" s="184"/>
      <c r="G422" s="184"/>
      <c r="H422" s="184"/>
      <c r="I422" s="184"/>
      <c r="J422" s="184"/>
      <c r="K422" s="184"/>
      <c r="L422" s="184"/>
      <c r="M422" s="184"/>
      <c r="N422" s="184"/>
      <c r="O422" s="184"/>
      <c r="P422" s="184"/>
      <c r="Q422" s="184"/>
      <c r="R422" s="184"/>
      <c r="S422" s="184"/>
      <c r="T422" s="184"/>
      <c r="U422" s="184"/>
      <c r="V422" s="184"/>
      <c r="W422" s="184"/>
      <c r="X422" s="184"/>
      <c r="Y422" s="184"/>
    </row>
    <row r="423" spans="1:25" s="57" customFormat="1" x14ac:dyDescent="0.25">
      <c r="A423" s="185"/>
      <c r="B423" s="184"/>
      <c r="C423" s="184"/>
      <c r="D423" s="184"/>
      <c r="E423" s="184"/>
      <c r="F423" s="184"/>
      <c r="G423" s="184"/>
      <c r="H423" s="184"/>
      <c r="I423" s="184"/>
      <c r="J423" s="184"/>
      <c r="K423" s="184"/>
      <c r="L423" s="184"/>
      <c r="M423" s="184"/>
      <c r="N423" s="184"/>
      <c r="O423" s="184"/>
      <c r="P423" s="184"/>
      <c r="Q423" s="184"/>
      <c r="R423" s="184"/>
      <c r="S423" s="184"/>
      <c r="T423" s="184"/>
      <c r="U423" s="184"/>
      <c r="V423" s="184"/>
      <c r="W423" s="184"/>
      <c r="X423" s="184"/>
      <c r="Y423" s="184"/>
    </row>
    <row r="424" spans="1:25" s="57" customFormat="1" x14ac:dyDescent="0.25">
      <c r="A424" s="185"/>
      <c r="B424" s="184"/>
      <c r="C424" s="184"/>
      <c r="D424" s="184"/>
      <c r="E424" s="184"/>
      <c r="F424" s="184"/>
      <c r="G424" s="184"/>
      <c r="H424" s="184"/>
      <c r="I424" s="184"/>
      <c r="J424" s="184"/>
      <c r="K424" s="184"/>
      <c r="L424" s="184"/>
      <c r="M424" s="184"/>
      <c r="N424" s="184"/>
      <c r="O424" s="184"/>
      <c r="P424" s="184"/>
      <c r="Q424" s="184"/>
      <c r="R424" s="184"/>
      <c r="S424" s="184"/>
      <c r="T424" s="184"/>
      <c r="U424" s="184"/>
      <c r="V424" s="184"/>
      <c r="W424" s="184"/>
      <c r="X424" s="184"/>
      <c r="Y424" s="184"/>
    </row>
    <row r="425" spans="1:25" s="57" customFormat="1" x14ac:dyDescent="0.25">
      <c r="A425" s="185"/>
      <c r="B425" s="184"/>
      <c r="C425" s="184"/>
      <c r="D425" s="184"/>
      <c r="E425" s="184"/>
      <c r="F425" s="184"/>
      <c r="G425" s="184"/>
      <c r="H425" s="184"/>
      <c r="I425" s="184"/>
      <c r="J425" s="184"/>
      <c r="K425" s="184"/>
      <c r="L425" s="184"/>
      <c r="M425" s="184"/>
      <c r="N425" s="184"/>
      <c r="O425" s="184"/>
      <c r="P425" s="184"/>
      <c r="Q425" s="184"/>
      <c r="R425" s="184"/>
      <c r="S425" s="184"/>
      <c r="T425" s="184"/>
      <c r="U425" s="184"/>
      <c r="V425" s="184"/>
      <c r="W425" s="184"/>
      <c r="X425" s="184"/>
      <c r="Y425" s="184"/>
    </row>
    <row r="426" spans="1:25" s="57" customFormat="1" x14ac:dyDescent="0.25">
      <c r="A426" s="185"/>
      <c r="B426" s="184"/>
      <c r="C426" s="184"/>
      <c r="D426" s="184"/>
      <c r="E426" s="184"/>
      <c r="F426" s="184"/>
      <c r="G426" s="184"/>
      <c r="H426" s="184"/>
      <c r="I426" s="184"/>
      <c r="J426" s="184"/>
      <c r="K426" s="184"/>
      <c r="L426" s="184"/>
      <c r="M426" s="184"/>
      <c r="N426" s="184"/>
      <c r="O426" s="184"/>
      <c r="P426" s="184"/>
      <c r="Q426" s="184"/>
      <c r="R426" s="184"/>
      <c r="S426" s="184"/>
      <c r="T426" s="184"/>
      <c r="U426" s="184"/>
      <c r="V426" s="184"/>
      <c r="W426" s="184"/>
      <c r="X426" s="184"/>
      <c r="Y426" s="184"/>
    </row>
    <row r="427" spans="1:25" s="57" customFormat="1" x14ac:dyDescent="0.25">
      <c r="A427" s="185"/>
      <c r="B427" s="184"/>
      <c r="C427" s="184"/>
      <c r="D427" s="184"/>
      <c r="E427" s="184"/>
      <c r="F427" s="184"/>
      <c r="G427" s="184"/>
      <c r="H427" s="184"/>
      <c r="I427" s="184"/>
      <c r="J427" s="184"/>
      <c r="K427" s="184"/>
      <c r="L427" s="184"/>
      <c r="M427" s="184"/>
      <c r="N427" s="184"/>
      <c r="O427" s="184"/>
      <c r="P427" s="184"/>
      <c r="Q427" s="184"/>
      <c r="R427" s="184"/>
      <c r="S427" s="184"/>
      <c r="T427" s="184"/>
      <c r="U427" s="184"/>
      <c r="V427" s="184"/>
      <c r="W427" s="184"/>
      <c r="X427" s="184"/>
      <c r="Y427" s="184"/>
    </row>
    <row r="428" spans="1:25" s="57" customFormat="1" x14ac:dyDescent="0.25">
      <c r="A428" s="185"/>
      <c r="B428" s="184"/>
      <c r="C428" s="184"/>
      <c r="D428" s="184"/>
      <c r="E428" s="184"/>
      <c r="F428" s="184"/>
      <c r="G428" s="184"/>
      <c r="H428" s="184"/>
      <c r="I428" s="184"/>
      <c r="J428" s="184"/>
      <c r="K428" s="184"/>
      <c r="L428" s="184"/>
      <c r="M428" s="184"/>
      <c r="N428" s="184"/>
      <c r="O428" s="184"/>
      <c r="P428" s="184"/>
      <c r="Q428" s="184"/>
      <c r="R428" s="184"/>
      <c r="S428" s="184"/>
      <c r="T428" s="184"/>
      <c r="U428" s="184"/>
      <c r="V428" s="184"/>
      <c r="W428" s="184"/>
      <c r="X428" s="184"/>
      <c r="Y428" s="184"/>
    </row>
    <row r="429" spans="1:25" x14ac:dyDescent="0.25">
      <c r="A429" s="184"/>
      <c r="B429" s="184"/>
      <c r="C429" s="184"/>
      <c r="D429" s="184"/>
      <c r="E429" s="184"/>
      <c r="F429" s="184"/>
      <c r="G429" s="184"/>
      <c r="H429" s="184"/>
      <c r="I429" s="184"/>
      <c r="J429" s="184"/>
      <c r="K429" s="184"/>
      <c r="L429" s="184"/>
      <c r="M429" s="184"/>
      <c r="N429" s="184"/>
      <c r="O429" s="184"/>
      <c r="P429" s="184"/>
      <c r="Q429" s="184"/>
      <c r="R429" s="184"/>
      <c r="S429" s="184"/>
      <c r="T429" s="184"/>
      <c r="U429" s="184"/>
      <c r="V429" s="184"/>
      <c r="W429" s="184"/>
      <c r="X429" s="184"/>
      <c r="Y429" s="184"/>
    </row>
    <row r="430" spans="1:25" x14ac:dyDescent="0.25">
      <c r="A430" s="184"/>
      <c r="B430" s="184"/>
      <c r="C430" s="184"/>
      <c r="D430" s="184"/>
      <c r="E430" s="184"/>
      <c r="F430" s="184"/>
      <c r="G430" s="184"/>
      <c r="H430" s="184"/>
      <c r="I430" s="184"/>
      <c r="J430" s="184"/>
      <c r="K430" s="184"/>
      <c r="L430" s="184"/>
      <c r="M430" s="184"/>
      <c r="N430" s="184"/>
      <c r="O430" s="184"/>
      <c r="P430" s="184"/>
      <c r="Q430" s="184"/>
      <c r="R430" s="184"/>
      <c r="S430" s="184"/>
      <c r="T430" s="184"/>
      <c r="U430" s="184"/>
      <c r="V430" s="184"/>
      <c r="W430" s="184"/>
      <c r="X430" s="184"/>
      <c r="Y430" s="184"/>
    </row>
    <row r="431" spans="1:25" x14ac:dyDescent="0.25">
      <c r="A431" s="184"/>
      <c r="B431" s="184"/>
      <c r="C431" s="184"/>
      <c r="D431" s="184"/>
      <c r="E431" s="184"/>
      <c r="F431" s="184"/>
      <c r="G431" s="184"/>
      <c r="H431" s="184"/>
      <c r="I431" s="184"/>
      <c r="J431" s="184"/>
      <c r="K431" s="184"/>
      <c r="L431" s="184"/>
      <c r="M431" s="184"/>
      <c r="N431" s="184"/>
      <c r="O431" s="184"/>
      <c r="P431" s="184"/>
      <c r="Q431" s="184"/>
      <c r="R431" s="184"/>
      <c r="S431" s="184"/>
      <c r="T431" s="184"/>
      <c r="U431" s="184"/>
      <c r="V431" s="184"/>
      <c r="W431" s="184"/>
      <c r="X431" s="184"/>
      <c r="Y431" s="184"/>
    </row>
    <row r="433" spans="1:23" ht="15" customHeight="1" x14ac:dyDescent="0.25">
      <c r="A433" s="157" t="s">
        <v>97</v>
      </c>
      <c r="B433" s="157"/>
      <c r="C433" s="157"/>
      <c r="D433" s="157"/>
      <c r="E433" s="157"/>
      <c r="F433" s="157"/>
      <c r="G433" s="157"/>
      <c r="H433" s="157"/>
      <c r="I433" s="157"/>
      <c r="J433" s="157"/>
      <c r="K433" s="157"/>
      <c r="L433" s="157"/>
      <c r="M433" s="157"/>
      <c r="N433" s="157"/>
      <c r="O433" s="157"/>
      <c r="P433" s="157"/>
      <c r="Q433" s="157"/>
      <c r="R433" s="157"/>
      <c r="S433" s="157"/>
      <c r="T433" s="157"/>
      <c r="U433" s="157"/>
    </row>
    <row r="434" spans="1:23" ht="25.5" customHeight="1" x14ac:dyDescent="0.25">
      <c r="A434" s="157"/>
      <c r="B434" s="157"/>
      <c r="C434" s="157"/>
      <c r="D434" s="157"/>
      <c r="E434" s="157"/>
      <c r="F434" s="157"/>
      <c r="G434" s="157"/>
      <c r="H434" s="157"/>
      <c r="I434" s="157"/>
      <c r="J434" s="157"/>
      <c r="K434" s="157"/>
      <c r="L434" s="157"/>
      <c r="M434" s="157"/>
      <c r="N434" s="157"/>
      <c r="O434" s="157"/>
      <c r="P434" s="157"/>
      <c r="Q434" s="157"/>
      <c r="R434" s="157"/>
      <c r="S434" s="157"/>
      <c r="T434" s="157"/>
      <c r="U434" s="157"/>
    </row>
    <row r="435" spans="1:23" ht="25.5" customHeight="1" thickBot="1" x14ac:dyDescent="0.3">
      <c r="A435" s="21"/>
      <c r="B435" s="21"/>
      <c r="C435" s="21"/>
      <c r="D435" s="21"/>
      <c r="E435" s="21"/>
      <c r="F435" s="21"/>
      <c r="G435" s="21"/>
      <c r="H435" s="21"/>
      <c r="I435" s="21"/>
      <c r="J435" s="21"/>
      <c r="K435" s="21"/>
      <c r="L435" s="79" t="str">
        <f>CONCATENATE(Arkusz18!C2," - ",Arkusz18!B2," r.")</f>
        <v>01.01.2015 - 30.06.2015 r.</v>
      </c>
      <c r="M435" s="79"/>
      <c r="N435" s="79"/>
      <c r="O435" s="79"/>
      <c r="P435" s="79"/>
      <c r="Q435" s="79"/>
      <c r="R435" s="79"/>
      <c r="S435" s="79"/>
      <c r="T435" s="79"/>
      <c r="U435" s="79"/>
      <c r="V435" s="79"/>
    </row>
    <row r="436" spans="1:23" ht="121.5" customHeight="1" x14ac:dyDescent="0.25">
      <c r="C436" s="180" t="s">
        <v>3</v>
      </c>
      <c r="D436" s="181"/>
      <c r="E436" s="181"/>
      <c r="F436" s="181"/>
      <c r="G436" s="181"/>
      <c r="H436" s="181"/>
      <c r="I436" s="181"/>
      <c r="J436" s="181"/>
      <c r="K436" s="181"/>
      <c r="L436" s="304" t="s">
        <v>85</v>
      </c>
      <c r="M436" s="304"/>
      <c r="N436" s="39" t="s">
        <v>12</v>
      </c>
      <c r="O436" s="39" t="s">
        <v>101</v>
      </c>
      <c r="P436" s="39" t="s">
        <v>90</v>
      </c>
      <c r="Q436" s="39" t="s">
        <v>55</v>
      </c>
      <c r="R436" s="39" t="s">
        <v>40</v>
      </c>
      <c r="S436" s="39" t="s">
        <v>5</v>
      </c>
      <c r="T436" s="39" t="s">
        <v>89</v>
      </c>
      <c r="U436" s="304" t="s">
        <v>84</v>
      </c>
      <c r="V436" s="305"/>
    </row>
    <row r="437" spans="1:23" x14ac:dyDescent="0.25">
      <c r="C437" s="177" t="s">
        <v>35</v>
      </c>
      <c r="D437" s="178"/>
      <c r="E437" s="178"/>
      <c r="F437" s="178"/>
      <c r="G437" s="178"/>
      <c r="H437" s="178"/>
      <c r="I437" s="178"/>
      <c r="J437" s="178"/>
      <c r="K437" s="178"/>
      <c r="L437" s="188">
        <f>Arkusz13!C2</f>
        <v>756</v>
      </c>
      <c r="M437" s="188"/>
      <c r="N437" s="49">
        <f>Arkusz13!C18</f>
        <v>208</v>
      </c>
      <c r="O437" s="49">
        <f>Arkusz13!C34</f>
        <v>126</v>
      </c>
      <c r="P437" s="49">
        <f>Arkusz13!C50+112</f>
        <v>131</v>
      </c>
      <c r="Q437" s="49">
        <f>Arkusz13!C66</f>
        <v>12</v>
      </c>
      <c r="R437" s="49">
        <f>Arkusz13!C82</f>
        <v>0</v>
      </c>
      <c r="S437" s="49">
        <f>Arkusz13!C98</f>
        <v>0</v>
      </c>
      <c r="T437" s="49">
        <f>Arkusz13!C114-SUM(N437:S437)</f>
        <v>131</v>
      </c>
      <c r="U437" s="192">
        <f>SUM(N437:T437)</f>
        <v>608</v>
      </c>
      <c r="V437" s="268"/>
      <c r="W437" s="55"/>
    </row>
    <row r="438" spans="1:23" x14ac:dyDescent="0.25">
      <c r="C438" s="175" t="s">
        <v>36</v>
      </c>
      <c r="D438" s="176"/>
      <c r="E438" s="176"/>
      <c r="F438" s="176"/>
      <c r="G438" s="176"/>
      <c r="H438" s="176"/>
      <c r="I438" s="176"/>
      <c r="J438" s="176"/>
      <c r="K438" s="176"/>
      <c r="L438" s="188">
        <f>Arkusz13!C3</f>
        <v>148</v>
      </c>
      <c r="M438" s="188"/>
      <c r="N438" s="52">
        <f>Arkusz13!C19</f>
        <v>51</v>
      </c>
      <c r="O438" s="52">
        <f>Arkusz13!C35</f>
        <v>15</v>
      </c>
      <c r="P438" s="52">
        <f>Arkusz13!C51</f>
        <v>32</v>
      </c>
      <c r="Q438" s="52">
        <f>Arkusz13!C67</f>
        <v>2</v>
      </c>
      <c r="R438" s="52">
        <f>Arkusz13!C83</f>
        <v>0</v>
      </c>
      <c r="S438" s="52">
        <f>Arkusz13!C99</f>
        <v>0</v>
      </c>
      <c r="T438" s="52">
        <f>Arkusz13!C115-SUM(N438:S438)</f>
        <v>19</v>
      </c>
      <c r="U438" s="192">
        <f t="shared" ref="U438:U452" si="17">SUM(N438:T438)</f>
        <v>119</v>
      </c>
      <c r="V438" s="268"/>
    </row>
    <row r="439" spans="1:23" x14ac:dyDescent="0.25">
      <c r="C439" s="177" t="s">
        <v>37</v>
      </c>
      <c r="D439" s="178"/>
      <c r="E439" s="178"/>
      <c r="F439" s="178"/>
      <c r="G439" s="178"/>
      <c r="H439" s="178"/>
      <c r="I439" s="178"/>
      <c r="J439" s="178"/>
      <c r="K439" s="178"/>
      <c r="L439" s="188">
        <f>Arkusz13!C4</f>
        <v>40</v>
      </c>
      <c r="M439" s="188"/>
      <c r="N439" s="52">
        <f>Arkusz13!C20</f>
        <v>23</v>
      </c>
      <c r="O439" s="52">
        <f>Arkusz13!C36</f>
        <v>1</v>
      </c>
      <c r="P439" s="52">
        <f>Arkusz13!C52</f>
        <v>4</v>
      </c>
      <c r="Q439" s="52">
        <f>Arkusz13!C68</f>
        <v>0</v>
      </c>
      <c r="R439" s="52">
        <f>Arkusz13!C84</f>
        <v>0</v>
      </c>
      <c r="S439" s="52">
        <f>Arkusz13!C100</f>
        <v>0</v>
      </c>
      <c r="T439" s="52">
        <f>Arkusz13!C116-SUM(N439:S439)</f>
        <v>11</v>
      </c>
      <c r="U439" s="192">
        <f t="shared" si="17"/>
        <v>39</v>
      </c>
      <c r="V439" s="268"/>
    </row>
    <row r="440" spans="1:23" x14ac:dyDescent="0.25">
      <c r="C440" s="175" t="s">
        <v>38</v>
      </c>
      <c r="D440" s="176"/>
      <c r="E440" s="176"/>
      <c r="F440" s="176"/>
      <c r="G440" s="176"/>
      <c r="H440" s="176"/>
      <c r="I440" s="176"/>
      <c r="J440" s="176"/>
      <c r="K440" s="176"/>
      <c r="L440" s="188">
        <f>Arkusz13!C5</f>
        <v>2</v>
      </c>
      <c r="M440" s="188"/>
      <c r="N440" s="52">
        <f>Arkusz13!C21</f>
        <v>1</v>
      </c>
      <c r="O440" s="52">
        <f>Arkusz13!C37</f>
        <v>0</v>
      </c>
      <c r="P440" s="52">
        <f>Arkusz13!C53</f>
        <v>1</v>
      </c>
      <c r="Q440" s="52">
        <f>Arkusz13!C69</f>
        <v>0</v>
      </c>
      <c r="R440" s="52">
        <f>Arkusz13!C85</f>
        <v>0</v>
      </c>
      <c r="S440" s="52">
        <f>Arkusz13!C101</f>
        <v>0</v>
      </c>
      <c r="T440" s="52">
        <f>Arkusz13!C117-SUM(N440:S440)</f>
        <v>0</v>
      </c>
      <c r="U440" s="192">
        <f t="shared" si="17"/>
        <v>2</v>
      </c>
      <c r="V440" s="268"/>
    </row>
    <row r="441" spans="1:23" x14ac:dyDescent="0.25">
      <c r="C441" s="177" t="s">
        <v>39</v>
      </c>
      <c r="D441" s="178"/>
      <c r="E441" s="178"/>
      <c r="F441" s="178"/>
      <c r="G441" s="178"/>
      <c r="H441" s="178"/>
      <c r="I441" s="178"/>
      <c r="J441" s="178"/>
      <c r="K441" s="178"/>
      <c r="L441" s="188">
        <f>Arkusz13!C6</f>
        <v>0</v>
      </c>
      <c r="M441" s="188"/>
      <c r="N441" s="52">
        <f>Arkusz13!C22</f>
        <v>0</v>
      </c>
      <c r="O441" s="52">
        <f>Arkusz13!C38</f>
        <v>0</v>
      </c>
      <c r="P441" s="52">
        <f>Arkusz13!C54</f>
        <v>0</v>
      </c>
      <c r="Q441" s="52">
        <f>Arkusz13!C70</f>
        <v>0</v>
      </c>
      <c r="R441" s="52">
        <f>Arkusz13!C86</f>
        <v>0</v>
      </c>
      <c r="S441" s="52">
        <f>Arkusz13!C102</f>
        <v>0</v>
      </c>
      <c r="T441" s="52">
        <f>Arkusz13!C118-SUM(N441:S441)</f>
        <v>0</v>
      </c>
      <c r="U441" s="192">
        <f t="shared" si="17"/>
        <v>0</v>
      </c>
      <c r="V441" s="268"/>
    </row>
    <row r="442" spans="1:23" x14ac:dyDescent="0.25">
      <c r="C442" s="175" t="s">
        <v>47</v>
      </c>
      <c r="D442" s="176"/>
      <c r="E442" s="176"/>
      <c r="F442" s="176"/>
      <c r="G442" s="176"/>
      <c r="H442" s="176"/>
      <c r="I442" s="176"/>
      <c r="J442" s="176"/>
      <c r="K442" s="176"/>
      <c r="L442" s="188">
        <f>Arkusz13!C7</f>
        <v>1</v>
      </c>
      <c r="M442" s="188"/>
      <c r="N442" s="52">
        <f>Arkusz13!C23</f>
        <v>1</v>
      </c>
      <c r="O442" s="52">
        <f>Arkusz13!C39</f>
        <v>0</v>
      </c>
      <c r="P442" s="52">
        <f>Arkusz13!C55</f>
        <v>0</v>
      </c>
      <c r="Q442" s="52">
        <f>Arkusz13!C71</f>
        <v>0</v>
      </c>
      <c r="R442" s="52">
        <f>Arkusz13!C87</f>
        <v>0</v>
      </c>
      <c r="S442" s="52">
        <f>Arkusz13!C103</f>
        <v>0</v>
      </c>
      <c r="T442" s="52">
        <f>Arkusz13!C119-SUM(N442:S442)</f>
        <v>0</v>
      </c>
      <c r="U442" s="192">
        <f t="shared" si="17"/>
        <v>1</v>
      </c>
      <c r="V442" s="268"/>
    </row>
    <row r="443" spans="1:23" x14ac:dyDescent="0.25">
      <c r="C443" s="177" t="s">
        <v>48</v>
      </c>
      <c r="D443" s="178"/>
      <c r="E443" s="178"/>
      <c r="F443" s="178"/>
      <c r="G443" s="178"/>
      <c r="H443" s="178"/>
      <c r="I443" s="178"/>
      <c r="J443" s="178"/>
      <c r="K443" s="178"/>
      <c r="L443" s="188">
        <f>Arkusz13!C8</f>
        <v>0</v>
      </c>
      <c r="M443" s="188"/>
      <c r="N443" s="52">
        <f>Arkusz13!C24</f>
        <v>0</v>
      </c>
      <c r="O443" s="52">
        <f>Arkusz13!C40</f>
        <v>0</v>
      </c>
      <c r="P443" s="52">
        <f>Arkusz13!C56</f>
        <v>0</v>
      </c>
      <c r="Q443" s="52">
        <f>Arkusz13!C72</f>
        <v>0</v>
      </c>
      <c r="R443" s="52">
        <f>Arkusz13!C88</f>
        <v>0</v>
      </c>
      <c r="S443" s="52">
        <f>Arkusz13!C104</f>
        <v>0</v>
      </c>
      <c r="T443" s="52">
        <f>Arkusz13!C120-SUM(N443:S443)</f>
        <v>0</v>
      </c>
      <c r="U443" s="192">
        <f t="shared" si="17"/>
        <v>0</v>
      </c>
      <c r="V443" s="268"/>
    </row>
    <row r="444" spans="1:23" x14ac:dyDescent="0.25">
      <c r="C444" s="175" t="s">
        <v>5</v>
      </c>
      <c r="D444" s="176"/>
      <c r="E444" s="176"/>
      <c r="F444" s="176"/>
      <c r="G444" s="176"/>
      <c r="H444" s="176"/>
      <c r="I444" s="176"/>
      <c r="J444" s="176"/>
      <c r="K444" s="176"/>
      <c r="L444" s="188">
        <f>Arkusz13!C9</f>
        <v>1</v>
      </c>
      <c r="M444" s="188"/>
      <c r="N444" s="52">
        <f>Arkusz13!C25</f>
        <v>1</v>
      </c>
      <c r="O444" s="52">
        <f>Arkusz13!C41</f>
        <v>0</v>
      </c>
      <c r="P444" s="52">
        <f>Arkusz13!C57</f>
        <v>0</v>
      </c>
      <c r="Q444" s="52">
        <f>Arkusz13!C73</f>
        <v>0</v>
      </c>
      <c r="R444" s="52">
        <f>Arkusz13!C89</f>
        <v>0</v>
      </c>
      <c r="S444" s="52">
        <f>Arkusz13!C105</f>
        <v>2</v>
      </c>
      <c r="T444" s="52">
        <f>Arkusz13!C121-SUM(N444:S444)</f>
        <v>1</v>
      </c>
      <c r="U444" s="192">
        <f t="shared" si="17"/>
        <v>4</v>
      </c>
      <c r="V444" s="268"/>
    </row>
    <row r="445" spans="1:23" x14ac:dyDescent="0.25">
      <c r="C445" s="177" t="s">
        <v>40</v>
      </c>
      <c r="D445" s="178"/>
      <c r="E445" s="178"/>
      <c r="F445" s="178"/>
      <c r="G445" s="178"/>
      <c r="H445" s="178"/>
      <c r="I445" s="178"/>
      <c r="J445" s="178"/>
      <c r="K445" s="178"/>
      <c r="L445" s="188">
        <f>Arkusz13!C10</f>
        <v>4</v>
      </c>
      <c r="M445" s="188"/>
      <c r="N445" s="52">
        <f>Arkusz13!C26</f>
        <v>1</v>
      </c>
      <c r="O445" s="52">
        <f>Arkusz13!C42</f>
        <v>1</v>
      </c>
      <c r="P445" s="52">
        <f>Arkusz13!C58</f>
        <v>0</v>
      </c>
      <c r="Q445" s="52">
        <f>Arkusz13!C74</f>
        <v>1</v>
      </c>
      <c r="R445" s="52">
        <f>Arkusz13!C90</f>
        <v>0</v>
      </c>
      <c r="S445" s="52">
        <f>Arkusz13!C106</f>
        <v>0</v>
      </c>
      <c r="T445" s="52">
        <f>Arkusz13!C122-SUM(N445:S445)</f>
        <v>0</v>
      </c>
      <c r="U445" s="192">
        <f t="shared" si="17"/>
        <v>3</v>
      </c>
      <c r="V445" s="268"/>
    </row>
    <row r="446" spans="1:23" x14ac:dyDescent="0.25">
      <c r="C446" s="175" t="s">
        <v>41</v>
      </c>
      <c r="D446" s="176"/>
      <c r="E446" s="176"/>
      <c r="F446" s="176"/>
      <c r="G446" s="176"/>
      <c r="H446" s="176"/>
      <c r="I446" s="176"/>
      <c r="J446" s="176"/>
      <c r="K446" s="176"/>
      <c r="L446" s="188">
        <f>Arkusz13!C11</f>
        <v>10</v>
      </c>
      <c r="M446" s="188"/>
      <c r="N446" s="52">
        <f>Arkusz13!C27</f>
        <v>4</v>
      </c>
      <c r="O446" s="52">
        <f>Arkusz13!C43</f>
        <v>0</v>
      </c>
      <c r="P446" s="52">
        <f>Arkusz13!C59</f>
        <v>1</v>
      </c>
      <c r="Q446" s="52">
        <f>Arkusz13!C75</f>
        <v>0</v>
      </c>
      <c r="R446" s="52">
        <f>Arkusz13!C91</f>
        <v>0</v>
      </c>
      <c r="S446" s="52">
        <f>Arkusz13!C107</f>
        <v>0</v>
      </c>
      <c r="T446" s="52">
        <f>Arkusz13!C123-SUM(N446:S446)</f>
        <v>4</v>
      </c>
      <c r="U446" s="192">
        <f t="shared" si="17"/>
        <v>9</v>
      </c>
      <c r="V446" s="268"/>
    </row>
    <row r="447" spans="1:23" x14ac:dyDescent="0.25">
      <c r="C447" s="177" t="s">
        <v>42</v>
      </c>
      <c r="D447" s="178"/>
      <c r="E447" s="178"/>
      <c r="F447" s="178"/>
      <c r="G447" s="178"/>
      <c r="H447" s="178"/>
      <c r="I447" s="178"/>
      <c r="J447" s="178"/>
      <c r="K447" s="178"/>
      <c r="L447" s="188">
        <f>Arkusz13!C12</f>
        <v>364</v>
      </c>
      <c r="M447" s="188"/>
      <c r="N447" s="52">
        <f>Arkusz13!C28</f>
        <v>186</v>
      </c>
      <c r="O447" s="52">
        <f>Arkusz13!C44</f>
        <v>2</v>
      </c>
      <c r="P447" s="52">
        <f>Arkusz13!C60+28</f>
        <v>45</v>
      </c>
      <c r="Q447" s="52">
        <f>Arkusz13!C76</f>
        <v>14</v>
      </c>
      <c r="R447" s="52">
        <f>Arkusz13!C92</f>
        <v>0</v>
      </c>
      <c r="S447" s="52">
        <f>Arkusz13!C108</f>
        <v>0</v>
      </c>
      <c r="T447" s="52">
        <f>Arkusz13!C124-SUM(N447:S447)</f>
        <v>80</v>
      </c>
      <c r="U447" s="192">
        <f t="shared" si="17"/>
        <v>327</v>
      </c>
      <c r="V447" s="268"/>
    </row>
    <row r="448" spans="1:23" x14ac:dyDescent="0.25">
      <c r="C448" s="175" t="s">
        <v>43</v>
      </c>
      <c r="D448" s="176"/>
      <c r="E448" s="176"/>
      <c r="F448" s="176"/>
      <c r="G448" s="176"/>
      <c r="H448" s="176"/>
      <c r="I448" s="176"/>
      <c r="J448" s="176"/>
      <c r="K448" s="176"/>
      <c r="L448" s="188">
        <f>Arkusz13!C13</f>
        <v>0</v>
      </c>
      <c r="M448" s="188"/>
      <c r="N448" s="52">
        <f>Arkusz13!C29</f>
        <v>0</v>
      </c>
      <c r="O448" s="52">
        <f>Arkusz13!C45</f>
        <v>0</v>
      </c>
      <c r="P448" s="52">
        <f>Arkusz13!C61</f>
        <v>0</v>
      </c>
      <c r="Q448" s="52">
        <f>Arkusz13!C77</f>
        <v>0</v>
      </c>
      <c r="R448" s="52">
        <f>Arkusz13!C93</f>
        <v>0</v>
      </c>
      <c r="S448" s="52">
        <f>Arkusz13!C109</f>
        <v>0</v>
      </c>
      <c r="T448" s="52">
        <v>13</v>
      </c>
      <c r="U448" s="192">
        <f t="shared" si="17"/>
        <v>13</v>
      </c>
      <c r="V448" s="268"/>
    </row>
    <row r="449" spans="1:22" x14ac:dyDescent="0.25">
      <c r="C449" s="177" t="s">
        <v>11</v>
      </c>
      <c r="D449" s="178"/>
      <c r="E449" s="178"/>
      <c r="F449" s="178"/>
      <c r="G449" s="178"/>
      <c r="H449" s="178"/>
      <c r="I449" s="178"/>
      <c r="J449" s="178"/>
      <c r="K449" s="178"/>
      <c r="L449" s="188">
        <f>Arkusz13!C14</f>
        <v>0</v>
      </c>
      <c r="M449" s="188"/>
      <c r="N449" s="52">
        <f>Arkusz13!C30</f>
        <v>0</v>
      </c>
      <c r="O449" s="52">
        <f>Arkusz13!C46</f>
        <v>0</v>
      </c>
      <c r="P449" s="52">
        <f>Arkusz13!C62</f>
        <v>0</v>
      </c>
      <c r="Q449" s="52">
        <f>Arkusz13!C78</f>
        <v>0</v>
      </c>
      <c r="R449" s="52">
        <f>Arkusz13!C94</f>
        <v>0</v>
      </c>
      <c r="S449" s="52">
        <f>Arkusz13!C110</f>
        <v>0</v>
      </c>
      <c r="T449" s="52">
        <f>Arkusz13!C126-SUM(N449:S449)</f>
        <v>0</v>
      </c>
      <c r="U449" s="192">
        <f t="shared" si="17"/>
        <v>0</v>
      </c>
      <c r="V449" s="268"/>
    </row>
    <row r="450" spans="1:22" x14ac:dyDescent="0.25">
      <c r="C450" s="175" t="s">
        <v>44</v>
      </c>
      <c r="D450" s="176"/>
      <c r="E450" s="176"/>
      <c r="F450" s="176"/>
      <c r="G450" s="176"/>
      <c r="H450" s="176"/>
      <c r="I450" s="176"/>
      <c r="J450" s="176"/>
      <c r="K450" s="176"/>
      <c r="L450" s="188">
        <f>Arkusz13!C15</f>
        <v>8</v>
      </c>
      <c r="M450" s="188"/>
      <c r="N450" s="52">
        <f>Arkusz13!C31</f>
        <v>5</v>
      </c>
      <c r="O450" s="52">
        <f>Arkusz13!C47</f>
        <v>0</v>
      </c>
      <c r="P450" s="52">
        <f>Arkusz13!C63</f>
        <v>0</v>
      </c>
      <c r="Q450" s="52">
        <f>Arkusz13!C79</f>
        <v>0</v>
      </c>
      <c r="R450" s="52">
        <f>Arkusz13!C95</f>
        <v>0</v>
      </c>
      <c r="S450" s="52">
        <f>Arkusz13!C111</f>
        <v>0</v>
      </c>
      <c r="T450" s="52">
        <f>Arkusz13!C127-SUM(N450:S450)</f>
        <v>0</v>
      </c>
      <c r="U450" s="192">
        <f t="shared" si="17"/>
        <v>5</v>
      </c>
      <c r="V450" s="268"/>
    </row>
    <row r="451" spans="1:22" x14ac:dyDescent="0.25">
      <c r="C451" s="177" t="s">
        <v>45</v>
      </c>
      <c r="D451" s="178"/>
      <c r="E451" s="178"/>
      <c r="F451" s="178"/>
      <c r="G451" s="178"/>
      <c r="H451" s="178"/>
      <c r="I451" s="178"/>
      <c r="J451" s="178"/>
      <c r="K451" s="178"/>
      <c r="L451" s="188">
        <f>Arkusz13!C16</f>
        <v>1</v>
      </c>
      <c r="M451" s="188"/>
      <c r="N451" s="52">
        <f>Arkusz13!C32</f>
        <v>0</v>
      </c>
      <c r="O451" s="52">
        <f>Arkusz13!C48</f>
        <v>0</v>
      </c>
      <c r="P451" s="52">
        <f>Arkusz13!C64</f>
        <v>0</v>
      </c>
      <c r="Q451" s="52">
        <f>Arkusz13!C80</f>
        <v>0</v>
      </c>
      <c r="R451" s="52">
        <f>Arkusz13!C96</f>
        <v>0</v>
      </c>
      <c r="S451" s="52">
        <f>Arkusz13!C112</f>
        <v>0</v>
      </c>
      <c r="T451" s="52">
        <f>Arkusz13!C128-SUM(N451:S451)</f>
        <v>1</v>
      </c>
      <c r="U451" s="192">
        <f t="shared" si="17"/>
        <v>1</v>
      </c>
      <c r="V451" s="268"/>
    </row>
    <row r="452" spans="1:22" ht="15.75" thickBot="1" x14ac:dyDescent="0.3">
      <c r="C452" s="186" t="s">
        <v>46</v>
      </c>
      <c r="D452" s="187"/>
      <c r="E452" s="187"/>
      <c r="F452" s="187"/>
      <c r="G452" s="187"/>
      <c r="H452" s="187"/>
      <c r="I452" s="187"/>
      <c r="J452" s="187"/>
      <c r="K452" s="187"/>
      <c r="L452" s="188">
        <f>Arkusz13!C17</f>
        <v>9</v>
      </c>
      <c r="M452" s="188"/>
      <c r="N452" s="52">
        <f>Arkusz13!C33</f>
        <v>11</v>
      </c>
      <c r="O452" s="52">
        <f>Arkusz13!C49</f>
        <v>0</v>
      </c>
      <c r="P452" s="52">
        <f>Arkusz13!C65</f>
        <v>0</v>
      </c>
      <c r="Q452" s="52">
        <f>Arkusz13!C81</f>
        <v>0</v>
      </c>
      <c r="R452" s="52">
        <f>Arkusz13!C97</f>
        <v>0</v>
      </c>
      <c r="S452" s="52">
        <f>Arkusz13!C113</f>
        <v>0</v>
      </c>
      <c r="T452" s="52">
        <f>Arkusz13!C129-SUM(N452:S452)</f>
        <v>1</v>
      </c>
      <c r="U452" s="192">
        <f t="shared" si="17"/>
        <v>12</v>
      </c>
      <c r="V452" s="268"/>
    </row>
    <row r="453" spans="1:22" ht="15.75" thickBot="1" x14ac:dyDescent="0.3">
      <c r="C453" s="301" t="s">
        <v>1</v>
      </c>
      <c r="D453" s="302"/>
      <c r="E453" s="302"/>
      <c r="F453" s="302"/>
      <c r="G453" s="302"/>
      <c r="H453" s="302"/>
      <c r="I453" s="302"/>
      <c r="J453" s="302"/>
      <c r="K453" s="302"/>
      <c r="L453" s="179">
        <f>SUM(L437:L452)</f>
        <v>1344</v>
      </c>
      <c r="M453" s="179"/>
      <c r="N453" s="50">
        <f t="shared" ref="N453:U453" si="18">SUM(N437:N452)</f>
        <v>492</v>
      </c>
      <c r="O453" s="50">
        <f t="shared" si="18"/>
        <v>145</v>
      </c>
      <c r="P453" s="50">
        <f t="shared" si="18"/>
        <v>214</v>
      </c>
      <c r="Q453" s="50">
        <f t="shared" si="18"/>
        <v>29</v>
      </c>
      <c r="R453" s="50">
        <f t="shared" si="18"/>
        <v>0</v>
      </c>
      <c r="S453" s="50">
        <f t="shared" si="18"/>
        <v>2</v>
      </c>
      <c r="T453" s="50">
        <f t="shared" si="18"/>
        <v>261</v>
      </c>
      <c r="U453" s="179">
        <f t="shared" si="18"/>
        <v>1143</v>
      </c>
      <c r="V453" s="303"/>
    </row>
    <row r="454" spans="1:22" x14ac:dyDescent="0.25">
      <c r="A454" s="40"/>
      <c r="B454" s="40"/>
      <c r="C454" s="40"/>
      <c r="D454" s="40"/>
      <c r="E454" s="40"/>
      <c r="F454" s="40"/>
      <c r="G454" s="40"/>
      <c r="H454" s="40"/>
      <c r="I454" s="40"/>
      <c r="J454" s="41"/>
      <c r="K454" s="41"/>
      <c r="L454" s="41"/>
      <c r="M454" s="41"/>
      <c r="N454" s="41"/>
      <c r="O454" s="41"/>
      <c r="P454" s="41"/>
      <c r="Q454" s="41"/>
      <c r="R454" s="41"/>
      <c r="S454" s="41"/>
      <c r="T454" s="41"/>
    </row>
    <row r="456" spans="1:22" ht="15" customHeight="1" x14ac:dyDescent="0.25"/>
    <row r="477" spans="1:21" ht="20.25" customHeight="1" thickBot="1" x14ac:dyDescent="0.3"/>
    <row r="478" spans="1:21" ht="21.75" customHeight="1" x14ac:dyDescent="0.25">
      <c r="D478" s="271" t="s">
        <v>3</v>
      </c>
      <c r="E478" s="272"/>
      <c r="F478" s="272"/>
      <c r="G478" s="272"/>
      <c r="H478" s="272"/>
      <c r="I478" s="272"/>
      <c r="J478" s="272"/>
      <c r="K478" s="272"/>
      <c r="L478" s="272" t="s">
        <v>4</v>
      </c>
      <c r="M478" s="272"/>
      <c r="N478" s="151" t="s">
        <v>92</v>
      </c>
      <c r="O478" s="151"/>
      <c r="P478" s="151"/>
      <c r="Q478" s="273" t="s">
        <v>93</v>
      </c>
      <c r="R478" s="274"/>
      <c r="S478" s="275"/>
    </row>
    <row r="479" spans="1:21" ht="15.75" thickBot="1" x14ac:dyDescent="0.3">
      <c r="D479" s="269" t="s">
        <v>91</v>
      </c>
      <c r="E479" s="270"/>
      <c r="F479" s="270"/>
      <c r="G479" s="270"/>
      <c r="H479" s="270"/>
      <c r="I479" s="270"/>
      <c r="J479" s="270"/>
      <c r="K479" s="270"/>
      <c r="L479" s="182">
        <f>Arkusz14!B2</f>
        <v>29</v>
      </c>
      <c r="M479" s="182"/>
      <c r="N479" s="182">
        <f>Arkusz14!B3</f>
        <v>16</v>
      </c>
      <c r="O479" s="182"/>
      <c r="P479" s="182"/>
      <c r="Q479" s="276">
        <f>Arkusz14!B4</f>
        <v>1</v>
      </c>
      <c r="R479" s="277"/>
      <c r="S479" s="278"/>
    </row>
    <row r="480" spans="1:21" x14ac:dyDescent="0.25">
      <c r="A480" s="33"/>
      <c r="B480" s="33"/>
      <c r="C480" s="33"/>
      <c r="D480" s="33"/>
      <c r="E480" s="33"/>
      <c r="F480" s="33"/>
      <c r="G480" s="33"/>
      <c r="H480" s="33"/>
      <c r="I480" s="33"/>
      <c r="J480" s="33"/>
      <c r="K480" s="33"/>
      <c r="L480" s="33"/>
      <c r="M480" s="33"/>
      <c r="N480" s="33"/>
      <c r="O480" s="33"/>
      <c r="P480" s="33"/>
      <c r="Q480" s="33"/>
      <c r="R480" s="33"/>
      <c r="S480" s="33"/>
      <c r="T480" s="33"/>
      <c r="U480" s="33"/>
    </row>
    <row r="481" spans="1:25" x14ac:dyDescent="0.25">
      <c r="A481" s="185" t="s">
        <v>163</v>
      </c>
      <c r="B481" s="185"/>
      <c r="C481" s="185"/>
      <c r="D481" s="185"/>
      <c r="E481" s="185"/>
      <c r="F481" s="185"/>
      <c r="G481" s="185"/>
      <c r="H481" s="185"/>
      <c r="I481" s="185"/>
      <c r="J481" s="185"/>
      <c r="K481" s="185"/>
      <c r="L481" s="185"/>
      <c r="M481" s="185"/>
      <c r="N481" s="185"/>
      <c r="O481" s="185"/>
      <c r="P481" s="185"/>
      <c r="Q481" s="185"/>
      <c r="R481" s="185"/>
      <c r="S481" s="185"/>
      <c r="T481" s="185"/>
      <c r="U481" s="185"/>
      <c r="V481" s="185"/>
      <c r="W481" s="185"/>
      <c r="X481" s="185"/>
      <c r="Y481" s="185"/>
    </row>
    <row r="482" spans="1:25" x14ac:dyDescent="0.25">
      <c r="A482" s="185"/>
      <c r="B482" s="185"/>
      <c r="C482" s="185"/>
      <c r="D482" s="185"/>
      <c r="E482" s="185"/>
      <c r="F482" s="185"/>
      <c r="G482" s="185"/>
      <c r="H482" s="185"/>
      <c r="I482" s="185"/>
      <c r="J482" s="185"/>
      <c r="K482" s="185"/>
      <c r="L482" s="185"/>
      <c r="M482" s="185"/>
      <c r="N482" s="185"/>
      <c r="O482" s="185"/>
      <c r="P482" s="185"/>
      <c r="Q482" s="185"/>
      <c r="R482" s="185"/>
      <c r="S482" s="185"/>
      <c r="T482" s="185"/>
      <c r="U482" s="185"/>
      <c r="V482" s="185"/>
      <c r="W482" s="185"/>
      <c r="X482" s="185"/>
      <c r="Y482" s="185"/>
    </row>
    <row r="483" spans="1:25" x14ac:dyDescent="0.25">
      <c r="A483" s="185"/>
      <c r="B483" s="185"/>
      <c r="C483" s="185"/>
      <c r="D483" s="185"/>
      <c r="E483" s="185"/>
      <c r="F483" s="185"/>
      <c r="G483" s="185"/>
      <c r="H483" s="185"/>
      <c r="I483" s="185"/>
      <c r="J483" s="185"/>
      <c r="K483" s="185"/>
      <c r="L483" s="185"/>
      <c r="M483" s="185"/>
      <c r="N483" s="185"/>
      <c r="O483" s="185"/>
      <c r="P483" s="185"/>
      <c r="Q483" s="185"/>
      <c r="R483" s="185"/>
      <c r="S483" s="185"/>
      <c r="T483" s="185"/>
      <c r="U483" s="185"/>
      <c r="V483" s="185"/>
      <c r="W483" s="185"/>
      <c r="X483" s="185"/>
      <c r="Y483" s="185"/>
    </row>
    <row r="484" spans="1:25" x14ac:dyDescent="0.25">
      <c r="A484" s="185"/>
      <c r="B484" s="185"/>
      <c r="C484" s="185"/>
      <c r="D484" s="185"/>
      <c r="E484" s="185"/>
      <c r="F484" s="185"/>
      <c r="G484" s="185"/>
      <c r="H484" s="185"/>
      <c r="I484" s="185"/>
      <c r="J484" s="185"/>
      <c r="K484" s="185"/>
      <c r="L484" s="185"/>
      <c r="M484" s="185"/>
      <c r="N484" s="185"/>
      <c r="O484" s="185"/>
      <c r="P484" s="185"/>
      <c r="Q484" s="185"/>
      <c r="R484" s="185"/>
      <c r="S484" s="185"/>
      <c r="T484" s="185"/>
      <c r="U484" s="185"/>
      <c r="V484" s="185"/>
      <c r="W484" s="185"/>
      <c r="X484" s="185"/>
      <c r="Y484" s="185"/>
    </row>
    <row r="485" spans="1:25" x14ac:dyDescent="0.25">
      <c r="A485" s="185"/>
      <c r="B485" s="185"/>
      <c r="C485" s="185"/>
      <c r="D485" s="185"/>
      <c r="E485" s="185"/>
      <c r="F485" s="185"/>
      <c r="G485" s="185"/>
      <c r="H485" s="185"/>
      <c r="I485" s="185"/>
      <c r="J485" s="185"/>
      <c r="K485" s="185"/>
      <c r="L485" s="185"/>
      <c r="M485" s="185"/>
      <c r="N485" s="185"/>
      <c r="O485" s="185"/>
      <c r="P485" s="185"/>
      <c r="Q485" s="185"/>
      <c r="R485" s="185"/>
      <c r="S485" s="185"/>
      <c r="T485" s="185"/>
      <c r="U485" s="185"/>
      <c r="V485" s="185"/>
      <c r="W485" s="185"/>
      <c r="X485" s="185"/>
      <c r="Y485" s="185"/>
    </row>
    <row r="486" spans="1:25" x14ac:dyDescent="0.25">
      <c r="A486" s="185"/>
      <c r="B486" s="185"/>
      <c r="C486" s="185"/>
      <c r="D486" s="185"/>
      <c r="E486" s="185"/>
      <c r="F486" s="185"/>
      <c r="G486" s="185"/>
      <c r="H486" s="185"/>
      <c r="I486" s="185"/>
      <c r="J486" s="185"/>
      <c r="K486" s="185"/>
      <c r="L486" s="185"/>
      <c r="M486" s="185"/>
      <c r="N486" s="185"/>
      <c r="O486" s="185"/>
      <c r="P486" s="185"/>
      <c r="Q486" s="185"/>
      <c r="R486" s="185"/>
      <c r="S486" s="185"/>
      <c r="T486" s="185"/>
      <c r="U486" s="185"/>
      <c r="V486" s="185"/>
      <c r="W486" s="185"/>
      <c r="X486" s="185"/>
      <c r="Y486" s="185"/>
    </row>
    <row r="489" spans="1:25" x14ac:dyDescent="0.25">
      <c r="A489" s="10" t="s">
        <v>30</v>
      </c>
      <c r="B489" s="10"/>
      <c r="C489" s="10"/>
      <c r="D489" s="10"/>
      <c r="E489" s="10"/>
      <c r="F489" s="10"/>
    </row>
    <row r="490" spans="1:25" ht="15.75" thickBot="1" x14ac:dyDescent="0.3"/>
    <row r="491" spans="1:25" x14ac:dyDescent="0.25">
      <c r="D491" s="92" t="s">
        <v>28</v>
      </c>
      <c r="E491" s="93"/>
      <c r="F491" s="93"/>
      <c r="G491" s="93"/>
      <c r="H491" s="93" t="s">
        <v>4</v>
      </c>
      <c r="I491" s="93"/>
      <c r="J491" s="93"/>
      <c r="K491" s="93" t="s">
        <v>23</v>
      </c>
      <c r="L491" s="93"/>
      <c r="M491" s="265"/>
    </row>
    <row r="492" spans="1:25" x14ac:dyDescent="0.25">
      <c r="D492" s="266" t="s">
        <v>20</v>
      </c>
      <c r="E492" s="267"/>
      <c r="F492" s="267"/>
      <c r="G492" s="267"/>
      <c r="H492" s="192">
        <f>Arkusz1!C2</f>
        <v>73335</v>
      </c>
      <c r="I492" s="192"/>
      <c r="J492" s="192"/>
      <c r="K492" s="192">
        <f>Arkusz1!D2</f>
        <v>81022</v>
      </c>
      <c r="L492" s="192"/>
      <c r="M492" s="268"/>
    </row>
    <row r="493" spans="1:25" x14ac:dyDescent="0.25">
      <c r="D493" s="279" t="s">
        <v>21</v>
      </c>
      <c r="E493" s="280"/>
      <c r="F493" s="280"/>
      <c r="G493" s="280"/>
      <c r="H493" s="192">
        <f>Arkusz1!C3</f>
        <v>2878</v>
      </c>
      <c r="I493" s="192"/>
      <c r="J493" s="192"/>
      <c r="K493" s="192">
        <f>Arkusz1!D3</f>
        <v>2606</v>
      </c>
      <c r="L493" s="192"/>
      <c r="M493" s="268"/>
    </row>
    <row r="494" spans="1:25" ht="15.75" thickBot="1" x14ac:dyDescent="0.3">
      <c r="D494" s="292" t="s">
        <v>22</v>
      </c>
      <c r="E494" s="293"/>
      <c r="F494" s="293"/>
      <c r="G494" s="293"/>
      <c r="H494" s="192">
        <f>Arkusz1!C4</f>
        <v>578</v>
      </c>
      <c r="I494" s="192"/>
      <c r="J494" s="192"/>
      <c r="K494" s="192">
        <f>Arkusz1!D4</f>
        <v>509</v>
      </c>
      <c r="L494" s="192"/>
      <c r="M494" s="268"/>
    </row>
    <row r="495" spans="1:25" ht="15.75" thickBot="1" x14ac:dyDescent="0.3">
      <c r="D495" s="282" t="s">
        <v>1</v>
      </c>
      <c r="E495" s="283"/>
      <c r="F495" s="283"/>
      <c r="G495" s="283"/>
      <c r="H495" s="109">
        <f>SUM(H492:J494)</f>
        <v>76791</v>
      </c>
      <c r="I495" s="109"/>
      <c r="J495" s="109"/>
      <c r="K495" s="109">
        <f>SUM(K492:M494)</f>
        <v>84137</v>
      </c>
      <c r="L495" s="109"/>
      <c r="M495" s="194"/>
    </row>
    <row r="496" spans="1:25" x14ac:dyDescent="0.25">
      <c r="D496" s="42"/>
      <c r="E496" s="42"/>
      <c r="F496" s="42"/>
      <c r="G496" s="42"/>
      <c r="H496" s="42"/>
      <c r="I496" s="42"/>
      <c r="J496" s="42"/>
      <c r="K496" s="42"/>
      <c r="L496" s="42"/>
      <c r="M496" s="42"/>
    </row>
    <row r="498" spans="1:25" x14ac:dyDescent="0.25">
      <c r="A498" s="185" t="s">
        <v>164</v>
      </c>
      <c r="B498" s="185"/>
      <c r="C498" s="185"/>
      <c r="D498" s="185"/>
      <c r="E498" s="185"/>
      <c r="F498" s="185"/>
      <c r="G498" s="185"/>
      <c r="H498" s="185"/>
      <c r="I498" s="185"/>
      <c r="J498" s="185"/>
      <c r="K498" s="185"/>
      <c r="L498" s="185"/>
      <c r="M498" s="185"/>
      <c r="N498" s="185"/>
      <c r="O498" s="185"/>
      <c r="P498" s="185"/>
      <c r="Q498" s="185"/>
      <c r="R498" s="185"/>
      <c r="S498" s="185"/>
      <c r="T498" s="185"/>
      <c r="U498" s="185"/>
      <c r="V498" s="185"/>
      <c r="W498" s="185"/>
      <c r="X498" s="185"/>
      <c r="Y498" s="185"/>
    </row>
    <row r="499" spans="1:25" x14ac:dyDescent="0.25">
      <c r="A499" s="185"/>
      <c r="B499" s="185"/>
      <c r="C499" s="185"/>
      <c r="D499" s="185"/>
      <c r="E499" s="185"/>
      <c r="F499" s="185"/>
      <c r="G499" s="185"/>
      <c r="H499" s="185"/>
      <c r="I499" s="185"/>
      <c r="J499" s="185"/>
      <c r="K499" s="185"/>
      <c r="L499" s="185"/>
      <c r="M499" s="185"/>
      <c r="N499" s="185"/>
      <c r="O499" s="185"/>
      <c r="P499" s="185"/>
      <c r="Q499" s="185"/>
      <c r="R499" s="185"/>
      <c r="S499" s="185"/>
      <c r="T499" s="185"/>
      <c r="U499" s="185"/>
      <c r="V499" s="185"/>
      <c r="W499" s="185"/>
      <c r="X499" s="185"/>
      <c r="Y499" s="185"/>
    </row>
    <row r="500" spans="1:25" x14ac:dyDescent="0.25">
      <c r="A500" s="185"/>
      <c r="B500" s="185"/>
      <c r="C500" s="185"/>
      <c r="D500" s="185"/>
      <c r="E500" s="185"/>
      <c r="F500" s="185"/>
      <c r="G500" s="185"/>
      <c r="H500" s="185"/>
      <c r="I500" s="185"/>
      <c r="J500" s="185"/>
      <c r="K500" s="185"/>
      <c r="L500" s="185"/>
      <c r="M500" s="185"/>
      <c r="N500" s="185"/>
      <c r="O500" s="185"/>
      <c r="P500" s="185"/>
      <c r="Q500" s="185"/>
      <c r="R500" s="185"/>
      <c r="S500" s="185"/>
      <c r="T500" s="185"/>
      <c r="U500" s="185"/>
      <c r="V500" s="185"/>
      <c r="W500" s="185"/>
      <c r="X500" s="185"/>
      <c r="Y500" s="185"/>
    </row>
    <row r="502" spans="1:25" x14ac:dyDescent="0.25">
      <c r="A502" s="10" t="s">
        <v>49</v>
      </c>
      <c r="B502" s="10"/>
      <c r="C502" s="10"/>
      <c r="D502" s="10"/>
      <c r="E502" s="10"/>
      <c r="F502" s="10"/>
      <c r="G502" s="10"/>
      <c r="H502" s="10"/>
      <c r="I502" s="10"/>
      <c r="J502" s="10"/>
    </row>
    <row r="503" spans="1:25" x14ac:dyDescent="0.25">
      <c r="A503" s="10"/>
      <c r="B503" s="10"/>
      <c r="C503" s="10"/>
      <c r="D503" s="10"/>
      <c r="E503" s="10"/>
      <c r="F503" s="10"/>
      <c r="G503" s="10"/>
      <c r="H503" s="10"/>
      <c r="I503" s="10"/>
      <c r="J503" s="10"/>
    </row>
    <row r="504" spans="1:25" ht="15.75" thickBot="1" x14ac:dyDescent="0.3">
      <c r="A504" s="10"/>
      <c r="B504" s="10"/>
      <c r="C504" s="10"/>
      <c r="D504" s="10"/>
      <c r="E504" s="10"/>
      <c r="F504" s="10"/>
      <c r="G504" s="10"/>
      <c r="H504" s="10"/>
      <c r="I504" s="10"/>
      <c r="J504" s="10"/>
    </row>
    <row r="505" spans="1:25" x14ac:dyDescent="0.25">
      <c r="D505" s="284" t="s">
        <v>51</v>
      </c>
      <c r="E505" s="285"/>
      <c r="F505" s="285"/>
      <c r="G505" s="288" t="str">
        <f>CONCATENATE(Arkusz18!A2," - ",Arkusz18!B2," r.")</f>
        <v>01.06.2015 - 30.06.2015 r.</v>
      </c>
      <c r="H505" s="288"/>
      <c r="I505" s="288"/>
      <c r="J505" s="288"/>
      <c r="K505" s="288"/>
      <c r="L505" s="288"/>
      <c r="M505" s="288"/>
      <c r="N505" s="288"/>
      <c r="O505" s="288"/>
      <c r="P505" s="288"/>
      <c r="Q505" s="288"/>
      <c r="R505" s="289"/>
    </row>
    <row r="506" spans="1:25" ht="24" customHeight="1" x14ac:dyDescent="0.25">
      <c r="D506" s="286"/>
      <c r="E506" s="287"/>
      <c r="F506" s="287"/>
      <c r="G506" s="290" t="s">
        <v>68</v>
      </c>
      <c r="H506" s="290"/>
      <c r="I506" s="290"/>
      <c r="J506" s="290" t="s">
        <v>96</v>
      </c>
      <c r="K506" s="290"/>
      <c r="L506" s="290"/>
      <c r="M506" s="290" t="s">
        <v>67</v>
      </c>
      <c r="N506" s="290"/>
      <c r="O506" s="290"/>
      <c r="P506" s="290" t="s">
        <v>95</v>
      </c>
      <c r="Q506" s="290"/>
      <c r="R506" s="291"/>
    </row>
    <row r="507" spans="1:25" ht="15" customHeight="1" x14ac:dyDescent="0.25">
      <c r="D507" s="169" t="s">
        <v>94</v>
      </c>
      <c r="E507" s="170"/>
      <c r="F507" s="170"/>
      <c r="G507" s="281">
        <f>Arkusz16!A2</f>
        <v>9096</v>
      </c>
      <c r="H507" s="281"/>
      <c r="I507" s="281"/>
      <c r="J507" s="281">
        <f>Arkusz16!A3</f>
        <v>1</v>
      </c>
      <c r="K507" s="281"/>
      <c r="L507" s="281"/>
      <c r="M507" s="281">
        <f>Arkusz16!A4</f>
        <v>0</v>
      </c>
      <c r="N507" s="281"/>
      <c r="O507" s="281"/>
      <c r="P507" s="281">
        <f>Arkusz16!A5</f>
        <v>0</v>
      </c>
      <c r="Q507" s="281"/>
      <c r="R507" s="281"/>
    </row>
    <row r="508" spans="1:25" x14ac:dyDescent="0.25">
      <c r="D508" s="163" t="s">
        <v>53</v>
      </c>
      <c r="E508" s="164"/>
      <c r="F508" s="164"/>
      <c r="G508" s="165">
        <f>Arkusz16!A6</f>
        <v>2348</v>
      </c>
      <c r="H508" s="165"/>
      <c r="I508" s="165"/>
      <c r="J508" s="166">
        <f>Arkusz16!A7</f>
        <v>8</v>
      </c>
      <c r="K508" s="167"/>
      <c r="L508" s="168"/>
      <c r="M508" s="166">
        <f>Arkusz16!A8</f>
        <v>0</v>
      </c>
      <c r="N508" s="167"/>
      <c r="O508" s="168"/>
      <c r="P508" s="166">
        <f>Arkusz16!A9</f>
        <v>22</v>
      </c>
      <c r="Q508" s="167"/>
      <c r="R508" s="168"/>
    </row>
    <row r="509" spans="1:25" ht="15.75" thickBot="1" x14ac:dyDescent="0.3">
      <c r="D509" s="299" t="s">
        <v>54</v>
      </c>
      <c r="E509" s="300"/>
      <c r="F509" s="300"/>
      <c r="G509" s="296">
        <f>Arkusz16!A10</f>
        <v>1833</v>
      </c>
      <c r="H509" s="296"/>
      <c r="I509" s="296"/>
      <c r="J509" s="296">
        <f>Arkusz16!A11</f>
        <v>2</v>
      </c>
      <c r="K509" s="296"/>
      <c r="L509" s="296"/>
      <c r="M509" s="296">
        <f>Arkusz16!A12</f>
        <v>0</v>
      </c>
      <c r="N509" s="296"/>
      <c r="O509" s="296"/>
      <c r="P509" s="296">
        <f>Arkusz16!A13</f>
        <v>6</v>
      </c>
      <c r="Q509" s="296"/>
      <c r="R509" s="296"/>
    </row>
    <row r="510" spans="1:25" ht="15.75" thickBot="1" x14ac:dyDescent="0.3">
      <c r="D510" s="297" t="s">
        <v>52</v>
      </c>
      <c r="E510" s="298"/>
      <c r="F510" s="298"/>
      <c r="G510" s="294">
        <f>SUM(G507:I509)</f>
        <v>13277</v>
      </c>
      <c r="H510" s="294"/>
      <c r="I510" s="294"/>
      <c r="J510" s="294">
        <f t="shared" ref="J510" si="19">SUM(J507:L509)</f>
        <v>11</v>
      </c>
      <c r="K510" s="294"/>
      <c r="L510" s="294"/>
      <c r="M510" s="294">
        <f t="shared" ref="M510" si="20">SUM(M507:O509)</f>
        <v>0</v>
      </c>
      <c r="N510" s="294"/>
      <c r="O510" s="294"/>
      <c r="P510" s="294">
        <f t="shared" ref="P510" si="21">SUM(P507:R509)</f>
        <v>28</v>
      </c>
      <c r="Q510" s="294"/>
      <c r="R510" s="295"/>
    </row>
    <row r="511" spans="1:25" x14ac:dyDescent="0.25">
      <c r="A511" s="43"/>
      <c r="B511" s="43"/>
      <c r="C511" s="43"/>
      <c r="D511" s="41"/>
      <c r="E511" s="41"/>
      <c r="F511" s="41"/>
      <c r="G511" s="41"/>
      <c r="H511" s="41"/>
      <c r="I511" s="41"/>
      <c r="J511" s="41"/>
      <c r="K511" s="41"/>
      <c r="L511" s="41"/>
      <c r="M511" s="41"/>
      <c r="N511" s="41"/>
      <c r="O511" s="41"/>
    </row>
    <row r="513" spans="1:25" ht="15.75" thickBot="1" x14ac:dyDescent="0.3"/>
    <row r="514" spans="1:25" x14ac:dyDescent="0.25">
      <c r="D514" s="284" t="s">
        <v>51</v>
      </c>
      <c r="E514" s="285"/>
      <c r="F514" s="285"/>
      <c r="G514" s="288" t="str">
        <f>CONCATENATE(Arkusz18!C2," - ",Arkusz18!B2," r.")</f>
        <v>01.01.2015 - 30.06.2015 r.</v>
      </c>
      <c r="H514" s="288"/>
      <c r="I514" s="288"/>
      <c r="J514" s="288"/>
      <c r="K514" s="288"/>
      <c r="L514" s="288"/>
      <c r="M514" s="288"/>
      <c r="N514" s="288"/>
      <c r="O514" s="288"/>
      <c r="P514" s="288"/>
      <c r="Q514" s="288"/>
      <c r="R514" s="289"/>
    </row>
    <row r="515" spans="1:25" ht="23.25" customHeight="1" x14ac:dyDescent="0.25">
      <c r="D515" s="286"/>
      <c r="E515" s="287"/>
      <c r="F515" s="287"/>
      <c r="G515" s="290" t="s">
        <v>68</v>
      </c>
      <c r="H515" s="290"/>
      <c r="I515" s="290"/>
      <c r="J515" s="290" t="s">
        <v>96</v>
      </c>
      <c r="K515" s="290"/>
      <c r="L515" s="290"/>
      <c r="M515" s="290" t="s">
        <v>67</v>
      </c>
      <c r="N515" s="290"/>
      <c r="O515" s="290"/>
      <c r="P515" s="290" t="s">
        <v>95</v>
      </c>
      <c r="Q515" s="290"/>
      <c r="R515" s="291"/>
    </row>
    <row r="516" spans="1:25" x14ac:dyDescent="0.25">
      <c r="D516" s="169" t="s">
        <v>94</v>
      </c>
      <c r="E516" s="170"/>
      <c r="F516" s="170"/>
      <c r="G516" s="281">
        <f>Arkusz17!A2</f>
        <v>39368</v>
      </c>
      <c r="H516" s="281"/>
      <c r="I516" s="281"/>
      <c r="J516" s="281">
        <f>Arkusz17!A3</f>
        <v>4</v>
      </c>
      <c r="K516" s="281"/>
      <c r="L516" s="281"/>
      <c r="M516" s="281">
        <f>Arkusz17!A4</f>
        <v>0</v>
      </c>
      <c r="N516" s="281"/>
      <c r="O516" s="281"/>
      <c r="P516" s="281">
        <f>Arkusz17!A5</f>
        <v>13</v>
      </c>
      <c r="Q516" s="281"/>
      <c r="R516" s="281"/>
    </row>
    <row r="517" spans="1:25" x14ac:dyDescent="0.25">
      <c r="D517" s="163" t="s">
        <v>53</v>
      </c>
      <c r="E517" s="164"/>
      <c r="F517" s="164"/>
      <c r="G517" s="165">
        <f>Arkusz17!A6</f>
        <v>13544</v>
      </c>
      <c r="H517" s="165"/>
      <c r="I517" s="165"/>
      <c r="J517" s="165">
        <f>Arkusz17!A7</f>
        <v>67</v>
      </c>
      <c r="K517" s="165"/>
      <c r="L517" s="165"/>
      <c r="M517" s="165">
        <f>Arkusz17!A8</f>
        <v>0</v>
      </c>
      <c r="N517" s="165"/>
      <c r="O517" s="165"/>
      <c r="P517" s="165">
        <f>Arkusz17!A9</f>
        <v>79</v>
      </c>
      <c r="Q517" s="165"/>
      <c r="R517" s="165"/>
    </row>
    <row r="518" spans="1:25" ht="15.75" thickBot="1" x14ac:dyDescent="0.3">
      <c r="D518" s="299" t="s">
        <v>54</v>
      </c>
      <c r="E518" s="300"/>
      <c r="F518" s="300"/>
      <c r="G518" s="296">
        <f>Arkusz17!A10</f>
        <v>7437</v>
      </c>
      <c r="H518" s="296"/>
      <c r="I518" s="296"/>
      <c r="J518" s="296">
        <f>Arkusz17!A11</f>
        <v>11</v>
      </c>
      <c r="K518" s="296"/>
      <c r="L518" s="296"/>
      <c r="M518" s="296">
        <f>Arkusz17!A12</f>
        <v>0</v>
      </c>
      <c r="N518" s="296"/>
      <c r="O518" s="296"/>
      <c r="P518" s="296">
        <f>Arkusz17!A13</f>
        <v>42</v>
      </c>
      <c r="Q518" s="296"/>
      <c r="R518" s="296"/>
    </row>
    <row r="519" spans="1:25" ht="15.75" thickBot="1" x14ac:dyDescent="0.3">
      <c r="D519" s="297" t="s">
        <v>52</v>
      </c>
      <c r="E519" s="298"/>
      <c r="F519" s="298"/>
      <c r="G519" s="294">
        <f>SUM(G516:I518)</f>
        <v>60349</v>
      </c>
      <c r="H519" s="294"/>
      <c r="I519" s="294"/>
      <c r="J519" s="294">
        <f t="shared" ref="J519" si="22">SUM(J516:L518)</f>
        <v>82</v>
      </c>
      <c r="K519" s="294"/>
      <c r="L519" s="294"/>
      <c r="M519" s="294">
        <f t="shared" ref="M519" si="23">SUM(M516:O518)</f>
        <v>0</v>
      </c>
      <c r="N519" s="294"/>
      <c r="O519" s="294"/>
      <c r="P519" s="294">
        <f t="shared" ref="P519" si="24">SUM(P516:R518)</f>
        <v>134</v>
      </c>
      <c r="Q519" s="294"/>
      <c r="R519" s="295"/>
    </row>
    <row r="522" spans="1:25" x14ac:dyDescent="0.25">
      <c r="A522" s="156" t="s">
        <v>168</v>
      </c>
      <c r="B522" s="156"/>
      <c r="C522" s="156"/>
      <c r="D522" s="156"/>
      <c r="E522" s="156"/>
      <c r="F522" s="156"/>
      <c r="G522" s="156"/>
      <c r="H522" s="156"/>
      <c r="I522" s="156"/>
      <c r="J522" s="156"/>
      <c r="K522" s="156"/>
      <c r="L522" s="156"/>
      <c r="M522" s="156"/>
      <c r="N522" s="156"/>
      <c r="O522" s="156"/>
      <c r="P522" s="156"/>
      <c r="Q522" s="156"/>
      <c r="R522" s="156"/>
      <c r="S522" s="156"/>
      <c r="T522" s="156"/>
      <c r="U522" s="156"/>
      <c r="V522" s="156"/>
      <c r="W522" s="156"/>
      <c r="X522" s="156"/>
      <c r="Y522" s="156"/>
    </row>
    <row r="523" spans="1:25" x14ac:dyDescent="0.25">
      <c r="A523" s="156"/>
      <c r="B523" s="156"/>
      <c r="C523" s="156"/>
      <c r="D523" s="156"/>
      <c r="E523" s="156"/>
      <c r="F523" s="156"/>
      <c r="G523" s="156"/>
      <c r="H523" s="156"/>
      <c r="I523" s="156"/>
      <c r="J523" s="156"/>
      <c r="K523" s="156"/>
      <c r="L523" s="156"/>
      <c r="M523" s="156"/>
      <c r="N523" s="156"/>
      <c r="O523" s="156"/>
      <c r="P523" s="156"/>
      <c r="Q523" s="156"/>
      <c r="R523" s="156"/>
      <c r="S523" s="156"/>
      <c r="T523" s="156"/>
      <c r="U523" s="156"/>
      <c r="V523" s="156"/>
      <c r="W523" s="156"/>
      <c r="X523" s="156"/>
      <c r="Y523" s="156"/>
    </row>
    <row r="524" spans="1:25" x14ac:dyDescent="0.25">
      <c r="A524" s="156"/>
      <c r="B524" s="156"/>
      <c r="C524" s="156"/>
      <c r="D524" s="156"/>
      <c r="E524" s="156"/>
      <c r="F524" s="156"/>
      <c r="G524" s="156"/>
      <c r="H524" s="156"/>
      <c r="I524" s="156"/>
      <c r="J524" s="156"/>
      <c r="K524" s="156"/>
      <c r="L524" s="156"/>
      <c r="M524" s="156"/>
      <c r="N524" s="156"/>
      <c r="O524" s="156"/>
      <c r="P524" s="156"/>
      <c r="Q524" s="156"/>
      <c r="R524" s="156"/>
      <c r="S524" s="156"/>
      <c r="T524" s="156"/>
      <c r="U524" s="156"/>
      <c r="V524" s="156"/>
      <c r="W524" s="156"/>
      <c r="X524" s="156"/>
      <c r="Y524" s="156"/>
    </row>
    <row r="525" spans="1:25" x14ac:dyDescent="0.25">
      <c r="A525" s="156"/>
      <c r="B525" s="156"/>
      <c r="C525" s="156"/>
      <c r="D525" s="156"/>
      <c r="E525" s="156"/>
      <c r="F525" s="156"/>
      <c r="G525" s="156"/>
      <c r="H525" s="156"/>
      <c r="I525" s="156"/>
      <c r="J525" s="156"/>
      <c r="K525" s="156"/>
      <c r="L525" s="156"/>
      <c r="M525" s="156"/>
      <c r="N525" s="156"/>
      <c r="O525" s="156"/>
      <c r="P525" s="156"/>
      <c r="Q525" s="156"/>
      <c r="R525" s="156"/>
      <c r="S525" s="156"/>
      <c r="T525" s="156"/>
      <c r="U525" s="156"/>
      <c r="V525" s="156"/>
      <c r="W525" s="156"/>
      <c r="X525" s="156"/>
      <c r="Y525" s="156"/>
    </row>
    <row r="526" spans="1:25" x14ac:dyDescent="0.25">
      <c r="A526" s="156"/>
      <c r="B526" s="156"/>
      <c r="C526" s="156"/>
      <c r="D526" s="156"/>
      <c r="E526" s="156"/>
      <c r="F526" s="156"/>
      <c r="G526" s="156"/>
      <c r="H526" s="156"/>
      <c r="I526" s="156"/>
      <c r="J526" s="156"/>
      <c r="K526" s="156"/>
      <c r="L526" s="156"/>
      <c r="M526" s="156"/>
      <c r="N526" s="156"/>
      <c r="O526" s="156"/>
      <c r="P526" s="156"/>
      <c r="Q526" s="156"/>
      <c r="R526" s="156"/>
      <c r="S526" s="156"/>
      <c r="T526" s="156"/>
      <c r="U526" s="156"/>
      <c r="V526" s="156"/>
      <c r="W526" s="156"/>
      <c r="X526" s="156"/>
      <c r="Y526" s="156"/>
    </row>
    <row r="530" spans="1:25" x14ac:dyDescent="0.25">
      <c r="A530" s="44" t="s">
        <v>50</v>
      </c>
      <c r="B530" s="44"/>
      <c r="C530" s="44"/>
      <c r="D530" s="44"/>
      <c r="E530" s="44"/>
      <c r="F530" s="44"/>
      <c r="G530" s="44"/>
      <c r="H530" s="44"/>
      <c r="I530" s="44"/>
      <c r="J530" s="44"/>
      <c r="K530" s="44"/>
      <c r="L530" s="44"/>
      <c r="M530" s="44"/>
      <c r="N530" s="44"/>
      <c r="O530" s="44"/>
      <c r="R530" s="45"/>
      <c r="S530" s="45"/>
      <c r="T530" s="45"/>
    </row>
    <row r="531" spans="1:25" ht="15" customHeight="1" x14ac:dyDescent="0.25">
      <c r="P531" s="46"/>
      <c r="Q531" s="46"/>
      <c r="R531" s="45"/>
      <c r="S531" s="45"/>
      <c r="T531" s="45"/>
      <c r="U531" s="46"/>
    </row>
    <row r="532" spans="1:25" ht="15" customHeight="1" x14ac:dyDescent="0.25">
      <c r="G532" s="4"/>
      <c r="H532" s="4"/>
      <c r="I532" s="4"/>
      <c r="J532" s="4"/>
      <c r="K532" s="4"/>
      <c r="L532" s="4"/>
      <c r="M532" s="4"/>
      <c r="N532" s="4"/>
      <c r="O532" s="4"/>
      <c r="P532" s="4"/>
      <c r="Q532" s="4"/>
      <c r="R532" s="4"/>
      <c r="S532" s="4"/>
      <c r="T532" s="4"/>
      <c r="U532" s="4"/>
    </row>
    <row r="533" spans="1:25" ht="15" customHeight="1" x14ac:dyDescent="0.25">
      <c r="A533" s="185" t="s">
        <v>165</v>
      </c>
      <c r="B533" s="184"/>
      <c r="C533" s="184"/>
      <c r="D533" s="184"/>
      <c r="E533" s="184"/>
      <c r="F533" s="184"/>
      <c r="G533" s="184"/>
      <c r="H533" s="184"/>
      <c r="I533" s="184"/>
      <c r="J533" s="184"/>
      <c r="K533" s="184"/>
      <c r="L533" s="184"/>
      <c r="M533" s="184"/>
      <c r="N533" s="184"/>
      <c r="O533" s="184"/>
      <c r="P533" s="184"/>
      <c r="Q533" s="184"/>
      <c r="R533" s="184"/>
      <c r="S533" s="184"/>
      <c r="T533" s="184"/>
      <c r="U533" s="184"/>
      <c r="V533" s="184"/>
      <c r="W533" s="184"/>
      <c r="X533" s="184"/>
      <c r="Y533" s="184"/>
    </row>
    <row r="534" spans="1:25" s="59" customFormat="1" ht="15" customHeight="1" x14ac:dyDescent="0.25">
      <c r="A534" s="185"/>
      <c r="B534" s="184"/>
      <c r="C534" s="184"/>
      <c r="D534" s="184"/>
      <c r="E534" s="184"/>
      <c r="F534" s="184"/>
      <c r="G534" s="184"/>
      <c r="H534" s="184"/>
      <c r="I534" s="184"/>
      <c r="J534" s="184"/>
      <c r="K534" s="184"/>
      <c r="L534" s="184"/>
      <c r="M534" s="184"/>
      <c r="N534" s="184"/>
      <c r="O534" s="184"/>
      <c r="P534" s="184"/>
      <c r="Q534" s="184"/>
      <c r="R534" s="184"/>
      <c r="S534" s="184"/>
      <c r="T534" s="184"/>
      <c r="U534" s="184"/>
      <c r="V534" s="184"/>
      <c r="W534" s="184"/>
      <c r="X534" s="184"/>
      <c r="Y534" s="184"/>
    </row>
    <row r="535" spans="1:25" s="59" customFormat="1" ht="15" customHeight="1" x14ac:dyDescent="0.25">
      <c r="A535" s="185"/>
      <c r="B535" s="184"/>
      <c r="C535" s="184"/>
      <c r="D535" s="184"/>
      <c r="E535" s="184"/>
      <c r="F535" s="184"/>
      <c r="G535" s="184"/>
      <c r="H535" s="184"/>
      <c r="I535" s="184"/>
      <c r="J535" s="184"/>
      <c r="K535" s="184"/>
      <c r="L535" s="184"/>
      <c r="M535" s="184"/>
      <c r="N535" s="184"/>
      <c r="O535" s="184"/>
      <c r="P535" s="184"/>
      <c r="Q535" s="184"/>
      <c r="R535" s="184"/>
      <c r="S535" s="184"/>
      <c r="T535" s="184"/>
      <c r="U535" s="184"/>
      <c r="V535" s="184"/>
      <c r="W535" s="184"/>
      <c r="X535" s="184"/>
      <c r="Y535" s="184"/>
    </row>
    <row r="536" spans="1:25" s="59" customFormat="1" ht="15" customHeight="1" x14ac:dyDescent="0.25">
      <c r="A536" s="185"/>
      <c r="B536" s="184"/>
      <c r="C536" s="184"/>
      <c r="D536" s="184"/>
      <c r="E536" s="184"/>
      <c r="F536" s="184"/>
      <c r="G536" s="184"/>
      <c r="H536" s="184"/>
      <c r="I536" s="184"/>
      <c r="J536" s="184"/>
      <c r="K536" s="184"/>
      <c r="L536" s="184"/>
      <c r="M536" s="184"/>
      <c r="N536" s="184"/>
      <c r="O536" s="184"/>
      <c r="P536" s="184"/>
      <c r="Q536" s="184"/>
      <c r="R536" s="184"/>
      <c r="S536" s="184"/>
      <c r="T536" s="184"/>
      <c r="U536" s="184"/>
      <c r="V536" s="184"/>
      <c r="W536" s="184"/>
      <c r="X536" s="184"/>
      <c r="Y536" s="184"/>
    </row>
    <row r="537" spans="1:25" s="59" customFormat="1" ht="15" customHeight="1" x14ac:dyDescent="0.25">
      <c r="A537" s="185"/>
      <c r="B537" s="184"/>
      <c r="C537" s="184"/>
      <c r="D537" s="184"/>
      <c r="E537" s="184"/>
      <c r="F537" s="184"/>
      <c r="G537" s="184"/>
      <c r="H537" s="184"/>
      <c r="I537" s="184"/>
      <c r="J537" s="184"/>
      <c r="K537" s="184"/>
      <c r="L537" s="184"/>
      <c r="M537" s="184"/>
      <c r="N537" s="184"/>
      <c r="O537" s="184"/>
      <c r="P537" s="184"/>
      <c r="Q537" s="184"/>
      <c r="R537" s="184"/>
      <c r="S537" s="184"/>
      <c r="T537" s="184"/>
      <c r="U537" s="184"/>
      <c r="V537" s="184"/>
      <c r="W537" s="184"/>
      <c r="X537" s="184"/>
      <c r="Y537" s="184"/>
    </row>
    <row r="538" spans="1:25" s="59" customFormat="1" ht="15" customHeight="1" x14ac:dyDescent="0.25">
      <c r="A538" s="185"/>
      <c r="B538" s="184"/>
      <c r="C538" s="184"/>
      <c r="D538" s="184"/>
      <c r="E538" s="184"/>
      <c r="F538" s="184"/>
      <c r="G538" s="184"/>
      <c r="H538" s="184"/>
      <c r="I538" s="184"/>
      <c r="J538" s="184"/>
      <c r="K538" s="184"/>
      <c r="L538" s="184"/>
      <c r="M538" s="184"/>
      <c r="N538" s="184"/>
      <c r="O538" s="184"/>
      <c r="P538" s="184"/>
      <c r="Q538" s="184"/>
      <c r="R538" s="184"/>
      <c r="S538" s="184"/>
      <c r="T538" s="184"/>
      <c r="U538" s="184"/>
      <c r="V538" s="184"/>
      <c r="W538" s="184"/>
      <c r="X538" s="184"/>
      <c r="Y538" s="184"/>
    </row>
    <row r="539" spans="1:25" s="59" customFormat="1" ht="15" customHeight="1" x14ac:dyDescent="0.25">
      <c r="A539" s="185"/>
      <c r="B539" s="184"/>
      <c r="C539" s="184"/>
      <c r="D539" s="184"/>
      <c r="E539" s="184"/>
      <c r="F539" s="184"/>
      <c r="G539" s="184"/>
      <c r="H539" s="184"/>
      <c r="I539" s="184"/>
      <c r="J539" s="184"/>
      <c r="K539" s="184"/>
      <c r="L539" s="184"/>
      <c r="M539" s="184"/>
      <c r="N539" s="184"/>
      <c r="O539" s="184"/>
      <c r="P539" s="184"/>
      <c r="Q539" s="184"/>
      <c r="R539" s="184"/>
      <c r="S539" s="184"/>
      <c r="T539" s="184"/>
      <c r="U539" s="184"/>
      <c r="V539" s="184"/>
      <c r="W539" s="184"/>
      <c r="X539" s="184"/>
      <c r="Y539" s="184"/>
    </row>
    <row r="540" spans="1:25" s="59" customFormat="1" ht="15" customHeight="1" x14ac:dyDescent="0.25">
      <c r="A540" s="185"/>
      <c r="B540" s="184"/>
      <c r="C540" s="184"/>
      <c r="D540" s="184"/>
      <c r="E540" s="184"/>
      <c r="F540" s="184"/>
      <c r="G540" s="184"/>
      <c r="H540" s="184"/>
      <c r="I540" s="184"/>
      <c r="J540" s="184"/>
      <c r="K540" s="184"/>
      <c r="L540" s="184"/>
      <c r="M540" s="184"/>
      <c r="N540" s="184"/>
      <c r="O540" s="184"/>
      <c r="P540" s="184"/>
      <c r="Q540" s="184"/>
      <c r="R540" s="184"/>
      <c r="S540" s="184"/>
      <c r="T540" s="184"/>
      <c r="U540" s="184"/>
      <c r="V540" s="184"/>
      <c r="W540" s="184"/>
      <c r="X540" s="184"/>
      <c r="Y540" s="184"/>
    </row>
    <row r="541" spans="1:25" s="59" customFormat="1" ht="15" customHeight="1" x14ac:dyDescent="0.25">
      <c r="A541" s="185"/>
      <c r="B541" s="184"/>
      <c r="C541" s="184"/>
      <c r="D541" s="184"/>
      <c r="E541" s="184"/>
      <c r="F541" s="184"/>
      <c r="G541" s="184"/>
      <c r="H541" s="184"/>
      <c r="I541" s="184"/>
      <c r="J541" s="184"/>
      <c r="K541" s="184"/>
      <c r="L541" s="184"/>
      <c r="M541" s="184"/>
      <c r="N541" s="184"/>
      <c r="O541" s="184"/>
      <c r="P541" s="184"/>
      <c r="Q541" s="184"/>
      <c r="R541" s="184"/>
      <c r="S541" s="184"/>
      <c r="T541" s="184"/>
      <c r="U541" s="184"/>
      <c r="V541" s="184"/>
      <c r="W541" s="184"/>
      <c r="X541" s="184"/>
      <c r="Y541" s="184"/>
    </row>
    <row r="542" spans="1:25" s="59" customFormat="1" ht="15" customHeight="1" x14ac:dyDescent="0.25">
      <c r="A542" s="185"/>
      <c r="B542" s="184"/>
      <c r="C542" s="184"/>
      <c r="D542" s="184"/>
      <c r="E542" s="184"/>
      <c r="F542" s="184"/>
      <c r="G542" s="184"/>
      <c r="H542" s="184"/>
      <c r="I542" s="184"/>
      <c r="J542" s="184"/>
      <c r="K542" s="184"/>
      <c r="L542" s="184"/>
      <c r="M542" s="184"/>
      <c r="N542" s="184"/>
      <c r="O542" s="184"/>
      <c r="P542" s="184"/>
      <c r="Q542" s="184"/>
      <c r="R542" s="184"/>
      <c r="S542" s="184"/>
      <c r="T542" s="184"/>
      <c r="U542" s="184"/>
      <c r="V542" s="184"/>
      <c r="W542" s="184"/>
      <c r="X542" s="184"/>
      <c r="Y542" s="184"/>
    </row>
    <row r="543" spans="1:25" s="59" customFormat="1" ht="15" customHeight="1" x14ac:dyDescent="0.25">
      <c r="A543" s="185"/>
      <c r="B543" s="184"/>
      <c r="C543" s="184"/>
      <c r="D543" s="184"/>
      <c r="E543" s="184"/>
      <c r="F543" s="184"/>
      <c r="G543" s="184"/>
      <c r="H543" s="184"/>
      <c r="I543" s="184"/>
      <c r="J543" s="184"/>
      <c r="K543" s="184"/>
      <c r="L543" s="184"/>
      <c r="M543" s="184"/>
      <c r="N543" s="184"/>
      <c r="O543" s="184"/>
      <c r="P543" s="184"/>
      <c r="Q543" s="184"/>
      <c r="R543" s="184"/>
      <c r="S543" s="184"/>
      <c r="T543" s="184"/>
      <c r="U543" s="184"/>
      <c r="V543" s="184"/>
      <c r="W543" s="184"/>
      <c r="X543" s="184"/>
      <c r="Y543" s="184"/>
    </row>
    <row r="544" spans="1:25" s="59" customFormat="1" ht="15" customHeight="1" x14ac:dyDescent="0.25">
      <c r="A544" s="185"/>
      <c r="B544" s="184"/>
      <c r="C544" s="184"/>
      <c r="D544" s="184"/>
      <c r="E544" s="184"/>
      <c r="F544" s="184"/>
      <c r="G544" s="184"/>
      <c r="H544" s="184"/>
      <c r="I544" s="184"/>
      <c r="J544" s="184"/>
      <c r="K544" s="184"/>
      <c r="L544" s="184"/>
      <c r="M544" s="184"/>
      <c r="N544" s="184"/>
      <c r="O544" s="184"/>
      <c r="P544" s="184"/>
      <c r="Q544" s="184"/>
      <c r="R544" s="184"/>
      <c r="S544" s="184"/>
      <c r="T544" s="184"/>
      <c r="U544" s="184"/>
      <c r="V544" s="184"/>
      <c r="W544" s="184"/>
      <c r="X544" s="184"/>
      <c r="Y544" s="184"/>
    </row>
    <row r="545" spans="1:25" s="59" customFormat="1" ht="15" customHeight="1" x14ac:dyDescent="0.25">
      <c r="A545" s="185"/>
      <c r="B545" s="184"/>
      <c r="C545" s="184"/>
      <c r="D545" s="184"/>
      <c r="E545" s="184"/>
      <c r="F545" s="184"/>
      <c r="G545" s="184"/>
      <c r="H545" s="184"/>
      <c r="I545" s="184"/>
      <c r="J545" s="184"/>
      <c r="K545" s="184"/>
      <c r="L545" s="184"/>
      <c r="M545" s="184"/>
      <c r="N545" s="184"/>
      <c r="O545" s="184"/>
      <c r="P545" s="184"/>
      <c r="Q545" s="184"/>
      <c r="R545" s="184"/>
      <c r="S545" s="184"/>
      <c r="T545" s="184"/>
      <c r="U545" s="184"/>
      <c r="V545" s="184"/>
      <c r="W545" s="184"/>
      <c r="X545" s="184"/>
      <c r="Y545" s="184"/>
    </row>
    <row r="546" spans="1:25" s="59" customFormat="1" ht="15" customHeight="1" x14ac:dyDescent="0.25">
      <c r="A546" s="185"/>
      <c r="B546" s="184"/>
      <c r="C546" s="184"/>
      <c r="D546" s="184"/>
      <c r="E546" s="184"/>
      <c r="F546" s="184"/>
      <c r="G546" s="184"/>
      <c r="H546" s="184"/>
      <c r="I546" s="184"/>
      <c r="J546" s="184"/>
      <c r="K546" s="184"/>
      <c r="L546" s="184"/>
      <c r="M546" s="184"/>
      <c r="N546" s="184"/>
      <c r="O546" s="184"/>
      <c r="P546" s="184"/>
      <c r="Q546" s="184"/>
      <c r="R546" s="184"/>
      <c r="S546" s="184"/>
      <c r="T546" s="184"/>
      <c r="U546" s="184"/>
      <c r="V546" s="184"/>
      <c r="W546" s="184"/>
      <c r="X546" s="184"/>
      <c r="Y546" s="184"/>
    </row>
    <row r="547" spans="1:25" s="59" customFormat="1" ht="15" customHeight="1" x14ac:dyDescent="0.25">
      <c r="A547" s="185"/>
      <c r="B547" s="184"/>
      <c r="C547" s="184"/>
      <c r="D547" s="184"/>
      <c r="E547" s="184"/>
      <c r="F547" s="184"/>
      <c r="G547" s="184"/>
      <c r="H547" s="184"/>
      <c r="I547" s="184"/>
      <c r="J547" s="184"/>
      <c r="K547" s="184"/>
      <c r="L547" s="184"/>
      <c r="M547" s="184"/>
      <c r="N547" s="184"/>
      <c r="O547" s="184"/>
      <c r="P547" s="184"/>
      <c r="Q547" s="184"/>
      <c r="R547" s="184"/>
      <c r="S547" s="184"/>
      <c r="T547" s="184"/>
      <c r="U547" s="184"/>
      <c r="V547" s="184"/>
      <c r="W547" s="184"/>
      <c r="X547" s="184"/>
      <c r="Y547" s="184"/>
    </row>
    <row r="548" spans="1:25" ht="15" customHeight="1" x14ac:dyDescent="0.25">
      <c r="A548" s="184"/>
      <c r="B548" s="184"/>
      <c r="C548" s="184"/>
      <c r="D548" s="184"/>
      <c r="E548" s="184"/>
      <c r="F548" s="184"/>
      <c r="G548" s="184"/>
      <c r="H548" s="184"/>
      <c r="I548" s="184"/>
      <c r="J548" s="184"/>
      <c r="K548" s="184"/>
      <c r="L548" s="184"/>
      <c r="M548" s="184"/>
      <c r="N548" s="184"/>
      <c r="O548" s="184"/>
      <c r="P548" s="184"/>
      <c r="Q548" s="184"/>
      <c r="R548" s="184"/>
      <c r="S548" s="184"/>
      <c r="T548" s="184"/>
      <c r="U548" s="184"/>
      <c r="V548" s="184"/>
      <c r="W548" s="184"/>
      <c r="X548" s="184"/>
      <c r="Y548" s="184"/>
    </row>
    <row r="549" spans="1:25" ht="15" customHeight="1" x14ac:dyDescent="0.25">
      <c r="A549" s="184"/>
      <c r="B549" s="184"/>
      <c r="C549" s="184"/>
      <c r="D549" s="184"/>
      <c r="E549" s="184"/>
      <c r="F549" s="184"/>
      <c r="G549" s="184"/>
      <c r="H549" s="184"/>
      <c r="I549" s="184"/>
      <c r="J549" s="184"/>
      <c r="K549" s="184"/>
      <c r="L549" s="184"/>
      <c r="M549" s="184"/>
      <c r="N549" s="184"/>
      <c r="O549" s="184"/>
      <c r="P549" s="184"/>
      <c r="Q549" s="184"/>
      <c r="R549" s="184"/>
      <c r="S549" s="184"/>
      <c r="T549" s="184"/>
      <c r="U549" s="184"/>
      <c r="V549" s="184"/>
      <c r="W549" s="184"/>
      <c r="X549" s="184"/>
      <c r="Y549" s="184"/>
    </row>
    <row r="550" spans="1:25" ht="15" customHeight="1" x14ac:dyDescent="0.25">
      <c r="A550" s="184"/>
      <c r="B550" s="184"/>
      <c r="C550" s="184"/>
      <c r="D550" s="184"/>
      <c r="E550" s="184"/>
      <c r="F550" s="184"/>
      <c r="G550" s="184"/>
      <c r="H550" s="184"/>
      <c r="I550" s="184"/>
      <c r="J550" s="184"/>
      <c r="K550" s="184"/>
      <c r="L550" s="184"/>
      <c r="M550" s="184"/>
      <c r="N550" s="184"/>
      <c r="O550" s="184"/>
      <c r="P550" s="184"/>
      <c r="Q550" s="184"/>
      <c r="R550" s="184"/>
      <c r="S550" s="184"/>
      <c r="T550" s="184"/>
      <c r="U550" s="184"/>
      <c r="V550" s="184"/>
      <c r="W550" s="184"/>
      <c r="X550" s="184"/>
      <c r="Y550" s="184"/>
    </row>
    <row r="551" spans="1:25" ht="15" customHeight="1" x14ac:dyDescent="0.25">
      <c r="A551" s="184"/>
      <c r="B551" s="184"/>
      <c r="C551" s="184"/>
      <c r="D551" s="184"/>
      <c r="E551" s="184"/>
      <c r="F551" s="184"/>
      <c r="G551" s="184"/>
      <c r="H551" s="184"/>
      <c r="I551" s="184"/>
      <c r="J551" s="184"/>
      <c r="K551" s="184"/>
      <c r="L551" s="184"/>
      <c r="M551" s="184"/>
      <c r="N551" s="184"/>
      <c r="O551" s="184"/>
      <c r="P551" s="184"/>
      <c r="Q551" s="184"/>
      <c r="R551" s="184"/>
      <c r="S551" s="184"/>
      <c r="T551" s="184"/>
      <c r="U551" s="184"/>
      <c r="V551" s="184"/>
      <c r="W551" s="184"/>
      <c r="X551" s="184"/>
      <c r="Y551" s="184"/>
    </row>
    <row r="552" spans="1:25" ht="15" customHeight="1" x14ac:dyDescent="0.25">
      <c r="A552" s="184"/>
      <c r="B552" s="184"/>
      <c r="C552" s="184"/>
      <c r="D552" s="184"/>
      <c r="E552" s="184"/>
      <c r="F552" s="184"/>
      <c r="G552" s="184"/>
      <c r="H552" s="184"/>
      <c r="I552" s="184"/>
      <c r="J552" s="184"/>
      <c r="K552" s="184"/>
      <c r="L552" s="184"/>
      <c r="M552" s="184"/>
      <c r="N552" s="184"/>
      <c r="O552" s="184"/>
      <c r="P552" s="184"/>
      <c r="Q552" s="184"/>
      <c r="R552" s="184"/>
      <c r="S552" s="184"/>
      <c r="T552" s="184"/>
      <c r="U552" s="184"/>
      <c r="V552" s="184"/>
      <c r="W552" s="184"/>
      <c r="X552" s="184"/>
      <c r="Y552" s="184"/>
    </row>
    <row r="553" spans="1:25" ht="15" customHeight="1" x14ac:dyDescent="0.25">
      <c r="A553" s="184"/>
      <c r="B553" s="184"/>
      <c r="C553" s="184"/>
      <c r="D553" s="184"/>
      <c r="E553" s="184"/>
      <c r="F553" s="184"/>
      <c r="G553" s="184"/>
      <c r="H553" s="184"/>
      <c r="I553" s="184"/>
      <c r="J553" s="184"/>
      <c r="K553" s="184"/>
      <c r="L553" s="184"/>
      <c r="M553" s="184"/>
      <c r="N553" s="184"/>
      <c r="O553" s="184"/>
      <c r="P553" s="184"/>
      <c r="Q553" s="184"/>
      <c r="R553" s="184"/>
      <c r="S553" s="184"/>
      <c r="T553" s="184"/>
      <c r="U553" s="184"/>
      <c r="V553" s="184"/>
      <c r="W553" s="184"/>
      <c r="X553" s="184"/>
      <c r="Y553" s="184"/>
    </row>
    <row r="554" spans="1:25" ht="15" customHeight="1" x14ac:dyDescent="0.25">
      <c r="A554" s="184"/>
      <c r="B554" s="184"/>
      <c r="C554" s="184"/>
      <c r="D554" s="184"/>
      <c r="E554" s="184"/>
      <c r="F554" s="184"/>
      <c r="G554" s="184"/>
      <c r="H554" s="184"/>
      <c r="I554" s="184"/>
      <c r="J554" s="184"/>
      <c r="K554" s="184"/>
      <c r="L554" s="184"/>
      <c r="M554" s="184"/>
      <c r="N554" s="184"/>
      <c r="O554" s="184"/>
      <c r="P554" s="184"/>
      <c r="Q554" s="184"/>
      <c r="R554" s="184"/>
      <c r="S554" s="184"/>
      <c r="T554" s="184"/>
      <c r="U554" s="184"/>
      <c r="V554" s="184"/>
      <c r="W554" s="184"/>
      <c r="X554" s="184"/>
      <c r="Y554" s="184"/>
    </row>
    <row r="555" spans="1:25" ht="15" customHeight="1" x14ac:dyDescent="0.25">
      <c r="A555" s="184"/>
      <c r="B555" s="184"/>
      <c r="C555" s="184"/>
      <c r="D555" s="184"/>
      <c r="E555" s="184"/>
      <c r="F555" s="184"/>
      <c r="G555" s="184"/>
      <c r="H555" s="184"/>
      <c r="I555" s="184"/>
      <c r="J555" s="184"/>
      <c r="K555" s="184"/>
      <c r="L555" s="184"/>
      <c r="M555" s="184"/>
      <c r="N555" s="184"/>
      <c r="O555" s="184"/>
      <c r="P555" s="184"/>
      <c r="Q555" s="184"/>
      <c r="R555" s="184"/>
      <c r="S555" s="184"/>
      <c r="T555" s="184"/>
      <c r="U555" s="184"/>
      <c r="V555" s="184"/>
      <c r="W555" s="184"/>
      <c r="X555" s="184"/>
      <c r="Y555" s="184"/>
    </row>
    <row r="556" spans="1:25" ht="15" customHeight="1" x14ac:dyDescent="0.25">
      <c r="A556" s="184"/>
      <c r="B556" s="184"/>
      <c r="C556" s="184"/>
      <c r="D556" s="184"/>
      <c r="E556" s="184"/>
      <c r="F556" s="184"/>
      <c r="G556" s="184"/>
      <c r="H556" s="184"/>
      <c r="I556" s="184"/>
      <c r="J556" s="184"/>
      <c r="K556" s="184"/>
      <c r="L556" s="184"/>
      <c r="M556" s="184"/>
      <c r="N556" s="184"/>
      <c r="O556" s="184"/>
      <c r="P556" s="184"/>
      <c r="Q556" s="184"/>
      <c r="R556" s="184"/>
      <c r="S556" s="184"/>
      <c r="T556" s="184"/>
      <c r="U556" s="184"/>
      <c r="V556" s="184"/>
      <c r="W556" s="184"/>
      <c r="X556" s="184"/>
      <c r="Y556" s="184"/>
    </row>
    <row r="557" spans="1:25" ht="15" customHeight="1" x14ac:dyDescent="0.25">
      <c r="A557" s="184"/>
      <c r="B557" s="184"/>
      <c r="C557" s="184"/>
      <c r="D557" s="184"/>
      <c r="E557" s="184"/>
      <c r="F557" s="184"/>
      <c r="G557" s="184"/>
      <c r="H557" s="184"/>
      <c r="I557" s="184"/>
      <c r="J557" s="184"/>
      <c r="K557" s="184"/>
      <c r="L557" s="184"/>
      <c r="M557" s="184"/>
      <c r="N557" s="184"/>
      <c r="O557" s="184"/>
      <c r="P557" s="184"/>
      <c r="Q557" s="184"/>
      <c r="R557" s="184"/>
      <c r="S557" s="184"/>
      <c r="T557" s="184"/>
      <c r="U557" s="184"/>
      <c r="V557" s="184"/>
      <c r="W557" s="184"/>
      <c r="X557" s="184"/>
      <c r="Y557" s="184"/>
    </row>
    <row r="558" spans="1:25" x14ac:dyDescent="0.25">
      <c r="A558" s="184"/>
      <c r="B558" s="184"/>
      <c r="C558" s="184"/>
      <c r="D558" s="184"/>
      <c r="E558" s="184"/>
      <c r="F558" s="184"/>
      <c r="G558" s="184"/>
      <c r="H558" s="184"/>
      <c r="I558" s="184"/>
      <c r="J558" s="184"/>
      <c r="K558" s="184"/>
      <c r="L558" s="184"/>
      <c r="M558" s="184"/>
      <c r="N558" s="184"/>
      <c r="O558" s="184"/>
      <c r="P558" s="184"/>
      <c r="Q558" s="184"/>
      <c r="R558" s="184"/>
      <c r="S558" s="184"/>
      <c r="T558" s="184"/>
      <c r="U558" s="184"/>
      <c r="V558" s="184"/>
      <c r="W558" s="184"/>
      <c r="X558" s="184"/>
      <c r="Y558" s="184"/>
    </row>
    <row r="559" spans="1:25" x14ac:dyDescent="0.25">
      <c r="A559" s="184"/>
      <c r="B559" s="184"/>
      <c r="C559" s="184"/>
      <c r="D559" s="184"/>
      <c r="E559" s="184"/>
      <c r="F559" s="184"/>
      <c r="G559" s="184"/>
      <c r="H559" s="184"/>
      <c r="I559" s="184"/>
      <c r="J559" s="184"/>
      <c r="K559" s="184"/>
      <c r="L559" s="184"/>
      <c r="M559" s="184"/>
      <c r="N559" s="184"/>
      <c r="O559" s="184"/>
      <c r="P559" s="184"/>
      <c r="Q559" s="184"/>
      <c r="R559" s="184"/>
      <c r="S559" s="184"/>
      <c r="T559" s="184"/>
      <c r="U559" s="184"/>
      <c r="V559" s="184"/>
      <c r="W559" s="184"/>
      <c r="X559" s="184"/>
      <c r="Y559" s="184"/>
    </row>
    <row r="560" spans="1:25" x14ac:dyDescent="0.25">
      <c r="A560" s="184"/>
      <c r="B560" s="184"/>
      <c r="C560" s="184"/>
      <c r="D560" s="184"/>
      <c r="E560" s="184"/>
      <c r="F560" s="184"/>
      <c r="G560" s="184"/>
      <c r="H560" s="184"/>
      <c r="I560" s="184"/>
      <c r="J560" s="184"/>
      <c r="K560" s="184"/>
      <c r="L560" s="184"/>
      <c r="M560" s="184"/>
      <c r="N560" s="184"/>
      <c r="O560" s="184"/>
      <c r="P560" s="184"/>
      <c r="Q560" s="184"/>
      <c r="R560" s="184"/>
      <c r="S560" s="184"/>
      <c r="T560" s="184"/>
      <c r="U560" s="184"/>
      <c r="V560" s="184"/>
      <c r="W560" s="184"/>
      <c r="X560" s="184"/>
      <c r="Y560" s="184"/>
    </row>
    <row r="561" spans="1:25" ht="15" customHeight="1" x14ac:dyDescent="0.25">
      <c r="A561" s="184"/>
      <c r="B561" s="184"/>
      <c r="C561" s="184"/>
      <c r="D561" s="184"/>
      <c r="E561" s="184"/>
      <c r="F561" s="184"/>
      <c r="G561" s="184"/>
      <c r="H561" s="184"/>
      <c r="I561" s="184"/>
      <c r="J561" s="184"/>
      <c r="K561" s="184"/>
      <c r="L561" s="184"/>
      <c r="M561" s="184"/>
      <c r="N561" s="184"/>
      <c r="O561" s="184"/>
      <c r="P561" s="184"/>
      <c r="Q561" s="184"/>
      <c r="R561" s="184"/>
      <c r="S561" s="184"/>
      <c r="T561" s="184"/>
      <c r="U561" s="184"/>
      <c r="V561" s="184"/>
      <c r="W561" s="184"/>
      <c r="X561" s="184"/>
      <c r="Y561" s="184"/>
    </row>
    <row r="562" spans="1:25" x14ac:dyDescent="0.25">
      <c r="A562" s="184"/>
      <c r="B562" s="184"/>
      <c r="C562" s="184"/>
      <c r="D562" s="184"/>
      <c r="E562" s="184"/>
      <c r="F562" s="184"/>
      <c r="G562" s="184"/>
      <c r="H562" s="184"/>
      <c r="I562" s="184"/>
      <c r="J562" s="184"/>
      <c r="K562" s="184"/>
      <c r="L562" s="184"/>
      <c r="M562" s="184"/>
      <c r="N562" s="184"/>
      <c r="O562" s="184"/>
      <c r="P562" s="184"/>
      <c r="Q562" s="184"/>
      <c r="R562" s="184"/>
      <c r="S562" s="184"/>
      <c r="T562" s="184"/>
      <c r="U562" s="184"/>
      <c r="V562" s="184"/>
      <c r="W562" s="184"/>
      <c r="X562" s="184"/>
      <c r="Y562" s="184"/>
    </row>
    <row r="563" spans="1:25" x14ac:dyDescent="0.25">
      <c r="A563" s="184"/>
      <c r="B563" s="184"/>
      <c r="C563" s="184"/>
      <c r="D563" s="184"/>
      <c r="E563" s="184"/>
      <c r="F563" s="184"/>
      <c r="G563" s="184"/>
      <c r="H563" s="184"/>
      <c r="I563" s="184"/>
      <c r="J563" s="184"/>
      <c r="K563" s="184"/>
      <c r="L563" s="184"/>
      <c r="M563" s="184"/>
      <c r="N563" s="184"/>
      <c r="O563" s="184"/>
      <c r="P563" s="184"/>
      <c r="Q563" s="184"/>
      <c r="R563" s="184"/>
      <c r="S563" s="184"/>
      <c r="T563" s="184"/>
      <c r="U563" s="184"/>
      <c r="V563" s="184"/>
      <c r="W563" s="184"/>
      <c r="X563" s="184"/>
      <c r="Y563" s="184"/>
    </row>
    <row r="564" spans="1:25" ht="15" customHeight="1" x14ac:dyDescent="0.25">
      <c r="A564" s="184"/>
      <c r="B564" s="184"/>
      <c r="C564" s="184"/>
      <c r="D564" s="184"/>
      <c r="E564" s="184"/>
      <c r="F564" s="184"/>
      <c r="G564" s="184"/>
      <c r="H564" s="184"/>
      <c r="I564" s="184"/>
      <c r="J564" s="184"/>
      <c r="K564" s="184"/>
      <c r="L564" s="184"/>
      <c r="M564" s="184"/>
      <c r="N564" s="184"/>
      <c r="O564" s="184"/>
      <c r="P564" s="184"/>
      <c r="Q564" s="184"/>
      <c r="R564" s="184"/>
      <c r="S564" s="184"/>
      <c r="T564" s="184"/>
      <c r="U564" s="184"/>
      <c r="V564" s="184"/>
      <c r="W564" s="184"/>
      <c r="X564" s="184"/>
      <c r="Y564" s="184"/>
    </row>
    <row r="565" spans="1:25" x14ac:dyDescent="0.25">
      <c r="A565" s="184"/>
      <c r="B565" s="184"/>
      <c r="C565" s="184"/>
      <c r="D565" s="184"/>
      <c r="E565" s="184"/>
      <c r="F565" s="184"/>
      <c r="G565" s="184"/>
      <c r="H565" s="184"/>
      <c r="I565" s="184"/>
      <c r="J565" s="184"/>
      <c r="K565" s="184"/>
      <c r="L565" s="184"/>
      <c r="M565" s="184"/>
      <c r="N565" s="184"/>
      <c r="O565" s="184"/>
      <c r="P565" s="184"/>
      <c r="Q565" s="184"/>
      <c r="R565" s="184"/>
      <c r="S565" s="184"/>
      <c r="T565" s="184"/>
      <c r="U565" s="184"/>
      <c r="V565" s="184"/>
      <c r="W565" s="184"/>
      <c r="X565" s="184"/>
      <c r="Y565" s="184"/>
    </row>
    <row r="566" spans="1:25" x14ac:dyDescent="0.25">
      <c r="A566" s="184"/>
      <c r="B566" s="184"/>
      <c r="C566" s="184"/>
      <c r="D566" s="184"/>
      <c r="E566" s="184"/>
      <c r="F566" s="184"/>
      <c r="G566" s="184"/>
      <c r="H566" s="184"/>
      <c r="I566" s="184"/>
      <c r="J566" s="184"/>
      <c r="K566" s="184"/>
      <c r="L566" s="184"/>
      <c r="M566" s="184"/>
      <c r="N566" s="184"/>
      <c r="O566" s="184"/>
      <c r="P566" s="184"/>
      <c r="Q566" s="184"/>
      <c r="R566" s="184"/>
      <c r="S566" s="184"/>
      <c r="T566" s="184"/>
      <c r="U566" s="184"/>
      <c r="V566" s="184"/>
      <c r="W566" s="184"/>
      <c r="X566" s="184"/>
      <c r="Y566" s="184"/>
    </row>
    <row r="567" spans="1:25" x14ac:dyDescent="0.25">
      <c r="A567" s="184"/>
      <c r="B567" s="184"/>
      <c r="C567" s="184"/>
      <c r="D567" s="184"/>
      <c r="E567" s="184"/>
      <c r="F567" s="184"/>
      <c r="G567" s="184"/>
      <c r="H567" s="184"/>
      <c r="I567" s="184"/>
      <c r="J567" s="184"/>
      <c r="K567" s="184"/>
      <c r="L567" s="184"/>
      <c r="M567" s="184"/>
      <c r="N567" s="184"/>
      <c r="O567" s="184"/>
      <c r="P567" s="184"/>
      <c r="Q567" s="184"/>
      <c r="R567" s="184"/>
      <c r="S567" s="184"/>
      <c r="T567" s="184"/>
      <c r="U567" s="184"/>
      <c r="V567" s="184"/>
      <c r="W567" s="184"/>
      <c r="X567" s="184"/>
      <c r="Y567" s="184"/>
    </row>
    <row r="568" spans="1:25" ht="15" customHeight="1" x14ac:dyDescent="0.25">
      <c r="A568" s="184"/>
      <c r="B568" s="184"/>
      <c r="C568" s="184"/>
      <c r="D568" s="184"/>
      <c r="E568" s="184"/>
      <c r="F568" s="184"/>
      <c r="G568" s="184"/>
      <c r="H568" s="184"/>
      <c r="I568" s="184"/>
      <c r="J568" s="184"/>
      <c r="K568" s="184"/>
      <c r="L568" s="184"/>
      <c r="M568" s="184"/>
      <c r="N568" s="184"/>
      <c r="O568" s="184"/>
      <c r="P568" s="184"/>
      <c r="Q568" s="184"/>
      <c r="R568" s="184"/>
      <c r="S568" s="184"/>
      <c r="T568" s="184"/>
      <c r="U568" s="184"/>
      <c r="V568" s="184"/>
      <c r="W568" s="184"/>
      <c r="X568" s="184"/>
      <c r="Y568" s="184"/>
    </row>
    <row r="569" spans="1:25" x14ac:dyDescent="0.25">
      <c r="A569" s="184"/>
      <c r="B569" s="184"/>
      <c r="C569" s="184"/>
      <c r="D569" s="184"/>
      <c r="E569" s="184"/>
      <c r="F569" s="184"/>
      <c r="G569" s="184"/>
      <c r="H569" s="184"/>
      <c r="I569" s="184"/>
      <c r="J569" s="184"/>
      <c r="K569" s="184"/>
      <c r="L569" s="184"/>
      <c r="M569" s="184"/>
      <c r="N569" s="184"/>
      <c r="O569" s="184"/>
      <c r="P569" s="184"/>
      <c r="Q569" s="184"/>
      <c r="R569" s="184"/>
      <c r="S569" s="184"/>
      <c r="T569" s="184"/>
      <c r="U569" s="184"/>
      <c r="V569" s="184"/>
      <c r="W569" s="184"/>
      <c r="X569" s="184"/>
      <c r="Y569" s="184"/>
    </row>
    <row r="570" spans="1:25" x14ac:dyDescent="0.25">
      <c r="A570" s="184"/>
      <c r="B570" s="184"/>
      <c r="C570" s="184"/>
      <c r="D570" s="184"/>
      <c r="E570" s="184"/>
      <c r="F570" s="184"/>
      <c r="G570" s="184"/>
      <c r="H570" s="184"/>
      <c r="I570" s="184"/>
      <c r="J570" s="184"/>
      <c r="K570" s="184"/>
      <c r="L570" s="184"/>
      <c r="M570" s="184"/>
      <c r="N570" s="184"/>
      <c r="O570" s="184"/>
      <c r="P570" s="184"/>
      <c r="Q570" s="184"/>
      <c r="R570" s="184"/>
      <c r="S570" s="184"/>
      <c r="T570" s="184"/>
      <c r="U570" s="184"/>
      <c r="V570" s="184"/>
      <c r="W570" s="184"/>
      <c r="X570" s="184"/>
      <c r="Y570" s="184"/>
    </row>
    <row r="571" spans="1:25" x14ac:dyDescent="0.25">
      <c r="A571" s="184"/>
      <c r="B571" s="184"/>
      <c r="C571" s="184"/>
      <c r="D571" s="184"/>
      <c r="E571" s="184"/>
      <c r="F571" s="184"/>
      <c r="G571" s="184"/>
      <c r="H571" s="184"/>
      <c r="I571" s="184"/>
      <c r="J571" s="184"/>
      <c r="K571" s="184"/>
      <c r="L571" s="184"/>
      <c r="M571" s="184"/>
      <c r="N571" s="184"/>
      <c r="O571" s="184"/>
      <c r="P571" s="184"/>
      <c r="Q571" s="184"/>
      <c r="R571" s="184"/>
      <c r="S571" s="184"/>
      <c r="T571" s="184"/>
      <c r="U571" s="184"/>
      <c r="V571" s="184"/>
      <c r="W571" s="184"/>
      <c r="X571" s="184"/>
      <c r="Y571" s="184"/>
    </row>
    <row r="572" spans="1:25" x14ac:dyDescent="0.25">
      <c r="A572" s="46"/>
      <c r="B572" s="46"/>
      <c r="C572" s="46"/>
      <c r="D572" s="46"/>
      <c r="E572" s="46"/>
      <c r="F572" s="46"/>
      <c r="G572" s="46"/>
      <c r="H572" s="46"/>
      <c r="I572" s="46"/>
      <c r="J572" s="46"/>
      <c r="K572" s="46"/>
      <c r="L572" s="46"/>
      <c r="M572" s="46"/>
      <c r="N572" s="46"/>
      <c r="O572" s="46"/>
      <c r="P572" s="46"/>
      <c r="Q572" s="46"/>
      <c r="R572" s="46"/>
      <c r="S572" s="46"/>
      <c r="T572" s="46"/>
      <c r="U572" s="46"/>
    </row>
    <row r="573" spans="1:25" x14ac:dyDescent="0.25">
      <c r="A573" s="46"/>
      <c r="B573" s="46"/>
      <c r="C573" s="46"/>
      <c r="D573" s="46"/>
      <c r="E573" s="46"/>
      <c r="F573" s="46"/>
      <c r="G573" s="46"/>
      <c r="H573" s="46"/>
      <c r="I573" s="46"/>
      <c r="J573" s="46"/>
      <c r="K573" s="46"/>
      <c r="L573" s="46"/>
      <c r="M573" s="46"/>
      <c r="N573" s="46"/>
      <c r="O573" s="46"/>
      <c r="P573" s="46"/>
      <c r="Q573" s="46"/>
      <c r="R573" s="46"/>
      <c r="S573" s="46"/>
      <c r="T573" s="46"/>
      <c r="U573" s="46"/>
    </row>
    <row r="574" spans="1:25" x14ac:dyDescent="0.25">
      <c r="A574" s="46"/>
      <c r="B574" s="46"/>
      <c r="C574" s="46"/>
      <c r="D574" s="46"/>
      <c r="E574" s="46"/>
      <c r="F574" s="46"/>
      <c r="G574" s="46"/>
      <c r="H574" s="46"/>
      <c r="I574" s="46"/>
      <c r="J574" s="46"/>
      <c r="K574" s="46"/>
      <c r="L574" s="46"/>
      <c r="M574" s="46"/>
      <c r="N574" s="46"/>
      <c r="O574" s="46"/>
      <c r="P574" s="46"/>
      <c r="Q574" s="46"/>
      <c r="R574" s="46"/>
      <c r="S574" s="46"/>
      <c r="T574" s="46"/>
      <c r="U574" s="46"/>
    </row>
    <row r="575" spans="1:25" x14ac:dyDescent="0.25">
      <c r="A575" s="46"/>
      <c r="B575" s="46"/>
      <c r="C575" s="46"/>
      <c r="D575" s="46"/>
      <c r="E575" s="46"/>
      <c r="F575" s="46"/>
      <c r="G575" s="46"/>
      <c r="H575" s="46"/>
      <c r="I575" s="46"/>
      <c r="J575" s="46"/>
      <c r="K575" s="46"/>
      <c r="L575" s="46"/>
      <c r="M575" s="46"/>
      <c r="N575" s="46"/>
      <c r="O575" s="46"/>
      <c r="P575" s="46"/>
      <c r="Q575" s="46"/>
      <c r="R575" s="46"/>
      <c r="S575" s="46"/>
      <c r="T575" s="46"/>
      <c r="U575" s="46"/>
    </row>
    <row r="576" spans="1:25" x14ac:dyDescent="0.25">
      <c r="R576" s="47"/>
      <c r="S576" s="47"/>
      <c r="T576" s="47"/>
    </row>
    <row r="577" spans="1:25" x14ac:dyDescent="0.25">
      <c r="A577" s="3" t="s">
        <v>172</v>
      </c>
      <c r="P577" s="48"/>
      <c r="Q577" s="48"/>
      <c r="R577" s="47"/>
      <c r="S577" s="47"/>
      <c r="T577" s="47"/>
      <c r="U577" s="48"/>
    </row>
    <row r="578" spans="1:25" x14ac:dyDescent="0.25">
      <c r="A578" s="47"/>
      <c r="B578" s="47"/>
      <c r="C578" s="47"/>
      <c r="D578" s="47"/>
      <c r="E578" s="47"/>
      <c r="F578" s="47"/>
      <c r="G578" s="47"/>
      <c r="H578" s="47"/>
      <c r="I578" s="47"/>
      <c r="J578" s="47"/>
      <c r="K578" s="47"/>
      <c r="L578" s="47"/>
      <c r="M578" s="47"/>
      <c r="N578" s="47"/>
      <c r="O578" s="47"/>
      <c r="P578" s="47"/>
      <c r="Q578" s="47"/>
      <c r="U578" s="47"/>
      <c r="Y578" s="3"/>
    </row>
    <row r="579" spans="1:25" x14ac:dyDescent="0.25">
      <c r="A579" s="47"/>
      <c r="B579" s="47"/>
      <c r="C579" s="47"/>
      <c r="D579" s="47"/>
      <c r="E579" s="47"/>
      <c r="F579" s="47"/>
      <c r="G579" s="47"/>
      <c r="H579" s="47"/>
      <c r="I579" s="47"/>
      <c r="J579" s="47"/>
      <c r="K579" s="47"/>
      <c r="L579" s="47"/>
      <c r="M579" s="47"/>
      <c r="N579" s="47"/>
      <c r="O579" s="47"/>
      <c r="P579" s="47"/>
      <c r="Q579" s="47"/>
      <c r="U579" s="47"/>
      <c r="Y579" s="3"/>
    </row>
  </sheetData>
  <sheetProtection formatCells="0" insertColumns="0" insertRows="0" deleteColumns="0" deleteRows="0"/>
  <mergeCells count="599">
    <mergeCell ref="G342:J342"/>
    <mergeCell ref="K342:L342"/>
    <mergeCell ref="O342:P342"/>
    <mergeCell ref="Q342:R342"/>
    <mergeCell ref="M342:N342"/>
    <mergeCell ref="G340:J340"/>
    <mergeCell ref="K340:L340"/>
    <mergeCell ref="M340:N340"/>
    <mergeCell ref="O340:P340"/>
    <mergeCell ref="Q340:R340"/>
    <mergeCell ref="G341:J341"/>
    <mergeCell ref="K341:L341"/>
    <mergeCell ref="M341:N341"/>
    <mergeCell ref="Q341:R341"/>
    <mergeCell ref="O341:P341"/>
    <mergeCell ref="U436:V436"/>
    <mergeCell ref="L436:M436"/>
    <mergeCell ref="L437:M437"/>
    <mergeCell ref="U444:V444"/>
    <mergeCell ref="U437:V437"/>
    <mergeCell ref="U438:V438"/>
    <mergeCell ref="U439:V439"/>
    <mergeCell ref="U440:V440"/>
    <mergeCell ref="U441:V441"/>
    <mergeCell ref="U442:V442"/>
    <mergeCell ref="U443:V443"/>
    <mergeCell ref="L444:M444"/>
    <mergeCell ref="L438:M438"/>
    <mergeCell ref="L441:M441"/>
    <mergeCell ref="L442:M442"/>
    <mergeCell ref="L443:M443"/>
    <mergeCell ref="A522:Y526"/>
    <mergeCell ref="A533:Y571"/>
    <mergeCell ref="H491:J491"/>
    <mergeCell ref="L445:M445"/>
    <mergeCell ref="L446:M446"/>
    <mergeCell ref="L447:M447"/>
    <mergeCell ref="L448:M448"/>
    <mergeCell ref="L449:M449"/>
    <mergeCell ref="L450:M450"/>
    <mergeCell ref="L451:M451"/>
    <mergeCell ref="L452:M452"/>
    <mergeCell ref="C453:K453"/>
    <mergeCell ref="L478:M478"/>
    <mergeCell ref="U453:V453"/>
    <mergeCell ref="U450:V450"/>
    <mergeCell ref="U451:V451"/>
    <mergeCell ref="U452:V452"/>
    <mergeCell ref="U445:V445"/>
    <mergeCell ref="U446:V446"/>
    <mergeCell ref="U447:V447"/>
    <mergeCell ref="U448:V448"/>
    <mergeCell ref="U449:V449"/>
    <mergeCell ref="C451:K451"/>
    <mergeCell ref="D518:F518"/>
    <mergeCell ref="G518:I518"/>
    <mergeCell ref="J518:L518"/>
    <mergeCell ref="D509:F509"/>
    <mergeCell ref="G509:I509"/>
    <mergeCell ref="J509:L509"/>
    <mergeCell ref="M509:O509"/>
    <mergeCell ref="P509:R509"/>
    <mergeCell ref="G514:R514"/>
    <mergeCell ref="D516:F516"/>
    <mergeCell ref="G516:I516"/>
    <mergeCell ref="J516:L516"/>
    <mergeCell ref="M516:O516"/>
    <mergeCell ref="P516:R516"/>
    <mergeCell ref="M515:O515"/>
    <mergeCell ref="D510:F510"/>
    <mergeCell ref="G510:I510"/>
    <mergeCell ref="J510:L510"/>
    <mergeCell ref="M510:O510"/>
    <mergeCell ref="P510:R510"/>
    <mergeCell ref="D514:F515"/>
    <mergeCell ref="G515:I515"/>
    <mergeCell ref="J515:L515"/>
    <mergeCell ref="P515:R515"/>
    <mergeCell ref="P519:R519"/>
    <mergeCell ref="D517:F517"/>
    <mergeCell ref="G517:I517"/>
    <mergeCell ref="J517:L517"/>
    <mergeCell ref="M519:O519"/>
    <mergeCell ref="M517:O517"/>
    <mergeCell ref="M518:O518"/>
    <mergeCell ref="P517:R517"/>
    <mergeCell ref="P518:R518"/>
    <mergeCell ref="D519:F519"/>
    <mergeCell ref="G519:I519"/>
    <mergeCell ref="J519:L519"/>
    <mergeCell ref="P507:R507"/>
    <mergeCell ref="G507:I507"/>
    <mergeCell ref="J507:L507"/>
    <mergeCell ref="M507:O507"/>
    <mergeCell ref="D495:G495"/>
    <mergeCell ref="K495:M495"/>
    <mergeCell ref="H494:J494"/>
    <mergeCell ref="H495:J495"/>
    <mergeCell ref="D505:F506"/>
    <mergeCell ref="G505:R505"/>
    <mergeCell ref="G506:I506"/>
    <mergeCell ref="J506:L506"/>
    <mergeCell ref="M506:O506"/>
    <mergeCell ref="P506:R506"/>
    <mergeCell ref="D494:G494"/>
    <mergeCell ref="K494:M494"/>
    <mergeCell ref="A498:Y500"/>
    <mergeCell ref="D491:G491"/>
    <mergeCell ref="K491:M491"/>
    <mergeCell ref="D492:G492"/>
    <mergeCell ref="K492:M492"/>
    <mergeCell ref="D479:K479"/>
    <mergeCell ref="D478:K478"/>
    <mergeCell ref="Q478:S478"/>
    <mergeCell ref="Q479:S479"/>
    <mergeCell ref="D493:G493"/>
    <mergeCell ref="K493:M493"/>
    <mergeCell ref="H493:J493"/>
    <mergeCell ref="H492:J492"/>
    <mergeCell ref="K308:L308"/>
    <mergeCell ref="M308:N308"/>
    <mergeCell ref="O308:P308"/>
    <mergeCell ref="Q308:R308"/>
    <mergeCell ref="J191:L191"/>
    <mergeCell ref="Q304:R304"/>
    <mergeCell ref="K303:L304"/>
    <mergeCell ref="G308:J308"/>
    <mergeCell ref="K305:L305"/>
    <mergeCell ref="P255:R255"/>
    <mergeCell ref="O304:P304"/>
    <mergeCell ref="J251:L251"/>
    <mergeCell ref="M251:O251"/>
    <mergeCell ref="J194:L194"/>
    <mergeCell ref="M194:O194"/>
    <mergeCell ref="P249:R249"/>
    <mergeCell ref="B254:I254"/>
    <mergeCell ref="O307:P307"/>
    <mergeCell ref="Q307:R307"/>
    <mergeCell ref="C206:F206"/>
    <mergeCell ref="K307:L307"/>
    <mergeCell ref="A299:U301"/>
    <mergeCell ref="S255:U255"/>
    <mergeCell ref="B255:I255"/>
    <mergeCell ref="M303:R303"/>
    <mergeCell ref="M304:N304"/>
    <mergeCell ref="K306:L306"/>
    <mergeCell ref="G306:J306"/>
    <mergeCell ref="G305:J305"/>
    <mergeCell ref="G303:J304"/>
    <mergeCell ref="A282:Y292"/>
    <mergeCell ref="M305:N305"/>
    <mergeCell ref="O305:P305"/>
    <mergeCell ref="Q305:R305"/>
    <mergeCell ref="Q306:R306"/>
    <mergeCell ref="V255:X255"/>
    <mergeCell ref="V251:X251"/>
    <mergeCell ref="J252:L252"/>
    <mergeCell ref="S252:U252"/>
    <mergeCell ref="C204:F204"/>
    <mergeCell ref="G204:I204"/>
    <mergeCell ref="J204:L204"/>
    <mergeCell ref="M204:O204"/>
    <mergeCell ref="C207:F207"/>
    <mergeCell ref="V254:X254"/>
    <mergeCell ref="G206:I206"/>
    <mergeCell ref="G207:I207"/>
    <mergeCell ref="B251:I251"/>
    <mergeCell ref="B252:I252"/>
    <mergeCell ref="C205:F205"/>
    <mergeCell ref="G205:I205"/>
    <mergeCell ref="J205:L205"/>
    <mergeCell ref="S251:U251"/>
    <mergeCell ref="C203:F203"/>
    <mergeCell ref="S205:U205"/>
    <mergeCell ref="S206:U206"/>
    <mergeCell ref="V253:X253"/>
    <mergeCell ref="B253:I253"/>
    <mergeCell ref="A211:Y239"/>
    <mergeCell ref="J253:L253"/>
    <mergeCell ref="M253:O253"/>
    <mergeCell ref="P253:R253"/>
    <mergeCell ref="S253:U253"/>
    <mergeCell ref="M249:O249"/>
    <mergeCell ref="P251:R251"/>
    <mergeCell ref="M252:O252"/>
    <mergeCell ref="P252:R252"/>
    <mergeCell ref="V252:X252"/>
    <mergeCell ref="V249:X249"/>
    <mergeCell ref="J250:L250"/>
    <mergeCell ref="S249:U249"/>
    <mergeCell ref="V250:X250"/>
    <mergeCell ref="G203:I203"/>
    <mergeCell ref="J203:L203"/>
    <mergeCell ref="P205:R205"/>
    <mergeCell ref="M203:O203"/>
    <mergeCell ref="P203:R203"/>
    <mergeCell ref="K24:N24"/>
    <mergeCell ref="M59:N59"/>
    <mergeCell ref="S60:T60"/>
    <mergeCell ref="U60:V60"/>
    <mergeCell ref="S61:T61"/>
    <mergeCell ref="U61:V61"/>
    <mergeCell ref="S62:T62"/>
    <mergeCell ref="U62:V62"/>
    <mergeCell ref="U64:V64"/>
    <mergeCell ref="S64:T64"/>
    <mergeCell ref="U63:V63"/>
    <mergeCell ref="S63:T63"/>
    <mergeCell ref="D45:E45"/>
    <mergeCell ref="G32:H32"/>
    <mergeCell ref="M31:N31"/>
    <mergeCell ref="E5:Q8"/>
    <mergeCell ref="G62:H62"/>
    <mergeCell ref="G63:H63"/>
    <mergeCell ref="G65:H65"/>
    <mergeCell ref="Q61:R61"/>
    <mergeCell ref="O62:P62"/>
    <mergeCell ref="Q62:R62"/>
    <mergeCell ref="O63:P63"/>
    <mergeCell ref="Q63:R63"/>
    <mergeCell ref="O65:P65"/>
    <mergeCell ref="Q65:R65"/>
    <mergeCell ref="O61:P61"/>
    <mergeCell ref="O58:R58"/>
    <mergeCell ref="O60:P60"/>
    <mergeCell ref="Q60:R60"/>
    <mergeCell ref="K65:L65"/>
    <mergeCell ref="A19:U19"/>
    <mergeCell ref="M65:N65"/>
    <mergeCell ref="G57:V57"/>
    <mergeCell ref="S58:V58"/>
    <mergeCell ref="S59:T59"/>
    <mergeCell ref="G66:H66"/>
    <mergeCell ref="M155:U155"/>
    <mergeCell ref="T156:U157"/>
    <mergeCell ref="O32:P32"/>
    <mergeCell ref="Q32:R32"/>
    <mergeCell ref="U32:V32"/>
    <mergeCell ref="A150:U150"/>
    <mergeCell ref="O24:R24"/>
    <mergeCell ref="G25:H25"/>
    <mergeCell ref="I25:J25"/>
    <mergeCell ref="K25:L25"/>
    <mergeCell ref="M25:N25"/>
    <mergeCell ref="O25:P25"/>
    <mergeCell ref="Q25:R25"/>
    <mergeCell ref="G58:J58"/>
    <mergeCell ref="K58:N58"/>
    <mergeCell ref="I65:J65"/>
    <mergeCell ref="K59:L59"/>
    <mergeCell ref="K60:L60"/>
    <mergeCell ref="K61:L61"/>
    <mergeCell ref="K63:L63"/>
    <mergeCell ref="I59:J59"/>
    <mergeCell ref="I61:J61"/>
    <mergeCell ref="S32:T32"/>
    <mergeCell ref="M32:N32"/>
    <mergeCell ref="I31:J31"/>
    <mergeCell ref="P156:Q157"/>
    <mergeCell ref="R156:S157"/>
    <mergeCell ref="K64:L64"/>
    <mergeCell ref="S66:T66"/>
    <mergeCell ref="U65:V65"/>
    <mergeCell ref="S65:T65"/>
    <mergeCell ref="Q66:R66"/>
    <mergeCell ref="U59:V59"/>
    <mergeCell ref="Q64:R64"/>
    <mergeCell ref="M60:N60"/>
    <mergeCell ref="M61:N61"/>
    <mergeCell ref="M62:N62"/>
    <mergeCell ref="M63:N63"/>
    <mergeCell ref="O59:P59"/>
    <mergeCell ref="Q59:R59"/>
    <mergeCell ref="G64:H64"/>
    <mergeCell ref="I64:J64"/>
    <mergeCell ref="I60:J60"/>
    <mergeCell ref="I62:J62"/>
    <mergeCell ref="I63:J63"/>
    <mergeCell ref="G59:H59"/>
    <mergeCell ref="G60:H60"/>
    <mergeCell ref="D164:E164"/>
    <mergeCell ref="F164:G164"/>
    <mergeCell ref="H164:I164"/>
    <mergeCell ref="M164:O164"/>
    <mergeCell ref="A156:C157"/>
    <mergeCell ref="G30:H30"/>
    <mergeCell ref="I30:J30"/>
    <mergeCell ref="K30:L30"/>
    <mergeCell ref="H159:I159"/>
    <mergeCell ref="H160:I160"/>
    <mergeCell ref="H161:I161"/>
    <mergeCell ref="H162:I162"/>
    <mergeCell ref="H163:I163"/>
    <mergeCell ref="A155:I155"/>
    <mergeCell ref="D161:E161"/>
    <mergeCell ref="D159:E159"/>
    <mergeCell ref="F159:G159"/>
    <mergeCell ref="D162:E162"/>
    <mergeCell ref="F162:G162"/>
    <mergeCell ref="F160:G160"/>
    <mergeCell ref="D163:E163"/>
    <mergeCell ref="F163:G163"/>
    <mergeCell ref="D160:E160"/>
    <mergeCell ref="I32:J32"/>
    <mergeCell ref="K31:L31"/>
    <mergeCell ref="D83:E83"/>
    <mergeCell ref="F156:G157"/>
    <mergeCell ref="A159:C159"/>
    <mergeCell ref="K32:L32"/>
    <mergeCell ref="E9:Q9"/>
    <mergeCell ref="C60:F60"/>
    <mergeCell ref="C61:F61"/>
    <mergeCell ref="C62:F62"/>
    <mergeCell ref="C63:F63"/>
    <mergeCell ref="M156:O157"/>
    <mergeCell ref="D158:E158"/>
    <mergeCell ref="F158:G158"/>
    <mergeCell ref="A95:Y144"/>
    <mergeCell ref="H156:I157"/>
    <mergeCell ref="H158:I158"/>
    <mergeCell ref="O31:P31"/>
    <mergeCell ref="Q31:R31"/>
    <mergeCell ref="G61:H61"/>
    <mergeCell ref="K62:L62"/>
    <mergeCell ref="I66:J66"/>
    <mergeCell ref="K66:L66"/>
    <mergeCell ref="M66:N66"/>
    <mergeCell ref="O66:P66"/>
    <mergeCell ref="D156:E157"/>
    <mergeCell ref="P207:R207"/>
    <mergeCell ref="M206:O206"/>
    <mergeCell ref="G201:I201"/>
    <mergeCell ref="M188:O188"/>
    <mergeCell ref="C202:F202"/>
    <mergeCell ref="M162:O162"/>
    <mergeCell ref="M161:O161"/>
    <mergeCell ref="A163:C163"/>
    <mergeCell ref="A162:C162"/>
    <mergeCell ref="A161:C161"/>
    <mergeCell ref="A164:C164"/>
    <mergeCell ref="G189:I189"/>
    <mergeCell ref="G193:I193"/>
    <mergeCell ref="J190:L190"/>
    <mergeCell ref="M191:O191"/>
    <mergeCell ref="G195:I195"/>
    <mergeCell ref="J195:L195"/>
    <mergeCell ref="M195:O195"/>
    <mergeCell ref="G192:I192"/>
    <mergeCell ref="P161:Q161"/>
    <mergeCell ref="R161:S161"/>
    <mergeCell ref="M163:O163"/>
    <mergeCell ref="P200:R200"/>
    <mergeCell ref="C189:F189"/>
    <mergeCell ref="F161:G161"/>
    <mergeCell ref="A158:C158"/>
    <mergeCell ref="T159:U159"/>
    <mergeCell ref="S188:U188"/>
    <mergeCell ref="S191:U191"/>
    <mergeCell ref="S195:U195"/>
    <mergeCell ref="J189:L189"/>
    <mergeCell ref="S194:U194"/>
    <mergeCell ref="P191:R191"/>
    <mergeCell ref="P162:Q162"/>
    <mergeCell ref="P158:Q158"/>
    <mergeCell ref="M158:O158"/>
    <mergeCell ref="T158:U158"/>
    <mergeCell ref="P164:Q164"/>
    <mergeCell ref="R164:S164"/>
    <mergeCell ref="T164:U164"/>
    <mergeCell ref="R158:S158"/>
    <mergeCell ref="G187:U187"/>
    <mergeCell ref="M189:O189"/>
    <mergeCell ref="P189:R189"/>
    <mergeCell ref="S189:U189"/>
    <mergeCell ref="C187:F188"/>
    <mergeCell ref="G188:I188"/>
    <mergeCell ref="C193:F193"/>
    <mergeCell ref="C194:F194"/>
    <mergeCell ref="G194:I194"/>
    <mergeCell ref="G190:I190"/>
    <mergeCell ref="M192:O192"/>
    <mergeCell ref="M190:O190"/>
    <mergeCell ref="J193:L193"/>
    <mergeCell ref="M193:O193"/>
    <mergeCell ref="C201:F201"/>
    <mergeCell ref="G199:U199"/>
    <mergeCell ref="G200:I200"/>
    <mergeCell ref="J200:L200"/>
    <mergeCell ref="M200:O200"/>
    <mergeCell ref="S200:U200"/>
    <mergeCell ref="P195:R195"/>
    <mergeCell ref="P190:R190"/>
    <mergeCell ref="M201:O201"/>
    <mergeCell ref="J201:L201"/>
    <mergeCell ref="S201:U201"/>
    <mergeCell ref="C191:F191"/>
    <mergeCell ref="G191:I191"/>
    <mergeCell ref="C192:F192"/>
    <mergeCell ref="C195:F195"/>
    <mergeCell ref="C199:F200"/>
    <mergeCell ref="N478:P478"/>
    <mergeCell ref="L479:M479"/>
    <mergeCell ref="N479:P479"/>
    <mergeCell ref="A372:Y431"/>
    <mergeCell ref="A481:Y486"/>
    <mergeCell ref="C452:K452"/>
    <mergeCell ref="L439:M439"/>
    <mergeCell ref="L440:M440"/>
    <mergeCell ref="S203:U203"/>
    <mergeCell ref="M250:O250"/>
    <mergeCell ref="P250:R250"/>
    <mergeCell ref="S250:U250"/>
    <mergeCell ref="A244:Y245"/>
    <mergeCell ref="J207:L207"/>
    <mergeCell ref="J206:L206"/>
    <mergeCell ref="P204:R204"/>
    <mergeCell ref="G369:N369"/>
    <mergeCell ref="G339:J339"/>
    <mergeCell ref="K339:L339"/>
    <mergeCell ref="M339:N339"/>
    <mergeCell ref="O339:P339"/>
    <mergeCell ref="Q339:R339"/>
    <mergeCell ref="S207:U207"/>
    <mergeCell ref="S254:U254"/>
    <mergeCell ref="G368:N368"/>
    <mergeCell ref="O368:P368"/>
    <mergeCell ref="C436:K436"/>
    <mergeCell ref="C437:K437"/>
    <mergeCell ref="C438:K438"/>
    <mergeCell ref="C439:K439"/>
    <mergeCell ref="C450:K450"/>
    <mergeCell ref="C440:K440"/>
    <mergeCell ref="C441:K441"/>
    <mergeCell ref="A433:U434"/>
    <mergeCell ref="D508:F508"/>
    <mergeCell ref="G508:I508"/>
    <mergeCell ref="J508:L508"/>
    <mergeCell ref="M508:O508"/>
    <mergeCell ref="P508:R508"/>
    <mergeCell ref="D507:F507"/>
    <mergeCell ref="C23:F25"/>
    <mergeCell ref="C26:F26"/>
    <mergeCell ref="C27:F27"/>
    <mergeCell ref="C28:F28"/>
    <mergeCell ref="C30:F30"/>
    <mergeCell ref="C32:F32"/>
    <mergeCell ref="C29:F29"/>
    <mergeCell ref="C31:F31"/>
    <mergeCell ref="C442:K442"/>
    <mergeCell ref="C443:K443"/>
    <mergeCell ref="C444:K444"/>
    <mergeCell ref="C445:K445"/>
    <mergeCell ref="C446:K446"/>
    <mergeCell ref="C447:K447"/>
    <mergeCell ref="C448:K448"/>
    <mergeCell ref="C449:K449"/>
    <mergeCell ref="C64:F64"/>
    <mergeCell ref="L453:M453"/>
    <mergeCell ref="U30:V30"/>
    <mergeCell ref="S30:T30"/>
    <mergeCell ref="Q30:R30"/>
    <mergeCell ref="O30:P30"/>
    <mergeCell ref="M30:N30"/>
    <mergeCell ref="U29:V29"/>
    <mergeCell ref="S29:T29"/>
    <mergeCell ref="Q29:R29"/>
    <mergeCell ref="O29:P29"/>
    <mergeCell ref="M29:N29"/>
    <mergeCell ref="C65:F65"/>
    <mergeCell ref="C66:F66"/>
    <mergeCell ref="A69:Z69"/>
    <mergeCell ref="A180:Z180"/>
    <mergeCell ref="B250:I250"/>
    <mergeCell ref="B249:I249"/>
    <mergeCell ref="O64:P64"/>
    <mergeCell ref="M64:N64"/>
    <mergeCell ref="U66:V66"/>
    <mergeCell ref="S193:U193"/>
    <mergeCell ref="S190:U190"/>
    <mergeCell ref="R162:S162"/>
    <mergeCell ref="P163:Q163"/>
    <mergeCell ref="R163:S163"/>
    <mergeCell ref="A167:Y177"/>
    <mergeCell ref="S192:U192"/>
    <mergeCell ref="A160:C160"/>
    <mergeCell ref="A183:U183"/>
    <mergeCell ref="T163:U163"/>
    <mergeCell ref="M159:O159"/>
    <mergeCell ref="P159:Q159"/>
    <mergeCell ref="C190:F190"/>
    <mergeCell ref="J192:L192"/>
    <mergeCell ref="R159:S159"/>
    <mergeCell ref="G26:H26"/>
    <mergeCell ref="K29:L29"/>
    <mergeCell ref="I29:J29"/>
    <mergeCell ref="G29:H29"/>
    <mergeCell ref="U28:V28"/>
    <mergeCell ref="S28:T28"/>
    <mergeCell ref="Q28:R28"/>
    <mergeCell ref="O28:P28"/>
    <mergeCell ref="M28:N28"/>
    <mergeCell ref="K28:L28"/>
    <mergeCell ref="I28:J28"/>
    <mergeCell ref="G28:H28"/>
    <mergeCell ref="U25:V25"/>
    <mergeCell ref="S25:T25"/>
    <mergeCell ref="S24:V24"/>
    <mergeCell ref="G24:J24"/>
    <mergeCell ref="G23:V23"/>
    <mergeCell ref="U31:V31"/>
    <mergeCell ref="S31:T31"/>
    <mergeCell ref="G31:H31"/>
    <mergeCell ref="C57:F59"/>
    <mergeCell ref="U27:V27"/>
    <mergeCell ref="S27:T27"/>
    <mergeCell ref="Q27:R27"/>
    <mergeCell ref="O27:P27"/>
    <mergeCell ref="M27:N27"/>
    <mergeCell ref="K27:L27"/>
    <mergeCell ref="I27:J27"/>
    <mergeCell ref="G27:H27"/>
    <mergeCell ref="U26:V26"/>
    <mergeCell ref="S26:T26"/>
    <mergeCell ref="Q26:R26"/>
    <mergeCell ref="O26:P26"/>
    <mergeCell ref="M26:N26"/>
    <mergeCell ref="K26:L26"/>
    <mergeCell ref="I26:J26"/>
    <mergeCell ref="M160:O160"/>
    <mergeCell ref="P160:Q160"/>
    <mergeCell ref="R160:S160"/>
    <mergeCell ref="T160:U160"/>
    <mergeCell ref="T161:U161"/>
    <mergeCell ref="T162:U162"/>
    <mergeCell ref="O338:P338"/>
    <mergeCell ref="Q338:R338"/>
    <mergeCell ref="G327:N328"/>
    <mergeCell ref="O327:P328"/>
    <mergeCell ref="P201:R201"/>
    <mergeCell ref="P194:R194"/>
    <mergeCell ref="P193:R193"/>
    <mergeCell ref="P192:R192"/>
    <mergeCell ref="J188:L188"/>
    <mergeCell ref="G202:I202"/>
    <mergeCell ref="J202:L202"/>
    <mergeCell ref="M202:O202"/>
    <mergeCell ref="P202:R202"/>
    <mergeCell ref="S202:U202"/>
    <mergeCell ref="S204:U204"/>
    <mergeCell ref="P206:R206"/>
    <mergeCell ref="M205:O205"/>
    <mergeCell ref="M254:O254"/>
    <mergeCell ref="P188:R188"/>
    <mergeCell ref="G307:J307"/>
    <mergeCell ref="O332:P332"/>
    <mergeCell ref="O333:P333"/>
    <mergeCell ref="G331:N331"/>
    <mergeCell ref="G332:N332"/>
    <mergeCell ref="G330:N330"/>
    <mergeCell ref="G333:N333"/>
    <mergeCell ref="O329:P329"/>
    <mergeCell ref="O330:P330"/>
    <mergeCell ref="O331:P331"/>
    <mergeCell ref="G329:N329"/>
    <mergeCell ref="Q327:R328"/>
    <mergeCell ref="Q329:R329"/>
    <mergeCell ref="Q330:R330"/>
    <mergeCell ref="M207:O207"/>
    <mergeCell ref="J254:L254"/>
    <mergeCell ref="M307:N307"/>
    <mergeCell ref="M306:N306"/>
    <mergeCell ref="O306:P306"/>
    <mergeCell ref="P254:R254"/>
    <mergeCell ref="J249:L249"/>
    <mergeCell ref="J255:L255"/>
    <mergeCell ref="M255:O255"/>
    <mergeCell ref="Q331:R331"/>
    <mergeCell ref="Q332:R332"/>
    <mergeCell ref="Q333:R333"/>
    <mergeCell ref="Q366:R366"/>
    <mergeCell ref="Q367:R367"/>
    <mergeCell ref="Q368:R368"/>
    <mergeCell ref="Q369:R369"/>
    <mergeCell ref="Q363:R364"/>
    <mergeCell ref="Q365:R365"/>
    <mergeCell ref="L435:V435"/>
    <mergeCell ref="O369:P369"/>
    <mergeCell ref="G363:N364"/>
    <mergeCell ref="O363:P364"/>
    <mergeCell ref="G365:N365"/>
    <mergeCell ref="O365:P365"/>
    <mergeCell ref="G366:N366"/>
    <mergeCell ref="O366:P366"/>
    <mergeCell ref="G367:N367"/>
    <mergeCell ref="O367:P367"/>
    <mergeCell ref="G337:J338"/>
    <mergeCell ref="K337:L338"/>
    <mergeCell ref="M337:R337"/>
    <mergeCell ref="M338:N338"/>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107</v>
      </c>
      <c r="B1" t="s">
        <v>125</v>
      </c>
      <c r="C1" t="s">
        <v>117</v>
      </c>
      <c r="D1" t="s">
        <v>102</v>
      </c>
    </row>
    <row r="2" spans="1:4" x14ac:dyDescent="0.25">
      <c r="A2">
        <v>39368</v>
      </c>
      <c r="B2" t="s">
        <v>94</v>
      </c>
      <c r="C2" t="s">
        <v>68</v>
      </c>
      <c r="D2">
        <v>1</v>
      </c>
    </row>
    <row r="3" spans="1:4" x14ac:dyDescent="0.25">
      <c r="A3">
        <v>4</v>
      </c>
      <c r="B3" t="s">
        <v>94</v>
      </c>
      <c r="C3" t="s">
        <v>96</v>
      </c>
      <c r="D3">
        <v>2</v>
      </c>
    </row>
    <row r="4" spans="1:4" x14ac:dyDescent="0.25">
      <c r="A4">
        <v>0</v>
      </c>
      <c r="B4" t="s">
        <v>94</v>
      </c>
      <c r="C4" t="s">
        <v>67</v>
      </c>
      <c r="D4">
        <v>3</v>
      </c>
    </row>
    <row r="5" spans="1:4" x14ac:dyDescent="0.25">
      <c r="A5">
        <v>13</v>
      </c>
      <c r="B5" t="s">
        <v>94</v>
      </c>
      <c r="C5" t="s">
        <v>95</v>
      </c>
      <c r="D5">
        <v>4</v>
      </c>
    </row>
    <row r="6" spans="1:4" x14ac:dyDescent="0.25">
      <c r="A6">
        <v>13544</v>
      </c>
      <c r="B6" t="s">
        <v>53</v>
      </c>
      <c r="C6" t="s">
        <v>68</v>
      </c>
      <c r="D6">
        <v>1</v>
      </c>
    </row>
    <row r="7" spans="1:4" x14ac:dyDescent="0.25">
      <c r="A7">
        <v>67</v>
      </c>
      <c r="B7" t="s">
        <v>53</v>
      </c>
      <c r="C7" t="s">
        <v>96</v>
      </c>
      <c r="D7">
        <v>2</v>
      </c>
    </row>
    <row r="8" spans="1:4" x14ac:dyDescent="0.25">
      <c r="A8">
        <v>0</v>
      </c>
      <c r="B8" t="s">
        <v>53</v>
      </c>
      <c r="C8" t="s">
        <v>67</v>
      </c>
      <c r="D8">
        <v>3</v>
      </c>
    </row>
    <row r="9" spans="1:4" x14ac:dyDescent="0.25">
      <c r="A9">
        <v>79</v>
      </c>
      <c r="B9" t="s">
        <v>53</v>
      </c>
      <c r="C9" t="s">
        <v>95</v>
      </c>
      <c r="D9">
        <v>4</v>
      </c>
    </row>
    <row r="10" spans="1:4" x14ac:dyDescent="0.25">
      <c r="A10">
        <v>7437</v>
      </c>
      <c r="B10" t="s">
        <v>54</v>
      </c>
      <c r="C10" t="s">
        <v>68</v>
      </c>
      <c r="D10">
        <v>1</v>
      </c>
    </row>
    <row r="11" spans="1:4" x14ac:dyDescent="0.25">
      <c r="A11">
        <v>11</v>
      </c>
      <c r="B11" t="s">
        <v>54</v>
      </c>
      <c r="C11" t="s">
        <v>96</v>
      </c>
      <c r="D11">
        <v>2</v>
      </c>
    </row>
    <row r="12" spans="1:4" x14ac:dyDescent="0.25">
      <c r="A12">
        <v>0</v>
      </c>
      <c r="B12" t="s">
        <v>54</v>
      </c>
      <c r="C12" t="s">
        <v>67</v>
      </c>
      <c r="D12">
        <v>3</v>
      </c>
    </row>
    <row r="13" spans="1:4" x14ac:dyDescent="0.25">
      <c r="A13">
        <v>42</v>
      </c>
      <c r="B13" t="s">
        <v>54</v>
      </c>
      <c r="C13" t="s">
        <v>95</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102</v>
      </c>
      <c r="B1" t="s">
        <v>112</v>
      </c>
      <c r="C1" t="s">
        <v>63</v>
      </c>
      <c r="D1" t="s">
        <v>64</v>
      </c>
      <c r="E1" t="s">
        <v>65</v>
      </c>
      <c r="F1" t="s">
        <v>77</v>
      </c>
      <c r="G1" t="s">
        <v>66</v>
      </c>
    </row>
    <row r="2" spans="1:7" x14ac:dyDescent="0.25">
      <c r="A2">
        <v>1</v>
      </c>
      <c r="B2" t="s">
        <v>130</v>
      </c>
      <c r="C2">
        <v>0</v>
      </c>
      <c r="D2">
        <v>20</v>
      </c>
      <c r="E2">
        <v>4</v>
      </c>
      <c r="F2">
        <v>66</v>
      </c>
      <c r="G2">
        <v>444</v>
      </c>
    </row>
    <row r="3" spans="1:7" x14ac:dyDescent="0.25">
      <c r="A3">
        <v>2</v>
      </c>
      <c r="B3" t="s">
        <v>129</v>
      </c>
      <c r="C3">
        <v>0</v>
      </c>
      <c r="D3">
        <v>0</v>
      </c>
      <c r="E3">
        <v>0</v>
      </c>
      <c r="F3">
        <v>158</v>
      </c>
      <c r="G3">
        <v>66</v>
      </c>
    </row>
    <row r="4" spans="1:7" x14ac:dyDescent="0.25">
      <c r="A4">
        <v>3</v>
      </c>
      <c r="B4" t="s">
        <v>147</v>
      </c>
      <c r="C4">
        <v>0</v>
      </c>
      <c r="D4">
        <v>0</v>
      </c>
      <c r="E4">
        <v>0</v>
      </c>
      <c r="F4">
        <v>13</v>
      </c>
      <c r="G4">
        <v>42</v>
      </c>
    </row>
    <row r="5" spans="1:7" x14ac:dyDescent="0.25">
      <c r="A5">
        <v>4</v>
      </c>
      <c r="B5" t="s">
        <v>148</v>
      </c>
      <c r="C5">
        <v>0</v>
      </c>
      <c r="D5">
        <v>0</v>
      </c>
      <c r="E5">
        <v>0</v>
      </c>
      <c r="F5">
        <v>0</v>
      </c>
      <c r="G5">
        <v>18</v>
      </c>
    </row>
    <row r="6" spans="1:7" x14ac:dyDescent="0.25">
      <c r="A6">
        <v>5</v>
      </c>
      <c r="B6" t="s">
        <v>146</v>
      </c>
      <c r="C6">
        <v>0</v>
      </c>
      <c r="D6">
        <v>0</v>
      </c>
      <c r="E6">
        <v>0</v>
      </c>
      <c r="F6">
        <v>1</v>
      </c>
      <c r="G6">
        <v>14</v>
      </c>
    </row>
    <row r="7" spans="1:7" x14ac:dyDescent="0.25">
      <c r="A7">
        <v>6</v>
      </c>
      <c r="B7" t="s">
        <v>109</v>
      </c>
      <c r="C7">
        <v>18</v>
      </c>
      <c r="D7">
        <v>10</v>
      </c>
      <c r="E7">
        <v>1</v>
      </c>
      <c r="F7">
        <v>18</v>
      </c>
      <c r="G7">
        <v>46</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102</v>
      </c>
      <c r="B1" t="s">
        <v>112</v>
      </c>
      <c r="C1" t="s">
        <v>63</v>
      </c>
      <c r="D1" t="s">
        <v>64</v>
      </c>
      <c r="E1" t="s">
        <v>65</v>
      </c>
      <c r="F1" t="s">
        <v>77</v>
      </c>
      <c r="G1" t="s">
        <v>66</v>
      </c>
    </row>
    <row r="2" spans="1:7" x14ac:dyDescent="0.25">
      <c r="A2">
        <v>1</v>
      </c>
      <c r="B2" t="s">
        <v>130</v>
      </c>
      <c r="C2">
        <v>3</v>
      </c>
      <c r="D2">
        <v>57</v>
      </c>
      <c r="E2">
        <v>56</v>
      </c>
      <c r="F2">
        <v>393</v>
      </c>
      <c r="G2">
        <v>1945</v>
      </c>
    </row>
    <row r="3" spans="1:7" x14ac:dyDescent="0.25">
      <c r="A3">
        <v>2</v>
      </c>
      <c r="B3" t="s">
        <v>129</v>
      </c>
      <c r="C3">
        <v>0</v>
      </c>
      <c r="D3">
        <v>2</v>
      </c>
      <c r="E3">
        <v>3</v>
      </c>
      <c r="F3">
        <v>925</v>
      </c>
      <c r="G3">
        <v>440</v>
      </c>
    </row>
    <row r="4" spans="1:7" x14ac:dyDescent="0.25">
      <c r="A4">
        <v>3</v>
      </c>
      <c r="B4" t="s">
        <v>147</v>
      </c>
      <c r="C4">
        <v>0</v>
      </c>
      <c r="D4">
        <v>0</v>
      </c>
      <c r="E4">
        <v>6</v>
      </c>
      <c r="F4">
        <v>92</v>
      </c>
      <c r="G4">
        <v>201</v>
      </c>
    </row>
    <row r="5" spans="1:7" x14ac:dyDescent="0.25">
      <c r="A5">
        <v>4</v>
      </c>
      <c r="B5" t="s">
        <v>148</v>
      </c>
      <c r="C5">
        <v>0</v>
      </c>
      <c r="D5">
        <v>0</v>
      </c>
      <c r="E5">
        <v>0</v>
      </c>
      <c r="F5">
        <v>12</v>
      </c>
      <c r="G5">
        <v>109</v>
      </c>
    </row>
    <row r="6" spans="1:7" x14ac:dyDescent="0.25">
      <c r="A6">
        <v>5</v>
      </c>
      <c r="B6" t="s">
        <v>146</v>
      </c>
      <c r="C6">
        <v>0</v>
      </c>
      <c r="D6">
        <v>0</v>
      </c>
      <c r="E6">
        <v>0</v>
      </c>
      <c r="F6">
        <v>61</v>
      </c>
      <c r="G6">
        <v>49</v>
      </c>
    </row>
    <row r="7" spans="1:7" x14ac:dyDescent="0.25">
      <c r="A7">
        <v>6</v>
      </c>
      <c r="B7" t="s">
        <v>109</v>
      </c>
      <c r="C7">
        <v>100</v>
      </c>
      <c r="D7">
        <v>32</v>
      </c>
      <c r="E7">
        <v>14</v>
      </c>
      <c r="F7">
        <v>129</v>
      </c>
      <c r="G7">
        <v>174</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113</v>
      </c>
      <c r="B1" t="s">
        <v>9</v>
      </c>
      <c r="C1" t="s">
        <v>114</v>
      </c>
    </row>
    <row r="2" spans="1:3" x14ac:dyDescent="0.25">
      <c r="A2">
        <v>1295</v>
      </c>
      <c r="B2" t="s">
        <v>115</v>
      </c>
      <c r="C2" t="s">
        <v>158</v>
      </c>
    </row>
    <row r="3" spans="1:3" x14ac:dyDescent="0.25">
      <c r="A3">
        <v>1297</v>
      </c>
      <c r="B3" t="s">
        <v>115</v>
      </c>
      <c r="C3" t="s">
        <v>159</v>
      </c>
    </row>
    <row r="4" spans="1:3" x14ac:dyDescent="0.25">
      <c r="A4">
        <v>1286</v>
      </c>
      <c r="B4" t="s">
        <v>115</v>
      </c>
      <c r="C4" t="s">
        <v>160</v>
      </c>
    </row>
    <row r="5" spans="1:3" x14ac:dyDescent="0.25">
      <c r="A5">
        <v>1245</v>
      </c>
      <c r="B5" t="s">
        <v>115</v>
      </c>
      <c r="C5" t="s">
        <v>161</v>
      </c>
    </row>
    <row r="6" spans="1:3" x14ac:dyDescent="0.25">
      <c r="A6">
        <v>1234</v>
      </c>
      <c r="B6" t="s">
        <v>115</v>
      </c>
      <c r="C6" t="s">
        <v>162</v>
      </c>
    </row>
    <row r="7" spans="1:3" x14ac:dyDescent="0.25">
      <c r="A7">
        <v>2505</v>
      </c>
      <c r="B7" t="s">
        <v>6</v>
      </c>
      <c r="C7" t="s">
        <v>158</v>
      </c>
    </row>
    <row r="8" spans="1:3" x14ac:dyDescent="0.25">
      <c r="A8">
        <v>2545</v>
      </c>
      <c r="B8" t="s">
        <v>6</v>
      </c>
      <c r="C8" t="s">
        <v>159</v>
      </c>
    </row>
    <row r="9" spans="1:3" x14ac:dyDescent="0.25">
      <c r="A9">
        <v>2605</v>
      </c>
      <c r="B9" t="s">
        <v>6</v>
      </c>
      <c r="C9" t="s">
        <v>160</v>
      </c>
    </row>
    <row r="10" spans="1:3" x14ac:dyDescent="0.25">
      <c r="A10">
        <v>2651</v>
      </c>
      <c r="B10" t="s">
        <v>6</v>
      </c>
      <c r="C10" t="s">
        <v>161</v>
      </c>
    </row>
    <row r="11" spans="1:3" x14ac:dyDescent="0.25">
      <c r="A11">
        <v>2655</v>
      </c>
      <c r="B11" t="s">
        <v>6</v>
      </c>
      <c r="C11" t="s">
        <v>162</v>
      </c>
    </row>
    <row r="12" spans="1:3" x14ac:dyDescent="0.25">
      <c r="A12">
        <v>94</v>
      </c>
      <c r="B12" t="s">
        <v>7</v>
      </c>
      <c r="C12" t="s">
        <v>158</v>
      </c>
    </row>
    <row r="13" spans="1:3" x14ac:dyDescent="0.25">
      <c r="A13">
        <v>131</v>
      </c>
      <c r="B13" t="s">
        <v>7</v>
      </c>
      <c r="C13" t="s">
        <v>159</v>
      </c>
    </row>
    <row r="14" spans="1:3" x14ac:dyDescent="0.25">
      <c r="A14">
        <v>143</v>
      </c>
      <c r="B14" t="s">
        <v>7</v>
      </c>
      <c r="C14" t="s">
        <v>160</v>
      </c>
    </row>
    <row r="15" spans="1:3" x14ac:dyDescent="0.25">
      <c r="A15">
        <v>50</v>
      </c>
      <c r="B15" t="s">
        <v>7</v>
      </c>
      <c r="C15" t="s">
        <v>161</v>
      </c>
    </row>
    <row r="16" spans="1:3" x14ac:dyDescent="0.25">
      <c r="A16">
        <v>129</v>
      </c>
      <c r="B16" t="s">
        <v>7</v>
      </c>
      <c r="C16" t="s">
        <v>162</v>
      </c>
    </row>
    <row r="17" spans="1:3" x14ac:dyDescent="0.25">
      <c r="A17">
        <v>87</v>
      </c>
      <c r="B17" t="s">
        <v>8</v>
      </c>
      <c r="C17" t="s">
        <v>158</v>
      </c>
    </row>
    <row r="18" spans="1:3" x14ac:dyDescent="0.25">
      <c r="A18">
        <v>91</v>
      </c>
      <c r="B18" t="s">
        <v>8</v>
      </c>
      <c r="C18" t="s">
        <v>159</v>
      </c>
    </row>
    <row r="19" spans="1:3" x14ac:dyDescent="0.25">
      <c r="A19">
        <v>97</v>
      </c>
      <c r="B19" t="s">
        <v>8</v>
      </c>
      <c r="C19" t="s">
        <v>160</v>
      </c>
    </row>
    <row r="20" spans="1:3" x14ac:dyDescent="0.25">
      <c r="A20">
        <v>74</v>
      </c>
      <c r="B20" t="s">
        <v>8</v>
      </c>
      <c r="C20" t="s">
        <v>161</v>
      </c>
    </row>
    <row r="21" spans="1:3" x14ac:dyDescent="0.25">
      <c r="A21" s="2">
        <v>75</v>
      </c>
      <c r="B21" s="2" t="s">
        <v>8</v>
      </c>
      <c r="C21" s="2" t="s">
        <v>162</v>
      </c>
    </row>
    <row r="22" spans="1:3" x14ac:dyDescent="0.25">
      <c r="A22" s="2">
        <v>1</v>
      </c>
      <c r="B22" s="2" t="s">
        <v>140</v>
      </c>
      <c r="C22" s="2" t="s">
        <v>158</v>
      </c>
    </row>
    <row r="23" spans="1:3" x14ac:dyDescent="0.25">
      <c r="A23" s="2">
        <v>1</v>
      </c>
      <c r="B23" s="2" t="s">
        <v>140</v>
      </c>
      <c r="C23" s="2" t="s">
        <v>159</v>
      </c>
    </row>
    <row r="24" spans="1:3" x14ac:dyDescent="0.25">
      <c r="A24" s="2">
        <v>1</v>
      </c>
      <c r="B24" s="2" t="s">
        <v>140</v>
      </c>
      <c r="C24" s="2" t="s">
        <v>160</v>
      </c>
    </row>
    <row r="25" spans="1:3" x14ac:dyDescent="0.25">
      <c r="A25" s="2">
        <v>1</v>
      </c>
      <c r="B25" s="2" t="s">
        <v>140</v>
      </c>
      <c r="C25" s="2" t="s">
        <v>161</v>
      </c>
    </row>
    <row r="26" spans="1:3" x14ac:dyDescent="0.25">
      <c r="A26" s="2">
        <v>1</v>
      </c>
      <c r="B26" s="2" t="s">
        <v>140</v>
      </c>
      <c r="C26" s="2" t="s">
        <v>162</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116</v>
      </c>
      <c r="B1" t="s">
        <v>107</v>
      </c>
      <c r="C1" t="s">
        <v>117</v>
      </c>
    </row>
    <row r="2" spans="1:3" x14ac:dyDescent="0.25">
      <c r="A2" t="s">
        <v>118</v>
      </c>
      <c r="B2">
        <v>304</v>
      </c>
      <c r="C2" t="s">
        <v>35</v>
      </c>
    </row>
    <row r="3" spans="1:3" x14ac:dyDescent="0.25">
      <c r="A3" t="s">
        <v>119</v>
      </c>
      <c r="B3">
        <v>5835</v>
      </c>
      <c r="C3" t="s">
        <v>35</v>
      </c>
    </row>
    <row r="4" spans="1:3" x14ac:dyDescent="0.25">
      <c r="A4" t="s">
        <v>120</v>
      </c>
      <c r="B4">
        <v>204</v>
      </c>
      <c r="C4" t="s">
        <v>35</v>
      </c>
    </row>
    <row r="5" spans="1:3" x14ac:dyDescent="0.25">
      <c r="A5" t="s">
        <v>31</v>
      </c>
      <c r="B5">
        <v>7118</v>
      </c>
      <c r="C5" t="s">
        <v>35</v>
      </c>
    </row>
    <row r="6" spans="1:3" x14ac:dyDescent="0.25">
      <c r="A6" t="s">
        <v>118</v>
      </c>
      <c r="B6">
        <v>14</v>
      </c>
      <c r="C6" t="s">
        <v>24</v>
      </c>
    </row>
    <row r="7" spans="1:3" x14ac:dyDescent="0.25">
      <c r="A7" t="s">
        <v>119</v>
      </c>
      <c r="B7">
        <v>193</v>
      </c>
      <c r="C7" t="s">
        <v>24</v>
      </c>
    </row>
    <row r="8" spans="1:3" x14ac:dyDescent="0.25">
      <c r="A8" t="s">
        <v>120</v>
      </c>
      <c r="B8">
        <v>27</v>
      </c>
      <c r="C8" t="s">
        <v>24</v>
      </c>
    </row>
    <row r="9" spans="1:3" x14ac:dyDescent="0.25">
      <c r="A9" t="s">
        <v>31</v>
      </c>
      <c r="B9">
        <v>241</v>
      </c>
      <c r="C9" t="s">
        <v>24</v>
      </c>
    </row>
    <row r="10" spans="1:3" x14ac:dyDescent="0.25">
      <c r="A10" t="s">
        <v>118</v>
      </c>
      <c r="B10">
        <v>52</v>
      </c>
      <c r="C10" t="s">
        <v>36</v>
      </c>
    </row>
    <row r="11" spans="1:3" x14ac:dyDescent="0.25">
      <c r="A11" t="s">
        <v>119</v>
      </c>
      <c r="B11">
        <v>960</v>
      </c>
      <c r="C11" t="s">
        <v>36</v>
      </c>
    </row>
    <row r="12" spans="1:3" x14ac:dyDescent="0.25">
      <c r="A12" t="s">
        <v>120</v>
      </c>
      <c r="B12">
        <v>26</v>
      </c>
      <c r="C12" t="s">
        <v>36</v>
      </c>
    </row>
    <row r="13" spans="1:3" x14ac:dyDescent="0.25">
      <c r="A13" t="s">
        <v>31</v>
      </c>
      <c r="B13">
        <v>1000</v>
      </c>
      <c r="C13" t="s">
        <v>36</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107</v>
      </c>
      <c r="B1" t="s">
        <v>117</v>
      </c>
      <c r="C1" t="s">
        <v>105</v>
      </c>
      <c r="D1" t="s">
        <v>102</v>
      </c>
    </row>
    <row r="2" spans="1:4" x14ac:dyDescent="0.25">
      <c r="A2">
        <v>286</v>
      </c>
      <c r="B2" t="s">
        <v>142</v>
      </c>
      <c r="C2" t="s">
        <v>83</v>
      </c>
      <c r="D2">
        <v>1</v>
      </c>
    </row>
    <row r="3" spans="1:4" x14ac:dyDescent="0.25">
      <c r="A3">
        <v>550</v>
      </c>
      <c r="B3" t="s">
        <v>142</v>
      </c>
      <c r="C3" t="s">
        <v>4</v>
      </c>
      <c r="D3">
        <v>1</v>
      </c>
    </row>
    <row r="4" spans="1:4" x14ac:dyDescent="0.25">
      <c r="A4">
        <v>10</v>
      </c>
      <c r="B4" t="s">
        <v>143</v>
      </c>
      <c r="C4" t="s">
        <v>83</v>
      </c>
      <c r="D4">
        <v>2</v>
      </c>
    </row>
    <row r="5" spans="1:4" x14ac:dyDescent="0.25">
      <c r="A5">
        <v>47</v>
      </c>
      <c r="B5" t="s">
        <v>143</v>
      </c>
      <c r="C5" t="s">
        <v>4</v>
      </c>
      <c r="D5">
        <v>2</v>
      </c>
    </row>
    <row r="6" spans="1:4" x14ac:dyDescent="0.25">
      <c r="A6">
        <v>11</v>
      </c>
      <c r="B6" t="s">
        <v>144</v>
      </c>
      <c r="C6" t="s">
        <v>4</v>
      </c>
      <c r="D6">
        <v>3</v>
      </c>
    </row>
    <row r="7" spans="1:4" x14ac:dyDescent="0.25">
      <c r="A7">
        <v>3</v>
      </c>
      <c r="B7" t="s">
        <v>144</v>
      </c>
      <c r="C7" t="s">
        <v>83</v>
      </c>
      <c r="D7">
        <v>3</v>
      </c>
    </row>
    <row r="8" spans="1:4" x14ac:dyDescent="0.25">
      <c r="A8">
        <v>0</v>
      </c>
      <c r="B8" t="s">
        <v>145</v>
      </c>
      <c r="C8" t="s">
        <v>83</v>
      </c>
      <c r="D8">
        <v>4</v>
      </c>
    </row>
    <row r="9" spans="1:4" x14ac:dyDescent="0.25">
      <c r="A9">
        <v>2</v>
      </c>
      <c r="B9" t="s">
        <v>145</v>
      </c>
      <c r="C9" t="s">
        <v>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116</v>
      </c>
      <c r="B1" t="s">
        <v>107</v>
      </c>
      <c r="C1" t="s">
        <v>117</v>
      </c>
    </row>
    <row r="2" spans="1:3" x14ac:dyDescent="0.25">
      <c r="A2" t="s">
        <v>118</v>
      </c>
      <c r="B2">
        <v>1520</v>
      </c>
      <c r="C2" t="s">
        <v>35</v>
      </c>
    </row>
    <row r="3" spans="1:3" x14ac:dyDescent="0.25">
      <c r="A3" t="s">
        <v>119</v>
      </c>
      <c r="B3">
        <v>29055</v>
      </c>
      <c r="C3" t="s">
        <v>35</v>
      </c>
    </row>
    <row r="4" spans="1:3" x14ac:dyDescent="0.25">
      <c r="A4" t="s">
        <v>120</v>
      </c>
      <c r="B4">
        <v>903</v>
      </c>
      <c r="C4" t="s">
        <v>35</v>
      </c>
    </row>
    <row r="5" spans="1:3" x14ac:dyDescent="0.25">
      <c r="A5" t="s">
        <v>31</v>
      </c>
      <c r="B5">
        <v>40179</v>
      </c>
      <c r="C5" t="s">
        <v>35</v>
      </c>
    </row>
    <row r="6" spans="1:3" x14ac:dyDescent="0.25">
      <c r="A6" t="s">
        <v>118</v>
      </c>
      <c r="B6">
        <v>91</v>
      </c>
      <c r="C6" t="s">
        <v>24</v>
      </c>
    </row>
    <row r="7" spans="1:3" x14ac:dyDescent="0.25">
      <c r="A7" t="s">
        <v>119</v>
      </c>
      <c r="B7">
        <v>1052</v>
      </c>
      <c r="C7" t="s">
        <v>24</v>
      </c>
    </row>
    <row r="8" spans="1:3" x14ac:dyDescent="0.25">
      <c r="A8" t="s">
        <v>120</v>
      </c>
      <c r="B8">
        <v>140</v>
      </c>
      <c r="C8" t="s">
        <v>24</v>
      </c>
    </row>
    <row r="9" spans="1:3" x14ac:dyDescent="0.25">
      <c r="A9" t="s">
        <v>31</v>
      </c>
      <c r="B9">
        <v>1294</v>
      </c>
      <c r="C9" t="s">
        <v>24</v>
      </c>
    </row>
    <row r="10" spans="1:3" x14ac:dyDescent="0.25">
      <c r="A10" t="s">
        <v>118</v>
      </c>
      <c r="B10">
        <v>293</v>
      </c>
      <c r="C10" t="s">
        <v>36</v>
      </c>
    </row>
    <row r="11" spans="1:3" x14ac:dyDescent="0.25">
      <c r="A11" t="s">
        <v>119</v>
      </c>
      <c r="B11">
        <v>5090</v>
      </c>
      <c r="C11" t="s">
        <v>36</v>
      </c>
    </row>
    <row r="12" spans="1:3" x14ac:dyDescent="0.25">
      <c r="A12" t="s">
        <v>120</v>
      </c>
      <c r="B12">
        <v>157</v>
      </c>
      <c r="C12" t="s">
        <v>36</v>
      </c>
    </row>
    <row r="13" spans="1:3" x14ac:dyDescent="0.25">
      <c r="A13" t="s">
        <v>31</v>
      </c>
      <c r="B13">
        <v>6231</v>
      </c>
      <c r="C13" t="s">
        <v>36</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107</v>
      </c>
      <c r="B1" t="s">
        <v>117</v>
      </c>
      <c r="C1" t="s">
        <v>105</v>
      </c>
      <c r="D1" t="s">
        <v>102</v>
      </c>
    </row>
    <row r="2" spans="1:4" x14ac:dyDescent="0.25">
      <c r="A2">
        <v>4071</v>
      </c>
      <c r="B2" t="s">
        <v>142</v>
      </c>
      <c r="C2" t="s">
        <v>4</v>
      </c>
      <c r="D2">
        <v>1</v>
      </c>
    </row>
    <row r="3" spans="1:4" x14ac:dyDescent="0.25">
      <c r="A3">
        <v>3468</v>
      </c>
      <c r="B3" t="s">
        <v>142</v>
      </c>
      <c r="C3" t="s">
        <v>83</v>
      </c>
      <c r="D3">
        <v>1</v>
      </c>
    </row>
    <row r="4" spans="1:4" x14ac:dyDescent="0.25">
      <c r="A4">
        <v>298</v>
      </c>
      <c r="B4" t="s">
        <v>143</v>
      </c>
      <c r="C4" t="s">
        <v>4</v>
      </c>
      <c r="D4">
        <v>2</v>
      </c>
    </row>
    <row r="5" spans="1:4" x14ac:dyDescent="0.25">
      <c r="A5">
        <v>238</v>
      </c>
      <c r="B5" t="s">
        <v>143</v>
      </c>
      <c r="C5" t="s">
        <v>83</v>
      </c>
      <c r="D5">
        <v>2</v>
      </c>
    </row>
    <row r="6" spans="1:4" x14ac:dyDescent="0.25">
      <c r="A6">
        <v>85</v>
      </c>
      <c r="B6" t="s">
        <v>144</v>
      </c>
      <c r="C6" t="s">
        <v>4</v>
      </c>
      <c r="D6">
        <v>3</v>
      </c>
    </row>
    <row r="7" spans="1:4" x14ac:dyDescent="0.25">
      <c r="A7">
        <v>70</v>
      </c>
      <c r="B7" t="s">
        <v>144</v>
      </c>
      <c r="C7" t="s">
        <v>83</v>
      </c>
      <c r="D7">
        <v>3</v>
      </c>
    </row>
    <row r="8" spans="1:4" x14ac:dyDescent="0.25">
      <c r="A8">
        <v>12</v>
      </c>
      <c r="B8" t="s">
        <v>145</v>
      </c>
      <c r="C8" t="s">
        <v>4</v>
      </c>
      <c r="D8">
        <v>4</v>
      </c>
    </row>
    <row r="9" spans="1:4" x14ac:dyDescent="0.25">
      <c r="A9">
        <v>4</v>
      </c>
      <c r="B9" t="s">
        <v>145</v>
      </c>
      <c r="C9" t="s">
        <v>83</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102</v>
      </c>
      <c r="B1" t="s">
        <v>3</v>
      </c>
      <c r="C1" t="s">
        <v>107</v>
      </c>
      <c r="D1" t="s">
        <v>117</v>
      </c>
      <c r="E1" t="s">
        <v>121</v>
      </c>
    </row>
    <row r="2" spans="1:5" x14ac:dyDescent="0.25">
      <c r="A2">
        <v>1</v>
      </c>
      <c r="B2" t="s">
        <v>35</v>
      </c>
      <c r="C2">
        <v>756</v>
      </c>
      <c r="D2" t="s">
        <v>122</v>
      </c>
      <c r="E2">
        <v>1</v>
      </c>
    </row>
    <row r="3" spans="1:5" x14ac:dyDescent="0.25">
      <c r="A3">
        <v>2</v>
      </c>
      <c r="B3" t="s">
        <v>36</v>
      </c>
      <c r="C3">
        <v>148</v>
      </c>
      <c r="D3" t="s">
        <v>122</v>
      </c>
      <c r="E3">
        <v>1</v>
      </c>
    </row>
    <row r="4" spans="1:5" x14ac:dyDescent="0.25">
      <c r="A4">
        <v>3</v>
      </c>
      <c r="B4" t="s">
        <v>37</v>
      </c>
      <c r="C4">
        <v>40</v>
      </c>
      <c r="D4" t="s">
        <v>122</v>
      </c>
      <c r="E4">
        <v>1</v>
      </c>
    </row>
    <row r="5" spans="1:5" x14ac:dyDescent="0.25">
      <c r="A5">
        <v>4</v>
      </c>
      <c r="B5" t="s">
        <v>38</v>
      </c>
      <c r="C5">
        <v>2</v>
      </c>
      <c r="D5" t="s">
        <v>122</v>
      </c>
      <c r="E5">
        <v>1</v>
      </c>
    </row>
    <row r="6" spans="1:5" x14ac:dyDescent="0.25">
      <c r="A6">
        <v>5</v>
      </c>
      <c r="B6" t="s">
        <v>39</v>
      </c>
      <c r="C6">
        <v>0</v>
      </c>
      <c r="D6" t="s">
        <v>122</v>
      </c>
      <c r="E6">
        <v>1</v>
      </c>
    </row>
    <row r="7" spans="1:5" x14ac:dyDescent="0.25">
      <c r="A7">
        <v>6</v>
      </c>
      <c r="B7" t="s">
        <v>47</v>
      </c>
      <c r="C7">
        <v>1</v>
      </c>
      <c r="D7" t="s">
        <v>122</v>
      </c>
      <c r="E7">
        <v>1</v>
      </c>
    </row>
    <row r="8" spans="1:5" x14ac:dyDescent="0.25">
      <c r="A8">
        <v>7</v>
      </c>
      <c r="B8" t="s">
        <v>123</v>
      </c>
      <c r="C8">
        <v>0</v>
      </c>
      <c r="D8" t="s">
        <v>122</v>
      </c>
      <c r="E8">
        <v>1</v>
      </c>
    </row>
    <row r="9" spans="1:5" x14ac:dyDescent="0.25">
      <c r="A9">
        <v>8</v>
      </c>
      <c r="B9" t="s">
        <v>5</v>
      </c>
      <c r="C9">
        <v>1</v>
      </c>
      <c r="D9" t="s">
        <v>122</v>
      </c>
      <c r="E9">
        <v>1</v>
      </c>
    </row>
    <row r="10" spans="1:5" x14ac:dyDescent="0.25">
      <c r="A10">
        <v>9</v>
      </c>
      <c r="B10" t="s">
        <v>40</v>
      </c>
      <c r="C10">
        <v>4</v>
      </c>
      <c r="D10" t="s">
        <v>122</v>
      </c>
      <c r="E10">
        <v>1</v>
      </c>
    </row>
    <row r="11" spans="1:5" x14ac:dyDescent="0.25">
      <c r="A11">
        <v>10</v>
      </c>
      <c r="B11" t="s">
        <v>41</v>
      </c>
      <c r="C11">
        <v>10</v>
      </c>
      <c r="D11" t="s">
        <v>122</v>
      </c>
      <c r="E11">
        <v>1</v>
      </c>
    </row>
    <row r="12" spans="1:5" x14ac:dyDescent="0.25">
      <c r="A12">
        <v>11</v>
      </c>
      <c r="B12" t="s">
        <v>42</v>
      </c>
      <c r="C12">
        <v>364</v>
      </c>
      <c r="D12" t="s">
        <v>122</v>
      </c>
      <c r="E12">
        <v>1</v>
      </c>
    </row>
    <row r="13" spans="1:5" x14ac:dyDescent="0.25">
      <c r="A13">
        <v>12</v>
      </c>
      <c r="B13" t="s">
        <v>43</v>
      </c>
      <c r="C13">
        <v>0</v>
      </c>
      <c r="D13" t="s">
        <v>122</v>
      </c>
      <c r="E13">
        <v>1</v>
      </c>
    </row>
    <row r="14" spans="1:5" x14ac:dyDescent="0.25">
      <c r="A14">
        <v>13</v>
      </c>
      <c r="B14" t="s">
        <v>11</v>
      </c>
      <c r="C14">
        <v>0</v>
      </c>
      <c r="D14" t="s">
        <v>122</v>
      </c>
      <c r="E14">
        <v>1</v>
      </c>
    </row>
    <row r="15" spans="1:5" x14ac:dyDescent="0.25">
      <c r="A15">
        <v>14</v>
      </c>
      <c r="B15" t="s">
        <v>44</v>
      </c>
      <c r="C15">
        <v>8</v>
      </c>
      <c r="D15" t="s">
        <v>122</v>
      </c>
      <c r="E15">
        <v>1</v>
      </c>
    </row>
    <row r="16" spans="1:5" x14ac:dyDescent="0.25">
      <c r="A16">
        <v>15</v>
      </c>
      <c r="B16" t="s">
        <v>45</v>
      </c>
      <c r="C16">
        <v>1</v>
      </c>
      <c r="D16" t="s">
        <v>122</v>
      </c>
      <c r="E16">
        <v>1</v>
      </c>
    </row>
    <row r="17" spans="1:5" x14ac:dyDescent="0.25">
      <c r="A17">
        <v>16</v>
      </c>
      <c r="B17" t="s">
        <v>46</v>
      </c>
      <c r="C17">
        <v>9</v>
      </c>
      <c r="D17" t="s">
        <v>122</v>
      </c>
      <c r="E17">
        <v>1</v>
      </c>
    </row>
    <row r="18" spans="1:5" x14ac:dyDescent="0.25">
      <c r="A18">
        <v>1</v>
      </c>
      <c r="B18" t="s">
        <v>35</v>
      </c>
      <c r="C18">
        <v>208</v>
      </c>
      <c r="D18" t="s">
        <v>12</v>
      </c>
      <c r="E18">
        <v>2</v>
      </c>
    </row>
    <row r="19" spans="1:5" x14ac:dyDescent="0.25">
      <c r="A19">
        <v>2</v>
      </c>
      <c r="B19" t="s">
        <v>36</v>
      </c>
      <c r="C19">
        <v>51</v>
      </c>
      <c r="D19" t="s">
        <v>12</v>
      </c>
      <c r="E19">
        <v>2</v>
      </c>
    </row>
    <row r="20" spans="1:5" x14ac:dyDescent="0.25">
      <c r="A20">
        <v>3</v>
      </c>
      <c r="B20" t="s">
        <v>37</v>
      </c>
      <c r="C20">
        <v>23</v>
      </c>
      <c r="D20" t="s">
        <v>12</v>
      </c>
      <c r="E20">
        <v>2</v>
      </c>
    </row>
    <row r="21" spans="1:5" x14ac:dyDescent="0.25">
      <c r="A21">
        <v>4</v>
      </c>
      <c r="B21" t="s">
        <v>38</v>
      </c>
      <c r="C21">
        <v>1</v>
      </c>
      <c r="D21" t="s">
        <v>12</v>
      </c>
      <c r="E21">
        <v>2</v>
      </c>
    </row>
    <row r="22" spans="1:5" x14ac:dyDescent="0.25">
      <c r="A22">
        <v>5</v>
      </c>
      <c r="B22" t="s">
        <v>39</v>
      </c>
      <c r="C22">
        <v>0</v>
      </c>
      <c r="D22" t="s">
        <v>12</v>
      </c>
      <c r="E22">
        <v>2</v>
      </c>
    </row>
    <row r="23" spans="1:5" x14ac:dyDescent="0.25">
      <c r="A23">
        <v>6</v>
      </c>
      <c r="B23" t="s">
        <v>47</v>
      </c>
      <c r="C23">
        <v>1</v>
      </c>
      <c r="D23" t="s">
        <v>12</v>
      </c>
      <c r="E23">
        <v>2</v>
      </c>
    </row>
    <row r="24" spans="1:5" x14ac:dyDescent="0.25">
      <c r="A24">
        <v>7</v>
      </c>
      <c r="B24" t="s">
        <v>123</v>
      </c>
      <c r="C24">
        <v>0</v>
      </c>
      <c r="D24" t="s">
        <v>12</v>
      </c>
      <c r="E24">
        <v>2</v>
      </c>
    </row>
    <row r="25" spans="1:5" x14ac:dyDescent="0.25">
      <c r="A25">
        <v>8</v>
      </c>
      <c r="B25" t="s">
        <v>5</v>
      </c>
      <c r="C25">
        <v>1</v>
      </c>
      <c r="D25" t="s">
        <v>12</v>
      </c>
      <c r="E25">
        <v>2</v>
      </c>
    </row>
    <row r="26" spans="1:5" x14ac:dyDescent="0.25">
      <c r="A26">
        <v>9</v>
      </c>
      <c r="B26" t="s">
        <v>40</v>
      </c>
      <c r="C26">
        <v>1</v>
      </c>
      <c r="D26" t="s">
        <v>12</v>
      </c>
      <c r="E26">
        <v>2</v>
      </c>
    </row>
    <row r="27" spans="1:5" x14ac:dyDescent="0.25">
      <c r="A27">
        <v>10</v>
      </c>
      <c r="B27" t="s">
        <v>41</v>
      </c>
      <c r="C27">
        <v>4</v>
      </c>
      <c r="D27" t="s">
        <v>12</v>
      </c>
      <c r="E27">
        <v>2</v>
      </c>
    </row>
    <row r="28" spans="1:5" x14ac:dyDescent="0.25">
      <c r="A28">
        <v>11</v>
      </c>
      <c r="B28" t="s">
        <v>42</v>
      </c>
      <c r="C28">
        <v>186</v>
      </c>
      <c r="D28" t="s">
        <v>12</v>
      </c>
      <c r="E28">
        <v>2</v>
      </c>
    </row>
    <row r="29" spans="1:5" x14ac:dyDescent="0.25">
      <c r="A29">
        <v>12</v>
      </c>
      <c r="B29" t="s">
        <v>43</v>
      </c>
      <c r="C29">
        <v>0</v>
      </c>
      <c r="D29" t="s">
        <v>12</v>
      </c>
      <c r="E29">
        <v>2</v>
      </c>
    </row>
    <row r="30" spans="1:5" x14ac:dyDescent="0.25">
      <c r="A30">
        <v>13</v>
      </c>
      <c r="B30" t="s">
        <v>11</v>
      </c>
      <c r="C30">
        <v>0</v>
      </c>
      <c r="D30" t="s">
        <v>12</v>
      </c>
      <c r="E30">
        <v>2</v>
      </c>
    </row>
    <row r="31" spans="1:5" x14ac:dyDescent="0.25">
      <c r="A31">
        <v>14</v>
      </c>
      <c r="B31" t="s">
        <v>44</v>
      </c>
      <c r="C31">
        <v>5</v>
      </c>
      <c r="D31" t="s">
        <v>12</v>
      </c>
      <c r="E31">
        <v>2</v>
      </c>
    </row>
    <row r="32" spans="1:5" x14ac:dyDescent="0.25">
      <c r="A32">
        <v>15</v>
      </c>
      <c r="B32" t="s">
        <v>45</v>
      </c>
      <c r="C32">
        <v>0</v>
      </c>
      <c r="D32" t="s">
        <v>12</v>
      </c>
      <c r="E32">
        <v>2</v>
      </c>
    </row>
    <row r="33" spans="1:5" x14ac:dyDescent="0.25">
      <c r="A33">
        <v>16</v>
      </c>
      <c r="B33" t="s">
        <v>46</v>
      </c>
      <c r="C33">
        <v>11</v>
      </c>
      <c r="D33" t="s">
        <v>12</v>
      </c>
      <c r="E33">
        <v>2</v>
      </c>
    </row>
    <row r="34" spans="1:5" x14ac:dyDescent="0.25">
      <c r="A34">
        <v>1</v>
      </c>
      <c r="B34" t="s">
        <v>35</v>
      </c>
      <c r="C34">
        <v>126</v>
      </c>
      <c r="D34" t="s">
        <v>101</v>
      </c>
      <c r="E34">
        <v>3</v>
      </c>
    </row>
    <row r="35" spans="1:5" x14ac:dyDescent="0.25">
      <c r="A35">
        <v>2</v>
      </c>
      <c r="B35" t="s">
        <v>36</v>
      </c>
      <c r="C35">
        <v>15</v>
      </c>
      <c r="D35" t="s">
        <v>101</v>
      </c>
      <c r="E35">
        <v>3</v>
      </c>
    </row>
    <row r="36" spans="1:5" x14ac:dyDescent="0.25">
      <c r="A36">
        <v>3</v>
      </c>
      <c r="B36" t="s">
        <v>37</v>
      </c>
      <c r="C36">
        <v>1</v>
      </c>
      <c r="D36" t="s">
        <v>101</v>
      </c>
      <c r="E36">
        <v>3</v>
      </c>
    </row>
    <row r="37" spans="1:5" x14ac:dyDescent="0.25">
      <c r="A37">
        <v>4</v>
      </c>
      <c r="B37" t="s">
        <v>38</v>
      </c>
      <c r="C37">
        <v>0</v>
      </c>
      <c r="D37" t="s">
        <v>101</v>
      </c>
      <c r="E37">
        <v>3</v>
      </c>
    </row>
    <row r="38" spans="1:5" x14ac:dyDescent="0.25">
      <c r="A38">
        <v>5</v>
      </c>
      <c r="B38" t="s">
        <v>39</v>
      </c>
      <c r="C38">
        <v>0</v>
      </c>
      <c r="D38" t="s">
        <v>101</v>
      </c>
      <c r="E38">
        <v>3</v>
      </c>
    </row>
    <row r="39" spans="1:5" x14ac:dyDescent="0.25">
      <c r="A39">
        <v>6</v>
      </c>
      <c r="B39" t="s">
        <v>47</v>
      </c>
      <c r="C39">
        <v>0</v>
      </c>
      <c r="D39" t="s">
        <v>101</v>
      </c>
      <c r="E39">
        <v>3</v>
      </c>
    </row>
    <row r="40" spans="1:5" x14ac:dyDescent="0.25">
      <c r="A40">
        <v>7</v>
      </c>
      <c r="B40" t="s">
        <v>123</v>
      </c>
      <c r="C40">
        <v>0</v>
      </c>
      <c r="D40" t="s">
        <v>101</v>
      </c>
      <c r="E40">
        <v>3</v>
      </c>
    </row>
    <row r="41" spans="1:5" x14ac:dyDescent="0.25">
      <c r="A41">
        <v>8</v>
      </c>
      <c r="B41" t="s">
        <v>5</v>
      </c>
      <c r="C41">
        <v>0</v>
      </c>
      <c r="D41" t="s">
        <v>101</v>
      </c>
      <c r="E41">
        <v>3</v>
      </c>
    </row>
    <row r="42" spans="1:5" x14ac:dyDescent="0.25">
      <c r="A42">
        <v>9</v>
      </c>
      <c r="B42" t="s">
        <v>40</v>
      </c>
      <c r="C42">
        <v>1</v>
      </c>
      <c r="D42" t="s">
        <v>101</v>
      </c>
      <c r="E42">
        <v>3</v>
      </c>
    </row>
    <row r="43" spans="1:5" x14ac:dyDescent="0.25">
      <c r="A43">
        <v>10</v>
      </c>
      <c r="B43" t="s">
        <v>41</v>
      </c>
      <c r="C43">
        <v>0</v>
      </c>
      <c r="D43" t="s">
        <v>101</v>
      </c>
      <c r="E43">
        <v>3</v>
      </c>
    </row>
    <row r="44" spans="1:5" x14ac:dyDescent="0.25">
      <c r="A44">
        <v>11</v>
      </c>
      <c r="B44" t="s">
        <v>42</v>
      </c>
      <c r="C44">
        <v>2</v>
      </c>
      <c r="D44" t="s">
        <v>101</v>
      </c>
      <c r="E44">
        <v>3</v>
      </c>
    </row>
    <row r="45" spans="1:5" x14ac:dyDescent="0.25">
      <c r="A45">
        <v>12</v>
      </c>
      <c r="B45" t="s">
        <v>43</v>
      </c>
      <c r="C45">
        <v>0</v>
      </c>
      <c r="D45" t="s">
        <v>101</v>
      </c>
      <c r="E45">
        <v>3</v>
      </c>
    </row>
    <row r="46" spans="1:5" x14ac:dyDescent="0.25">
      <c r="A46">
        <v>13</v>
      </c>
      <c r="B46" t="s">
        <v>11</v>
      </c>
      <c r="C46">
        <v>0</v>
      </c>
      <c r="D46" t="s">
        <v>101</v>
      </c>
      <c r="E46">
        <v>3</v>
      </c>
    </row>
    <row r="47" spans="1:5" x14ac:dyDescent="0.25">
      <c r="A47">
        <v>14</v>
      </c>
      <c r="B47" t="s">
        <v>44</v>
      </c>
      <c r="C47">
        <v>0</v>
      </c>
      <c r="D47" t="s">
        <v>101</v>
      </c>
      <c r="E47">
        <v>3</v>
      </c>
    </row>
    <row r="48" spans="1:5" x14ac:dyDescent="0.25">
      <c r="A48">
        <v>15</v>
      </c>
      <c r="B48" t="s">
        <v>45</v>
      </c>
      <c r="C48">
        <v>0</v>
      </c>
      <c r="D48" t="s">
        <v>101</v>
      </c>
      <c r="E48">
        <v>3</v>
      </c>
    </row>
    <row r="49" spans="1:5" x14ac:dyDescent="0.25">
      <c r="A49">
        <v>16</v>
      </c>
      <c r="B49" t="s">
        <v>46</v>
      </c>
      <c r="C49">
        <v>0</v>
      </c>
      <c r="D49" t="s">
        <v>101</v>
      </c>
      <c r="E49">
        <v>3</v>
      </c>
    </row>
    <row r="50" spans="1:5" x14ac:dyDescent="0.25">
      <c r="A50">
        <v>1</v>
      </c>
      <c r="B50" t="s">
        <v>35</v>
      </c>
      <c r="C50">
        <v>19</v>
      </c>
      <c r="D50" t="s">
        <v>90</v>
      </c>
      <c r="E50">
        <v>4</v>
      </c>
    </row>
    <row r="51" spans="1:5" x14ac:dyDescent="0.25">
      <c r="A51">
        <v>2</v>
      </c>
      <c r="B51" t="s">
        <v>36</v>
      </c>
      <c r="C51">
        <v>32</v>
      </c>
      <c r="D51" t="s">
        <v>90</v>
      </c>
      <c r="E51">
        <v>4</v>
      </c>
    </row>
    <row r="52" spans="1:5" x14ac:dyDescent="0.25">
      <c r="A52">
        <v>3</v>
      </c>
      <c r="B52" t="s">
        <v>37</v>
      </c>
      <c r="C52">
        <v>4</v>
      </c>
      <c r="D52" t="s">
        <v>90</v>
      </c>
      <c r="E52">
        <v>4</v>
      </c>
    </row>
    <row r="53" spans="1:5" x14ac:dyDescent="0.25">
      <c r="A53">
        <v>4</v>
      </c>
      <c r="B53" t="s">
        <v>38</v>
      </c>
      <c r="C53">
        <v>1</v>
      </c>
      <c r="D53" t="s">
        <v>90</v>
      </c>
      <c r="E53">
        <v>4</v>
      </c>
    </row>
    <row r="54" spans="1:5" x14ac:dyDescent="0.25">
      <c r="A54">
        <v>5</v>
      </c>
      <c r="B54" t="s">
        <v>39</v>
      </c>
      <c r="C54">
        <v>0</v>
      </c>
      <c r="D54" t="s">
        <v>90</v>
      </c>
      <c r="E54">
        <v>4</v>
      </c>
    </row>
    <row r="55" spans="1:5" x14ac:dyDescent="0.25">
      <c r="A55">
        <v>6</v>
      </c>
      <c r="B55" t="s">
        <v>47</v>
      </c>
      <c r="C55">
        <v>0</v>
      </c>
      <c r="D55" t="s">
        <v>90</v>
      </c>
      <c r="E55">
        <v>4</v>
      </c>
    </row>
    <row r="56" spans="1:5" x14ac:dyDescent="0.25">
      <c r="A56">
        <v>7</v>
      </c>
      <c r="B56" t="s">
        <v>123</v>
      </c>
      <c r="C56">
        <v>0</v>
      </c>
      <c r="D56" t="s">
        <v>90</v>
      </c>
      <c r="E56">
        <v>4</v>
      </c>
    </row>
    <row r="57" spans="1:5" x14ac:dyDescent="0.25">
      <c r="A57">
        <v>8</v>
      </c>
      <c r="B57" t="s">
        <v>5</v>
      </c>
      <c r="C57">
        <v>0</v>
      </c>
      <c r="D57" t="s">
        <v>90</v>
      </c>
      <c r="E57">
        <v>4</v>
      </c>
    </row>
    <row r="58" spans="1:5" x14ac:dyDescent="0.25">
      <c r="A58">
        <v>9</v>
      </c>
      <c r="B58" t="s">
        <v>40</v>
      </c>
      <c r="C58">
        <v>0</v>
      </c>
      <c r="D58" t="s">
        <v>90</v>
      </c>
      <c r="E58">
        <v>4</v>
      </c>
    </row>
    <row r="59" spans="1:5" x14ac:dyDescent="0.25">
      <c r="A59">
        <v>10</v>
      </c>
      <c r="B59" t="s">
        <v>41</v>
      </c>
      <c r="C59">
        <v>1</v>
      </c>
      <c r="D59" t="s">
        <v>90</v>
      </c>
      <c r="E59">
        <v>4</v>
      </c>
    </row>
    <row r="60" spans="1:5" x14ac:dyDescent="0.25">
      <c r="A60">
        <v>11</v>
      </c>
      <c r="B60" t="s">
        <v>42</v>
      </c>
      <c r="C60">
        <v>17</v>
      </c>
      <c r="D60" t="s">
        <v>90</v>
      </c>
      <c r="E60">
        <v>4</v>
      </c>
    </row>
    <row r="61" spans="1:5" x14ac:dyDescent="0.25">
      <c r="A61">
        <v>12</v>
      </c>
      <c r="B61" t="s">
        <v>43</v>
      </c>
      <c r="C61">
        <v>0</v>
      </c>
      <c r="D61" t="s">
        <v>90</v>
      </c>
      <c r="E61">
        <v>4</v>
      </c>
    </row>
    <row r="62" spans="1:5" x14ac:dyDescent="0.25">
      <c r="A62">
        <v>13</v>
      </c>
      <c r="B62" t="s">
        <v>11</v>
      </c>
      <c r="C62">
        <v>0</v>
      </c>
      <c r="D62" t="s">
        <v>90</v>
      </c>
      <c r="E62">
        <v>4</v>
      </c>
    </row>
    <row r="63" spans="1:5" x14ac:dyDescent="0.25">
      <c r="A63">
        <v>14</v>
      </c>
      <c r="B63" t="s">
        <v>44</v>
      </c>
      <c r="C63">
        <v>0</v>
      </c>
      <c r="D63" t="s">
        <v>90</v>
      </c>
      <c r="E63">
        <v>4</v>
      </c>
    </row>
    <row r="64" spans="1:5" x14ac:dyDescent="0.25">
      <c r="A64">
        <v>15</v>
      </c>
      <c r="B64" t="s">
        <v>45</v>
      </c>
      <c r="C64">
        <v>0</v>
      </c>
      <c r="D64" t="s">
        <v>90</v>
      </c>
      <c r="E64">
        <v>4</v>
      </c>
    </row>
    <row r="65" spans="1:5" x14ac:dyDescent="0.25">
      <c r="A65">
        <v>16</v>
      </c>
      <c r="B65" t="s">
        <v>46</v>
      </c>
      <c r="C65">
        <v>0</v>
      </c>
      <c r="D65" t="s">
        <v>90</v>
      </c>
      <c r="E65">
        <v>4</v>
      </c>
    </row>
    <row r="66" spans="1:5" x14ac:dyDescent="0.25">
      <c r="A66">
        <v>1</v>
      </c>
      <c r="B66" t="s">
        <v>35</v>
      </c>
      <c r="C66">
        <v>12</v>
      </c>
      <c r="D66" t="s">
        <v>124</v>
      </c>
      <c r="E66">
        <v>5</v>
      </c>
    </row>
    <row r="67" spans="1:5" x14ac:dyDescent="0.25">
      <c r="A67">
        <v>2</v>
      </c>
      <c r="B67" t="s">
        <v>36</v>
      </c>
      <c r="C67">
        <v>2</v>
      </c>
      <c r="D67" t="s">
        <v>124</v>
      </c>
      <c r="E67">
        <v>5</v>
      </c>
    </row>
    <row r="68" spans="1:5" x14ac:dyDescent="0.25">
      <c r="A68">
        <v>3</v>
      </c>
      <c r="B68" t="s">
        <v>37</v>
      </c>
      <c r="C68">
        <v>0</v>
      </c>
      <c r="D68" t="s">
        <v>124</v>
      </c>
      <c r="E68">
        <v>5</v>
      </c>
    </row>
    <row r="69" spans="1:5" x14ac:dyDescent="0.25">
      <c r="A69">
        <v>4</v>
      </c>
      <c r="B69" t="s">
        <v>38</v>
      </c>
      <c r="C69">
        <v>0</v>
      </c>
      <c r="D69" t="s">
        <v>124</v>
      </c>
      <c r="E69">
        <v>5</v>
      </c>
    </row>
    <row r="70" spans="1:5" x14ac:dyDescent="0.25">
      <c r="A70">
        <v>5</v>
      </c>
      <c r="B70" t="s">
        <v>39</v>
      </c>
      <c r="C70">
        <v>0</v>
      </c>
      <c r="D70" t="s">
        <v>124</v>
      </c>
      <c r="E70">
        <v>5</v>
      </c>
    </row>
    <row r="71" spans="1:5" x14ac:dyDescent="0.25">
      <c r="A71">
        <v>6</v>
      </c>
      <c r="B71" t="s">
        <v>47</v>
      </c>
      <c r="C71">
        <v>0</v>
      </c>
      <c r="D71" t="s">
        <v>124</v>
      </c>
      <c r="E71">
        <v>5</v>
      </c>
    </row>
    <row r="72" spans="1:5" x14ac:dyDescent="0.25">
      <c r="A72">
        <v>7</v>
      </c>
      <c r="B72" t="s">
        <v>123</v>
      </c>
      <c r="C72">
        <v>0</v>
      </c>
      <c r="D72" t="s">
        <v>124</v>
      </c>
      <c r="E72">
        <v>5</v>
      </c>
    </row>
    <row r="73" spans="1:5" x14ac:dyDescent="0.25">
      <c r="A73">
        <v>8</v>
      </c>
      <c r="B73" t="s">
        <v>5</v>
      </c>
      <c r="C73">
        <v>0</v>
      </c>
      <c r="D73" t="s">
        <v>124</v>
      </c>
      <c r="E73">
        <v>5</v>
      </c>
    </row>
    <row r="74" spans="1:5" x14ac:dyDescent="0.25">
      <c r="A74">
        <v>9</v>
      </c>
      <c r="B74" t="s">
        <v>40</v>
      </c>
      <c r="C74">
        <v>1</v>
      </c>
      <c r="D74" t="s">
        <v>124</v>
      </c>
      <c r="E74">
        <v>5</v>
      </c>
    </row>
    <row r="75" spans="1:5" x14ac:dyDescent="0.25">
      <c r="A75">
        <v>10</v>
      </c>
      <c r="B75" t="s">
        <v>41</v>
      </c>
      <c r="C75">
        <v>0</v>
      </c>
      <c r="D75" t="s">
        <v>124</v>
      </c>
      <c r="E75">
        <v>5</v>
      </c>
    </row>
    <row r="76" spans="1:5" x14ac:dyDescent="0.25">
      <c r="A76">
        <v>11</v>
      </c>
      <c r="B76" t="s">
        <v>42</v>
      </c>
      <c r="C76">
        <v>14</v>
      </c>
      <c r="D76" t="s">
        <v>124</v>
      </c>
      <c r="E76">
        <v>5</v>
      </c>
    </row>
    <row r="77" spans="1:5" x14ac:dyDescent="0.25">
      <c r="A77">
        <v>12</v>
      </c>
      <c r="B77" t="s">
        <v>43</v>
      </c>
      <c r="C77">
        <v>0</v>
      </c>
      <c r="D77" t="s">
        <v>124</v>
      </c>
      <c r="E77">
        <v>5</v>
      </c>
    </row>
    <row r="78" spans="1:5" x14ac:dyDescent="0.25">
      <c r="A78">
        <v>13</v>
      </c>
      <c r="B78" t="s">
        <v>11</v>
      </c>
      <c r="C78">
        <v>0</v>
      </c>
      <c r="D78" t="s">
        <v>124</v>
      </c>
      <c r="E78">
        <v>5</v>
      </c>
    </row>
    <row r="79" spans="1:5" x14ac:dyDescent="0.25">
      <c r="A79">
        <v>14</v>
      </c>
      <c r="B79" t="s">
        <v>44</v>
      </c>
      <c r="C79">
        <v>0</v>
      </c>
      <c r="D79" t="s">
        <v>124</v>
      </c>
      <c r="E79">
        <v>5</v>
      </c>
    </row>
    <row r="80" spans="1:5" x14ac:dyDescent="0.25">
      <c r="A80">
        <v>15</v>
      </c>
      <c r="B80" t="s">
        <v>45</v>
      </c>
      <c r="C80">
        <v>0</v>
      </c>
      <c r="D80" t="s">
        <v>124</v>
      </c>
      <c r="E80">
        <v>5</v>
      </c>
    </row>
    <row r="81" spans="1:5" x14ac:dyDescent="0.25">
      <c r="A81">
        <v>16</v>
      </c>
      <c r="B81" t="s">
        <v>46</v>
      </c>
      <c r="C81">
        <v>0</v>
      </c>
      <c r="D81" t="s">
        <v>124</v>
      </c>
      <c r="E81">
        <v>5</v>
      </c>
    </row>
    <row r="82" spans="1:5" x14ac:dyDescent="0.25">
      <c r="A82">
        <v>1</v>
      </c>
      <c r="B82" t="s">
        <v>35</v>
      </c>
      <c r="C82">
        <v>0</v>
      </c>
      <c r="D82" t="s">
        <v>40</v>
      </c>
      <c r="E82">
        <v>6</v>
      </c>
    </row>
    <row r="83" spans="1:5" x14ac:dyDescent="0.25">
      <c r="A83">
        <v>2</v>
      </c>
      <c r="B83" t="s">
        <v>36</v>
      </c>
      <c r="C83">
        <v>0</v>
      </c>
      <c r="D83" t="s">
        <v>40</v>
      </c>
      <c r="E83">
        <v>6</v>
      </c>
    </row>
    <row r="84" spans="1:5" x14ac:dyDescent="0.25">
      <c r="A84">
        <v>3</v>
      </c>
      <c r="B84" t="s">
        <v>37</v>
      </c>
      <c r="C84">
        <v>0</v>
      </c>
      <c r="D84" t="s">
        <v>40</v>
      </c>
      <c r="E84">
        <v>6</v>
      </c>
    </row>
    <row r="85" spans="1:5" x14ac:dyDescent="0.25">
      <c r="A85">
        <v>4</v>
      </c>
      <c r="B85" t="s">
        <v>38</v>
      </c>
      <c r="C85">
        <v>0</v>
      </c>
      <c r="D85" t="s">
        <v>40</v>
      </c>
      <c r="E85">
        <v>6</v>
      </c>
    </row>
    <row r="86" spans="1:5" x14ac:dyDescent="0.25">
      <c r="A86">
        <v>5</v>
      </c>
      <c r="B86" t="s">
        <v>39</v>
      </c>
      <c r="C86">
        <v>0</v>
      </c>
      <c r="D86" t="s">
        <v>40</v>
      </c>
      <c r="E86">
        <v>6</v>
      </c>
    </row>
    <row r="87" spans="1:5" x14ac:dyDescent="0.25">
      <c r="A87">
        <v>6</v>
      </c>
      <c r="B87" t="s">
        <v>47</v>
      </c>
      <c r="C87">
        <v>0</v>
      </c>
      <c r="D87" t="s">
        <v>40</v>
      </c>
      <c r="E87">
        <v>6</v>
      </c>
    </row>
    <row r="88" spans="1:5" x14ac:dyDescent="0.25">
      <c r="A88">
        <v>7</v>
      </c>
      <c r="B88" t="s">
        <v>123</v>
      </c>
      <c r="C88">
        <v>0</v>
      </c>
      <c r="D88" t="s">
        <v>40</v>
      </c>
      <c r="E88">
        <v>6</v>
      </c>
    </row>
    <row r="89" spans="1:5" x14ac:dyDescent="0.25">
      <c r="A89">
        <v>8</v>
      </c>
      <c r="B89" t="s">
        <v>5</v>
      </c>
      <c r="C89">
        <v>0</v>
      </c>
      <c r="D89" t="s">
        <v>40</v>
      </c>
      <c r="E89">
        <v>6</v>
      </c>
    </row>
    <row r="90" spans="1:5" x14ac:dyDescent="0.25">
      <c r="A90">
        <v>9</v>
      </c>
      <c r="B90" t="s">
        <v>40</v>
      </c>
      <c r="C90">
        <v>0</v>
      </c>
      <c r="D90" t="s">
        <v>40</v>
      </c>
      <c r="E90">
        <v>6</v>
      </c>
    </row>
    <row r="91" spans="1:5" x14ac:dyDescent="0.25">
      <c r="A91">
        <v>10</v>
      </c>
      <c r="B91" t="s">
        <v>41</v>
      </c>
      <c r="C91">
        <v>0</v>
      </c>
      <c r="D91" t="s">
        <v>40</v>
      </c>
      <c r="E91">
        <v>6</v>
      </c>
    </row>
    <row r="92" spans="1:5" x14ac:dyDescent="0.25">
      <c r="A92">
        <v>11</v>
      </c>
      <c r="B92" t="s">
        <v>42</v>
      </c>
      <c r="C92">
        <v>0</v>
      </c>
      <c r="D92" t="s">
        <v>40</v>
      </c>
      <c r="E92">
        <v>6</v>
      </c>
    </row>
    <row r="93" spans="1:5" x14ac:dyDescent="0.25">
      <c r="A93">
        <v>12</v>
      </c>
      <c r="B93" t="s">
        <v>43</v>
      </c>
      <c r="C93">
        <v>0</v>
      </c>
      <c r="D93" t="s">
        <v>40</v>
      </c>
      <c r="E93">
        <v>6</v>
      </c>
    </row>
    <row r="94" spans="1:5" x14ac:dyDescent="0.25">
      <c r="A94">
        <v>13</v>
      </c>
      <c r="B94" t="s">
        <v>11</v>
      </c>
      <c r="C94">
        <v>0</v>
      </c>
      <c r="D94" t="s">
        <v>40</v>
      </c>
      <c r="E94">
        <v>6</v>
      </c>
    </row>
    <row r="95" spans="1:5" x14ac:dyDescent="0.25">
      <c r="A95">
        <v>14</v>
      </c>
      <c r="B95" t="s">
        <v>44</v>
      </c>
      <c r="C95">
        <v>0</v>
      </c>
      <c r="D95" t="s">
        <v>40</v>
      </c>
      <c r="E95">
        <v>6</v>
      </c>
    </row>
    <row r="96" spans="1:5" x14ac:dyDescent="0.25">
      <c r="A96">
        <v>15</v>
      </c>
      <c r="B96" t="s">
        <v>45</v>
      </c>
      <c r="C96">
        <v>0</v>
      </c>
      <c r="D96" t="s">
        <v>40</v>
      </c>
      <c r="E96">
        <v>6</v>
      </c>
    </row>
    <row r="97" spans="1:5" x14ac:dyDescent="0.25">
      <c r="A97">
        <v>16</v>
      </c>
      <c r="B97" t="s">
        <v>46</v>
      </c>
      <c r="C97">
        <v>0</v>
      </c>
      <c r="D97" t="s">
        <v>40</v>
      </c>
      <c r="E97">
        <v>6</v>
      </c>
    </row>
    <row r="98" spans="1:5" x14ac:dyDescent="0.25">
      <c r="A98">
        <v>1</v>
      </c>
      <c r="B98" t="s">
        <v>35</v>
      </c>
      <c r="C98">
        <v>0</v>
      </c>
      <c r="D98" t="s">
        <v>5</v>
      </c>
      <c r="E98">
        <v>7</v>
      </c>
    </row>
    <row r="99" spans="1:5" x14ac:dyDescent="0.25">
      <c r="A99">
        <v>2</v>
      </c>
      <c r="B99" t="s">
        <v>36</v>
      </c>
      <c r="C99">
        <v>0</v>
      </c>
      <c r="D99" t="s">
        <v>5</v>
      </c>
      <c r="E99">
        <v>7</v>
      </c>
    </row>
    <row r="100" spans="1:5" x14ac:dyDescent="0.25">
      <c r="A100">
        <v>3</v>
      </c>
      <c r="B100" t="s">
        <v>37</v>
      </c>
      <c r="C100">
        <v>0</v>
      </c>
      <c r="D100" t="s">
        <v>5</v>
      </c>
      <c r="E100">
        <v>7</v>
      </c>
    </row>
    <row r="101" spans="1:5" x14ac:dyDescent="0.25">
      <c r="A101">
        <v>4</v>
      </c>
      <c r="B101" t="s">
        <v>38</v>
      </c>
      <c r="C101">
        <v>0</v>
      </c>
      <c r="D101" t="s">
        <v>5</v>
      </c>
      <c r="E101">
        <v>7</v>
      </c>
    </row>
    <row r="102" spans="1:5" x14ac:dyDescent="0.25">
      <c r="A102">
        <v>5</v>
      </c>
      <c r="B102" t="s">
        <v>39</v>
      </c>
      <c r="C102">
        <v>0</v>
      </c>
      <c r="D102" t="s">
        <v>5</v>
      </c>
      <c r="E102">
        <v>7</v>
      </c>
    </row>
    <row r="103" spans="1:5" x14ac:dyDescent="0.25">
      <c r="A103">
        <v>6</v>
      </c>
      <c r="B103" t="s">
        <v>47</v>
      </c>
      <c r="C103">
        <v>0</v>
      </c>
      <c r="D103" t="s">
        <v>5</v>
      </c>
      <c r="E103">
        <v>7</v>
      </c>
    </row>
    <row r="104" spans="1:5" x14ac:dyDescent="0.25">
      <c r="A104">
        <v>7</v>
      </c>
      <c r="B104" t="s">
        <v>123</v>
      </c>
      <c r="C104">
        <v>0</v>
      </c>
      <c r="D104" t="s">
        <v>5</v>
      </c>
      <c r="E104">
        <v>7</v>
      </c>
    </row>
    <row r="105" spans="1:5" x14ac:dyDescent="0.25">
      <c r="A105">
        <v>8</v>
      </c>
      <c r="B105" t="s">
        <v>5</v>
      </c>
      <c r="C105">
        <v>2</v>
      </c>
      <c r="D105" t="s">
        <v>5</v>
      </c>
      <c r="E105">
        <v>7</v>
      </c>
    </row>
    <row r="106" spans="1:5" x14ac:dyDescent="0.25">
      <c r="A106">
        <v>9</v>
      </c>
      <c r="B106" t="s">
        <v>40</v>
      </c>
      <c r="C106">
        <v>0</v>
      </c>
      <c r="D106" t="s">
        <v>5</v>
      </c>
      <c r="E106">
        <v>7</v>
      </c>
    </row>
    <row r="107" spans="1:5" x14ac:dyDescent="0.25">
      <c r="A107">
        <v>10</v>
      </c>
      <c r="B107" t="s">
        <v>41</v>
      </c>
      <c r="C107">
        <v>0</v>
      </c>
      <c r="D107" t="s">
        <v>5</v>
      </c>
      <c r="E107">
        <v>7</v>
      </c>
    </row>
    <row r="108" spans="1:5" x14ac:dyDescent="0.25">
      <c r="A108">
        <v>11</v>
      </c>
      <c r="B108" t="s">
        <v>42</v>
      </c>
      <c r="C108">
        <v>0</v>
      </c>
      <c r="D108" t="s">
        <v>5</v>
      </c>
      <c r="E108">
        <v>7</v>
      </c>
    </row>
    <row r="109" spans="1:5" x14ac:dyDescent="0.25">
      <c r="A109">
        <v>12</v>
      </c>
      <c r="B109" t="s">
        <v>43</v>
      </c>
      <c r="C109">
        <v>0</v>
      </c>
      <c r="D109" t="s">
        <v>5</v>
      </c>
      <c r="E109">
        <v>7</v>
      </c>
    </row>
    <row r="110" spans="1:5" x14ac:dyDescent="0.25">
      <c r="A110">
        <v>13</v>
      </c>
      <c r="B110" t="s">
        <v>11</v>
      </c>
      <c r="C110">
        <v>0</v>
      </c>
      <c r="D110" t="s">
        <v>5</v>
      </c>
      <c r="E110">
        <v>7</v>
      </c>
    </row>
    <row r="111" spans="1:5" x14ac:dyDescent="0.25">
      <c r="A111">
        <v>14</v>
      </c>
      <c r="B111" t="s">
        <v>44</v>
      </c>
      <c r="C111">
        <v>0</v>
      </c>
      <c r="D111" t="s">
        <v>5</v>
      </c>
      <c r="E111">
        <v>7</v>
      </c>
    </row>
    <row r="112" spans="1:5" x14ac:dyDescent="0.25">
      <c r="A112">
        <v>15</v>
      </c>
      <c r="B112" t="s">
        <v>45</v>
      </c>
      <c r="C112">
        <v>0</v>
      </c>
      <c r="D112" t="s">
        <v>5</v>
      </c>
      <c r="E112">
        <v>7</v>
      </c>
    </row>
    <row r="113" spans="1:5" x14ac:dyDescent="0.25">
      <c r="A113">
        <v>16</v>
      </c>
      <c r="B113" t="s">
        <v>46</v>
      </c>
      <c r="C113">
        <v>0</v>
      </c>
      <c r="D113" t="s">
        <v>5</v>
      </c>
      <c r="E113">
        <v>7</v>
      </c>
    </row>
    <row r="114" spans="1:5" x14ac:dyDescent="0.25">
      <c r="A114">
        <v>1</v>
      </c>
      <c r="B114" t="s">
        <v>35</v>
      </c>
      <c r="C114">
        <v>608</v>
      </c>
      <c r="D114" t="s">
        <v>89</v>
      </c>
      <c r="E114">
        <v>8</v>
      </c>
    </row>
    <row r="115" spans="1:5" x14ac:dyDescent="0.25">
      <c r="A115">
        <v>2</v>
      </c>
      <c r="B115" t="s">
        <v>36</v>
      </c>
      <c r="C115">
        <v>119</v>
      </c>
      <c r="D115" t="s">
        <v>89</v>
      </c>
      <c r="E115">
        <v>8</v>
      </c>
    </row>
    <row r="116" spans="1:5" x14ac:dyDescent="0.25">
      <c r="A116">
        <v>3</v>
      </c>
      <c r="B116" t="s">
        <v>37</v>
      </c>
      <c r="C116">
        <v>39</v>
      </c>
      <c r="D116" t="s">
        <v>89</v>
      </c>
      <c r="E116">
        <v>8</v>
      </c>
    </row>
    <row r="117" spans="1:5" x14ac:dyDescent="0.25">
      <c r="A117">
        <v>4</v>
      </c>
      <c r="B117" t="s">
        <v>38</v>
      </c>
      <c r="C117">
        <v>2</v>
      </c>
      <c r="D117" t="s">
        <v>89</v>
      </c>
      <c r="E117">
        <v>8</v>
      </c>
    </row>
    <row r="118" spans="1:5" x14ac:dyDescent="0.25">
      <c r="A118">
        <v>5</v>
      </c>
      <c r="B118" t="s">
        <v>39</v>
      </c>
      <c r="C118">
        <v>0</v>
      </c>
      <c r="D118" t="s">
        <v>89</v>
      </c>
      <c r="E118">
        <v>8</v>
      </c>
    </row>
    <row r="119" spans="1:5" x14ac:dyDescent="0.25">
      <c r="A119">
        <v>6</v>
      </c>
      <c r="B119" t="s">
        <v>47</v>
      </c>
      <c r="C119">
        <v>1</v>
      </c>
      <c r="D119" t="s">
        <v>89</v>
      </c>
      <c r="E119">
        <v>8</v>
      </c>
    </row>
    <row r="120" spans="1:5" x14ac:dyDescent="0.25">
      <c r="A120">
        <v>7</v>
      </c>
      <c r="B120" t="s">
        <v>123</v>
      </c>
      <c r="C120">
        <v>0</v>
      </c>
      <c r="D120" t="s">
        <v>89</v>
      </c>
      <c r="E120">
        <v>8</v>
      </c>
    </row>
    <row r="121" spans="1:5" x14ac:dyDescent="0.25">
      <c r="A121" s="2">
        <v>8</v>
      </c>
      <c r="B121" s="2" t="s">
        <v>5</v>
      </c>
      <c r="C121" s="2">
        <v>4</v>
      </c>
      <c r="D121" s="2" t="s">
        <v>89</v>
      </c>
      <c r="E121" s="2">
        <v>8</v>
      </c>
    </row>
    <row r="122" spans="1:5" x14ac:dyDescent="0.25">
      <c r="A122" s="2">
        <v>9</v>
      </c>
      <c r="B122" s="2" t="s">
        <v>40</v>
      </c>
      <c r="C122" s="2">
        <v>3</v>
      </c>
      <c r="D122" s="2" t="s">
        <v>89</v>
      </c>
      <c r="E122" s="2">
        <v>8</v>
      </c>
    </row>
    <row r="123" spans="1:5" x14ac:dyDescent="0.25">
      <c r="A123" s="2">
        <v>10</v>
      </c>
      <c r="B123" s="2" t="s">
        <v>41</v>
      </c>
      <c r="C123" s="2">
        <v>9</v>
      </c>
      <c r="D123" s="2" t="s">
        <v>89</v>
      </c>
      <c r="E123" s="2">
        <v>8</v>
      </c>
    </row>
    <row r="124" spans="1:5" x14ac:dyDescent="0.25">
      <c r="A124" s="2">
        <v>11</v>
      </c>
      <c r="B124" s="2" t="s">
        <v>42</v>
      </c>
      <c r="C124" s="2">
        <v>327</v>
      </c>
      <c r="D124" s="2" t="s">
        <v>89</v>
      </c>
      <c r="E124" s="2">
        <v>8</v>
      </c>
    </row>
    <row r="125" spans="1:5" x14ac:dyDescent="0.25">
      <c r="A125" s="2">
        <v>12</v>
      </c>
      <c r="B125" s="2" t="s">
        <v>43</v>
      </c>
      <c r="C125" s="2">
        <v>0</v>
      </c>
      <c r="D125" s="2" t="s">
        <v>89</v>
      </c>
      <c r="E125" s="2">
        <v>8</v>
      </c>
    </row>
    <row r="126" spans="1:5" x14ac:dyDescent="0.25">
      <c r="A126" s="2">
        <v>13</v>
      </c>
      <c r="B126" s="2" t="s">
        <v>11</v>
      </c>
      <c r="C126" s="2">
        <v>0</v>
      </c>
      <c r="D126" s="2" t="s">
        <v>89</v>
      </c>
      <c r="E126" s="2">
        <v>8</v>
      </c>
    </row>
    <row r="127" spans="1:5" x14ac:dyDescent="0.25">
      <c r="A127" s="2">
        <v>14</v>
      </c>
      <c r="B127" s="2" t="s">
        <v>44</v>
      </c>
      <c r="C127" s="2">
        <v>5</v>
      </c>
      <c r="D127" s="2" t="s">
        <v>89</v>
      </c>
      <c r="E127" s="2">
        <v>8</v>
      </c>
    </row>
    <row r="128" spans="1:5" x14ac:dyDescent="0.25">
      <c r="A128" s="2">
        <v>15</v>
      </c>
      <c r="B128" s="2" t="s">
        <v>45</v>
      </c>
      <c r="C128" s="2">
        <v>1</v>
      </c>
      <c r="D128" s="2" t="s">
        <v>89</v>
      </c>
      <c r="E128" s="2">
        <v>8</v>
      </c>
    </row>
    <row r="129" spans="1:5" x14ac:dyDescent="0.25">
      <c r="A129" s="2">
        <v>16</v>
      </c>
      <c r="B129" s="2" t="s">
        <v>46</v>
      </c>
      <c r="C129" s="2">
        <v>12</v>
      </c>
      <c r="D129" s="2" t="s">
        <v>89</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102</v>
      </c>
      <c r="B1" t="s">
        <v>107</v>
      </c>
      <c r="C1" t="s">
        <v>3</v>
      </c>
      <c r="D1" t="s">
        <v>117</v>
      </c>
    </row>
    <row r="2" spans="1:4" x14ac:dyDescent="0.25">
      <c r="A2">
        <v>1</v>
      </c>
      <c r="B2">
        <v>29</v>
      </c>
      <c r="C2" t="s">
        <v>91</v>
      </c>
      <c r="D2" t="s">
        <v>4</v>
      </c>
    </row>
    <row r="3" spans="1:4" x14ac:dyDescent="0.25">
      <c r="A3">
        <v>2</v>
      </c>
      <c r="B3">
        <v>16</v>
      </c>
      <c r="C3" t="s">
        <v>91</v>
      </c>
      <c r="D3" t="s">
        <v>92</v>
      </c>
    </row>
    <row r="4" spans="1:4" x14ac:dyDescent="0.25">
      <c r="A4">
        <v>3</v>
      </c>
      <c r="B4">
        <v>1</v>
      </c>
      <c r="C4" t="s">
        <v>91</v>
      </c>
      <c r="D4" t="s">
        <v>93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102</v>
      </c>
      <c r="B1" t="s">
        <v>138</v>
      </c>
      <c r="C1" t="s">
        <v>107</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86</v>
      </c>
      <c r="C5">
        <v>97</v>
      </c>
    </row>
    <row r="6" spans="1:3" x14ac:dyDescent="0.25">
      <c r="A6">
        <v>5</v>
      </c>
      <c r="B6" t="s">
        <v>87</v>
      </c>
      <c r="C6">
        <v>0</v>
      </c>
    </row>
    <row r="7" spans="1:3" x14ac:dyDescent="0.25">
      <c r="A7">
        <v>6</v>
      </c>
      <c r="B7" t="s">
        <v>139</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88</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102</v>
      </c>
      <c r="B1" t="s">
        <v>134</v>
      </c>
      <c r="C1" t="s">
        <v>31</v>
      </c>
      <c r="D1" t="s">
        <v>135</v>
      </c>
    </row>
    <row r="2" spans="1:4" x14ac:dyDescent="0.25">
      <c r="A2">
        <v>1</v>
      </c>
      <c r="B2" t="s">
        <v>136</v>
      </c>
      <c r="C2">
        <v>73335</v>
      </c>
      <c r="D2">
        <v>81022</v>
      </c>
    </row>
    <row r="3" spans="1:4" x14ac:dyDescent="0.25">
      <c r="A3">
        <v>2</v>
      </c>
      <c r="B3" t="s">
        <v>137</v>
      </c>
      <c r="C3">
        <v>2878</v>
      </c>
      <c r="D3">
        <v>2606</v>
      </c>
    </row>
    <row r="4" spans="1:4" x14ac:dyDescent="0.25">
      <c r="A4">
        <v>3</v>
      </c>
      <c r="B4" t="s">
        <v>22</v>
      </c>
      <c r="C4">
        <v>578</v>
      </c>
      <c r="D4">
        <v>509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102</v>
      </c>
      <c r="B1" t="s">
        <v>103</v>
      </c>
      <c r="C1" t="s">
        <v>104</v>
      </c>
      <c r="D1" t="s">
        <v>105</v>
      </c>
      <c r="E1" t="s">
        <v>106</v>
      </c>
      <c r="F1" t="s">
        <v>107</v>
      </c>
      <c r="G1" t="s">
        <v>108</v>
      </c>
    </row>
    <row r="2" spans="1:7" x14ac:dyDescent="0.25">
      <c r="A2">
        <v>1</v>
      </c>
      <c r="B2" t="s">
        <v>130</v>
      </c>
      <c r="C2" t="s">
        <v>32</v>
      </c>
      <c r="D2" t="s">
        <v>31</v>
      </c>
      <c r="E2">
        <v>1</v>
      </c>
      <c r="F2">
        <v>167</v>
      </c>
      <c r="G2">
        <v>1</v>
      </c>
    </row>
    <row r="3" spans="1:7" x14ac:dyDescent="0.25">
      <c r="A3">
        <v>2</v>
      </c>
      <c r="B3" t="s">
        <v>129</v>
      </c>
      <c r="C3" t="s">
        <v>32</v>
      </c>
      <c r="D3" t="s">
        <v>31</v>
      </c>
      <c r="E3">
        <v>1</v>
      </c>
      <c r="F3">
        <v>86</v>
      </c>
      <c r="G3">
        <v>1</v>
      </c>
    </row>
    <row r="4" spans="1:7" x14ac:dyDescent="0.25">
      <c r="A4">
        <v>3</v>
      </c>
      <c r="B4" t="s">
        <v>147</v>
      </c>
      <c r="C4" t="s">
        <v>32</v>
      </c>
      <c r="D4" t="s">
        <v>31</v>
      </c>
      <c r="E4">
        <v>1</v>
      </c>
      <c r="F4">
        <v>9</v>
      </c>
      <c r="G4">
        <v>1</v>
      </c>
    </row>
    <row r="5" spans="1:7" x14ac:dyDescent="0.25">
      <c r="A5">
        <v>4</v>
      </c>
      <c r="B5" t="s">
        <v>148</v>
      </c>
      <c r="C5" t="s">
        <v>32</v>
      </c>
      <c r="D5" t="s">
        <v>31</v>
      </c>
      <c r="E5">
        <v>1</v>
      </c>
      <c r="F5">
        <v>6</v>
      </c>
      <c r="G5">
        <v>1</v>
      </c>
    </row>
    <row r="6" spans="1:7" x14ac:dyDescent="0.25">
      <c r="A6">
        <v>5</v>
      </c>
      <c r="B6" t="s">
        <v>156</v>
      </c>
      <c r="C6" t="s">
        <v>32</v>
      </c>
      <c r="D6" t="s">
        <v>31</v>
      </c>
      <c r="E6">
        <v>1</v>
      </c>
      <c r="F6">
        <v>8</v>
      </c>
      <c r="G6">
        <v>1</v>
      </c>
    </row>
    <row r="7" spans="1:7" x14ac:dyDescent="0.25">
      <c r="A7">
        <v>6</v>
      </c>
      <c r="B7" t="s">
        <v>109</v>
      </c>
      <c r="C7" t="s">
        <v>32</v>
      </c>
      <c r="D7" t="s">
        <v>31</v>
      </c>
      <c r="E7">
        <v>1</v>
      </c>
      <c r="F7">
        <v>37</v>
      </c>
      <c r="G7">
        <v>1</v>
      </c>
    </row>
    <row r="8" spans="1:7" x14ac:dyDescent="0.25">
      <c r="A8">
        <v>1</v>
      </c>
      <c r="B8" t="s">
        <v>130</v>
      </c>
      <c r="C8" t="s">
        <v>32</v>
      </c>
      <c r="D8" t="s">
        <v>10</v>
      </c>
      <c r="E8">
        <v>2</v>
      </c>
      <c r="F8">
        <v>446</v>
      </c>
      <c r="G8">
        <v>1</v>
      </c>
    </row>
    <row r="9" spans="1:7" x14ac:dyDescent="0.25">
      <c r="A9">
        <v>2</v>
      </c>
      <c r="B9" t="s">
        <v>129</v>
      </c>
      <c r="C9" t="s">
        <v>32</v>
      </c>
      <c r="D9" t="s">
        <v>10</v>
      </c>
      <c r="E9">
        <v>2</v>
      </c>
      <c r="F9">
        <v>155</v>
      </c>
      <c r="G9">
        <v>1</v>
      </c>
    </row>
    <row r="10" spans="1:7" x14ac:dyDescent="0.25">
      <c r="A10">
        <v>3</v>
      </c>
      <c r="B10" t="s">
        <v>147</v>
      </c>
      <c r="C10" t="s">
        <v>32</v>
      </c>
      <c r="D10" t="s">
        <v>10</v>
      </c>
      <c r="E10">
        <v>2</v>
      </c>
      <c r="F10">
        <v>25</v>
      </c>
      <c r="G10">
        <v>1</v>
      </c>
    </row>
    <row r="11" spans="1:7" x14ac:dyDescent="0.25">
      <c r="A11">
        <v>4</v>
      </c>
      <c r="B11" t="s">
        <v>148</v>
      </c>
      <c r="C11" t="s">
        <v>32</v>
      </c>
      <c r="D11" t="s">
        <v>10</v>
      </c>
      <c r="E11">
        <v>2</v>
      </c>
      <c r="F11">
        <v>18</v>
      </c>
      <c r="G11">
        <v>1</v>
      </c>
    </row>
    <row r="12" spans="1:7" x14ac:dyDescent="0.25">
      <c r="A12">
        <v>5</v>
      </c>
      <c r="B12" t="s">
        <v>156</v>
      </c>
      <c r="C12" t="s">
        <v>32</v>
      </c>
      <c r="D12" t="s">
        <v>10</v>
      </c>
      <c r="E12">
        <v>2</v>
      </c>
      <c r="F12">
        <v>10</v>
      </c>
      <c r="G12">
        <v>1</v>
      </c>
    </row>
    <row r="13" spans="1:7" x14ac:dyDescent="0.25">
      <c r="A13">
        <v>6</v>
      </c>
      <c r="B13" t="s">
        <v>109</v>
      </c>
      <c r="C13" t="s">
        <v>32</v>
      </c>
      <c r="D13" t="s">
        <v>10</v>
      </c>
      <c r="E13">
        <v>2</v>
      </c>
      <c r="F13">
        <v>47</v>
      </c>
      <c r="G13">
        <v>1</v>
      </c>
    </row>
    <row r="14" spans="1:7" x14ac:dyDescent="0.25">
      <c r="A14">
        <v>1</v>
      </c>
      <c r="B14" t="s">
        <v>130</v>
      </c>
      <c r="C14" t="s">
        <v>33</v>
      </c>
      <c r="D14" t="s">
        <v>31</v>
      </c>
      <c r="E14">
        <v>1</v>
      </c>
      <c r="F14">
        <v>18</v>
      </c>
      <c r="G14">
        <v>2</v>
      </c>
    </row>
    <row r="15" spans="1:7" x14ac:dyDescent="0.25">
      <c r="A15">
        <v>2</v>
      </c>
      <c r="B15" t="s">
        <v>129</v>
      </c>
      <c r="C15" t="s">
        <v>33</v>
      </c>
      <c r="D15" t="s">
        <v>31</v>
      </c>
      <c r="E15">
        <v>1</v>
      </c>
      <c r="F15">
        <v>25</v>
      </c>
      <c r="G15">
        <v>2</v>
      </c>
    </row>
    <row r="16" spans="1:7" x14ac:dyDescent="0.25">
      <c r="A16">
        <v>3</v>
      </c>
      <c r="B16" t="s">
        <v>147</v>
      </c>
      <c r="C16" t="s">
        <v>33</v>
      </c>
      <c r="D16" t="s">
        <v>31</v>
      </c>
      <c r="E16">
        <v>1</v>
      </c>
      <c r="F16">
        <v>2</v>
      </c>
      <c r="G16">
        <v>2</v>
      </c>
    </row>
    <row r="17" spans="1:7" x14ac:dyDescent="0.25">
      <c r="A17">
        <v>4</v>
      </c>
      <c r="B17" t="s">
        <v>148</v>
      </c>
      <c r="C17" t="s">
        <v>33</v>
      </c>
      <c r="D17" t="s">
        <v>31</v>
      </c>
      <c r="E17">
        <v>1</v>
      </c>
      <c r="F17">
        <v>0</v>
      </c>
      <c r="G17">
        <v>2</v>
      </c>
    </row>
    <row r="18" spans="1:7" x14ac:dyDescent="0.25">
      <c r="A18">
        <v>5</v>
      </c>
      <c r="B18" t="s">
        <v>156</v>
      </c>
      <c r="C18" t="s">
        <v>33</v>
      </c>
      <c r="D18" t="s">
        <v>31</v>
      </c>
      <c r="E18">
        <v>1</v>
      </c>
      <c r="F18">
        <v>0</v>
      </c>
      <c r="G18">
        <v>2</v>
      </c>
    </row>
    <row r="19" spans="1:7" x14ac:dyDescent="0.25">
      <c r="A19">
        <v>6</v>
      </c>
      <c r="B19" t="s">
        <v>109</v>
      </c>
      <c r="C19" t="s">
        <v>33</v>
      </c>
      <c r="D19" t="s">
        <v>31</v>
      </c>
      <c r="E19">
        <v>1</v>
      </c>
      <c r="F19">
        <v>5</v>
      </c>
      <c r="G19">
        <v>2</v>
      </c>
    </row>
    <row r="20" spans="1:7" x14ac:dyDescent="0.25">
      <c r="A20">
        <v>1</v>
      </c>
      <c r="B20" t="s">
        <v>130</v>
      </c>
      <c r="C20" t="s">
        <v>33</v>
      </c>
      <c r="D20" t="s">
        <v>10</v>
      </c>
      <c r="E20">
        <v>2</v>
      </c>
      <c r="F20">
        <v>53</v>
      </c>
      <c r="G20">
        <v>2</v>
      </c>
    </row>
    <row r="21" spans="1:7" x14ac:dyDescent="0.25">
      <c r="A21">
        <v>2</v>
      </c>
      <c r="B21" t="s">
        <v>129</v>
      </c>
      <c r="C21" t="s">
        <v>33</v>
      </c>
      <c r="D21" t="s">
        <v>10</v>
      </c>
      <c r="E21">
        <v>2</v>
      </c>
      <c r="F21">
        <v>50</v>
      </c>
      <c r="G21">
        <v>2</v>
      </c>
    </row>
    <row r="22" spans="1:7" x14ac:dyDescent="0.25">
      <c r="A22">
        <v>3</v>
      </c>
      <c r="B22" t="s">
        <v>147</v>
      </c>
      <c r="C22" t="s">
        <v>33</v>
      </c>
      <c r="D22" t="s">
        <v>10</v>
      </c>
      <c r="E22">
        <v>2</v>
      </c>
      <c r="F22">
        <v>2</v>
      </c>
      <c r="G22">
        <v>2</v>
      </c>
    </row>
    <row r="23" spans="1:7" x14ac:dyDescent="0.25">
      <c r="A23">
        <v>4</v>
      </c>
      <c r="B23" t="s">
        <v>148</v>
      </c>
      <c r="C23" t="s">
        <v>33</v>
      </c>
      <c r="D23" t="s">
        <v>10</v>
      </c>
      <c r="E23">
        <v>2</v>
      </c>
      <c r="F23">
        <v>0</v>
      </c>
      <c r="G23">
        <v>2</v>
      </c>
    </row>
    <row r="24" spans="1:7" x14ac:dyDescent="0.25">
      <c r="A24">
        <v>5</v>
      </c>
      <c r="B24" t="s">
        <v>156</v>
      </c>
      <c r="C24" t="s">
        <v>33</v>
      </c>
      <c r="D24" t="s">
        <v>10</v>
      </c>
      <c r="E24">
        <v>2</v>
      </c>
      <c r="F24">
        <v>0</v>
      </c>
      <c r="G24">
        <v>2</v>
      </c>
    </row>
    <row r="25" spans="1:7" x14ac:dyDescent="0.25">
      <c r="A25">
        <v>6</v>
      </c>
      <c r="B25" t="s">
        <v>109</v>
      </c>
      <c r="C25" t="s">
        <v>33</v>
      </c>
      <c r="D25" t="s">
        <v>10</v>
      </c>
      <c r="E25">
        <v>2</v>
      </c>
      <c r="F25">
        <v>5</v>
      </c>
      <c r="G25">
        <v>2</v>
      </c>
    </row>
    <row r="26" spans="1:7" x14ac:dyDescent="0.25">
      <c r="A26">
        <v>1</v>
      </c>
      <c r="B26" t="s">
        <v>130</v>
      </c>
      <c r="C26" t="s">
        <v>110</v>
      </c>
      <c r="D26" t="s">
        <v>31</v>
      </c>
      <c r="E26">
        <v>1</v>
      </c>
      <c r="F26">
        <v>9</v>
      </c>
      <c r="G26">
        <v>3</v>
      </c>
    </row>
    <row r="27" spans="1:7" x14ac:dyDescent="0.25">
      <c r="A27">
        <v>2</v>
      </c>
      <c r="B27" t="s">
        <v>129</v>
      </c>
      <c r="C27" t="s">
        <v>110</v>
      </c>
      <c r="D27" t="s">
        <v>31</v>
      </c>
      <c r="E27">
        <v>1</v>
      </c>
      <c r="F27">
        <v>7</v>
      </c>
      <c r="G27">
        <v>3</v>
      </c>
    </row>
    <row r="28" spans="1:7" x14ac:dyDescent="0.25">
      <c r="A28">
        <v>3</v>
      </c>
      <c r="B28" t="s">
        <v>147</v>
      </c>
      <c r="C28" t="s">
        <v>110</v>
      </c>
      <c r="D28" t="s">
        <v>31</v>
      </c>
      <c r="E28">
        <v>1</v>
      </c>
      <c r="F28">
        <v>6</v>
      </c>
      <c r="G28">
        <v>3</v>
      </c>
    </row>
    <row r="29" spans="1:7" x14ac:dyDescent="0.25">
      <c r="A29">
        <v>4</v>
      </c>
      <c r="B29" t="s">
        <v>148</v>
      </c>
      <c r="C29" t="s">
        <v>110</v>
      </c>
      <c r="D29" t="s">
        <v>31</v>
      </c>
      <c r="E29">
        <v>1</v>
      </c>
      <c r="F29">
        <v>1</v>
      </c>
      <c r="G29">
        <v>3</v>
      </c>
    </row>
    <row r="30" spans="1:7" x14ac:dyDescent="0.25">
      <c r="A30">
        <v>5</v>
      </c>
      <c r="B30" t="s">
        <v>156</v>
      </c>
      <c r="C30" t="s">
        <v>110</v>
      </c>
      <c r="D30" t="s">
        <v>31</v>
      </c>
      <c r="E30">
        <v>1</v>
      </c>
      <c r="F30">
        <v>0</v>
      </c>
      <c r="G30">
        <v>3</v>
      </c>
    </row>
    <row r="31" spans="1:7" x14ac:dyDescent="0.25">
      <c r="A31">
        <v>6</v>
      </c>
      <c r="B31" t="s">
        <v>109</v>
      </c>
      <c r="C31" t="s">
        <v>110</v>
      </c>
      <c r="D31" t="s">
        <v>31</v>
      </c>
      <c r="E31">
        <v>1</v>
      </c>
      <c r="F31">
        <v>5</v>
      </c>
      <c r="G31">
        <v>3</v>
      </c>
    </row>
    <row r="32" spans="1:7" x14ac:dyDescent="0.25">
      <c r="A32">
        <v>1</v>
      </c>
      <c r="B32" t="s">
        <v>130</v>
      </c>
      <c r="C32" t="s">
        <v>110</v>
      </c>
      <c r="D32" t="s">
        <v>10</v>
      </c>
      <c r="E32">
        <v>2</v>
      </c>
      <c r="F32">
        <v>16</v>
      </c>
      <c r="G32">
        <v>3</v>
      </c>
    </row>
    <row r="33" spans="1:7" x14ac:dyDescent="0.25">
      <c r="A33">
        <v>2</v>
      </c>
      <c r="B33" t="s">
        <v>129</v>
      </c>
      <c r="C33" t="s">
        <v>110</v>
      </c>
      <c r="D33" t="s">
        <v>10</v>
      </c>
      <c r="E33">
        <v>2</v>
      </c>
      <c r="F33">
        <v>14</v>
      </c>
      <c r="G33">
        <v>3</v>
      </c>
    </row>
    <row r="34" spans="1:7" x14ac:dyDescent="0.25">
      <c r="A34">
        <v>3</v>
      </c>
      <c r="B34" t="s">
        <v>147</v>
      </c>
      <c r="C34" t="s">
        <v>110</v>
      </c>
      <c r="D34" t="s">
        <v>10</v>
      </c>
      <c r="E34">
        <v>2</v>
      </c>
      <c r="F34">
        <v>12</v>
      </c>
      <c r="G34">
        <v>3</v>
      </c>
    </row>
    <row r="35" spans="1:7" x14ac:dyDescent="0.25">
      <c r="A35">
        <v>4</v>
      </c>
      <c r="B35" t="s">
        <v>148</v>
      </c>
      <c r="C35" t="s">
        <v>110</v>
      </c>
      <c r="D35" t="s">
        <v>10</v>
      </c>
      <c r="E35">
        <v>2</v>
      </c>
      <c r="F35">
        <v>1</v>
      </c>
      <c r="G35">
        <v>3</v>
      </c>
    </row>
    <row r="36" spans="1:7" x14ac:dyDescent="0.25">
      <c r="A36">
        <v>5</v>
      </c>
      <c r="B36" t="s">
        <v>156</v>
      </c>
      <c r="C36" t="s">
        <v>110</v>
      </c>
      <c r="D36" t="s">
        <v>10</v>
      </c>
      <c r="E36">
        <v>2</v>
      </c>
      <c r="F36">
        <v>0</v>
      </c>
      <c r="G36">
        <v>3</v>
      </c>
    </row>
    <row r="37" spans="1:7" x14ac:dyDescent="0.25">
      <c r="A37">
        <v>6</v>
      </c>
      <c r="B37" t="s">
        <v>109</v>
      </c>
      <c r="C37" t="s">
        <v>110</v>
      </c>
      <c r="D37" t="s">
        <v>10</v>
      </c>
      <c r="E37">
        <v>2</v>
      </c>
      <c r="F37">
        <v>8</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102</v>
      </c>
      <c r="B1" t="s">
        <v>103</v>
      </c>
      <c r="C1" t="s">
        <v>104</v>
      </c>
      <c r="D1" t="s">
        <v>105</v>
      </c>
      <c r="E1" t="s">
        <v>106</v>
      </c>
      <c r="F1" t="s">
        <v>107</v>
      </c>
      <c r="G1" t="s">
        <v>108</v>
      </c>
    </row>
    <row r="2" spans="1:7" x14ac:dyDescent="0.25">
      <c r="A2">
        <v>1</v>
      </c>
      <c r="B2" t="s">
        <v>130</v>
      </c>
      <c r="C2" t="s">
        <v>32</v>
      </c>
      <c r="D2" t="s">
        <v>31</v>
      </c>
      <c r="E2">
        <v>1</v>
      </c>
      <c r="F2">
        <v>667</v>
      </c>
      <c r="G2">
        <v>1</v>
      </c>
    </row>
    <row r="3" spans="1:7" x14ac:dyDescent="0.25">
      <c r="A3">
        <v>2</v>
      </c>
      <c r="B3" t="s">
        <v>129</v>
      </c>
      <c r="C3" t="s">
        <v>32</v>
      </c>
      <c r="D3" t="s">
        <v>31</v>
      </c>
      <c r="E3">
        <v>1</v>
      </c>
      <c r="F3">
        <v>598</v>
      </c>
      <c r="G3">
        <v>1</v>
      </c>
    </row>
    <row r="4" spans="1:7" x14ac:dyDescent="0.25">
      <c r="A4">
        <v>3</v>
      </c>
      <c r="B4" t="s">
        <v>147</v>
      </c>
      <c r="C4" t="s">
        <v>32</v>
      </c>
      <c r="D4" t="s">
        <v>31</v>
      </c>
      <c r="E4">
        <v>1</v>
      </c>
      <c r="F4">
        <v>53</v>
      </c>
      <c r="G4">
        <v>1</v>
      </c>
    </row>
    <row r="5" spans="1:7" x14ac:dyDescent="0.25">
      <c r="A5">
        <v>4</v>
      </c>
      <c r="B5" t="s">
        <v>148</v>
      </c>
      <c r="C5" t="s">
        <v>32</v>
      </c>
      <c r="D5" t="s">
        <v>31</v>
      </c>
      <c r="E5">
        <v>1</v>
      </c>
      <c r="F5">
        <v>41</v>
      </c>
      <c r="G5">
        <v>1</v>
      </c>
    </row>
    <row r="6" spans="1:7" x14ac:dyDescent="0.25">
      <c r="A6">
        <v>5</v>
      </c>
      <c r="B6" t="s">
        <v>156</v>
      </c>
      <c r="C6" t="s">
        <v>32</v>
      </c>
      <c r="D6" t="s">
        <v>31</v>
      </c>
      <c r="E6">
        <v>1</v>
      </c>
      <c r="F6">
        <v>44</v>
      </c>
      <c r="G6">
        <v>1</v>
      </c>
    </row>
    <row r="7" spans="1:7" x14ac:dyDescent="0.25">
      <c r="A7">
        <v>6</v>
      </c>
      <c r="B7" t="s">
        <v>109</v>
      </c>
      <c r="C7" t="s">
        <v>32</v>
      </c>
      <c r="D7" t="s">
        <v>31</v>
      </c>
      <c r="E7">
        <v>1</v>
      </c>
      <c r="F7">
        <v>172</v>
      </c>
      <c r="G7">
        <v>1</v>
      </c>
    </row>
    <row r="8" spans="1:7" x14ac:dyDescent="0.25">
      <c r="A8">
        <v>1</v>
      </c>
      <c r="B8" t="s">
        <v>130</v>
      </c>
      <c r="C8" t="s">
        <v>32</v>
      </c>
      <c r="D8" t="s">
        <v>10</v>
      </c>
      <c r="E8">
        <v>2</v>
      </c>
      <c r="F8">
        <v>1712</v>
      </c>
      <c r="G8">
        <v>1</v>
      </c>
    </row>
    <row r="9" spans="1:7" x14ac:dyDescent="0.25">
      <c r="A9">
        <v>2</v>
      </c>
      <c r="B9" t="s">
        <v>129</v>
      </c>
      <c r="C9" t="s">
        <v>32</v>
      </c>
      <c r="D9" t="s">
        <v>10</v>
      </c>
      <c r="E9">
        <v>2</v>
      </c>
      <c r="F9">
        <v>1046</v>
      </c>
      <c r="G9">
        <v>1</v>
      </c>
    </row>
    <row r="10" spans="1:7" x14ac:dyDescent="0.25">
      <c r="A10">
        <v>3</v>
      </c>
      <c r="B10" t="s">
        <v>147</v>
      </c>
      <c r="C10" t="s">
        <v>32</v>
      </c>
      <c r="D10" t="s">
        <v>10</v>
      </c>
      <c r="E10">
        <v>2</v>
      </c>
      <c r="F10">
        <v>122</v>
      </c>
      <c r="G10">
        <v>1</v>
      </c>
    </row>
    <row r="11" spans="1:7" x14ac:dyDescent="0.25">
      <c r="A11">
        <v>4</v>
      </c>
      <c r="B11" t="s">
        <v>148</v>
      </c>
      <c r="C11" t="s">
        <v>32</v>
      </c>
      <c r="D11" t="s">
        <v>10</v>
      </c>
      <c r="E11">
        <v>2</v>
      </c>
      <c r="F11">
        <v>91</v>
      </c>
      <c r="G11">
        <v>1</v>
      </c>
    </row>
    <row r="12" spans="1:7" x14ac:dyDescent="0.25">
      <c r="A12">
        <v>5</v>
      </c>
      <c r="B12" t="s">
        <v>156</v>
      </c>
      <c r="C12" t="s">
        <v>32</v>
      </c>
      <c r="D12" t="s">
        <v>10</v>
      </c>
      <c r="E12">
        <v>2</v>
      </c>
      <c r="F12">
        <v>56</v>
      </c>
      <c r="G12">
        <v>1</v>
      </c>
    </row>
    <row r="13" spans="1:7" x14ac:dyDescent="0.25">
      <c r="A13">
        <v>6</v>
      </c>
      <c r="B13" t="s">
        <v>109</v>
      </c>
      <c r="C13" t="s">
        <v>32</v>
      </c>
      <c r="D13" t="s">
        <v>10</v>
      </c>
      <c r="E13">
        <v>2</v>
      </c>
      <c r="F13">
        <v>246</v>
      </c>
      <c r="G13">
        <v>1</v>
      </c>
    </row>
    <row r="14" spans="1:7" x14ac:dyDescent="0.25">
      <c r="A14">
        <v>1</v>
      </c>
      <c r="B14" t="s">
        <v>130</v>
      </c>
      <c r="C14" t="s">
        <v>33</v>
      </c>
      <c r="D14" t="s">
        <v>31</v>
      </c>
      <c r="E14">
        <v>1</v>
      </c>
      <c r="F14">
        <v>91</v>
      </c>
      <c r="G14">
        <v>2</v>
      </c>
    </row>
    <row r="15" spans="1:7" x14ac:dyDescent="0.25">
      <c r="A15">
        <v>2</v>
      </c>
      <c r="B15" t="s">
        <v>129</v>
      </c>
      <c r="C15" t="s">
        <v>33</v>
      </c>
      <c r="D15" t="s">
        <v>31</v>
      </c>
      <c r="E15">
        <v>1</v>
      </c>
      <c r="F15">
        <v>107</v>
      </c>
      <c r="G15">
        <v>2</v>
      </c>
    </row>
    <row r="16" spans="1:7" x14ac:dyDescent="0.25">
      <c r="A16">
        <v>3</v>
      </c>
      <c r="B16" t="s">
        <v>147</v>
      </c>
      <c r="C16" t="s">
        <v>33</v>
      </c>
      <c r="D16" t="s">
        <v>31</v>
      </c>
      <c r="E16">
        <v>1</v>
      </c>
      <c r="F16">
        <v>15</v>
      </c>
      <c r="G16">
        <v>2</v>
      </c>
    </row>
    <row r="17" spans="1:7" x14ac:dyDescent="0.25">
      <c r="A17">
        <v>4</v>
      </c>
      <c r="B17" t="s">
        <v>148</v>
      </c>
      <c r="C17" t="s">
        <v>33</v>
      </c>
      <c r="D17" t="s">
        <v>31</v>
      </c>
      <c r="E17">
        <v>1</v>
      </c>
      <c r="F17">
        <v>0</v>
      </c>
      <c r="G17">
        <v>2</v>
      </c>
    </row>
    <row r="18" spans="1:7" x14ac:dyDescent="0.25">
      <c r="A18">
        <v>5</v>
      </c>
      <c r="B18" t="s">
        <v>156</v>
      </c>
      <c r="C18" t="s">
        <v>33</v>
      </c>
      <c r="D18" t="s">
        <v>31</v>
      </c>
      <c r="E18">
        <v>1</v>
      </c>
      <c r="F18">
        <v>1</v>
      </c>
      <c r="G18">
        <v>2</v>
      </c>
    </row>
    <row r="19" spans="1:7" x14ac:dyDescent="0.25">
      <c r="A19">
        <v>6</v>
      </c>
      <c r="B19" t="s">
        <v>109</v>
      </c>
      <c r="C19" t="s">
        <v>33</v>
      </c>
      <c r="D19" t="s">
        <v>31</v>
      </c>
      <c r="E19">
        <v>1</v>
      </c>
      <c r="F19">
        <v>40</v>
      </c>
      <c r="G19">
        <v>2</v>
      </c>
    </row>
    <row r="20" spans="1:7" x14ac:dyDescent="0.25">
      <c r="A20">
        <v>1</v>
      </c>
      <c r="B20" t="s">
        <v>130</v>
      </c>
      <c r="C20" t="s">
        <v>33</v>
      </c>
      <c r="D20" t="s">
        <v>10</v>
      </c>
      <c r="E20">
        <v>2</v>
      </c>
      <c r="F20">
        <v>229</v>
      </c>
      <c r="G20">
        <v>2</v>
      </c>
    </row>
    <row r="21" spans="1:7" x14ac:dyDescent="0.25">
      <c r="A21">
        <v>2</v>
      </c>
      <c r="B21" t="s">
        <v>129</v>
      </c>
      <c r="C21" t="s">
        <v>33</v>
      </c>
      <c r="D21" t="s">
        <v>10</v>
      </c>
      <c r="E21">
        <v>2</v>
      </c>
      <c r="F21">
        <v>238</v>
      </c>
      <c r="G21">
        <v>2</v>
      </c>
    </row>
    <row r="22" spans="1:7" x14ac:dyDescent="0.25">
      <c r="A22">
        <v>3</v>
      </c>
      <c r="B22" t="s">
        <v>147</v>
      </c>
      <c r="C22" t="s">
        <v>33</v>
      </c>
      <c r="D22" t="s">
        <v>10</v>
      </c>
      <c r="E22">
        <v>2</v>
      </c>
      <c r="F22">
        <v>36</v>
      </c>
      <c r="G22">
        <v>2</v>
      </c>
    </row>
    <row r="23" spans="1:7" x14ac:dyDescent="0.25">
      <c r="A23">
        <v>4</v>
      </c>
      <c r="B23" t="s">
        <v>148</v>
      </c>
      <c r="C23" t="s">
        <v>33</v>
      </c>
      <c r="D23" t="s">
        <v>10</v>
      </c>
      <c r="E23">
        <v>2</v>
      </c>
      <c r="F23">
        <v>0</v>
      </c>
      <c r="G23">
        <v>2</v>
      </c>
    </row>
    <row r="24" spans="1:7" x14ac:dyDescent="0.25">
      <c r="A24">
        <v>5</v>
      </c>
      <c r="B24" t="s">
        <v>156</v>
      </c>
      <c r="C24" t="s">
        <v>33</v>
      </c>
      <c r="D24" t="s">
        <v>10</v>
      </c>
      <c r="E24">
        <v>2</v>
      </c>
      <c r="F24">
        <v>1</v>
      </c>
      <c r="G24">
        <v>2</v>
      </c>
    </row>
    <row r="25" spans="1:7" x14ac:dyDescent="0.25">
      <c r="A25">
        <v>6</v>
      </c>
      <c r="B25" t="s">
        <v>109</v>
      </c>
      <c r="C25" t="s">
        <v>33</v>
      </c>
      <c r="D25" t="s">
        <v>10</v>
      </c>
      <c r="E25">
        <v>2</v>
      </c>
      <c r="F25">
        <v>49</v>
      </c>
      <c r="G25">
        <v>2</v>
      </c>
    </row>
    <row r="26" spans="1:7" x14ac:dyDescent="0.25">
      <c r="A26">
        <v>1</v>
      </c>
      <c r="B26" t="s">
        <v>130</v>
      </c>
      <c r="C26" t="s">
        <v>110</v>
      </c>
      <c r="D26" t="s">
        <v>31</v>
      </c>
      <c r="E26">
        <v>1</v>
      </c>
      <c r="F26">
        <v>94</v>
      </c>
      <c r="G26">
        <v>3</v>
      </c>
    </row>
    <row r="27" spans="1:7" x14ac:dyDescent="0.25">
      <c r="A27">
        <v>2</v>
      </c>
      <c r="B27" t="s">
        <v>129</v>
      </c>
      <c r="C27" t="s">
        <v>110</v>
      </c>
      <c r="D27" t="s">
        <v>31</v>
      </c>
      <c r="E27">
        <v>1</v>
      </c>
      <c r="F27">
        <v>46</v>
      </c>
      <c r="G27">
        <v>3</v>
      </c>
    </row>
    <row r="28" spans="1:7" x14ac:dyDescent="0.25">
      <c r="A28">
        <v>3</v>
      </c>
      <c r="B28" t="s">
        <v>147</v>
      </c>
      <c r="C28" t="s">
        <v>110</v>
      </c>
      <c r="D28" t="s">
        <v>31</v>
      </c>
      <c r="E28">
        <v>1</v>
      </c>
      <c r="F28">
        <v>27</v>
      </c>
      <c r="G28">
        <v>3</v>
      </c>
    </row>
    <row r="29" spans="1:7" x14ac:dyDescent="0.25">
      <c r="A29">
        <v>4</v>
      </c>
      <c r="B29" t="s">
        <v>148</v>
      </c>
      <c r="C29" t="s">
        <v>110</v>
      </c>
      <c r="D29" t="s">
        <v>31</v>
      </c>
      <c r="E29">
        <v>1</v>
      </c>
      <c r="F29">
        <v>7</v>
      </c>
      <c r="G29">
        <v>3</v>
      </c>
    </row>
    <row r="30" spans="1:7" x14ac:dyDescent="0.25">
      <c r="A30">
        <v>5</v>
      </c>
      <c r="B30" t="s">
        <v>156</v>
      </c>
      <c r="C30" t="s">
        <v>110</v>
      </c>
      <c r="D30" t="s">
        <v>31</v>
      </c>
      <c r="E30">
        <v>1</v>
      </c>
      <c r="F30">
        <v>5</v>
      </c>
      <c r="G30">
        <v>3</v>
      </c>
    </row>
    <row r="31" spans="1:7" x14ac:dyDescent="0.25">
      <c r="A31">
        <v>6</v>
      </c>
      <c r="B31" t="s">
        <v>109</v>
      </c>
      <c r="C31" t="s">
        <v>110</v>
      </c>
      <c r="D31" t="s">
        <v>31</v>
      </c>
      <c r="E31">
        <v>1</v>
      </c>
      <c r="F31">
        <v>16</v>
      </c>
      <c r="G31">
        <v>3</v>
      </c>
    </row>
    <row r="32" spans="1:7" x14ac:dyDescent="0.25">
      <c r="A32">
        <v>1</v>
      </c>
      <c r="B32" t="s">
        <v>130</v>
      </c>
      <c r="C32" t="s">
        <v>110</v>
      </c>
      <c r="D32" t="s">
        <v>10</v>
      </c>
      <c r="E32">
        <v>2</v>
      </c>
      <c r="F32">
        <v>216</v>
      </c>
      <c r="G32">
        <v>3</v>
      </c>
    </row>
    <row r="33" spans="1:7" x14ac:dyDescent="0.25">
      <c r="A33">
        <v>2</v>
      </c>
      <c r="B33" t="s">
        <v>129</v>
      </c>
      <c r="C33" t="s">
        <v>110</v>
      </c>
      <c r="D33" t="s">
        <v>10</v>
      </c>
      <c r="E33">
        <v>2</v>
      </c>
      <c r="F33">
        <v>61</v>
      </c>
      <c r="G33">
        <v>3</v>
      </c>
    </row>
    <row r="34" spans="1:7" x14ac:dyDescent="0.25">
      <c r="A34">
        <v>3</v>
      </c>
      <c r="B34" t="s">
        <v>147</v>
      </c>
      <c r="C34" t="s">
        <v>110</v>
      </c>
      <c r="D34" t="s">
        <v>10</v>
      </c>
      <c r="E34">
        <v>2</v>
      </c>
      <c r="F34">
        <v>50</v>
      </c>
      <c r="G34">
        <v>3</v>
      </c>
    </row>
    <row r="35" spans="1:7" x14ac:dyDescent="0.25">
      <c r="A35">
        <v>4</v>
      </c>
      <c r="B35" t="s">
        <v>148</v>
      </c>
      <c r="C35" t="s">
        <v>110</v>
      </c>
      <c r="D35" t="s">
        <v>10</v>
      </c>
      <c r="E35">
        <v>2</v>
      </c>
      <c r="F35">
        <v>12</v>
      </c>
      <c r="G35">
        <v>3</v>
      </c>
    </row>
    <row r="36" spans="1:7" x14ac:dyDescent="0.25">
      <c r="A36">
        <v>5</v>
      </c>
      <c r="B36" t="s">
        <v>156</v>
      </c>
      <c r="C36" t="s">
        <v>110</v>
      </c>
      <c r="D36" t="s">
        <v>10</v>
      </c>
      <c r="E36">
        <v>2</v>
      </c>
      <c r="F36">
        <v>5</v>
      </c>
      <c r="G36">
        <v>3</v>
      </c>
    </row>
    <row r="37" spans="1:7" x14ac:dyDescent="0.25">
      <c r="A37">
        <v>6</v>
      </c>
      <c r="B37" t="s">
        <v>109</v>
      </c>
      <c r="C37" t="s">
        <v>110</v>
      </c>
      <c r="D37" t="s">
        <v>10</v>
      </c>
      <c r="E37">
        <v>2</v>
      </c>
      <c r="F37">
        <v>29</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102</v>
      </c>
      <c r="B1" t="s">
        <v>0</v>
      </c>
      <c r="C1" t="s">
        <v>59</v>
      </c>
      <c r="D1" t="s">
        <v>111</v>
      </c>
      <c r="E1" t="s">
        <v>56</v>
      </c>
    </row>
    <row r="2" spans="1:5" x14ac:dyDescent="0.25">
      <c r="A2">
        <v>1</v>
      </c>
      <c r="B2" t="s">
        <v>131</v>
      </c>
      <c r="C2">
        <v>1632</v>
      </c>
      <c r="D2">
        <v>1322</v>
      </c>
      <c r="E2">
        <v>53</v>
      </c>
    </row>
    <row r="3" spans="1:5" x14ac:dyDescent="0.25">
      <c r="A3">
        <v>2</v>
      </c>
      <c r="B3" t="s">
        <v>132</v>
      </c>
      <c r="C3">
        <v>393</v>
      </c>
      <c r="D3">
        <v>303</v>
      </c>
      <c r="E3">
        <v>1</v>
      </c>
    </row>
    <row r="4" spans="1:5" x14ac:dyDescent="0.25">
      <c r="A4">
        <v>3</v>
      </c>
      <c r="B4" t="s">
        <v>133</v>
      </c>
      <c r="C4">
        <v>238</v>
      </c>
      <c r="D4">
        <v>201</v>
      </c>
      <c r="E4">
        <v>4</v>
      </c>
    </row>
    <row r="5" spans="1:5" x14ac:dyDescent="0.25">
      <c r="A5" s="2">
        <v>4</v>
      </c>
      <c r="B5" s="2" t="s">
        <v>151</v>
      </c>
      <c r="C5" s="2">
        <v>131</v>
      </c>
      <c r="D5" s="2">
        <v>91</v>
      </c>
      <c r="E5" s="2">
        <v>8</v>
      </c>
    </row>
    <row r="6" spans="1:5" x14ac:dyDescent="0.25">
      <c r="A6" s="2">
        <v>5</v>
      </c>
      <c r="B6" s="2" t="s">
        <v>150</v>
      </c>
      <c r="C6" s="2">
        <v>119</v>
      </c>
      <c r="D6" s="2">
        <v>99</v>
      </c>
      <c r="E6" s="2">
        <v>5</v>
      </c>
    </row>
    <row r="7" spans="1:5" x14ac:dyDescent="0.25">
      <c r="A7" s="2">
        <v>6</v>
      </c>
      <c r="B7" s="2" t="s">
        <v>109</v>
      </c>
      <c r="C7" s="2">
        <v>408</v>
      </c>
      <c r="D7" s="2">
        <v>334</v>
      </c>
      <c r="E7" s="2">
        <v>32</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102</v>
      </c>
      <c r="B1" t="s">
        <v>0</v>
      </c>
      <c r="C1" t="s">
        <v>61</v>
      </c>
      <c r="D1" t="s">
        <v>111</v>
      </c>
      <c r="E1" t="s">
        <v>56</v>
      </c>
    </row>
    <row r="2" spans="1:5" x14ac:dyDescent="0.25">
      <c r="A2" s="2">
        <v>1</v>
      </c>
      <c r="B2" s="2" t="s">
        <v>131</v>
      </c>
      <c r="C2" s="2">
        <v>35</v>
      </c>
      <c r="D2" s="2">
        <v>29</v>
      </c>
      <c r="E2" s="2">
        <v>4</v>
      </c>
    </row>
    <row r="3" spans="1:5" x14ac:dyDescent="0.25">
      <c r="A3" s="2">
        <v>2</v>
      </c>
      <c r="B3" s="2" t="s">
        <v>132</v>
      </c>
      <c r="C3" s="2">
        <v>22</v>
      </c>
      <c r="D3" s="2">
        <v>13</v>
      </c>
      <c r="E3" s="2">
        <v>0</v>
      </c>
    </row>
    <row r="4" spans="1:5" x14ac:dyDescent="0.25">
      <c r="A4" s="2">
        <v>3</v>
      </c>
      <c r="B4" s="2" t="s">
        <v>153</v>
      </c>
      <c r="C4" s="2">
        <v>12</v>
      </c>
      <c r="D4" s="2">
        <v>7</v>
      </c>
      <c r="E4" s="2">
        <v>0</v>
      </c>
    </row>
    <row r="5" spans="1:5" x14ac:dyDescent="0.25">
      <c r="A5" s="2">
        <v>4</v>
      </c>
      <c r="B5" s="2" t="s">
        <v>152</v>
      </c>
      <c r="C5" s="2">
        <v>11</v>
      </c>
      <c r="D5" s="2">
        <v>10</v>
      </c>
      <c r="E5" s="2">
        <v>0</v>
      </c>
    </row>
    <row r="6" spans="1:5" x14ac:dyDescent="0.25">
      <c r="A6" s="2">
        <v>5</v>
      </c>
      <c r="B6" s="2" t="s">
        <v>157</v>
      </c>
      <c r="C6" s="2">
        <v>9</v>
      </c>
      <c r="D6" s="2">
        <v>2</v>
      </c>
      <c r="E6" s="2">
        <v>0</v>
      </c>
    </row>
    <row r="7" spans="1:5" x14ac:dyDescent="0.25">
      <c r="A7" s="2">
        <v>6</v>
      </c>
      <c r="B7" s="2" t="s">
        <v>109</v>
      </c>
      <c r="C7" s="2">
        <v>35</v>
      </c>
      <c r="D7" s="2">
        <v>14</v>
      </c>
      <c r="E7" s="2">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126</v>
      </c>
      <c r="B1" t="s">
        <v>127</v>
      </c>
      <c r="C1" t="s">
        <v>128</v>
      </c>
    </row>
    <row r="2" spans="1:3" x14ac:dyDescent="0.25">
      <c r="A2" s="1" t="s">
        <v>154</v>
      </c>
      <c r="B2" s="1" t="s">
        <v>155</v>
      </c>
      <c r="C2" s="1" t="s">
        <v>141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107</v>
      </c>
      <c r="B1" t="s">
        <v>125</v>
      </c>
      <c r="C1" t="s">
        <v>117</v>
      </c>
      <c r="D1" t="s">
        <v>102</v>
      </c>
    </row>
    <row r="2" spans="1:4" x14ac:dyDescent="0.25">
      <c r="A2">
        <v>9096</v>
      </c>
      <c r="B2" t="s">
        <v>94</v>
      </c>
      <c r="C2" t="s">
        <v>68</v>
      </c>
      <c r="D2">
        <v>1</v>
      </c>
    </row>
    <row r="3" spans="1:4" x14ac:dyDescent="0.25">
      <c r="A3">
        <v>1</v>
      </c>
      <c r="B3" t="s">
        <v>94</v>
      </c>
      <c r="C3" t="s">
        <v>96</v>
      </c>
      <c r="D3">
        <v>2</v>
      </c>
    </row>
    <row r="4" spans="1:4" x14ac:dyDescent="0.25">
      <c r="A4">
        <v>0</v>
      </c>
      <c r="B4" t="s">
        <v>94</v>
      </c>
      <c r="C4" t="s">
        <v>67</v>
      </c>
      <c r="D4">
        <v>3</v>
      </c>
    </row>
    <row r="5" spans="1:4" x14ac:dyDescent="0.25">
      <c r="A5">
        <v>0</v>
      </c>
      <c r="B5" t="s">
        <v>94</v>
      </c>
      <c r="C5" t="s">
        <v>95</v>
      </c>
      <c r="D5">
        <v>4</v>
      </c>
    </row>
    <row r="6" spans="1:4" x14ac:dyDescent="0.25">
      <c r="A6">
        <v>2348</v>
      </c>
      <c r="B6" t="s">
        <v>53</v>
      </c>
      <c r="C6" t="s">
        <v>68</v>
      </c>
      <c r="D6">
        <v>1</v>
      </c>
    </row>
    <row r="7" spans="1:4" x14ac:dyDescent="0.25">
      <c r="A7">
        <v>8</v>
      </c>
      <c r="B7" t="s">
        <v>53</v>
      </c>
      <c r="C7" t="s">
        <v>96</v>
      </c>
      <c r="D7">
        <v>2</v>
      </c>
    </row>
    <row r="8" spans="1:4" x14ac:dyDescent="0.25">
      <c r="A8">
        <v>0</v>
      </c>
      <c r="B8" t="s">
        <v>53</v>
      </c>
      <c r="C8" t="s">
        <v>67</v>
      </c>
      <c r="D8">
        <v>3</v>
      </c>
    </row>
    <row r="9" spans="1:4" x14ac:dyDescent="0.25">
      <c r="A9">
        <v>22</v>
      </c>
      <c r="B9" t="s">
        <v>53</v>
      </c>
      <c r="C9" t="s">
        <v>95</v>
      </c>
      <c r="D9">
        <v>4</v>
      </c>
    </row>
    <row r="10" spans="1:4" x14ac:dyDescent="0.25">
      <c r="A10">
        <v>1833</v>
      </c>
      <c r="B10" t="s">
        <v>54</v>
      </c>
      <c r="C10" t="s">
        <v>68</v>
      </c>
      <c r="D10">
        <v>1</v>
      </c>
    </row>
    <row r="11" spans="1:4" x14ac:dyDescent="0.25">
      <c r="A11">
        <v>2</v>
      </c>
      <c r="B11" t="s">
        <v>54</v>
      </c>
      <c r="C11" t="s">
        <v>96</v>
      </c>
      <c r="D11">
        <v>2</v>
      </c>
    </row>
    <row r="12" spans="1:4" x14ac:dyDescent="0.25">
      <c r="A12">
        <v>0</v>
      </c>
      <c r="B12" t="s">
        <v>54</v>
      </c>
      <c r="C12" t="s">
        <v>67</v>
      </c>
      <c r="D12">
        <v>3</v>
      </c>
    </row>
    <row r="13" spans="1:4" x14ac:dyDescent="0.25">
      <c r="A13">
        <v>6</v>
      </c>
      <c r="B13" t="s">
        <v>54</v>
      </c>
      <c r="C13" t="s">
        <v>95</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FCF27-C05A-47F7-AB6B-3FBE333CBFD7}">
  <ds:schemaRef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Koszykowa - Kozłowska Magdalena</cp:lastModifiedBy>
  <cp:lastPrinted>2015-07-17T14:04:20Z</cp:lastPrinted>
  <dcterms:created xsi:type="dcterms:W3CDTF">2014-07-29T18:33:30Z</dcterms:created>
  <dcterms:modified xsi:type="dcterms:W3CDTF">2015-07-17T14:07:10Z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