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I_2020" sheetId="57" r:id="rId11"/>
    <sheet name="Eksport I-III_2020" sheetId="58" r:id="rId12"/>
    <sheet name="Import_I-III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S16" i="59" l="1"/>
  <c r="S15" i="59"/>
  <c r="S14" i="59"/>
  <c r="S13" i="59"/>
  <c r="S12" i="59"/>
  <c r="S11" i="59"/>
  <c r="S10" i="59"/>
  <c r="S9" i="59"/>
  <c r="S8" i="59"/>
  <c r="N8" i="59"/>
  <c r="S25" i="58"/>
  <c r="N25" i="58"/>
  <c r="S24" i="58"/>
  <c r="N24" i="58"/>
  <c r="S23" i="58"/>
  <c r="N23" i="58"/>
  <c r="S22" i="58"/>
  <c r="N22" i="58"/>
  <c r="S21" i="58"/>
  <c r="N21" i="58"/>
  <c r="S20" i="58"/>
  <c r="N20" i="58"/>
  <c r="S19" i="58"/>
  <c r="N19" i="58"/>
  <c r="S18" i="58"/>
  <c r="N18" i="58"/>
  <c r="S17" i="58"/>
  <c r="N17" i="58"/>
  <c r="S16" i="58"/>
  <c r="N16" i="58"/>
  <c r="S15" i="58"/>
  <c r="N15" i="58"/>
  <c r="S14" i="58"/>
  <c r="N14" i="58"/>
  <c r="S13" i="58"/>
  <c r="N13" i="58"/>
  <c r="S12" i="58"/>
  <c r="N12" i="58"/>
  <c r="S11" i="58"/>
  <c r="N11" i="58"/>
  <c r="S10" i="58"/>
  <c r="N10" i="58"/>
  <c r="S9" i="58"/>
  <c r="N9" i="58"/>
  <c r="S8" i="58"/>
  <c r="N8" i="58"/>
  <c r="S7" i="58"/>
  <c r="N7" i="58"/>
  <c r="E26" i="57"/>
  <c r="D26" i="57"/>
  <c r="C26" i="57"/>
  <c r="B26" i="57"/>
  <c r="F26" i="57" s="1"/>
  <c r="F25" i="57"/>
  <c r="D25" i="57"/>
  <c r="F24" i="57"/>
  <c r="D24" i="57"/>
  <c r="F23" i="57"/>
  <c r="D23" i="57"/>
  <c r="H22" i="57"/>
  <c r="F22" i="57"/>
  <c r="D22" i="57"/>
  <c r="F21" i="57"/>
  <c r="D21" i="57"/>
  <c r="E13" i="57"/>
  <c r="C13" i="57"/>
  <c r="D13" i="57" s="1"/>
  <c r="B13" i="57"/>
  <c r="F13" i="57" s="1"/>
  <c r="F12" i="57"/>
  <c r="D12" i="57"/>
  <c r="F11" i="57"/>
  <c r="D11" i="57"/>
  <c r="F10" i="57"/>
  <c r="D10" i="57"/>
  <c r="H9" i="57"/>
  <c r="F9" i="57"/>
  <c r="D9" i="57"/>
  <c r="F8" i="57"/>
  <c r="D8" i="57"/>
  <c r="C701" i="45" l="1"/>
  <c r="K702" i="45"/>
  <c r="J702" i="45"/>
  <c r="I702" i="45"/>
  <c r="H702" i="45"/>
  <c r="G702" i="45"/>
  <c r="F702" i="45"/>
  <c r="E702" i="45"/>
  <c r="D702" i="45"/>
  <c r="C702" i="45"/>
  <c r="K701" i="45"/>
  <c r="J701" i="45"/>
  <c r="I701" i="45"/>
  <c r="H701" i="45"/>
  <c r="G701" i="45"/>
  <c r="F701" i="45"/>
  <c r="E701" i="45"/>
  <c r="D701"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<sst xmlns="http://schemas.openxmlformats.org/spreadsheetml/2006/main" count="6068" uniqueCount="488">
  <si>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</si>
  <si>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</si>
  <si>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</si>
  <si>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</si>
  <si>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</si>
  <si>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</si>
  <si>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</si>
  <si>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</si>
  <si>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</si>
  <si>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</si>
  <si>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</si>
  <si>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</si>
  <si>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</si>
  <si>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</si>
  <si>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</si>
  <si>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</si>
  <si>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</si>
  <si>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</si>
  <si>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</si>
  <si>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</si>
  <si>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</si>
  <si>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</si>
  <si>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</si>
  <si>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</si>
  <si>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</si>
  <si>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</si>
  <si>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</si>
  <si>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</si>
  <si>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</si>
  <si>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</si>
  <si>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</si>
  <si>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</si>
  <si>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</si>
  <si>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</si>
  <si>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</si>
  <si>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</si>
  <si>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</si>
  <si>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</si>
  <si>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</si>
  <si>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</si>
  <si>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</si>
  <si>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</si>
  <si>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</si>
  <si>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</si>
  <si>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</si>
  <si>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</si>
  <si>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</si>
  <si>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</si>
  <si>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</si>
  <si>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</si>
  <si>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</si>
  <si>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</si>
  <si>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</si>
  <si>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</si>
  <si>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</si>
  <si>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</si>
  <si>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</si>
  <si>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</si>
  <si>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</si>
  <si>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</si>
  <si>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</si>
  <si>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</si>
  <si>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</si>
  <si>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</si>
  <si>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</si>
  <si>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</si>
  <si>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</si>
  <si>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</si>
  <si>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</si>
  <si>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</si>
  <si>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</si>
  <si>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</si>
  <si>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</si>
  <si>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</si>
  <si>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</si>
  <si>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</si>
  <si>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</si>
  <si>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</si>
  <si>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</si>
  <si>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</si>
  <si>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</si>
  <si>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</si>
  <si>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</si>
  <si>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</si>
  <si>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</si>
  <si>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</si>
  <si>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</si>
  <si>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</si>
  <si>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</si>
  <si>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</si>
  <si>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</si>
  <si>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</si>
  <si>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</si>
  <si>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</si>
  <si>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</si>
  <si>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</si>
  <si>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</si>
  <si>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</si>
  <si>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</si>
  <si>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</si>
  <si>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</si>
  <si>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</si>
  <si>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</si>
  <si>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</si>
  <si>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</si>
  <si>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</si>
  <si>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</si>
  <si>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</si>
  <si>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</si>
  <si>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</si>
  <si>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</si>
  <si>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</si>
  <si>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</si>
  <si>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</si>
  <si>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</si>
  <si>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</si>
  <si>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</si>
  <si>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</si>
  <si>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</si>
  <si>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</si>
  <si>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</si>
  <si>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</si>
  <si>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</si>
  <si>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</si>
  <si>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</si>
  <si>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</si>
  <si>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</si>
  <si>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</si>
  <si>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</si>
  <si>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</si>
  <si>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</si>
  <si>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</si>
  <si>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</si>
  <si>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</si>
  <si>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</si>
  <si>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</si>
  <si>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</si>
  <si>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</si>
  <si>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</si>
  <si>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</si>
  <si>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</si>
  <si>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</si>
  <si>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</si>
  <si>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</si>
  <si>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</si>
  <si>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</si>
  <si>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</si>
  <si>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</si>
  <si>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</si>
  <si>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</si>
  <si>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</si>
  <si>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</si>
  <si>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</si>
  <si>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</si>
  <si>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</si>
  <si>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</si>
  <si>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</si>
  <si>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</si>
  <si>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</si>
  <si>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</si>
  <si>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</si>
  <si>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</si>
  <si>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</si>
  <si>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</si>
  <si>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</si>
  <si>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</si>
  <si>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</si>
  <si>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</si>
  <si>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</si>
  <si>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</si>
  <si>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</si>
  <si>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</si>
  <si>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</si>
  <si>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</si>
  <si>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</si>
  <si>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</si>
  <si>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</si>
  <si>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</si>
  <si>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</si>
  <si>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</si>
  <si>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</si>
  <si>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</si>
  <si>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</si>
  <si>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</si>
  <si>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</si>
  <si>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</si>
  <si>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</si>
  <si>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</si>
  <si>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</si>
  <si>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</si>
  <si>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</si>
  <si>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</si>
  <si>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</si>
  <si>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</si>
  <si>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</si>
  <si>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</si>
  <si>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</si>
  <si>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</si>
  <si>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</si>
  <si>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</si>
  <si>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</si>
  <si>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</si>
  <si>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</si>
  <si>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</si>
  <si>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</si>
  <si>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</si>
  <si>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</si>
  <si>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</si>
  <si>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</si>
  <si>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</si>
  <si>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</si>
  <si>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</si>
  <si>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</si>
  <si>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</si>
  <si>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</si>
  <si>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</si>
  <si>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</si>
  <si>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</si>
  <si>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</si>
  <si>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</si>
  <si>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</si>
  <si>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</si>
  <si>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</si>
  <si>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</si>
  <si>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</si>
  <si>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</si>
  <si>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</si>
  <si>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</si>
  <si>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</si>
  <si>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</si>
  <si>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</si>
  <si>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</si>
  <si>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</si>
  <si>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</si>
  <si>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</si>
  <si>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</si>
  <si>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</si>
  <si>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</si>
  <si>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</si>
  <si>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</si>
  <si>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</si>
  <si>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</si>
  <si>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</si>
  <si>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</si>
  <si>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</si>
  <si>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</si>
  <si>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</si>
  <si>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</si>
  <si>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</si>
  <si>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</si>
  <si>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</si>
  <si>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</si>
  <si>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</si>
  <si>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</si>
  <si>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</si>
  <si>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</si>
  <si>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</si>
  <si>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</si>
  <si>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</si>
  <si>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</si>
  <si>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</si>
  <si>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</si>
  <si>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</si>
  <si>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</si>
  <si>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</si>
  <si>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</si>
  <si>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</si>
  <si>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</si>
  <si>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</si>
  <si>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</si>
  <si>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</si>
  <si>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</si>
  <si>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</si>
  <si>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</si>
  <si>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</si>
  <si>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</si>
  <si>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</si>
  <si>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</si>
  <si>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</si>
  <si>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</si>
  <si>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</si>
  <si>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</si>
  <si>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</si>
  <si>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</si>
  <si>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</si>
  <si>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</si>
  <si>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</si>
  <si>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</si>
  <si>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</si>
  <si>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</si>
  <si>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</si>
  <si>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</si>
  <si>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</si>
  <si>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</si>
  <si>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</si>
  <si>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</si>
  <si>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</si>
  <si>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</si>
  <si>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</si>
  <si>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</si>
  <si>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</si>
  <si>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</si>
  <si>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</si>
  <si>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</si>
  <si>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</si>
  <si>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</si>
  <si>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</si>
  <si>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</si>
  <si>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</si>
  <si>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</si>
  <si>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</si>
  <si>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</si>
  <si>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</si>
  <si>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</si>
  <si>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</si>
  <si>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</si>
  <si>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</si>
  <si>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</si>
  <si>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</si>
  <si>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</si>
  <si>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</si>
  <si>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</si>
  <si>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</si>
  <si>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</si>
  <si>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</si>
  <si>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</si>
  <si>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</si>
  <si>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</si>
  <si>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</si>
  <si>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</si>
  <si>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</si>
  <si>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</si>
  <si>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</si>
  <si>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</si>
  <si>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</si>
  <si>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</si>
  <si>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</si>
  <si>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</si>
  <si>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</si>
  <si>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</si>
  <si>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</si>
  <si>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</si>
  <si>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</si>
  <si>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</si>
  <si>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</si>
  <si>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</si>
  <si>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</si>
  <si>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</si>
  <si>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</si>
  <si>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</si>
  <si>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</si>
  <si>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</si>
  <si>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</si>
  <si>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</si>
  <si>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</si>
  <si>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</si>
  <si>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</si>
  <si>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</si>
  <si>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</si>
  <si>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</si>
  <si>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</si>
  <si>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</si>
  <si>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</si>
  <si>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</si>
  <si>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</si>
  <si>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</si>
  <si>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</si>
  <si>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</si>
  <si>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</si>
  <si>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</si>
  <si>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</si>
  <si>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</si>
  <si>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</si>
  <si>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</si>
  <si>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</si>
  <si>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</si>
  <si>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</si>
  <si>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</si>
  <si>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</si>
  <si>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</si>
  <si>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</si>
  <si>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</si>
  <si>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</si>
  <si>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</si>
  <si>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</si>
  <si>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</si>
  <si>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</si>
  <si>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</si>
  <si>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</si>
  <si>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</si>
  <si>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</si>
  <si>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</si>
  <si>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</si>
  <si>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</si>
  <si>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</si>
  <si>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</si>
  <si>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</si>
  <si>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</si>
  <si>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</si>
  <si>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</si>
  <si>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</si>
  <si>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</si>
  <si>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</si>
  <si>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</si>
  <si>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</si>
  <si>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</si>
  <si>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</si>
  <si>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</si>
  <si>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</si>
  <si>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</si>
  <si>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</si>
  <si>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</si>
  <si>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</si>
  <si>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</si>
  <si>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</si>
  <si>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</si>
  <si>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</si>
  <si>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</si>
  <si>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</si>
  <si>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</si>
  <si>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</si>
  <si>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</si>
  <si>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</si>
  <si>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</si>
  <si>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</si>
  <si>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</si>
  <si>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</si>
  <si>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</si>
  <si>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</si>
  <si>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</si>
  <si>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</si>
  <si>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</si>
  <si>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</si>
  <si>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</si>
  <si>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</si>
  <si>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</si>
  <si>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</si>
  <si>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</si>
  <si>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</si>
  <si>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</si>
  <si>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</si>
  <si>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</si>
  <si>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</si>
  <si>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</si>
  <si>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</si>
  <si>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</si>
  <si>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</si>
  <si>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</si>
  <si>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</si>
  <si>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</si>
  <si>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</si>
  <si>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</si>
  <si>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</si>
  <si>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</si>
  <si>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</si>
  <si>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</si>
  <si>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</si>
  <si>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</si>
  <si>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</si>
  <si>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</si>
  <si>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</si>
  <si>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</si>
  <si>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</si>
  <si>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n/a</t>
  </si>
  <si>
    <t>n/a - dane niedostępne lub do wyjaśnienia</t>
  </si>
  <si>
    <t>Źródło: Ministerstwo Finansów</t>
  </si>
  <si>
    <t>Dane nie zostały przesłane - niektóre ceny takie same jak tydzień wcześniej: EL, MT</t>
  </si>
  <si>
    <r>
      <t xml:space="preserve">Tablica 5. Średnie ceny sprzedaży netto (bez VAT) elementów mięsa wołowego wg makroregionów </t>
    </r>
    <r>
      <rPr>
        <b/>
        <sz val="14"/>
        <color rgb="FF0000FF"/>
        <rFont val="Times New Roman CE"/>
        <family val="1"/>
        <charset val="238"/>
      </rPr>
      <t>w okresie: 27.04 - 03.05.2020</t>
    </r>
  </si>
  <si>
    <t>10.05.2020</t>
  </si>
  <si>
    <t/>
  </si>
  <si>
    <t>Ministerstwo Rolnictwa i Rozwoju Wsi</t>
  </si>
  <si>
    <t xml:space="preserve">Opracowała: </t>
  </si>
  <si>
    <t>17.05.2020</t>
  </si>
  <si>
    <t>11.05.2020 - 17.05.2020</t>
  </si>
  <si>
    <t>11 - 17.05.2020r.</t>
  </si>
  <si>
    <t>Tydzień 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</si>
  <si>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2020 r. (dane wstępne) </t>
    </r>
    <r>
      <rPr>
        <b/>
        <sz val="11"/>
        <rFont val="Times New Roman"/>
        <family val="1"/>
        <charset val="238"/>
      </rPr>
      <t xml:space="preserve">w porównaniu do I-III 2019 r. </t>
    </r>
    <r>
      <rPr>
        <i/>
        <sz val="11"/>
        <rFont val="Times New Roman"/>
        <family val="1"/>
        <charset val="238"/>
      </rPr>
      <t>(wg wstępnych danych Min. Finansów).</t>
    </r>
  </si>
  <si>
    <t>I-III 2020 r. (wstępne)</t>
  </si>
  <si>
    <t>I-III 2019 r.</t>
  </si>
  <si>
    <t>zmiana w stos. do I-III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</si>
  <si>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</si>
  <si>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I-III 2020 r.</t>
    </r>
    <r>
      <rPr>
        <b/>
        <sz val="14"/>
        <color indexed="8"/>
        <rFont val="Arial"/>
        <family val="2"/>
        <charset val="238"/>
      </rPr>
      <t xml:space="preserve"> (dane wstępne)</t>
    </r>
  </si>
  <si>
    <t>OKRES: I-III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</si>
  <si>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2020 r.</t>
    </r>
    <r>
      <rPr>
        <b/>
        <sz val="14"/>
        <color indexed="8"/>
        <rFont val="Arial"/>
        <family val="2"/>
        <charset val="238"/>
      </rPr>
      <t xml:space="preserve"> (dane wstępne)</t>
    </r>
  </si>
  <si>
    <t>OKRES: I - III 2020 r. (wstępne) - ważniejsze państwa</t>
  </si>
  <si>
    <t>NR 20/2020</t>
  </si>
  <si>
    <t>21.05.2020 r.</t>
  </si>
  <si>
    <t>Notowania z okresu: 11 - 17.05.2020r.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</si>
</sst>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83" formatCode="_-* #,##0.00_-;\-* #,##0.00_-;_-* &quot;-&quot;??_-;_-@_-"/>
  </numFmts>
  <fonts count="22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s>
  <cellStyleXfs count="215">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183" fontId="58" fillId="0" borderId="0" applyFont="0" applyFill="0" applyBorder="0" applyAlignment="0" applyProtection="0"/>
  </cellStyleXfs>
  <cellXfs count="150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0" fillId="0" borderId="50" xfId="0" applyBorder="1"/>
    <xf numFmtId="0" fontId="0" fillId="0" borderId="41" xfId="0" applyBorder="1"/>
    <xf numFmtId="0" fontId="0" fillId="0" borderId="42" xfId="0"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65" fontId="14" fillId="0" borderId="29" xfId="0" quotePrefix="1" applyNumberFormat="1" applyFont="1" applyFill="1" applyBorder="1"/>
    <xf numFmtId="2" fontId="14" fillId="0" borderId="58" xfId="0" quotePrefix="1" applyNumberFormat="1" applyFont="1" applyFill="1" applyBorder="1"/>
    <xf numFmtId="0" fontId="0" fillId="0" borderId="110" xfId="0" applyNumberFormat="1" applyBorder="1"/>
    <xf numFmtId="0" fontId="200" fillId="60" borderId="0" xfId="213" applyFont="1" applyFill="1" applyBorder="1" applyAlignment="1">
      <alignment horizontal="center" vertical="center"/>
    </xf>
    <xf numFmtId="0" fontId="204" fillId="60" borderId="0" xfId="213" applyFont="1" applyFill="1" applyBorder="1" applyAlignment="1" applyProtection="1">
      <alignment horizontal="center" vertical="center"/>
      <protection locked="0"/>
    </xf>
    <xf numFmtId="2" fontId="204" fillId="60" borderId="2"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lignment horizontal="center" vertical="center"/>
    </xf>
    <xf numFmtId="2" fontId="204" fillId="64" borderId="3" xfId="213"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3" applyNumberFormat="1" applyFont="1" applyFill="1" applyBorder="1" applyAlignment="1">
      <alignment horizontal="center" vertical="center"/>
    </xf>
    <xf numFmtId="183" fontId="204" fillId="60" borderId="3" xfId="214" applyFont="1" applyFill="1" applyBorder="1" applyAlignment="1">
      <alignment horizontal="center" vertical="center"/>
    </xf>
    <xf numFmtId="0" fontId="200" fillId="60" borderId="0" xfId="213" applyFont="1" applyFill="1" applyBorder="1" applyAlignment="1">
      <alignment horizontal="center" vertical="center"/>
    </xf>
    <xf numFmtId="0" fontId="200" fillId="60" borderId="0" xfId="213" applyFont="1" applyFill="1" applyAlignment="1">
      <alignment vertical="center"/>
    </xf>
    <xf numFmtId="2" fontId="204" fillId="60" borderId="96" xfId="213" applyNumberFormat="1" applyFont="1" applyFill="1" applyBorder="1" applyAlignment="1">
      <alignment horizontal="center" vertical="center"/>
    </xf>
    <xf numFmtId="2" fontId="204" fillId="60" borderId="97" xfId="213" applyNumberFormat="1" applyFont="1" applyFill="1" applyBorder="1" applyAlignment="1">
      <alignment horizontal="center" vertical="center"/>
    </xf>
    <xf numFmtId="2" fontId="204" fillId="64" borderId="97" xfId="213"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3"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3" applyNumberFormat="1" applyFont="1" applyFill="1" applyBorder="1" applyAlignment="1">
      <alignment horizontal="center" vertical="center"/>
    </xf>
    <xf numFmtId="0" fontId="200" fillId="60" borderId="0" xfId="213" applyFont="1" applyFill="1"/>
    <xf numFmtId="171" fontId="204" fillId="60" borderId="96" xfId="99" applyNumberFormat="1" applyFont="1" applyFill="1" applyBorder="1" applyAlignment="1">
      <alignment horizontal="center" vertical="center"/>
    </xf>
    <xf numFmtId="2" fontId="204" fillId="60" borderId="100" xfId="213" applyNumberFormat="1" applyFont="1" applyFill="1" applyBorder="1" applyAlignment="1">
      <alignment horizontal="center" vertical="center"/>
    </xf>
    <xf numFmtId="2" fontId="204" fillId="60" borderId="101" xfId="213" applyNumberFormat="1" applyFont="1" applyFill="1" applyBorder="1" applyAlignment="1">
      <alignment horizontal="center" vertical="center"/>
    </xf>
    <xf numFmtId="2" fontId="204" fillId="64" borderId="101" xfId="213"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3"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3" applyNumberFormat="1" applyFont="1" applyFill="1" applyBorder="1" applyAlignment="1">
      <alignment horizontal="center" vertical="center"/>
    </xf>
    <xf numFmtId="2" fontId="204" fillId="60" borderId="100" xfId="213" applyNumberFormat="1" applyFont="1" applyFill="1" applyBorder="1" applyAlignment="1" applyProtection="1">
      <alignment horizontal="center" vertical="center"/>
      <protection locked="0"/>
    </xf>
    <xf numFmtId="2" fontId="204" fillId="60" borderId="101" xfId="213" applyNumberFormat="1" applyFont="1" applyFill="1" applyBorder="1" applyAlignment="1" applyProtection="1">
      <alignment horizontal="center" vertical="center"/>
      <protection locked="0"/>
    </xf>
    <xf numFmtId="2" fontId="204" fillId="64" borderId="101" xfId="213" applyNumberFormat="1" applyFont="1" applyFill="1" applyBorder="1" applyAlignment="1" applyProtection="1">
      <alignment horizontal="center" vertical="center"/>
      <protection locked="0"/>
    </xf>
    <xf numFmtId="169" fontId="204" fillId="60" borderId="0" xfId="213"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3" applyNumberFormat="1" applyFont="1" applyFill="1" applyBorder="1" applyAlignment="1">
      <alignment horizontal="center" vertical="center"/>
    </xf>
    <xf numFmtId="2" fontId="204" fillId="61" borderId="101" xfId="213" applyNumberFormat="1" applyFont="1" applyFill="1" applyBorder="1" applyAlignment="1" applyProtection="1">
      <alignment horizontal="center" vertical="center"/>
      <protection locked="0"/>
    </xf>
    <xf numFmtId="2" fontId="204" fillId="61" borderId="101" xfId="213"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3"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3" applyNumberFormat="1" applyFont="1" applyFill="1" applyBorder="1" applyAlignment="1" applyProtection="1">
      <alignment horizontal="center" vertical="center"/>
      <protection locked="0"/>
    </xf>
    <xf numFmtId="2" fontId="204" fillId="61" borderId="106" xfId="213"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3"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cellXfs>
  <cellStyles count="215">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427233</xdr:colOff>
      <xdr:row>21</xdr:row>
      <xdr:rowOff>148489</xdr:rowOff>
    </xdr:to>
    <xdr:pic>
      <xdr:nvPicPr>
        <xdr:cNvPr id="2" name="Obraz 1"/>
        <xdr:cNvPicPr>
          <a:picLocks noChangeAspect="1"/>
        </xdr:cNvPicPr>
      </xdr:nvPicPr>
      <xdr:blipFill>
        <a:blip xmlns:r="http://schemas.openxmlformats.org/officeDocument/2006/relationships" r:embed="rId1"/>
        <a:stretch>
          <a:fillRect/>
        </a:stretch>
      </xdr:blipFill>
      <xdr:spPr>
        <a:xfrm>
          <a:off x="0" y="323850"/>
          <a:ext cx="5913633" cy="3225064"/>
        </a:xfrm>
        <a:prstGeom prst="rect">
          <a:avLst/>
        </a:prstGeom>
      </xdr:spPr>
    </xdr:pic>
    <xdr:clientData/>
  </xdr:twoCellAnchor>
  <xdr:twoCellAnchor editAs="oneCell">
    <xdr:from>
      <xdr:col>10</xdr:col>
      <xdr:colOff>0</xdr:colOff>
      <xdr:row>2</xdr:row>
      <xdr:rowOff>0</xdr:rowOff>
    </xdr:from>
    <xdr:to>
      <xdr:col>19</xdr:col>
      <xdr:colOff>530874</xdr:colOff>
      <xdr:row>22</xdr:row>
      <xdr:rowOff>63150</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323850"/>
          <a:ext cx="6017274" cy="3292125"/>
        </a:xfrm>
        <a:prstGeom prst="rect">
          <a:avLst/>
        </a:prstGeom>
      </xdr:spPr>
    </xdr:pic>
    <xdr:clientData/>
  </xdr:twoCellAnchor>
  <xdr:twoCellAnchor editAs="oneCell">
    <xdr:from>
      <xdr:col>0</xdr:col>
      <xdr:colOff>1</xdr:colOff>
      <xdr:row>23</xdr:row>
      <xdr:rowOff>34098</xdr:rowOff>
    </xdr:from>
    <xdr:to>
      <xdr:col>9</xdr:col>
      <xdr:colOff>438151</xdr:colOff>
      <xdr:row>42</xdr:row>
      <xdr:rowOff>212881</xdr:rowOff>
    </xdr:to>
    <xdr:pic>
      <xdr:nvPicPr>
        <xdr:cNvPr id="5" name="Obraz 4"/>
        <xdr:cNvPicPr>
          <a:picLocks noChangeAspect="1"/>
        </xdr:cNvPicPr>
      </xdr:nvPicPr>
      <xdr:blipFill>
        <a:blip xmlns:r="http://schemas.openxmlformats.org/officeDocument/2006/relationships" r:embed="rId3"/>
        <a:stretch>
          <a:fillRect/>
        </a:stretch>
      </xdr:blipFill>
      <xdr:spPr>
        <a:xfrm>
          <a:off x="1" y="3739323"/>
          <a:ext cx="5924550" cy="3245833"/>
        </a:xfrm>
        <a:prstGeom prst="rect">
          <a:avLst/>
        </a:prstGeom>
      </xdr:spPr>
    </xdr:pic>
    <xdr:clientData/>
  </xdr:twoCellAnchor>
  <xdr:twoCellAnchor editAs="oneCell">
    <xdr:from>
      <xdr:col>10</xdr:col>
      <xdr:colOff>0</xdr:colOff>
      <xdr:row>24</xdr:row>
      <xdr:rowOff>0</xdr:rowOff>
    </xdr:from>
    <xdr:to>
      <xdr:col>19</xdr:col>
      <xdr:colOff>518680</xdr:colOff>
      <xdr:row>43</xdr:row>
      <xdr:rowOff>158400</xdr:rowOff>
    </xdr:to>
    <xdr:pic>
      <xdr:nvPicPr>
        <xdr:cNvPr id="6" name="Obraz 5"/>
        <xdr:cNvPicPr>
          <a:picLocks noChangeAspect="1"/>
        </xdr:cNvPicPr>
      </xdr:nvPicPr>
      <xdr:blipFill>
        <a:blip xmlns:r="http://schemas.openxmlformats.org/officeDocument/2006/relationships" r:embed="rId4"/>
        <a:stretch>
          <a:fillRect/>
        </a:stretch>
      </xdr:blipFill>
      <xdr:spPr>
        <a:xfrm>
          <a:off x="6096000" y="3857625"/>
          <a:ext cx="6005080"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B32" sqref="B32"/>
    </sheetView>
  </sheetViews>
  <sheetFormatPr defaultRowHeight="11.25"/>
  <cols>
    <col min="1" max="1" width="4.42578125" style="1199" customWidth="1"/>
    <col min="2" max="2" width="13.7109375" style="1199" customWidth="1"/>
    <col min="3" max="3" width="10.28515625" style="1199" customWidth="1"/>
    <col min="4" max="4" width="10.7109375" style="1199" customWidth="1"/>
    <col min="5" max="6" width="9.140625" style="1199"/>
    <col min="7" max="7" width="12.42578125" style="1199" customWidth="1"/>
    <col min="8" max="16384" width="9.140625" style="1199"/>
  </cols>
  <sheetData>
    <row r="2" spans="1:18" ht="12.75">
      <c r="B2" s="1200" t="s">
        <v>0</v>
      </c>
      <c r="G2" s="1201" t="s">
        <v>486</v>
      </c>
      <c r="I2" s="1202"/>
    </row>
    <row r="3" spans="1:18" ht="12.75">
      <c r="B3" s="1200" t="s">
        <v>460</v>
      </c>
    </row>
    <row r="5" spans="1:18">
      <c r="B5" s="1203" t="s">
        <v>461</v>
      </c>
      <c r="C5" s="1203"/>
      <c r="D5" s="1203"/>
      <c r="E5" s="1203"/>
      <c r="F5" s="1203"/>
    </row>
    <row r="6" spans="1:18">
      <c r="B6" s="1204"/>
      <c r="C6" s="1205"/>
      <c r="D6" s="1206"/>
      <c r="E6" s="1206"/>
      <c r="F6" s="1206"/>
      <c r="G6" s="1206"/>
      <c r="H6" s="1206"/>
      <c r="I6" s="1206"/>
      <c r="J6" s="1206"/>
    </row>
    <row r="7" spans="1:18">
      <c r="B7" s="1204" t="s">
        <v>1</v>
      </c>
      <c r="C7" s="1205"/>
      <c r="D7" s="1206"/>
      <c r="E7" s="1206"/>
      <c r="F7" s="1206"/>
      <c r="G7" s="1206"/>
      <c r="H7" s="1206"/>
      <c r="I7" s="1206"/>
      <c r="J7" s="1206"/>
    </row>
    <row r="8" spans="1:18">
      <c r="B8" s="1204" t="s">
        <v>2</v>
      </c>
      <c r="C8" s="1205"/>
      <c r="D8" s="1206"/>
      <c r="E8" s="1206"/>
      <c r="F8" s="1206"/>
      <c r="G8" s="1206"/>
      <c r="H8" s="1206"/>
      <c r="I8" s="1206"/>
      <c r="J8" s="1206"/>
    </row>
    <row r="9" spans="1:18" ht="23.25">
      <c r="B9" s="1206"/>
      <c r="C9" s="1206"/>
      <c r="D9" s="1206"/>
      <c r="E9" s="1206"/>
      <c r="H9" s="1206"/>
      <c r="I9" s="1206"/>
      <c r="J9" s="1207"/>
    </row>
    <row r="10" spans="1:18" ht="24.75" customHeight="1">
      <c r="B10" s="1208" t="s">
        <v>485</v>
      </c>
      <c r="C10" s="1209"/>
      <c r="D10" s="1210" t="s">
        <v>68</v>
      </c>
      <c r="E10" s="1207"/>
      <c r="F10" s="1207"/>
      <c r="G10" s="1207"/>
      <c r="H10" s="1207"/>
      <c r="I10" s="1207"/>
      <c r="J10" s="1206"/>
    </row>
    <row r="11" spans="1:18">
      <c r="B11" s="1205"/>
      <c r="C11" s="1205"/>
      <c r="E11" s="1206"/>
      <c r="F11" s="1211" t="s">
        <v>255</v>
      </c>
      <c r="G11" s="1206"/>
      <c r="H11" s="1206"/>
      <c r="I11" s="1206"/>
      <c r="J11" s="1206"/>
    </row>
    <row r="12" spans="1:18" ht="15.75">
      <c r="B12" s="1212"/>
      <c r="C12" s="1205"/>
      <c r="D12" s="1206"/>
      <c r="E12" s="1206"/>
      <c r="F12" s="1206"/>
      <c r="G12" s="1213"/>
      <c r="H12" s="1214"/>
      <c r="I12" s="1206"/>
      <c r="J12" s="1206"/>
    </row>
    <row r="13" spans="1:18" ht="15.75">
      <c r="A13" s="1206"/>
      <c r="B13" s="1208" t="s">
        <v>487</v>
      </c>
      <c r="C13" s="1215"/>
      <c r="D13" s="1215"/>
      <c r="E13" s="1215"/>
      <c r="F13" s="1206"/>
      <c r="G13" s="1206"/>
      <c r="H13" s="65"/>
      <c r="I13" s="1206"/>
      <c r="J13" s="1206"/>
    </row>
    <row r="14" spans="1:18" ht="12.75">
      <c r="A14" s="1206"/>
      <c r="B14" s="1206"/>
      <c r="C14" s="1206"/>
      <c r="D14" s="1206"/>
      <c r="E14" s="1206"/>
      <c r="F14" s="1206"/>
      <c r="G14" s="1206"/>
      <c r="H14" s="65"/>
      <c r="I14" s="1206"/>
      <c r="J14" s="1206"/>
    </row>
    <row r="15" spans="1:18" ht="18.75">
      <c r="A15" s="1216"/>
      <c r="B15" s="1217"/>
      <c r="C15" s="1218"/>
      <c r="D15" s="1218"/>
      <c r="E15" s="1219"/>
      <c r="F15" s="1219"/>
      <c r="G15" s="1219"/>
      <c r="H15" s="1219"/>
      <c r="I15" s="1218"/>
      <c r="J15" s="1218"/>
      <c r="K15" s="1218"/>
      <c r="L15" s="1219"/>
      <c r="M15" s="1219"/>
      <c r="N15" s="1219"/>
      <c r="P15" s="1206"/>
      <c r="Q15" s="1206"/>
      <c r="R15" s="1206"/>
    </row>
    <row r="16" spans="1:18" ht="12.75">
      <c r="B16" s="1220"/>
      <c r="C16" s="1220"/>
      <c r="D16" s="1221"/>
      <c r="E16" s="1221"/>
      <c r="F16" s="1221"/>
      <c r="G16" s="1221"/>
      <c r="H16" s="1221"/>
      <c r="I16" s="1221"/>
      <c r="J16" s="1221"/>
      <c r="K16" s="1222"/>
      <c r="L16" s="1222"/>
      <c r="M16" s="1222"/>
      <c r="N16" s="1222"/>
      <c r="O16" s="1222"/>
    </row>
    <row r="17" spans="2:11">
      <c r="B17" s="1204" t="s">
        <v>336</v>
      </c>
      <c r="C17" s="1205"/>
      <c r="D17" s="1206"/>
      <c r="E17" s="1206"/>
      <c r="F17" s="1206"/>
      <c r="G17" s="1206"/>
      <c r="H17" s="1206"/>
      <c r="I17" s="1206"/>
      <c r="J17" s="1206"/>
    </row>
    <row r="18" spans="2:11">
      <c r="B18" s="1206" t="s">
        <v>3</v>
      </c>
      <c r="C18" s="1206"/>
      <c r="D18" s="1206"/>
      <c r="E18" s="1206"/>
      <c r="F18" s="1206"/>
      <c r="G18" s="1206"/>
      <c r="H18" s="1206"/>
      <c r="I18" s="1206"/>
      <c r="J18" s="1206"/>
    </row>
    <row r="19" spans="2:11">
      <c r="B19" s="1206" t="s">
        <v>470</v>
      </c>
      <c r="C19" s="1206"/>
      <c r="D19" s="1206"/>
      <c r="E19" s="1206"/>
      <c r="F19" s="1206"/>
      <c r="G19" s="1206"/>
      <c r="H19" s="1206"/>
      <c r="I19" s="1206"/>
      <c r="J19" s="1206"/>
    </row>
    <row r="20" spans="2:11">
      <c r="B20" s="1206" t="s">
        <v>4</v>
      </c>
      <c r="C20" s="1206"/>
      <c r="D20" s="1206"/>
      <c r="E20" s="1206"/>
      <c r="F20" s="1206"/>
      <c r="G20" s="1206"/>
      <c r="H20" s="1206"/>
      <c r="I20" s="1206"/>
      <c r="J20" s="1206"/>
    </row>
    <row r="21" spans="2:11">
      <c r="B21" s="1206" t="s">
        <v>5</v>
      </c>
      <c r="C21" s="1206"/>
      <c r="D21" s="1206"/>
      <c r="E21" s="1206"/>
      <c r="F21" s="1206"/>
      <c r="G21" s="1206"/>
      <c r="H21" s="1206"/>
      <c r="I21" s="1206"/>
      <c r="J21" s="1206"/>
    </row>
    <row r="22" spans="2:11">
      <c r="B22" s="1206" t="s">
        <v>86</v>
      </c>
      <c r="C22" s="1206"/>
      <c r="D22" s="1206"/>
      <c r="E22" s="1206"/>
      <c r="F22" s="1206"/>
      <c r="G22" s="1206"/>
      <c r="H22" s="1206"/>
      <c r="I22" s="1206"/>
      <c r="J22" s="1206"/>
    </row>
    <row r="23" spans="2:11">
      <c r="B23" s="1206" t="s">
        <v>6</v>
      </c>
      <c r="C23" s="1206"/>
      <c r="D23" s="1206"/>
      <c r="E23" s="1206"/>
      <c r="F23" s="1206"/>
      <c r="G23" s="1206"/>
      <c r="H23" s="1206"/>
      <c r="I23" s="1206"/>
      <c r="J23" s="1206"/>
    </row>
    <row r="24" spans="2:11">
      <c r="B24" s="1206" t="s">
        <v>97</v>
      </c>
      <c r="C24" s="1206"/>
      <c r="D24" s="1206"/>
      <c r="E24" s="1206"/>
      <c r="F24" s="1206"/>
      <c r="G24" s="1206"/>
      <c r="H24" s="1206"/>
      <c r="I24" s="1206"/>
      <c r="J24" s="1206"/>
    </row>
    <row r="25" spans="2:11">
      <c r="B25" s="1206" t="s">
        <v>7</v>
      </c>
      <c r="C25" s="1206"/>
      <c r="D25" s="1206"/>
      <c r="E25" s="1206"/>
      <c r="F25" s="1206"/>
      <c r="G25" s="1206"/>
      <c r="H25" s="1206"/>
      <c r="I25" s="1206"/>
      <c r="J25" s="1206"/>
    </row>
    <row r="26" spans="2:11">
      <c r="C26" s="1206"/>
      <c r="D26" s="1206"/>
      <c r="E26" s="1206"/>
      <c r="F26" s="1206"/>
      <c r="G26" s="1206"/>
      <c r="H26" s="1206"/>
      <c r="I26" s="1206"/>
      <c r="J26" s="1206"/>
    </row>
    <row r="27" spans="2:11" ht="11.25" customHeight="1">
      <c r="B27" s="1223" t="s">
        <v>471</v>
      </c>
      <c r="C27" s="1206"/>
      <c r="D27" s="1206"/>
      <c r="E27" s="1206"/>
      <c r="F27" s="1206"/>
      <c r="G27" s="1206"/>
      <c r="H27" s="1206"/>
      <c r="I27" s="1206"/>
    </row>
    <row r="28" spans="2:11" ht="12.75">
      <c r="B28" s="1223"/>
    </row>
    <row r="29" spans="2:11" ht="12.75">
      <c r="B29" s="1223" t="s">
        <v>330</v>
      </c>
    </row>
    <row r="30" spans="2:11">
      <c r="B30" s="1224"/>
      <c r="C30" s="1225"/>
      <c r="D30" s="1225"/>
      <c r="E30" s="1225"/>
      <c r="F30" s="1225"/>
      <c r="G30" s="1225"/>
      <c r="H30" s="1225"/>
      <c r="I30" s="1225"/>
      <c r="J30" s="1225"/>
      <c r="K30" s="1225"/>
    </row>
    <row r="31" spans="2:11">
      <c r="B31" s="1226"/>
      <c r="C31" s="1225"/>
      <c r="D31" s="1225"/>
      <c r="E31" s="1225"/>
      <c r="F31" s="1225"/>
      <c r="G31" s="1225"/>
      <c r="H31" s="1225"/>
      <c r="I31" s="1225"/>
      <c r="J31" s="1225"/>
      <c r="K31" s="1225"/>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L30" sqref="L3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475</v>
      </c>
      <c r="Z3" s="1122"/>
      <c r="AA3" s="1119"/>
      <c r="AB3" s="1087"/>
      <c r="AC3" s="106"/>
      <c r="AD3" s="106"/>
      <c r="AE3" s="106"/>
      <c r="AF3" s="106"/>
      <c r="AG3" s="106"/>
      <c r="AH3" s="106"/>
    </row>
    <row r="4" spans="1:34" s="1090" customFormat="1" ht="15.75">
      <c r="A4" s="1234" t="s">
        <v>466</v>
      </c>
      <c r="B4" s="1248"/>
      <c r="C4" s="1249"/>
      <c r="D4" s="1249"/>
      <c r="E4" s="1249"/>
      <c r="F4" s="1250"/>
      <c r="G4" s="1251"/>
      <c r="H4" s="1250"/>
      <c r="I4" s="1248"/>
      <c r="J4" s="1249"/>
      <c r="K4" s="1086"/>
      <c r="L4" s="1086"/>
      <c r="M4" s="1086"/>
      <c r="N4" s="1086"/>
      <c r="O4" s="1087"/>
      <c r="P4" s="1088"/>
      <c r="Q4" s="1086"/>
      <c r="R4" s="1086"/>
      <c r="S4" s="1086"/>
      <c r="T4" s="1086"/>
      <c r="U4" s="1086"/>
      <c r="V4" s="1118"/>
      <c r="W4" s="1117"/>
      <c r="X4" s="1121"/>
      <c r="Y4" s="1148" t="s">
        <v>474</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2" t="s">
        <v>378</v>
      </c>
      <c r="B6" s="1170"/>
      <c r="C6" s="1331" t="s">
        <v>454</v>
      </c>
      <c r="D6" s="1332"/>
      <c r="E6" s="1332"/>
      <c r="F6" s="1332"/>
      <c r="G6" s="1332"/>
      <c r="H6" s="1333"/>
      <c r="I6" s="1171"/>
      <c r="J6" s="1331" t="s">
        <v>455</v>
      </c>
      <c r="K6" s="1332"/>
      <c r="L6" s="1332"/>
      <c r="M6" s="1332"/>
      <c r="N6" s="1332"/>
      <c r="O6" s="1333"/>
      <c r="P6" s="1171"/>
      <c r="Q6" s="1331" t="s">
        <v>456</v>
      </c>
      <c r="R6" s="1332"/>
      <c r="S6" s="1332"/>
      <c r="T6" s="1332"/>
      <c r="U6" s="1332"/>
      <c r="V6" s="1333"/>
      <c r="W6" s="1171"/>
      <c r="X6" s="1334" t="s">
        <v>457</v>
      </c>
      <c r="Y6" s="1335"/>
      <c r="Z6" s="1335"/>
      <c r="AA6" s="1336"/>
      <c r="AB6" s="1139"/>
      <c r="AC6" s="106"/>
      <c r="AD6" s="106"/>
      <c r="AE6" s="106"/>
      <c r="AF6" s="106"/>
      <c r="AG6" s="106"/>
      <c r="AH6" s="106"/>
    </row>
    <row r="7" spans="1:34">
      <c r="A7" s="1170"/>
      <c r="B7" s="1170"/>
      <c r="C7" s="1337" t="s">
        <v>379</v>
      </c>
      <c r="D7" s="1337" t="s">
        <v>380</v>
      </c>
      <c r="E7" s="1337" t="s">
        <v>381</v>
      </c>
      <c r="F7" s="1337" t="s">
        <v>382</v>
      </c>
      <c r="G7" s="1173" t="s">
        <v>431</v>
      </c>
      <c r="H7" s="1174"/>
      <c r="I7" s="1171"/>
      <c r="J7" s="1339" t="s">
        <v>383</v>
      </c>
      <c r="K7" s="1339" t="s">
        <v>384</v>
      </c>
      <c r="L7" s="1339" t="s">
        <v>385</v>
      </c>
      <c r="M7" s="1339" t="s">
        <v>382</v>
      </c>
      <c r="N7" s="1173" t="s">
        <v>431</v>
      </c>
      <c r="O7" s="1173"/>
      <c r="P7" s="1171"/>
      <c r="Q7" s="1337" t="s">
        <v>379</v>
      </c>
      <c r="R7" s="1337" t="s">
        <v>380</v>
      </c>
      <c r="S7" s="1337" t="s">
        <v>381</v>
      </c>
      <c r="T7" s="1337" t="s">
        <v>382</v>
      </c>
      <c r="U7" s="1173" t="s">
        <v>431</v>
      </c>
      <c r="V7" s="1174"/>
      <c r="W7" s="1171"/>
      <c r="X7" s="1340" t="s">
        <v>386</v>
      </c>
      <c r="Y7" s="1175" t="s">
        <v>387</v>
      </c>
      <c r="Z7" s="1173" t="s">
        <v>431</v>
      </c>
      <c r="AA7" s="1173"/>
      <c r="AB7" s="1139"/>
      <c r="AC7" s="106"/>
      <c r="AD7" s="106"/>
      <c r="AE7" s="106"/>
      <c r="AF7" s="106"/>
      <c r="AG7" s="106"/>
      <c r="AH7" s="106"/>
    </row>
    <row r="8" spans="1:34" ht="13.5" thickBot="1">
      <c r="A8" s="1176" t="s">
        <v>432</v>
      </c>
      <c r="B8" s="1170"/>
      <c r="C8" s="1338"/>
      <c r="D8" s="1338"/>
      <c r="E8" s="1338"/>
      <c r="F8" s="1338"/>
      <c r="G8" s="1177" t="s">
        <v>433</v>
      </c>
      <c r="H8" s="1178" t="s">
        <v>388</v>
      </c>
      <c r="I8" s="1179"/>
      <c r="J8" s="1338"/>
      <c r="K8" s="1338"/>
      <c r="L8" s="1338"/>
      <c r="M8" s="1338"/>
      <c r="N8" s="1177" t="s">
        <v>433</v>
      </c>
      <c r="O8" s="1178" t="s">
        <v>388</v>
      </c>
      <c r="P8" s="1170"/>
      <c r="Q8" s="1338"/>
      <c r="R8" s="1338"/>
      <c r="S8" s="1338"/>
      <c r="T8" s="1338"/>
      <c r="U8" s="1177" t="s">
        <v>433</v>
      </c>
      <c r="V8" s="1178" t="s">
        <v>388</v>
      </c>
      <c r="W8" s="1170"/>
      <c r="X8" s="1341"/>
      <c r="Y8" s="1180" t="s">
        <v>389</v>
      </c>
      <c r="Z8" s="1177" t="s">
        <v>433</v>
      </c>
      <c r="AA8" s="1177" t="s">
        <v>388</v>
      </c>
      <c r="AB8" s="1138"/>
      <c r="AC8" s="106"/>
    </row>
    <row r="9" spans="1:34" ht="13.5" thickBot="1">
      <c r="A9" s="1181" t="s">
        <v>434</v>
      </c>
      <c r="B9" s="1170"/>
      <c r="C9" s="1455">
        <v>354.11200000000002</v>
      </c>
      <c r="D9" s="1456">
        <v>337.12200000000001</v>
      </c>
      <c r="E9" s="1457"/>
      <c r="F9" s="1458">
        <v>344.089</v>
      </c>
      <c r="G9" s="1459">
        <v>0.96800000000001774</v>
      </c>
      <c r="H9" s="1460">
        <v>2.8211622139129311E-3</v>
      </c>
      <c r="I9" s="1454"/>
      <c r="J9" s="1455">
        <v>307.04500000000002</v>
      </c>
      <c r="K9" s="1456">
        <v>360.24200000000002</v>
      </c>
      <c r="L9" s="1457">
        <v>358.68</v>
      </c>
      <c r="M9" s="1458">
        <v>357.47899999999998</v>
      </c>
      <c r="N9" s="1459">
        <v>7.1309999999999718</v>
      </c>
      <c r="O9" s="1460">
        <v>2.0354047975156053E-2</v>
      </c>
      <c r="P9" s="1453"/>
      <c r="Q9" s="1455">
        <v>364.64100000000002</v>
      </c>
      <c r="R9" s="1456">
        <v>355.03399999999999</v>
      </c>
      <c r="S9" s="1457"/>
      <c r="T9" s="1458">
        <v>346.99900000000002</v>
      </c>
      <c r="U9" s="1459">
        <v>-1.7999999999999545</v>
      </c>
      <c r="V9" s="1460">
        <v>-5.1605652539140623E-3</v>
      </c>
      <c r="W9" s="1453"/>
      <c r="X9" s="1461">
        <v>346.6146</v>
      </c>
      <c r="Y9" s="1462">
        <v>155.85188848920865</v>
      </c>
      <c r="Z9" s="1459">
        <v>0.81319999999999482</v>
      </c>
      <c r="AA9" s="1460">
        <v>2.3516388308433278E-3</v>
      </c>
      <c r="AB9" s="1139"/>
      <c r="AC9" s="106"/>
    </row>
    <row r="10" spans="1:34" ht="3.75" customHeight="1">
      <c r="A10" s="1182"/>
      <c r="B10" s="1170"/>
      <c r="C10" s="1182"/>
      <c r="D10" s="1183"/>
      <c r="E10" s="1183"/>
      <c r="F10" s="1183"/>
      <c r="G10" s="1183"/>
      <c r="H10" s="1184"/>
      <c r="I10" s="1183"/>
      <c r="J10" s="1183"/>
      <c r="K10" s="1183"/>
      <c r="L10" s="1183"/>
      <c r="M10" s="1183"/>
      <c r="N10" s="1183"/>
      <c r="O10" s="1185"/>
      <c r="P10" s="1170"/>
      <c r="Q10" s="1182"/>
      <c r="R10" s="1183"/>
      <c r="S10" s="1183"/>
      <c r="T10" s="1183"/>
      <c r="U10" s="1183"/>
      <c r="V10" s="1184"/>
      <c r="W10" s="1170"/>
      <c r="X10" s="1186"/>
      <c r="Y10" s="1187"/>
      <c r="Z10" s="1182"/>
      <c r="AA10" s="1182"/>
      <c r="AB10" s="1139"/>
      <c r="AC10" s="106"/>
    </row>
    <row r="11" spans="1:34" ht="13.5" thickBot="1">
      <c r="A11" s="1237"/>
      <c r="B11" s="1235"/>
      <c r="C11" s="1239" t="s">
        <v>390</v>
      </c>
      <c r="D11" s="1239" t="s">
        <v>391</v>
      </c>
      <c r="E11" s="1239" t="s">
        <v>392</v>
      </c>
      <c r="F11" s="1239" t="s">
        <v>393</v>
      </c>
      <c r="G11" s="1239"/>
      <c r="H11" s="1240"/>
      <c r="I11" s="1236"/>
      <c r="J11" s="1239" t="s">
        <v>390</v>
      </c>
      <c r="K11" s="1239" t="s">
        <v>391</v>
      </c>
      <c r="L11" s="1239" t="s">
        <v>392</v>
      </c>
      <c r="M11" s="1239" t="s">
        <v>393</v>
      </c>
      <c r="N11" s="1241"/>
      <c r="O11" s="1242"/>
      <c r="P11" s="1236"/>
      <c r="Q11" s="1239" t="s">
        <v>390</v>
      </c>
      <c r="R11" s="1239" t="s">
        <v>391</v>
      </c>
      <c r="S11" s="1239" t="s">
        <v>392</v>
      </c>
      <c r="T11" s="1239" t="s">
        <v>393</v>
      </c>
      <c r="U11" s="1239"/>
      <c r="V11" s="1240"/>
      <c r="W11" s="1235"/>
      <c r="X11" s="1243" t="s">
        <v>386</v>
      </c>
      <c r="Y11" s="1236"/>
      <c r="Z11" s="1238"/>
      <c r="AA11" s="1238"/>
      <c r="AB11" s="1139"/>
      <c r="AC11" s="106"/>
    </row>
    <row r="12" spans="1:34">
      <c r="A12" s="1244" t="s">
        <v>394</v>
      </c>
      <c r="B12" s="1235"/>
      <c r="C12" s="1465">
        <v>338.68090000000001</v>
      </c>
      <c r="D12" s="1466">
        <v>313.93599999999998</v>
      </c>
      <c r="E12" s="1466" t="s">
        <v>469</v>
      </c>
      <c r="F12" s="1467">
        <v>335.20580000000001</v>
      </c>
      <c r="G12" s="1468">
        <v>-2.2421999999999684</v>
      </c>
      <c r="H12" s="1469">
        <v>-6.6445793129606967E-3</v>
      </c>
      <c r="I12" s="1470"/>
      <c r="J12" s="1465" t="s">
        <v>469</v>
      </c>
      <c r="K12" s="1466" t="s">
        <v>469</v>
      </c>
      <c r="L12" s="1466" t="s">
        <v>469</v>
      </c>
      <c r="M12" s="1467" t="s">
        <v>469</v>
      </c>
      <c r="N12" s="1468"/>
      <c r="O12" s="1469"/>
      <c r="P12" s="1463"/>
      <c r="Q12" s="1465" t="s">
        <v>469</v>
      </c>
      <c r="R12" s="1466" t="s">
        <v>469</v>
      </c>
      <c r="S12" s="1466" t="s">
        <v>469</v>
      </c>
      <c r="T12" s="1467" t="s">
        <v>469</v>
      </c>
      <c r="U12" s="1468" t="s">
        <v>469</v>
      </c>
      <c r="V12" s="1471" t="s">
        <v>469</v>
      </c>
      <c r="W12" s="1463"/>
      <c r="X12" s="1472">
        <v>335.20580000000001</v>
      </c>
      <c r="Y12" s="1473"/>
      <c r="Z12" s="1474">
        <v>-2.2421999999999684</v>
      </c>
      <c r="AA12" s="1471">
        <v>-6.6445793129606967E-3</v>
      </c>
      <c r="AB12" s="1138"/>
    </row>
    <row r="13" spans="1:34">
      <c r="A13" s="1245" t="s">
        <v>395</v>
      </c>
      <c r="B13" s="1235"/>
      <c r="C13" s="1475" t="s">
        <v>469</v>
      </c>
      <c r="D13" s="1476" t="s">
        <v>469</v>
      </c>
      <c r="E13" s="1476" t="s">
        <v>469</v>
      </c>
      <c r="F13" s="1477" t="s">
        <v>469</v>
      </c>
      <c r="G13" s="1478"/>
      <c r="H13" s="1479" t="s">
        <v>469</v>
      </c>
      <c r="I13" s="1470"/>
      <c r="J13" s="1475" t="s">
        <v>469</v>
      </c>
      <c r="K13" s="1476" t="s">
        <v>469</v>
      </c>
      <c r="L13" s="1476" t="s">
        <v>469</v>
      </c>
      <c r="M13" s="1477" t="s">
        <v>469</v>
      </c>
      <c r="N13" s="1478" t="s">
        <v>469</v>
      </c>
      <c r="O13" s="1480" t="s">
        <v>469</v>
      </c>
      <c r="P13" s="1463"/>
      <c r="Q13" s="1475" t="s">
        <v>469</v>
      </c>
      <c r="R13" s="1476" t="s">
        <v>469</v>
      </c>
      <c r="S13" s="1476" t="s">
        <v>469</v>
      </c>
      <c r="T13" s="1477" t="s">
        <v>469</v>
      </c>
      <c r="U13" s="1478" t="s">
        <v>469</v>
      </c>
      <c r="V13" s="1480" t="s">
        <v>469</v>
      </c>
      <c r="W13" s="1463"/>
      <c r="X13" s="1481" t="s">
        <v>469</v>
      </c>
      <c r="Y13" s="1464"/>
      <c r="Z13" s="1482" t="s">
        <v>469</v>
      </c>
      <c r="AA13" s="1480" t="s">
        <v>469</v>
      </c>
      <c r="AB13" s="1139"/>
    </row>
    <row r="14" spans="1:34">
      <c r="A14" s="1245" t="s">
        <v>396</v>
      </c>
      <c r="B14" s="1235"/>
      <c r="C14" s="1475">
        <v>295.33199999999999</v>
      </c>
      <c r="D14" s="1476">
        <v>298.96539999999999</v>
      </c>
      <c r="E14" s="1476">
        <v>297.23329999999999</v>
      </c>
      <c r="F14" s="1477">
        <v>297.74709999999999</v>
      </c>
      <c r="G14" s="1478">
        <v>-4.1154000000000224</v>
      </c>
      <c r="H14" s="1479">
        <v>-1.3633359559402147E-2</v>
      </c>
      <c r="I14" s="1470"/>
      <c r="J14" s="1475" t="s">
        <v>469</v>
      </c>
      <c r="K14" s="1476" t="s">
        <v>469</v>
      </c>
      <c r="L14" s="1476" t="s">
        <v>469</v>
      </c>
      <c r="M14" s="1477" t="s">
        <v>469</v>
      </c>
      <c r="N14" s="1478" t="s">
        <v>469</v>
      </c>
      <c r="O14" s="1480" t="s">
        <v>469</v>
      </c>
      <c r="P14" s="1463"/>
      <c r="Q14" s="1475" t="s">
        <v>469</v>
      </c>
      <c r="R14" s="1476" t="s">
        <v>469</v>
      </c>
      <c r="S14" s="1476" t="s">
        <v>400</v>
      </c>
      <c r="T14" s="1477" t="s">
        <v>400</v>
      </c>
      <c r="U14" s="1478" t="s">
        <v>469</v>
      </c>
      <c r="V14" s="1480" t="s">
        <v>469</v>
      </c>
      <c r="W14" s="1463"/>
      <c r="X14" s="1481" t="s">
        <v>400</v>
      </c>
      <c r="Y14" s="1464"/>
      <c r="Z14" s="1482" t="s">
        <v>469</v>
      </c>
      <c r="AA14" s="1480" t="s">
        <v>469</v>
      </c>
      <c r="AB14" s="1139"/>
    </row>
    <row r="15" spans="1:34">
      <c r="A15" s="1245" t="s">
        <v>397</v>
      </c>
      <c r="B15" s="1235"/>
      <c r="C15" s="1475" t="s">
        <v>469</v>
      </c>
      <c r="D15" s="1476">
        <v>318.74310000000003</v>
      </c>
      <c r="E15" s="1476">
        <v>311.07940000000002</v>
      </c>
      <c r="F15" s="1477">
        <v>313.53289999999998</v>
      </c>
      <c r="G15" s="1478">
        <v>3.6617999999999711</v>
      </c>
      <c r="H15" s="1479">
        <v>1.1817171720757358E-2</v>
      </c>
      <c r="I15" s="1470"/>
      <c r="J15" s="1475" t="s">
        <v>469</v>
      </c>
      <c r="K15" s="1476" t="s">
        <v>469</v>
      </c>
      <c r="L15" s="1476" t="s">
        <v>469</v>
      </c>
      <c r="M15" s="1477" t="s">
        <v>469</v>
      </c>
      <c r="N15" s="1478" t="s">
        <v>469</v>
      </c>
      <c r="O15" s="1480" t="s">
        <v>469</v>
      </c>
      <c r="P15" s="1463"/>
      <c r="Q15" s="1475" t="s">
        <v>469</v>
      </c>
      <c r="R15" s="1476">
        <v>334.5342</v>
      </c>
      <c r="S15" s="1476">
        <v>346.24669999999998</v>
      </c>
      <c r="T15" s="1477">
        <v>343.8306</v>
      </c>
      <c r="U15" s="1478">
        <v>0.65670000000000073</v>
      </c>
      <c r="V15" s="1480">
        <v>1.9136070662717497E-3</v>
      </c>
      <c r="W15" s="1463"/>
      <c r="X15" s="1483">
        <v>332.46820000000002</v>
      </c>
      <c r="Y15" s="1463"/>
      <c r="Z15" s="1482">
        <v>1.7837000000000103</v>
      </c>
      <c r="AA15" s="1480">
        <v>5.3939631279966704E-3</v>
      </c>
      <c r="AB15" s="1138"/>
    </row>
    <row r="16" spans="1:34">
      <c r="A16" s="1245" t="s">
        <v>398</v>
      </c>
      <c r="B16" s="1235"/>
      <c r="C16" s="1475">
        <v>327.19299999999998</v>
      </c>
      <c r="D16" s="1476">
        <v>336.50940000000003</v>
      </c>
      <c r="E16" s="1476" t="s">
        <v>469</v>
      </c>
      <c r="F16" s="1477">
        <v>331.49990000000003</v>
      </c>
      <c r="G16" s="1478">
        <v>1.061300000000017</v>
      </c>
      <c r="H16" s="1479">
        <v>3.2117918427205794E-3</v>
      </c>
      <c r="I16" s="1470"/>
      <c r="J16" s="1475" t="s">
        <v>469</v>
      </c>
      <c r="K16" s="1476" t="s">
        <v>469</v>
      </c>
      <c r="L16" s="1476" t="s">
        <v>469</v>
      </c>
      <c r="M16" s="1477" t="s">
        <v>469</v>
      </c>
      <c r="N16" s="1478" t="s">
        <v>469</v>
      </c>
      <c r="O16" s="1480" t="s">
        <v>469</v>
      </c>
      <c r="P16" s="1463"/>
      <c r="Q16" s="1475" t="s">
        <v>469</v>
      </c>
      <c r="R16" s="1476" t="s">
        <v>469</v>
      </c>
      <c r="S16" s="1476" t="s">
        <v>469</v>
      </c>
      <c r="T16" s="1477" t="s">
        <v>469</v>
      </c>
      <c r="U16" s="1478" t="s">
        <v>469</v>
      </c>
      <c r="V16" s="1480" t="s">
        <v>469</v>
      </c>
      <c r="W16" s="1463"/>
      <c r="X16" s="1483">
        <v>331.49990000000003</v>
      </c>
      <c r="Y16" s="1464"/>
      <c r="Z16" s="1482">
        <v>1.061300000000017</v>
      </c>
      <c r="AA16" s="1480">
        <v>3.2117918427205794E-3</v>
      </c>
      <c r="AB16" s="1139"/>
    </row>
    <row r="17" spans="1:28">
      <c r="A17" s="1245" t="s">
        <v>399</v>
      </c>
      <c r="B17" s="1235"/>
      <c r="C17" s="1475" t="s">
        <v>469</v>
      </c>
      <c r="D17" s="1476" t="s">
        <v>400</v>
      </c>
      <c r="E17" s="1476" t="s">
        <v>469</v>
      </c>
      <c r="F17" s="1477" t="s">
        <v>400</v>
      </c>
      <c r="G17" s="1478" t="s">
        <v>469</v>
      </c>
      <c r="H17" s="1479" t="s">
        <v>469</v>
      </c>
      <c r="I17" s="1470"/>
      <c r="J17" s="1475" t="s">
        <v>469</v>
      </c>
      <c r="K17" s="1476" t="s">
        <v>469</v>
      </c>
      <c r="L17" s="1476" t="s">
        <v>469</v>
      </c>
      <c r="M17" s="1477" t="s">
        <v>469</v>
      </c>
      <c r="N17" s="1478" t="s">
        <v>469</v>
      </c>
      <c r="O17" s="1480" t="s">
        <v>469</v>
      </c>
      <c r="P17" s="1463"/>
      <c r="Q17" s="1475" t="s">
        <v>469</v>
      </c>
      <c r="R17" s="1476" t="s">
        <v>469</v>
      </c>
      <c r="S17" s="1476" t="s">
        <v>469</v>
      </c>
      <c r="T17" s="1477" t="s">
        <v>469</v>
      </c>
      <c r="U17" s="1478" t="s">
        <v>469</v>
      </c>
      <c r="V17" s="1480" t="s">
        <v>469</v>
      </c>
      <c r="W17" s="1463"/>
      <c r="X17" s="1483" t="s">
        <v>400</v>
      </c>
      <c r="Y17" s="1464"/>
      <c r="Z17" s="1482" t="s">
        <v>469</v>
      </c>
      <c r="AA17" s="1480" t="s">
        <v>469</v>
      </c>
      <c r="AB17" s="1139"/>
    </row>
    <row r="18" spans="1:28">
      <c r="A18" s="1245" t="s">
        <v>401</v>
      </c>
      <c r="B18" s="1235"/>
      <c r="C18" s="1484" t="s">
        <v>469</v>
      </c>
      <c r="D18" s="1485" t="s">
        <v>469</v>
      </c>
      <c r="E18" s="1485" t="s">
        <v>469</v>
      </c>
      <c r="F18" s="1486" t="s">
        <v>469</v>
      </c>
      <c r="G18" s="1478"/>
      <c r="H18" s="1479"/>
      <c r="I18" s="1487"/>
      <c r="J18" s="1484">
        <v>353.73079999999999</v>
      </c>
      <c r="K18" s="1485">
        <v>359.83</v>
      </c>
      <c r="L18" s="1485">
        <v>365.61720000000003</v>
      </c>
      <c r="M18" s="1486">
        <v>361.5213</v>
      </c>
      <c r="N18" s="1478">
        <v>8.108099999999979</v>
      </c>
      <c r="O18" s="1480">
        <v>2.2942267012098005E-2</v>
      </c>
      <c r="P18" s="1463"/>
      <c r="Q18" s="1484" t="s">
        <v>469</v>
      </c>
      <c r="R18" s="1485" t="s">
        <v>469</v>
      </c>
      <c r="S18" s="1485" t="s">
        <v>469</v>
      </c>
      <c r="T18" s="1486" t="s">
        <v>469</v>
      </c>
      <c r="U18" s="1478" t="s">
        <v>469</v>
      </c>
      <c r="V18" s="1480" t="s">
        <v>469</v>
      </c>
      <c r="W18" s="1463"/>
      <c r="X18" s="1483">
        <v>361.5213</v>
      </c>
      <c r="Y18" s="1473"/>
      <c r="Z18" s="1482">
        <v>8.108099999999979</v>
      </c>
      <c r="AA18" s="1480">
        <v>2.2942267012098005E-2</v>
      </c>
      <c r="AB18" s="1138"/>
    </row>
    <row r="19" spans="1:28">
      <c r="A19" s="1245" t="s">
        <v>402</v>
      </c>
      <c r="B19" s="1235"/>
      <c r="C19" s="1475" t="s">
        <v>469</v>
      </c>
      <c r="D19" s="1476">
        <v>418.10840000000002</v>
      </c>
      <c r="E19" s="1476">
        <v>409.34980000000002</v>
      </c>
      <c r="F19" s="1477">
        <v>413.4178</v>
      </c>
      <c r="G19" s="1478">
        <v>0</v>
      </c>
      <c r="H19" s="1479">
        <v>0</v>
      </c>
      <c r="I19" s="1470"/>
      <c r="J19" s="1475" t="s">
        <v>469</v>
      </c>
      <c r="K19" s="1476" t="s">
        <v>469</v>
      </c>
      <c r="L19" s="1476" t="s">
        <v>469</v>
      </c>
      <c r="M19" s="1477" t="s">
        <v>469</v>
      </c>
      <c r="N19" s="1478" t="s">
        <v>469</v>
      </c>
      <c r="O19" s="1480" t="s">
        <v>469</v>
      </c>
      <c r="P19" s="1463"/>
      <c r="Q19" s="1475" t="s">
        <v>469</v>
      </c>
      <c r="R19" s="1476" t="s">
        <v>469</v>
      </c>
      <c r="S19" s="1476" t="s">
        <v>469</v>
      </c>
      <c r="T19" s="1477" t="s">
        <v>469</v>
      </c>
      <c r="U19" s="1478" t="s">
        <v>469</v>
      </c>
      <c r="V19" s="1480" t="s">
        <v>469</v>
      </c>
      <c r="W19" s="1463"/>
      <c r="X19" s="1483">
        <v>413.4178</v>
      </c>
      <c r="Y19" s="1473"/>
      <c r="Z19" s="1482" t="s">
        <v>469</v>
      </c>
      <c r="AA19" s="1480" t="s">
        <v>469</v>
      </c>
      <c r="AB19" s="1139"/>
    </row>
    <row r="20" spans="1:28">
      <c r="A20" s="1245" t="s">
        <v>403</v>
      </c>
      <c r="B20" s="1235"/>
      <c r="C20" s="1475">
        <v>343.11700000000002</v>
      </c>
      <c r="D20" s="1476">
        <v>342.57639999999998</v>
      </c>
      <c r="E20" s="1476" t="s">
        <v>469</v>
      </c>
      <c r="F20" s="1477">
        <v>342.99130000000002</v>
      </c>
      <c r="G20" s="1478">
        <v>0.61630000000002383</v>
      </c>
      <c r="H20" s="1479">
        <v>1.8000730193501457E-3</v>
      </c>
      <c r="I20" s="1470"/>
      <c r="J20" s="1475" t="s">
        <v>469</v>
      </c>
      <c r="K20" s="1476" t="s">
        <v>469</v>
      </c>
      <c r="L20" s="1476" t="s">
        <v>469</v>
      </c>
      <c r="M20" s="1477" t="s">
        <v>469</v>
      </c>
      <c r="N20" s="1478" t="s">
        <v>469</v>
      </c>
      <c r="O20" s="1480" t="s">
        <v>469</v>
      </c>
      <c r="P20" s="1463"/>
      <c r="Q20" s="1475">
        <v>356.18599999999998</v>
      </c>
      <c r="R20" s="1476">
        <v>361.4975</v>
      </c>
      <c r="S20" s="1476" t="s">
        <v>469</v>
      </c>
      <c r="T20" s="1477">
        <v>360.77260000000001</v>
      </c>
      <c r="U20" s="1478">
        <v>-3.1621000000000095</v>
      </c>
      <c r="V20" s="1480">
        <v>-8.6886466170992271E-3</v>
      </c>
      <c r="W20" s="1463"/>
      <c r="X20" s="1483">
        <v>354.66390000000001</v>
      </c>
      <c r="Y20" s="1473"/>
      <c r="Z20" s="1482">
        <v>-1.8639999999999759</v>
      </c>
      <c r="AA20" s="1480">
        <v>-5.2282023370400221E-3</v>
      </c>
      <c r="AB20" s="1139"/>
    </row>
    <row r="21" spans="1:28">
      <c r="A21" s="1245" t="s">
        <v>404</v>
      </c>
      <c r="B21" s="1235"/>
      <c r="C21" s="1484">
        <v>370.7595</v>
      </c>
      <c r="D21" s="1485">
        <v>363.18060000000003</v>
      </c>
      <c r="E21" s="1485">
        <v>339.7824</v>
      </c>
      <c r="F21" s="1486">
        <v>363.49970000000002</v>
      </c>
      <c r="G21" s="1478">
        <v>-0.35620000000000118</v>
      </c>
      <c r="H21" s="1479">
        <v>-9.7895897799105125E-4</v>
      </c>
      <c r="I21" s="1470"/>
      <c r="J21" s="1484">
        <v>395.59390000000002</v>
      </c>
      <c r="K21" s="1485">
        <v>353</v>
      </c>
      <c r="L21" s="1485">
        <v>325.90230000000003</v>
      </c>
      <c r="M21" s="1486">
        <v>341.90480000000002</v>
      </c>
      <c r="N21" s="1478">
        <v>3.3650000000000091</v>
      </c>
      <c r="O21" s="1480">
        <v>9.9397471139286431E-3</v>
      </c>
      <c r="P21" s="1463"/>
      <c r="Q21" s="1484" t="s">
        <v>469</v>
      </c>
      <c r="R21" s="1485" t="s">
        <v>469</v>
      </c>
      <c r="S21" s="1485" t="s">
        <v>469</v>
      </c>
      <c r="T21" s="1486" t="s">
        <v>469</v>
      </c>
      <c r="U21" s="1478" t="s">
        <v>469</v>
      </c>
      <c r="V21" s="1480" t="s">
        <v>469</v>
      </c>
      <c r="W21" s="1463"/>
      <c r="X21" s="1483">
        <v>360.33449999999999</v>
      </c>
      <c r="Y21" s="1464"/>
      <c r="Z21" s="1482">
        <v>0.18930000000000291</v>
      </c>
      <c r="AA21" s="1480">
        <v>5.2562133272915368E-4</v>
      </c>
      <c r="AB21" s="1138"/>
    </row>
    <row r="22" spans="1:28">
      <c r="A22" s="1245" t="s">
        <v>405</v>
      </c>
      <c r="B22" s="1235"/>
      <c r="C22" s="1484">
        <v>316.5607</v>
      </c>
      <c r="D22" s="1485">
        <v>338.19490000000002</v>
      </c>
      <c r="E22" s="1485" t="s">
        <v>469</v>
      </c>
      <c r="F22" s="1486">
        <v>332.15960000000001</v>
      </c>
      <c r="G22" s="1478">
        <v>-5.7803000000000111</v>
      </c>
      <c r="H22" s="1479">
        <v>-1.7104520655891853E-2</v>
      </c>
      <c r="I22" s="1470"/>
      <c r="J22" s="1484" t="s">
        <v>469</v>
      </c>
      <c r="K22" s="1485" t="s">
        <v>469</v>
      </c>
      <c r="L22" s="1485" t="s">
        <v>469</v>
      </c>
      <c r="M22" s="1486" t="s">
        <v>469</v>
      </c>
      <c r="N22" s="1478" t="s">
        <v>469</v>
      </c>
      <c r="O22" s="1480" t="s">
        <v>469</v>
      </c>
      <c r="P22" s="1463"/>
      <c r="Q22" s="1484" t="s">
        <v>469</v>
      </c>
      <c r="R22" s="1485" t="s">
        <v>469</v>
      </c>
      <c r="S22" s="1485" t="s">
        <v>469</v>
      </c>
      <c r="T22" s="1486" t="s">
        <v>469</v>
      </c>
      <c r="U22" s="1478" t="s">
        <v>469</v>
      </c>
      <c r="V22" s="1480" t="s">
        <v>469</v>
      </c>
      <c r="W22" s="1463"/>
      <c r="X22" s="1483">
        <v>332.15960000000001</v>
      </c>
      <c r="Y22" s="1464"/>
      <c r="Z22" s="1482">
        <v>-5.7803000000000111</v>
      </c>
      <c r="AA22" s="1480">
        <v>-1.7104520655891853E-2</v>
      </c>
      <c r="AB22" s="1139"/>
    </row>
    <row r="23" spans="1:28">
      <c r="A23" s="1245" t="s">
        <v>406</v>
      </c>
      <c r="B23" s="1235"/>
      <c r="C23" s="1475">
        <v>389.96499999999997</v>
      </c>
      <c r="D23" s="1476">
        <v>347.10250000000002</v>
      </c>
      <c r="E23" s="1476">
        <v>335.7928</v>
      </c>
      <c r="F23" s="1477">
        <v>383.29379999999998</v>
      </c>
      <c r="G23" s="1488">
        <v>-1.0793000000000461</v>
      </c>
      <c r="H23" s="1479">
        <v>-2.8079488392919183E-3</v>
      </c>
      <c r="I23" s="1470"/>
      <c r="J23" s="1475" t="s">
        <v>469</v>
      </c>
      <c r="K23" s="1476" t="s">
        <v>469</v>
      </c>
      <c r="L23" s="1476" t="s">
        <v>469</v>
      </c>
      <c r="M23" s="1477" t="s">
        <v>469</v>
      </c>
      <c r="N23" s="1478" t="s">
        <v>469</v>
      </c>
      <c r="O23" s="1480" t="s">
        <v>469</v>
      </c>
      <c r="P23" s="1463"/>
      <c r="Q23" s="1475">
        <v>456.19569999999999</v>
      </c>
      <c r="R23" s="1476">
        <v>348.84660000000002</v>
      </c>
      <c r="S23" s="1476">
        <v>379.44560000000001</v>
      </c>
      <c r="T23" s="1477">
        <v>399.25409999999999</v>
      </c>
      <c r="U23" s="1478">
        <v>-10.027800000000013</v>
      </c>
      <c r="V23" s="1480">
        <v>-2.4500961317859393E-2</v>
      </c>
      <c r="W23" s="1463"/>
      <c r="X23" s="1483">
        <v>384.44319999999999</v>
      </c>
      <c r="Y23" s="1464"/>
      <c r="Z23" s="1482">
        <v>-1.723700000000008</v>
      </c>
      <c r="AA23" s="1480">
        <v>-4.46361404874418E-3</v>
      </c>
      <c r="AB23" s="1139"/>
    </row>
    <row r="24" spans="1:28">
      <c r="A24" s="1245" t="s">
        <v>407</v>
      </c>
      <c r="B24" s="1235"/>
      <c r="C24" s="1475" t="s">
        <v>469</v>
      </c>
      <c r="D24" s="1476" t="s">
        <v>469</v>
      </c>
      <c r="E24" s="1476" t="s">
        <v>469</v>
      </c>
      <c r="F24" s="1477" t="s">
        <v>469</v>
      </c>
      <c r="G24" s="1478">
        <v>0</v>
      </c>
      <c r="H24" s="1479">
        <v>0</v>
      </c>
      <c r="I24" s="1470"/>
      <c r="J24" s="1475" t="s">
        <v>469</v>
      </c>
      <c r="K24" s="1476" t="s">
        <v>469</v>
      </c>
      <c r="L24" s="1476" t="s">
        <v>469</v>
      </c>
      <c r="M24" s="1477" t="s">
        <v>469</v>
      </c>
      <c r="N24" s="1478" t="s">
        <v>469</v>
      </c>
      <c r="O24" s="1480" t="s">
        <v>469</v>
      </c>
      <c r="P24" s="1463"/>
      <c r="Q24" s="1475" t="s">
        <v>469</v>
      </c>
      <c r="R24" s="1476" t="s">
        <v>469</v>
      </c>
      <c r="S24" s="1476" t="s">
        <v>469</v>
      </c>
      <c r="T24" s="1477" t="s">
        <v>469</v>
      </c>
      <c r="U24" s="1478" t="s">
        <v>469</v>
      </c>
      <c r="V24" s="1480" t="s">
        <v>469</v>
      </c>
      <c r="W24" s="1463"/>
      <c r="X24" s="1483" t="s">
        <v>469</v>
      </c>
      <c r="Y24" s="1473"/>
      <c r="Z24" s="1482" t="s">
        <v>469</v>
      </c>
      <c r="AA24" s="1480" t="s">
        <v>469</v>
      </c>
      <c r="AB24" s="1138"/>
    </row>
    <row r="25" spans="1:28">
      <c r="A25" s="1245" t="s">
        <v>408</v>
      </c>
      <c r="B25" s="1235"/>
      <c r="C25" s="1475" t="s">
        <v>469</v>
      </c>
      <c r="D25" s="1476">
        <v>243.11330000000001</v>
      </c>
      <c r="E25" s="1476" t="s">
        <v>469</v>
      </c>
      <c r="F25" s="1477">
        <v>243.11330000000001</v>
      </c>
      <c r="G25" s="1478">
        <v>-21.379299999999972</v>
      </c>
      <c r="H25" s="1479">
        <v>-8.0831372976030269E-2</v>
      </c>
      <c r="I25" s="1470"/>
      <c r="J25" s="1475" t="s">
        <v>469</v>
      </c>
      <c r="K25" s="1476" t="s">
        <v>469</v>
      </c>
      <c r="L25" s="1476" t="s">
        <v>469</v>
      </c>
      <c r="M25" s="1477" t="s">
        <v>469</v>
      </c>
      <c r="N25" s="1478" t="s">
        <v>469</v>
      </c>
      <c r="O25" s="1480" t="s">
        <v>469</v>
      </c>
      <c r="P25" s="1463"/>
      <c r="Q25" s="1475" t="s">
        <v>469</v>
      </c>
      <c r="R25" s="1476">
        <v>215.19210000000001</v>
      </c>
      <c r="S25" s="1476" t="s">
        <v>469</v>
      </c>
      <c r="T25" s="1477">
        <v>215.19210000000001</v>
      </c>
      <c r="U25" s="1478">
        <v>-11.104399999999998</v>
      </c>
      <c r="V25" s="1480">
        <v>-4.9070135861579822E-2</v>
      </c>
      <c r="W25" s="1463"/>
      <c r="X25" s="1483">
        <v>237.14930000000001</v>
      </c>
      <c r="Y25" s="1473"/>
      <c r="Z25" s="1482">
        <v>-19.184600000000017</v>
      </c>
      <c r="AA25" s="1480">
        <v>-7.4842227266857853E-2</v>
      </c>
      <c r="AB25" s="1139"/>
    </row>
    <row r="26" spans="1:28">
      <c r="A26" s="1245" t="s">
        <v>409</v>
      </c>
      <c r="B26" s="1235"/>
      <c r="C26" s="1475" t="s">
        <v>469</v>
      </c>
      <c r="D26" s="1476">
        <v>261.44069999999999</v>
      </c>
      <c r="E26" s="1476">
        <v>279.40170000000001</v>
      </c>
      <c r="F26" s="1477">
        <v>274.92959999999999</v>
      </c>
      <c r="G26" s="1478">
        <v>-1.3641999999999825</v>
      </c>
      <c r="H26" s="1479">
        <v>-4.937497692673487E-3</v>
      </c>
      <c r="I26" s="1470"/>
      <c r="J26" s="1475" t="s">
        <v>469</v>
      </c>
      <c r="K26" s="1476" t="s">
        <v>469</v>
      </c>
      <c r="L26" s="1476" t="s">
        <v>469</v>
      </c>
      <c r="M26" s="1477" t="s">
        <v>469</v>
      </c>
      <c r="N26" s="1478" t="s">
        <v>469</v>
      </c>
      <c r="O26" s="1480" t="s">
        <v>469</v>
      </c>
      <c r="P26" s="1463"/>
      <c r="Q26" s="1475" t="s">
        <v>469</v>
      </c>
      <c r="R26" s="1476" t="s">
        <v>469</v>
      </c>
      <c r="S26" s="1476" t="s">
        <v>469</v>
      </c>
      <c r="T26" s="1477" t="s">
        <v>469</v>
      </c>
      <c r="U26" s="1478" t="s">
        <v>469</v>
      </c>
      <c r="V26" s="1480" t="s">
        <v>469</v>
      </c>
      <c r="W26" s="1463"/>
      <c r="X26" s="1483">
        <v>274.92959999999999</v>
      </c>
      <c r="Y26" s="1473"/>
      <c r="Z26" s="1482">
        <v>-1.2886000000000308</v>
      </c>
      <c r="AA26" s="1480">
        <v>-4.6651524048741955E-3</v>
      </c>
      <c r="AB26" s="1139"/>
    </row>
    <row r="27" spans="1:28">
      <c r="A27" s="1245" t="s">
        <v>410</v>
      </c>
      <c r="B27" s="1235"/>
      <c r="C27" s="1475">
        <v>360.96409999999997</v>
      </c>
      <c r="D27" s="1485">
        <v>346.6669</v>
      </c>
      <c r="E27" s="1485" t="s">
        <v>469</v>
      </c>
      <c r="F27" s="1486">
        <v>357.16950000000003</v>
      </c>
      <c r="G27" s="1478">
        <v>-1.0523999999999774</v>
      </c>
      <c r="H27" s="1479">
        <v>-2.9378438336683521E-3</v>
      </c>
      <c r="I27" s="1470"/>
      <c r="J27" s="1475" t="s">
        <v>469</v>
      </c>
      <c r="K27" s="1485" t="s">
        <v>469</v>
      </c>
      <c r="L27" s="1485" t="s">
        <v>469</v>
      </c>
      <c r="M27" s="1486" t="s">
        <v>469</v>
      </c>
      <c r="N27" s="1478" t="s">
        <v>469</v>
      </c>
      <c r="O27" s="1480" t="s">
        <v>469</v>
      </c>
      <c r="P27" s="1463"/>
      <c r="Q27" s="1475" t="s">
        <v>469</v>
      </c>
      <c r="R27" s="1485" t="s">
        <v>469</v>
      </c>
      <c r="S27" s="1485" t="s">
        <v>469</v>
      </c>
      <c r="T27" s="1486" t="s">
        <v>469</v>
      </c>
      <c r="U27" s="1478" t="s">
        <v>469</v>
      </c>
      <c r="V27" s="1480" t="s">
        <v>469</v>
      </c>
      <c r="W27" s="1463"/>
      <c r="X27" s="1483">
        <v>357.16950000000003</v>
      </c>
      <c r="Y27" s="1473"/>
      <c r="Z27" s="1482">
        <v>-1.0523999999999774</v>
      </c>
      <c r="AA27" s="1480">
        <v>-2.9378438336683521E-3</v>
      </c>
      <c r="AB27" s="1138"/>
    </row>
    <row r="28" spans="1:28">
      <c r="A28" s="1245" t="s">
        <v>411</v>
      </c>
      <c r="B28" s="1235"/>
      <c r="C28" s="1475" t="s">
        <v>469</v>
      </c>
      <c r="D28" s="1485">
        <v>184.14250000000001</v>
      </c>
      <c r="E28" s="1485" t="s">
        <v>469</v>
      </c>
      <c r="F28" s="1486">
        <v>184.14250000000001</v>
      </c>
      <c r="G28" s="1478">
        <v>-0.9486999999999739</v>
      </c>
      <c r="H28" s="1479">
        <v>-5.1255813350390422E-3</v>
      </c>
      <c r="I28" s="1470"/>
      <c r="J28" s="1475" t="s">
        <v>469</v>
      </c>
      <c r="K28" s="1485" t="s">
        <v>469</v>
      </c>
      <c r="L28" s="1485" t="s">
        <v>469</v>
      </c>
      <c r="M28" s="1486" t="s">
        <v>469</v>
      </c>
      <c r="N28" s="1478" t="s">
        <v>469</v>
      </c>
      <c r="O28" s="1480" t="s">
        <v>469</v>
      </c>
      <c r="P28" s="1463"/>
      <c r="Q28" s="1475" t="s">
        <v>469</v>
      </c>
      <c r="R28" s="1485" t="s">
        <v>469</v>
      </c>
      <c r="S28" s="1485" t="s">
        <v>469</v>
      </c>
      <c r="T28" s="1486" t="s">
        <v>469</v>
      </c>
      <c r="U28" s="1478" t="s">
        <v>469</v>
      </c>
      <c r="V28" s="1480" t="s">
        <v>469</v>
      </c>
      <c r="W28" s="1463"/>
      <c r="X28" s="1483" t="s">
        <v>469</v>
      </c>
      <c r="Y28" s="1473"/>
      <c r="Z28" s="1482" t="s">
        <v>469</v>
      </c>
      <c r="AA28" s="1480" t="s">
        <v>469</v>
      </c>
      <c r="AB28" s="1139"/>
    </row>
    <row r="29" spans="1:28">
      <c r="A29" s="1245" t="s">
        <v>412</v>
      </c>
      <c r="B29" s="1235"/>
      <c r="C29" s="1475" t="s">
        <v>469</v>
      </c>
      <c r="D29" s="1485" t="s">
        <v>469</v>
      </c>
      <c r="E29" s="1485" t="s">
        <v>469</v>
      </c>
      <c r="F29" s="1486" t="s">
        <v>469</v>
      </c>
      <c r="G29" s="1478">
        <v>0</v>
      </c>
      <c r="H29" s="1479" t="s">
        <v>469</v>
      </c>
      <c r="I29" s="1470"/>
      <c r="J29" s="1475" t="s">
        <v>469</v>
      </c>
      <c r="K29" s="1485" t="s">
        <v>469</v>
      </c>
      <c r="L29" s="1485" t="s">
        <v>469</v>
      </c>
      <c r="M29" s="1486" t="s">
        <v>469</v>
      </c>
      <c r="N29" s="1478" t="s">
        <v>469</v>
      </c>
      <c r="O29" s="1480" t="s">
        <v>469</v>
      </c>
      <c r="P29" s="1463"/>
      <c r="Q29" s="1475" t="s">
        <v>469</v>
      </c>
      <c r="R29" s="1485" t="s">
        <v>469</v>
      </c>
      <c r="S29" s="1485" t="s">
        <v>469</v>
      </c>
      <c r="T29" s="1486" t="s">
        <v>469</v>
      </c>
      <c r="U29" s="1478" t="s">
        <v>469</v>
      </c>
      <c r="V29" s="1480" t="s">
        <v>469</v>
      </c>
      <c r="W29" s="1463"/>
      <c r="X29" s="1483" t="s">
        <v>469</v>
      </c>
      <c r="Y29" s="1473"/>
      <c r="Z29" s="1482" t="s">
        <v>469</v>
      </c>
      <c r="AA29" s="1480" t="s">
        <v>469</v>
      </c>
      <c r="AB29" s="1139"/>
    </row>
    <row r="30" spans="1:28">
      <c r="A30" s="1245" t="s">
        <v>413</v>
      </c>
      <c r="B30" s="1235"/>
      <c r="C30" s="1475" t="s">
        <v>469</v>
      </c>
      <c r="D30" s="1476">
        <v>306.01</v>
      </c>
      <c r="E30" s="1476">
        <v>304.1506</v>
      </c>
      <c r="F30" s="1477">
        <v>305.06389999999999</v>
      </c>
      <c r="G30" s="1478">
        <v>31.105799999999988</v>
      </c>
      <c r="H30" s="1479">
        <v>0.11354218035531716</v>
      </c>
      <c r="I30" s="1470"/>
      <c r="J30" s="1475" t="s">
        <v>469</v>
      </c>
      <c r="K30" s="1476" t="s">
        <v>469</v>
      </c>
      <c r="L30" s="1476" t="s">
        <v>469</v>
      </c>
      <c r="M30" s="1477" t="s">
        <v>469</v>
      </c>
      <c r="N30" s="1478" t="s">
        <v>469</v>
      </c>
      <c r="O30" s="1480" t="s">
        <v>469</v>
      </c>
      <c r="P30" s="1463"/>
      <c r="Q30" s="1475" t="s">
        <v>469</v>
      </c>
      <c r="R30" s="1476">
        <v>249.732</v>
      </c>
      <c r="S30" s="1476" t="s">
        <v>469</v>
      </c>
      <c r="T30" s="1477">
        <v>249.78030000000001</v>
      </c>
      <c r="U30" s="1478">
        <v>4.697100000000006</v>
      </c>
      <c r="V30" s="1480">
        <v>1.9165328345639443E-2</v>
      </c>
      <c r="W30" s="1463"/>
      <c r="X30" s="1483">
        <v>262.81619999999998</v>
      </c>
      <c r="Y30" s="1464"/>
      <c r="Z30" s="1482">
        <v>10.924299999999988</v>
      </c>
      <c r="AA30" s="1480">
        <v>4.336900074992478E-2</v>
      </c>
      <c r="AB30" s="1138"/>
    </row>
    <row r="31" spans="1:28">
      <c r="A31" s="1245" t="s">
        <v>414</v>
      </c>
      <c r="B31" s="1235"/>
      <c r="C31" s="1475">
        <v>337.03440000000001</v>
      </c>
      <c r="D31" s="1476">
        <v>338.99970000000002</v>
      </c>
      <c r="E31" s="1476" t="s">
        <v>469</v>
      </c>
      <c r="F31" s="1477">
        <v>337.7706</v>
      </c>
      <c r="G31" s="1478">
        <v>-0.44429999999999836</v>
      </c>
      <c r="H31" s="1479">
        <v>-1.3136618167916003E-3</v>
      </c>
      <c r="I31" s="1470"/>
      <c r="J31" s="1475" t="s">
        <v>469</v>
      </c>
      <c r="K31" s="1476" t="s">
        <v>469</v>
      </c>
      <c r="L31" s="1476" t="s">
        <v>469</v>
      </c>
      <c r="M31" s="1477" t="s">
        <v>469</v>
      </c>
      <c r="N31" s="1478" t="s">
        <v>469</v>
      </c>
      <c r="O31" s="1480" t="s">
        <v>469</v>
      </c>
      <c r="P31" s="1463"/>
      <c r="Q31" s="1475">
        <v>461.33429999999998</v>
      </c>
      <c r="R31" s="1476">
        <v>442.7903</v>
      </c>
      <c r="S31" s="1476" t="s">
        <v>469</v>
      </c>
      <c r="T31" s="1477">
        <v>452.4556</v>
      </c>
      <c r="U31" s="1478">
        <v>1.6397999999999797</v>
      </c>
      <c r="V31" s="1480">
        <v>3.6374057874635213E-3</v>
      </c>
      <c r="W31" s="1463"/>
      <c r="X31" s="1483">
        <v>342.56439999999998</v>
      </c>
      <c r="Y31" s="1464"/>
      <c r="Z31" s="1482">
        <v>-0.35720000000003438</v>
      </c>
      <c r="AA31" s="1480">
        <v>-1.0416375054823623E-3</v>
      </c>
      <c r="AB31" s="1139"/>
    </row>
    <row r="32" spans="1:28">
      <c r="A32" s="1245" t="s">
        <v>415</v>
      </c>
      <c r="B32" s="1235"/>
      <c r="C32" s="1475" t="s">
        <v>469</v>
      </c>
      <c r="D32" s="1476">
        <v>270.38150000000002</v>
      </c>
      <c r="E32" s="1476">
        <v>278.52359999999999</v>
      </c>
      <c r="F32" s="1477">
        <v>275.55189999999999</v>
      </c>
      <c r="G32" s="1478">
        <v>5.3641999999999825</v>
      </c>
      <c r="H32" s="1479">
        <v>1.9853605475008695E-2</v>
      </c>
      <c r="I32" s="1470"/>
      <c r="J32" s="1475" t="s">
        <v>469</v>
      </c>
      <c r="K32" s="1476" t="s">
        <v>469</v>
      </c>
      <c r="L32" s="1476" t="s">
        <v>469</v>
      </c>
      <c r="M32" s="1477" t="s">
        <v>469</v>
      </c>
      <c r="N32" s="1478" t="s">
        <v>469</v>
      </c>
      <c r="O32" s="1480" t="s">
        <v>469</v>
      </c>
      <c r="P32" s="1463"/>
      <c r="Q32" s="1475" t="s">
        <v>469</v>
      </c>
      <c r="R32" s="1476" t="s">
        <v>469</v>
      </c>
      <c r="S32" s="1476" t="s">
        <v>469</v>
      </c>
      <c r="T32" s="1477" t="s">
        <v>469</v>
      </c>
      <c r="U32" s="1478" t="s">
        <v>469</v>
      </c>
      <c r="V32" s="1480" t="s">
        <v>469</v>
      </c>
      <c r="W32" s="1463"/>
      <c r="X32" s="1483">
        <v>275.55189999999999</v>
      </c>
      <c r="Y32" s="1464"/>
      <c r="Z32" s="1482">
        <v>5.4993999999999801</v>
      </c>
      <c r="AA32" s="1480">
        <v>2.0364188444839337E-2</v>
      </c>
      <c r="AB32" s="1139"/>
    </row>
    <row r="33" spans="1:28">
      <c r="A33" s="1245" t="s">
        <v>416</v>
      </c>
      <c r="B33" s="1235"/>
      <c r="C33" s="1475">
        <v>358.42070000000001</v>
      </c>
      <c r="D33" s="1476">
        <v>366.3218</v>
      </c>
      <c r="E33" s="1476" t="s">
        <v>469</v>
      </c>
      <c r="F33" s="1477">
        <v>362.14519999999999</v>
      </c>
      <c r="G33" s="1478">
        <v>0</v>
      </c>
      <c r="H33" s="1479">
        <v>0</v>
      </c>
      <c r="I33" s="1470"/>
      <c r="J33" s="1475" t="s">
        <v>469</v>
      </c>
      <c r="K33" s="1476" t="s">
        <v>469</v>
      </c>
      <c r="L33" s="1476" t="s">
        <v>469</v>
      </c>
      <c r="M33" s="1477" t="s">
        <v>469</v>
      </c>
      <c r="N33" s="1478" t="s">
        <v>469</v>
      </c>
      <c r="O33" s="1480" t="s">
        <v>469</v>
      </c>
      <c r="P33" s="1463"/>
      <c r="Q33" s="1475">
        <v>367.30180000000001</v>
      </c>
      <c r="R33" s="1476">
        <v>377.90300000000002</v>
      </c>
      <c r="S33" s="1476" t="s">
        <v>469</v>
      </c>
      <c r="T33" s="1477">
        <v>376.32740000000001</v>
      </c>
      <c r="U33" s="1478" t="s">
        <v>469</v>
      </c>
      <c r="V33" s="1480" t="s">
        <v>469</v>
      </c>
      <c r="W33" s="1463"/>
      <c r="X33" s="1483">
        <v>368.43419999999998</v>
      </c>
      <c r="Y33" s="1464"/>
      <c r="Z33" s="1482" t="s">
        <v>469</v>
      </c>
      <c r="AA33" s="1480" t="s">
        <v>469</v>
      </c>
      <c r="AB33" s="1138"/>
    </row>
    <row r="34" spans="1:28">
      <c r="A34" s="1245" t="s">
        <v>417</v>
      </c>
      <c r="B34" s="1235"/>
      <c r="C34" s="1475">
        <v>286.26600000000002</v>
      </c>
      <c r="D34" s="1476">
        <v>317.57499999999999</v>
      </c>
      <c r="E34" s="1476">
        <v>305.27269999999999</v>
      </c>
      <c r="F34" s="1477">
        <v>307.63670000000002</v>
      </c>
      <c r="G34" s="1478">
        <v>-5.8864999999999554</v>
      </c>
      <c r="H34" s="1479">
        <v>-1.8775325079611216E-2</v>
      </c>
      <c r="I34" s="1470"/>
      <c r="J34" s="1475" t="s">
        <v>469</v>
      </c>
      <c r="K34" s="1476" t="s">
        <v>469</v>
      </c>
      <c r="L34" s="1476" t="s">
        <v>469</v>
      </c>
      <c r="M34" s="1477" t="s">
        <v>469</v>
      </c>
      <c r="N34" s="1478" t="s">
        <v>469</v>
      </c>
      <c r="O34" s="1480" t="s">
        <v>469</v>
      </c>
      <c r="P34" s="1463"/>
      <c r="Q34" s="1475">
        <v>311.49180000000001</v>
      </c>
      <c r="R34" s="1476">
        <v>305.45119999999997</v>
      </c>
      <c r="S34" s="1476">
        <v>302.35789999999997</v>
      </c>
      <c r="T34" s="1477">
        <v>302.63549999999998</v>
      </c>
      <c r="U34" s="1478">
        <v>6.1814999999999714</v>
      </c>
      <c r="V34" s="1480">
        <v>2.0851464308121903E-2</v>
      </c>
      <c r="W34" s="1463"/>
      <c r="X34" s="1483">
        <v>304.31439999999998</v>
      </c>
      <c r="Y34" s="1464"/>
      <c r="Z34" s="1482">
        <v>2.130299999999977</v>
      </c>
      <c r="AA34" s="1480">
        <v>7.0496760087641608E-3</v>
      </c>
      <c r="AB34" s="1139"/>
    </row>
    <row r="35" spans="1:28">
      <c r="A35" s="1245" t="s">
        <v>418</v>
      </c>
      <c r="B35" s="1235"/>
      <c r="C35" s="1475" t="s">
        <v>469</v>
      </c>
      <c r="D35" s="1476" t="s">
        <v>469</v>
      </c>
      <c r="E35" s="1476" t="s">
        <v>469</v>
      </c>
      <c r="F35" s="1477" t="s">
        <v>469</v>
      </c>
      <c r="G35" s="1478">
        <v>-299.83969999999999</v>
      </c>
      <c r="H35" s="1479">
        <v>-1</v>
      </c>
      <c r="I35" s="1470"/>
      <c r="J35" s="1475" t="s">
        <v>469</v>
      </c>
      <c r="K35" s="1476" t="s">
        <v>469</v>
      </c>
      <c r="L35" s="1476" t="s">
        <v>469</v>
      </c>
      <c r="M35" s="1477" t="s">
        <v>469</v>
      </c>
      <c r="N35" s="1478" t="s">
        <v>469</v>
      </c>
      <c r="O35" s="1480" t="s">
        <v>469</v>
      </c>
      <c r="P35" s="1463"/>
      <c r="Q35" s="1475">
        <v>299.00760000000002</v>
      </c>
      <c r="R35" s="1476">
        <v>304.5335</v>
      </c>
      <c r="S35" s="1476">
        <v>298.6506</v>
      </c>
      <c r="T35" s="1477">
        <v>302.1678</v>
      </c>
      <c r="U35" s="1478" t="s">
        <v>469</v>
      </c>
      <c r="V35" s="1480" t="s">
        <v>469</v>
      </c>
      <c r="W35" s="1463"/>
      <c r="X35" s="1483">
        <v>302.1678</v>
      </c>
      <c r="Y35" s="1464"/>
      <c r="Z35" s="1482">
        <v>2.3281000000000063</v>
      </c>
      <c r="AA35" s="1480">
        <v>7.7644821549647247E-3</v>
      </c>
      <c r="AB35" s="1139"/>
    </row>
    <row r="36" spans="1:28">
      <c r="A36" s="1245" t="s">
        <v>419</v>
      </c>
      <c r="B36" s="1235"/>
      <c r="C36" s="1475" t="s">
        <v>469</v>
      </c>
      <c r="D36" s="1476">
        <v>340.21460000000002</v>
      </c>
      <c r="E36" s="1476">
        <v>323.74090000000001</v>
      </c>
      <c r="F36" s="1477">
        <v>330.01119999999997</v>
      </c>
      <c r="G36" s="1478">
        <v>-3.0383000000000493</v>
      </c>
      <c r="H36" s="1479">
        <v>-9.1226679517610876E-3</v>
      </c>
      <c r="I36" s="1470"/>
      <c r="J36" s="1475" t="s">
        <v>469</v>
      </c>
      <c r="K36" s="1476" t="s">
        <v>469</v>
      </c>
      <c r="L36" s="1476" t="s">
        <v>469</v>
      </c>
      <c r="M36" s="1477" t="s">
        <v>469</v>
      </c>
      <c r="N36" s="1478" t="s">
        <v>469</v>
      </c>
      <c r="O36" s="1480" t="s">
        <v>469</v>
      </c>
      <c r="P36" s="1463"/>
      <c r="Q36" s="1475" t="s">
        <v>469</v>
      </c>
      <c r="R36" s="1476">
        <v>434.43900000000002</v>
      </c>
      <c r="S36" s="1476">
        <v>303.01519999999999</v>
      </c>
      <c r="T36" s="1477">
        <v>354.78219999999999</v>
      </c>
      <c r="U36" s="1478" t="s">
        <v>469</v>
      </c>
      <c r="V36" s="1480" t="s">
        <v>469</v>
      </c>
      <c r="W36" s="1463"/>
      <c r="X36" s="1483">
        <v>331.1284</v>
      </c>
      <c r="Y36" s="1464"/>
      <c r="Z36" s="1482">
        <v>-1.921100000000024</v>
      </c>
      <c r="AA36" s="1480">
        <v>-5.7682116322048671E-3</v>
      </c>
      <c r="AB36" s="1138"/>
    </row>
    <row r="37" spans="1:28">
      <c r="A37" s="1245" t="s">
        <v>420</v>
      </c>
      <c r="B37" s="1235"/>
      <c r="C37" s="1475" t="s">
        <v>469</v>
      </c>
      <c r="D37" s="1476">
        <v>384.93119999999999</v>
      </c>
      <c r="E37" s="1476">
        <v>369.4144</v>
      </c>
      <c r="F37" s="1477">
        <v>371.59030000000001</v>
      </c>
      <c r="G37" s="1478">
        <v>0.45690000000001874</v>
      </c>
      <c r="H37" s="1479">
        <v>1.2310937253290355E-3</v>
      </c>
      <c r="I37" s="1470"/>
      <c r="J37" s="1475" t="s">
        <v>469</v>
      </c>
      <c r="K37" s="1476" t="s">
        <v>469</v>
      </c>
      <c r="L37" s="1476" t="s">
        <v>469</v>
      </c>
      <c r="M37" s="1477" t="s">
        <v>469</v>
      </c>
      <c r="N37" s="1478" t="s">
        <v>469</v>
      </c>
      <c r="O37" s="1480" t="s">
        <v>469</v>
      </c>
      <c r="P37" s="1463"/>
      <c r="Q37" s="1475" t="s">
        <v>469</v>
      </c>
      <c r="R37" s="1476" t="s">
        <v>469</v>
      </c>
      <c r="S37" s="1476" t="s">
        <v>469</v>
      </c>
      <c r="T37" s="1477" t="s">
        <v>469</v>
      </c>
      <c r="U37" s="1478" t="s">
        <v>469</v>
      </c>
      <c r="V37" s="1480" t="s">
        <v>469</v>
      </c>
      <c r="W37" s="1463"/>
      <c r="X37" s="1483">
        <v>371.59030000000001</v>
      </c>
      <c r="Y37" s="1464"/>
      <c r="Z37" s="1482">
        <v>0.45690000000001874</v>
      </c>
      <c r="AA37" s="1480">
        <v>1.2310937253290355E-3</v>
      </c>
      <c r="AB37" s="1139"/>
    </row>
    <row r="38" spans="1:28">
      <c r="A38" s="1245" t="s">
        <v>421</v>
      </c>
      <c r="B38" s="1235"/>
      <c r="C38" s="1475" t="s">
        <v>469</v>
      </c>
      <c r="D38" s="1476">
        <v>414.65699999999998</v>
      </c>
      <c r="E38" s="1476">
        <v>423.51179999999999</v>
      </c>
      <c r="F38" s="1477">
        <v>420.1465</v>
      </c>
      <c r="G38" s="1478">
        <v>-5.0999999999987722E-2</v>
      </c>
      <c r="H38" s="1479">
        <v>-1.2137149792657009E-4</v>
      </c>
      <c r="I38" s="1470"/>
      <c r="J38" s="1475" t="s">
        <v>469</v>
      </c>
      <c r="K38" s="1476" t="s">
        <v>469</v>
      </c>
      <c r="L38" s="1476" t="s">
        <v>469</v>
      </c>
      <c r="M38" s="1477" t="s">
        <v>469</v>
      </c>
      <c r="N38" s="1478" t="s">
        <v>469</v>
      </c>
      <c r="O38" s="1480" t="s">
        <v>469</v>
      </c>
      <c r="P38" s="1463"/>
      <c r="Q38" s="1475" t="s">
        <v>469</v>
      </c>
      <c r="R38" s="1476">
        <v>404.44869999999997</v>
      </c>
      <c r="S38" s="1476" t="s">
        <v>469</v>
      </c>
      <c r="T38" s="1477">
        <v>404.44869999999997</v>
      </c>
      <c r="U38" s="1478">
        <v>-22.594600000000014</v>
      </c>
      <c r="V38" s="1480">
        <v>-5.290938881373386E-2</v>
      </c>
      <c r="W38" s="1463"/>
      <c r="X38" s="1483">
        <v>419.14819999999997</v>
      </c>
      <c r="Y38" s="1464"/>
      <c r="Z38" s="1482">
        <v>-1.4847000000000321</v>
      </c>
      <c r="AA38" s="1480">
        <v>-3.5296811067323519E-3</v>
      </c>
      <c r="AB38" s="1084"/>
    </row>
    <row r="39" spans="1:28">
      <c r="A39" s="1246" t="s">
        <v>422</v>
      </c>
      <c r="B39" s="1235"/>
      <c r="C39" s="1489">
        <v>362.65960000000001</v>
      </c>
      <c r="D39" s="1490">
        <v>367.48880000000003</v>
      </c>
      <c r="E39" s="1491">
        <v>351.54480000000001</v>
      </c>
      <c r="F39" s="1490">
        <v>360.57060000000001</v>
      </c>
      <c r="G39" s="1492">
        <v>4.2325000000000159</v>
      </c>
      <c r="H39" s="1493">
        <v>1.1877764404087054E-2</v>
      </c>
      <c r="I39" s="1487"/>
      <c r="J39" s="1489">
        <v>372.95389999999998</v>
      </c>
      <c r="K39" s="1491">
        <v>389.07010000000002</v>
      </c>
      <c r="L39" s="1491">
        <v>392.26389999999998</v>
      </c>
      <c r="M39" s="1490">
        <v>387.15559999999999</v>
      </c>
      <c r="N39" s="1492">
        <v>4.3471999999999866</v>
      </c>
      <c r="O39" s="1494">
        <v>1.1356072646263815E-2</v>
      </c>
      <c r="P39" s="1463"/>
      <c r="Q39" s="1489" t="s">
        <v>469</v>
      </c>
      <c r="R39" s="1490" t="s">
        <v>469</v>
      </c>
      <c r="S39" s="1491" t="s">
        <v>469</v>
      </c>
      <c r="T39" s="1490" t="s">
        <v>469</v>
      </c>
      <c r="U39" s="1492">
        <v>-434.73349999999999</v>
      </c>
      <c r="V39" s="1494">
        <v>-1</v>
      </c>
      <c r="W39" s="1463"/>
      <c r="X39" s="1495">
        <v>380.34660000000002</v>
      </c>
      <c r="Y39" s="1464"/>
      <c r="Z39" s="1496">
        <v>4.1065000000000396</v>
      </c>
      <c r="AA39" s="1494">
        <v>1.0914572901719044E-2</v>
      </c>
      <c r="AB39" s="106"/>
    </row>
    <row r="40" spans="1:28" ht="13.5" thickBot="1">
      <c r="A40" s="1247" t="s">
        <v>423</v>
      </c>
      <c r="B40" s="1235"/>
      <c r="C40" s="1497">
        <v>360.13780000000003</v>
      </c>
      <c r="D40" s="1498">
        <v>372.70690000000002</v>
      </c>
      <c r="E40" s="1498">
        <v>369.30430000000001</v>
      </c>
      <c r="F40" s="1498">
        <v>368.05840000000001</v>
      </c>
      <c r="G40" s="1499">
        <v>10.240000000000009</v>
      </c>
      <c r="H40" s="1500">
        <v>2.8617868728941787E-2</v>
      </c>
      <c r="I40" s="1487"/>
      <c r="J40" s="1497">
        <v>365.95139999999998</v>
      </c>
      <c r="K40" s="1498">
        <v>384.29689999999999</v>
      </c>
      <c r="L40" s="1498">
        <v>395.32</v>
      </c>
      <c r="M40" s="1498">
        <v>385.07420000000002</v>
      </c>
      <c r="N40" s="1499">
        <v>6.897199999999998</v>
      </c>
      <c r="O40" s="1501">
        <v>1.8238020820938283E-2</v>
      </c>
      <c r="P40" s="1463"/>
      <c r="Q40" s="1497" t="s">
        <v>469</v>
      </c>
      <c r="R40" s="1498" t="s">
        <v>469</v>
      </c>
      <c r="S40" s="1498" t="s">
        <v>469</v>
      </c>
      <c r="T40" s="1498" t="s">
        <v>469</v>
      </c>
      <c r="U40" s="1499" t="s">
        <v>469</v>
      </c>
      <c r="V40" s="1501" t="s">
        <v>469</v>
      </c>
      <c r="W40" s="1463"/>
      <c r="X40" s="1502">
        <v>379.33159999999998</v>
      </c>
      <c r="Y40" s="1464"/>
      <c r="Z40" s="1503">
        <v>8.0252999999999588</v>
      </c>
      <c r="AA40" s="1501">
        <v>2.1613691984218919E-2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G34" sqref="G3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53" t="s">
        <v>476</v>
      </c>
      <c r="B5" s="1353"/>
      <c r="C5" s="1353"/>
      <c r="D5" s="1353"/>
      <c r="E5" s="1353"/>
      <c r="F5" s="1353"/>
      <c r="H5" s="651" t="s">
        <v>331</v>
      </c>
    </row>
    <row r="6" spans="1:10" ht="15.75" customHeight="1" thickBot="1">
      <c r="A6" s="1350" t="s">
        <v>170</v>
      </c>
      <c r="B6" s="1345" t="s">
        <v>477</v>
      </c>
      <c r="C6" s="1346"/>
      <c r="D6" s="1347"/>
      <c r="E6" s="1348" t="s">
        <v>478</v>
      </c>
      <c r="F6" s="1354" t="s">
        <v>479</v>
      </c>
    </row>
    <row r="7" spans="1:10" ht="21" customHeight="1" thickBot="1">
      <c r="A7" s="1351"/>
      <c r="B7" s="1164" t="s">
        <v>312</v>
      </c>
      <c r="C7" s="1164" t="s">
        <v>320</v>
      </c>
      <c r="D7" s="1164" t="s">
        <v>321</v>
      </c>
      <c r="E7" s="1349"/>
      <c r="F7" s="1355"/>
    </row>
    <row r="8" spans="1:10" ht="17.25" customHeight="1" thickBot="1">
      <c r="A8" s="850" t="s">
        <v>171</v>
      </c>
      <c r="B8" s="735">
        <v>3250</v>
      </c>
      <c r="C8" s="735">
        <v>543</v>
      </c>
      <c r="D8" s="888">
        <f>(C8/B8)*100</f>
        <v>16.707692307692305</v>
      </c>
      <c r="E8" s="735">
        <v>2582</v>
      </c>
      <c r="F8" s="888">
        <f>((B8-E8)/E8)*100</f>
        <v>25.87141750580945</v>
      </c>
      <c r="H8" s="680" t="s">
        <v>172</v>
      </c>
    </row>
    <row r="9" spans="1:10" ht="18" customHeight="1" thickBot="1">
      <c r="A9" s="851" t="s">
        <v>173</v>
      </c>
      <c r="B9" s="736">
        <v>9706</v>
      </c>
      <c r="C9" s="736">
        <v>1244</v>
      </c>
      <c r="D9" s="889">
        <f t="shared" ref="D9:D13" si="0">(C9/B9)*100</f>
        <v>12.816814341644346</v>
      </c>
      <c r="E9" s="736">
        <v>8364</v>
      </c>
      <c r="F9" s="889">
        <f t="shared" ref="F9:F13" si="1">((B9-E9)/E9)*100</f>
        <v>16.044954567192732</v>
      </c>
      <c r="H9" s="650">
        <f>B9-E9</f>
        <v>1342</v>
      </c>
    </row>
    <row r="10" spans="1:10" ht="15" customHeight="1" thickBot="1">
      <c r="A10" s="852" t="s">
        <v>306</v>
      </c>
      <c r="B10" s="737">
        <v>2664</v>
      </c>
      <c r="C10" s="1102">
        <v>0</v>
      </c>
      <c r="D10" s="889">
        <f t="shared" si="0"/>
        <v>0</v>
      </c>
      <c r="E10" s="738">
        <v>1741</v>
      </c>
      <c r="F10" s="889">
        <f t="shared" si="1"/>
        <v>53.015508328546815</v>
      </c>
    </row>
    <row r="11" spans="1:10" ht="17.25" customHeight="1" thickBot="1">
      <c r="A11" s="851" t="s">
        <v>174</v>
      </c>
      <c r="B11" s="1252">
        <v>66381</v>
      </c>
      <c r="C11" s="740">
        <v>2867</v>
      </c>
      <c r="D11" s="890">
        <f t="shared" si="0"/>
        <v>4.3190069447582893</v>
      </c>
      <c r="E11" s="740">
        <v>61703</v>
      </c>
      <c r="F11" s="890">
        <f t="shared" si="1"/>
        <v>7.5814790204690219</v>
      </c>
      <c r="J11" s="847"/>
    </row>
    <row r="12" spans="1:10" ht="15" customHeight="1" thickBot="1">
      <c r="A12" s="850" t="s">
        <v>175</v>
      </c>
      <c r="B12" s="735">
        <v>25639</v>
      </c>
      <c r="C12" s="735">
        <v>5359</v>
      </c>
      <c r="D12" s="889">
        <f t="shared" si="0"/>
        <v>20.901751238347828</v>
      </c>
      <c r="E12" s="735">
        <v>25669</v>
      </c>
      <c r="F12" s="889">
        <f t="shared" si="1"/>
        <v>-0.11687249211110677</v>
      </c>
    </row>
    <row r="13" spans="1:10" ht="15" customHeight="1" thickBot="1">
      <c r="A13" s="850" t="s">
        <v>176</v>
      </c>
      <c r="B13" s="735">
        <f t="shared" ref="B13:C13" si="2">B11+B12</f>
        <v>92020</v>
      </c>
      <c r="C13" s="735">
        <f t="shared" si="2"/>
        <v>8226</v>
      </c>
      <c r="D13" s="891">
        <f t="shared" si="0"/>
        <v>8.9393610084764177</v>
      </c>
      <c r="E13" s="735">
        <f t="shared" ref="E13" si="3">E11+E12</f>
        <v>87372</v>
      </c>
      <c r="F13" s="891">
        <f t="shared" si="1"/>
        <v>5.3197820812159495</v>
      </c>
    </row>
    <row r="16" spans="1:10" ht="15.75">
      <c r="A16" s="570" t="s">
        <v>307</v>
      </c>
    </row>
    <row r="18" spans="1:16" ht="33" customHeight="1" thickBot="1">
      <c r="A18" s="1353" t="s">
        <v>480</v>
      </c>
      <c r="B18" s="1353"/>
      <c r="C18" s="1353"/>
      <c r="D18" s="1353"/>
      <c r="E18" s="1353"/>
      <c r="F18" s="1353"/>
    </row>
    <row r="19" spans="1:16" ht="16.5" customHeight="1" thickBot="1">
      <c r="A19" s="1343" t="s">
        <v>177</v>
      </c>
      <c r="B19" s="1345" t="s">
        <v>477</v>
      </c>
      <c r="C19" s="1346"/>
      <c r="D19" s="1347"/>
      <c r="E19" s="1348" t="s">
        <v>478</v>
      </c>
      <c r="F19" s="1354" t="s">
        <v>479</v>
      </c>
    </row>
    <row r="20" spans="1:16" ht="21" customHeight="1" thickBot="1">
      <c r="A20" s="1344"/>
      <c r="B20" s="849" t="s">
        <v>312</v>
      </c>
      <c r="C20" s="849" t="s">
        <v>458</v>
      </c>
      <c r="D20" s="849" t="s">
        <v>459</v>
      </c>
      <c r="E20" s="1349"/>
      <c r="F20" s="1355"/>
      <c r="L20" s="1188"/>
    </row>
    <row r="21" spans="1:16" ht="15.75" thickBot="1">
      <c r="A21" s="568" t="s">
        <v>171</v>
      </c>
      <c r="B21" s="735">
        <v>7810</v>
      </c>
      <c r="C21" s="741">
        <v>0</v>
      </c>
      <c r="D21" s="888">
        <f>(C21/B21)*100</f>
        <v>0</v>
      </c>
      <c r="E21" s="735">
        <v>9369</v>
      </c>
      <c r="F21" s="888">
        <f>((B21-E21)/E21)*100</f>
        <v>-16.639982922403671</v>
      </c>
      <c r="H21" s="680" t="s">
        <v>178</v>
      </c>
    </row>
    <row r="22" spans="1:16" ht="15.75" thickBot="1">
      <c r="A22" s="568" t="s">
        <v>173</v>
      </c>
      <c r="B22" s="735">
        <v>28498</v>
      </c>
      <c r="C22" s="741">
        <v>0</v>
      </c>
      <c r="D22" s="889">
        <f t="shared" ref="D22:D26" si="4">(C22/B22)*100</f>
        <v>0</v>
      </c>
      <c r="E22" s="735">
        <v>43028</v>
      </c>
      <c r="F22" s="889">
        <f t="shared" ref="F22:F26" si="5">((B22-E22)/E22)*100</f>
        <v>-33.768708747792139</v>
      </c>
      <c r="H22" s="650">
        <f>B22-E22</f>
        <v>-14530</v>
      </c>
    </row>
    <row r="23" spans="1:16" ht="15.75" thickBot="1">
      <c r="A23" s="569" t="s">
        <v>306</v>
      </c>
      <c r="B23" s="738">
        <v>7029</v>
      </c>
      <c r="C23" s="742">
        <v>0</v>
      </c>
      <c r="D23" s="889">
        <f t="shared" si="4"/>
        <v>0</v>
      </c>
      <c r="E23" s="738">
        <v>15511</v>
      </c>
      <c r="F23" s="889">
        <f t="shared" si="5"/>
        <v>-54.68377280639546</v>
      </c>
    </row>
    <row r="24" spans="1:16" ht="15.75" thickBot="1">
      <c r="A24" s="568" t="s">
        <v>174</v>
      </c>
      <c r="B24" s="735">
        <v>3518</v>
      </c>
      <c r="C24" s="743">
        <v>12.9</v>
      </c>
      <c r="D24" s="890">
        <f t="shared" si="4"/>
        <v>0.36668561682774309</v>
      </c>
      <c r="E24" s="735">
        <v>4419</v>
      </c>
      <c r="F24" s="890">
        <f t="shared" si="5"/>
        <v>-20.389228332201856</v>
      </c>
    </row>
    <row r="25" spans="1:16" ht="15.75" thickBot="1">
      <c r="A25" s="568" t="s">
        <v>175</v>
      </c>
      <c r="B25" s="735">
        <v>1403</v>
      </c>
      <c r="C25" s="743">
        <v>6</v>
      </c>
      <c r="D25" s="889">
        <f t="shared" si="4"/>
        <v>0.42765502494654317</v>
      </c>
      <c r="E25" s="735">
        <v>1159</v>
      </c>
      <c r="F25" s="889">
        <f t="shared" si="5"/>
        <v>21.052631578947366</v>
      </c>
    </row>
    <row r="26" spans="1:16" ht="15.75" thickBot="1">
      <c r="A26" s="568" t="s">
        <v>176</v>
      </c>
      <c r="B26" s="735">
        <f t="shared" ref="B26:C26" si="6">B24+B25</f>
        <v>4921</v>
      </c>
      <c r="C26" s="744">
        <f t="shared" si="6"/>
        <v>18.899999999999999</v>
      </c>
      <c r="D26" s="891">
        <f t="shared" si="4"/>
        <v>0.38406827880512084</v>
      </c>
      <c r="E26" s="735">
        <f>E24+E25</f>
        <v>5578</v>
      </c>
      <c r="F26" s="891">
        <f t="shared" si="5"/>
        <v>-11.77841520258157</v>
      </c>
      <c r="P26" s="1089"/>
    </row>
    <row r="27" spans="1:16" ht="16.5" customHeight="1">
      <c r="A27" s="1352"/>
      <c r="B27" s="1352"/>
      <c r="C27" s="1352"/>
      <c r="D27" s="1352"/>
      <c r="E27" s="1352"/>
      <c r="F27" s="1352"/>
    </row>
    <row r="28" spans="1:16">
      <c r="B28" s="573"/>
      <c r="C28" s="574"/>
      <c r="D28" s="574"/>
      <c r="E28" s="574"/>
      <c r="F28" s="575"/>
    </row>
    <row r="29" spans="1:16" ht="15">
      <c r="A29" s="1255" t="s">
        <v>465</v>
      </c>
      <c r="B29" s="577"/>
      <c r="C29" s="578"/>
      <c r="D29" s="578"/>
      <c r="E29" s="578"/>
      <c r="F29" s="575"/>
      <c r="K29" s="1188"/>
    </row>
    <row r="30" spans="1:16">
      <c r="A30" s="573"/>
      <c r="B30" s="582"/>
      <c r="C30" s="571"/>
      <c r="D30" s="571"/>
      <c r="E30" s="571"/>
      <c r="F30" s="571"/>
      <c r="G30" s="571"/>
    </row>
    <row r="31" spans="1:16">
      <c r="A31" s="573"/>
      <c r="B31" s="583"/>
      <c r="C31" s="571"/>
      <c r="D31" s="584"/>
      <c r="E31" s="585"/>
      <c r="F31" s="571"/>
      <c r="G31" s="571"/>
      <c r="H31" s="576"/>
    </row>
    <row r="32" spans="1:16">
      <c r="A32" s="577"/>
      <c r="B32" s="571"/>
      <c r="C32" s="1342"/>
      <c r="D32" s="134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8"/>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42"/>
      <c r="C43" s="134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5:F5"/>
    <mergeCell ref="A6:A7"/>
    <mergeCell ref="B6:D6"/>
    <mergeCell ref="E6:E7"/>
    <mergeCell ref="F6:F7"/>
    <mergeCell ref="A18:F18"/>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G14" sqref="G1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356" t="s">
        <v>481</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row>
    <row r="3" spans="1:24" ht="15.75" customHeight="1">
      <c r="A3" s="1357" t="s">
        <v>482</v>
      </c>
      <c r="B3" s="1357"/>
      <c r="C3" s="1357"/>
      <c r="D3" s="1357"/>
      <c r="E3" s="1357"/>
      <c r="F3" s="1357"/>
      <c r="P3" s="589"/>
    </row>
    <row r="4" spans="1:24" ht="4.5" customHeight="1">
      <c r="A4" s="590"/>
      <c r="B4" s="590"/>
      <c r="C4" s="588"/>
      <c r="D4" s="588"/>
    </row>
    <row r="5" spans="1:24" ht="30.75" thickBot="1">
      <c r="A5" s="591" t="s">
        <v>179</v>
      </c>
      <c r="B5" s="1358" t="s">
        <v>180</v>
      </c>
      <c r="C5" s="1358"/>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3261.4259999999999</v>
      </c>
      <c r="C7" s="603">
        <v>4711</v>
      </c>
      <c r="D7" s="871">
        <v>2.3209429035345321</v>
      </c>
      <c r="F7" s="745" t="s">
        <v>194</v>
      </c>
      <c r="G7" s="603">
        <v>1009.505</v>
      </c>
      <c r="H7" s="603">
        <v>1346</v>
      </c>
      <c r="I7" s="871">
        <v>3.0440112645386876</v>
      </c>
      <c r="K7" s="745" t="s">
        <v>192</v>
      </c>
      <c r="L7" s="603">
        <v>72551.979000000007</v>
      </c>
      <c r="M7" s="603">
        <v>18893.272000000001</v>
      </c>
      <c r="N7" s="733">
        <f>L7/M7</f>
        <v>3.8400960405376052</v>
      </c>
      <c r="P7" s="745" t="s">
        <v>195</v>
      </c>
      <c r="Q7" s="603">
        <v>12058.231</v>
      </c>
      <c r="R7" s="603">
        <v>3789.5030000000002</v>
      </c>
      <c r="S7" s="733">
        <f t="shared" ref="S7:S25" si="0">Q7/R7</f>
        <v>3.1820085641837461</v>
      </c>
    </row>
    <row r="8" spans="1:24" ht="16.5" thickBot="1">
      <c r="A8" s="604" t="s">
        <v>202</v>
      </c>
      <c r="B8" s="605">
        <v>1484.62</v>
      </c>
      <c r="C8" s="605">
        <v>1073</v>
      </c>
      <c r="D8" s="854">
        <v>2.3874901997584375</v>
      </c>
      <c r="F8" s="604" t="s">
        <v>192</v>
      </c>
      <c r="G8" s="605" t="s">
        <v>463</v>
      </c>
      <c r="H8" s="605" t="s">
        <v>463</v>
      </c>
      <c r="I8" s="854" t="s">
        <v>463</v>
      </c>
      <c r="K8" s="604" t="s">
        <v>195</v>
      </c>
      <c r="L8" s="605">
        <v>43726.432000000001</v>
      </c>
      <c r="M8" s="605">
        <v>11938.918</v>
      </c>
      <c r="N8" s="652">
        <f t="shared" ref="N8:N25" si="1">L8/M8</f>
        <v>3.662512130496248</v>
      </c>
      <c r="P8" s="604" t="s">
        <v>193</v>
      </c>
      <c r="Q8" s="605">
        <v>11606.404</v>
      </c>
      <c r="R8" s="605">
        <v>2859.2049999999999</v>
      </c>
      <c r="S8" s="652">
        <f t="shared" si="0"/>
        <v>4.0593115918585765</v>
      </c>
    </row>
    <row r="9" spans="1:24" ht="16.5" thickBot="1">
      <c r="A9" s="604" t="s">
        <v>194</v>
      </c>
      <c r="B9" s="605">
        <v>1009.505</v>
      </c>
      <c r="C9" s="605">
        <v>1346</v>
      </c>
      <c r="D9" s="854">
        <v>2.1429002032002744</v>
      </c>
      <c r="F9" s="946" t="s">
        <v>322</v>
      </c>
      <c r="G9" s="608" t="s">
        <v>463</v>
      </c>
      <c r="H9" s="608" t="s">
        <v>463</v>
      </c>
      <c r="I9" s="947" t="s">
        <v>463</v>
      </c>
      <c r="K9" s="604" t="s">
        <v>435</v>
      </c>
      <c r="L9" s="605">
        <v>22380.135999999999</v>
      </c>
      <c r="M9" s="605">
        <v>7207.8789999999999</v>
      </c>
      <c r="N9" s="652">
        <f t="shared" si="1"/>
        <v>3.1049544533142135</v>
      </c>
      <c r="P9" s="604" t="s">
        <v>199</v>
      </c>
      <c r="Q9" s="605">
        <v>11180.431</v>
      </c>
      <c r="R9" s="605">
        <v>1996.0550000000001</v>
      </c>
      <c r="S9" s="652">
        <f t="shared" si="0"/>
        <v>5.6012639932266399</v>
      </c>
    </row>
    <row r="10" spans="1:24" ht="15.75">
      <c r="A10" s="604" t="s">
        <v>204</v>
      </c>
      <c r="B10" s="605">
        <v>962.71600000000001</v>
      </c>
      <c r="C10" s="605">
        <v>625</v>
      </c>
      <c r="D10" s="854">
        <v>2.3716975307026953</v>
      </c>
      <c r="H10" s="1147"/>
      <c r="K10" s="604" t="s">
        <v>194</v>
      </c>
      <c r="L10" s="605">
        <v>20479.800999999999</v>
      </c>
      <c r="M10" s="605">
        <v>5328.1109999999999</v>
      </c>
      <c r="N10" s="652">
        <f t="shared" si="1"/>
        <v>3.8437264163603198</v>
      </c>
      <c r="P10" s="604" t="s">
        <v>194</v>
      </c>
      <c r="Q10" s="605">
        <v>7851.9120000000003</v>
      </c>
      <c r="R10" s="605">
        <v>2190.768</v>
      </c>
      <c r="S10" s="652">
        <f t="shared" si="0"/>
        <v>3.5840910584781227</v>
      </c>
    </row>
    <row r="11" spans="1:24" ht="15.75">
      <c r="A11" s="604" t="s">
        <v>353</v>
      </c>
      <c r="B11" s="605">
        <v>687.56500000000005</v>
      </c>
      <c r="C11" s="605">
        <v>462</v>
      </c>
      <c r="D11" s="854">
        <v>2.2912836021505378</v>
      </c>
      <c r="F11" s="1147" t="s">
        <v>464</v>
      </c>
      <c r="K11" s="604" t="s">
        <v>201</v>
      </c>
      <c r="L11" s="605">
        <v>17616.556</v>
      </c>
      <c r="M11" s="605">
        <v>3621.6419999999998</v>
      </c>
      <c r="N11" s="652">
        <f t="shared" si="1"/>
        <v>4.8642455549168035</v>
      </c>
      <c r="P11" s="604" t="s">
        <v>435</v>
      </c>
      <c r="Q11" s="605">
        <v>7257.6319999999996</v>
      </c>
      <c r="R11" s="605">
        <v>2596.7040000000002</v>
      </c>
      <c r="S11" s="652">
        <f t="shared" si="0"/>
        <v>2.7949400470750612</v>
      </c>
    </row>
    <row r="12" spans="1:24" ht="15.75">
      <c r="A12" s="604" t="s">
        <v>205</v>
      </c>
      <c r="B12" s="605">
        <v>474.46800000000002</v>
      </c>
      <c r="C12" s="605">
        <v>327</v>
      </c>
      <c r="D12" s="854">
        <v>2.8847161808013402</v>
      </c>
      <c r="H12" s="1147"/>
      <c r="K12" s="604" t="s">
        <v>202</v>
      </c>
      <c r="L12" s="605">
        <v>10804.206</v>
      </c>
      <c r="M12" s="605">
        <v>2853.875</v>
      </c>
      <c r="N12" s="652">
        <f t="shared" si="1"/>
        <v>3.7858021111646445</v>
      </c>
      <c r="P12" s="604" t="s">
        <v>196</v>
      </c>
      <c r="Q12" s="605">
        <v>7008.1220000000003</v>
      </c>
      <c r="R12" s="605">
        <v>1670.0229999999999</v>
      </c>
      <c r="S12" s="652">
        <f t="shared" si="0"/>
        <v>4.1964224444813043</v>
      </c>
    </row>
    <row r="13" spans="1:24" ht="16.5" thickBot="1">
      <c r="A13" s="604" t="s">
        <v>200</v>
      </c>
      <c r="B13" s="605">
        <v>350.54199999999997</v>
      </c>
      <c r="C13" s="605">
        <v>487</v>
      </c>
      <c r="D13" s="854">
        <v>2.6096143287199198</v>
      </c>
      <c r="H13" s="1147"/>
      <c r="K13" s="604" t="s">
        <v>199</v>
      </c>
      <c r="L13" s="605">
        <v>9513.509</v>
      </c>
      <c r="M13" s="605">
        <v>1464.0409999999999</v>
      </c>
      <c r="N13" s="652">
        <f t="shared" si="1"/>
        <v>6.4981165144965205</v>
      </c>
      <c r="P13" s="604" t="s">
        <v>201</v>
      </c>
      <c r="Q13" s="605">
        <v>4381.7030000000004</v>
      </c>
      <c r="R13" s="605">
        <v>1131.2940000000001</v>
      </c>
      <c r="S13" s="652">
        <f t="shared" si="0"/>
        <v>3.873177971420338</v>
      </c>
    </row>
    <row r="14" spans="1:24" ht="16.5" thickBot="1">
      <c r="A14" s="1150" t="s">
        <v>322</v>
      </c>
      <c r="B14" s="1253">
        <v>8769.3320000000003</v>
      </c>
      <c r="C14" s="1254">
        <v>9706</v>
      </c>
      <c r="D14" s="1149">
        <v>2.7555470305968215</v>
      </c>
      <c r="K14" s="604" t="s">
        <v>197</v>
      </c>
      <c r="L14" s="605">
        <v>9214.1509999999998</v>
      </c>
      <c r="M14" s="605">
        <v>2377.0219999999999</v>
      </c>
      <c r="N14" s="652">
        <f t="shared" si="1"/>
        <v>3.8763423308661005</v>
      </c>
      <c r="P14" s="604" t="s">
        <v>341</v>
      </c>
      <c r="Q14" s="605">
        <v>3598.6460000000002</v>
      </c>
      <c r="R14" s="605">
        <v>994.07899999999995</v>
      </c>
      <c r="S14" s="652">
        <f t="shared" si="0"/>
        <v>3.6200804966204903</v>
      </c>
    </row>
    <row r="15" spans="1:24" ht="15.75">
      <c r="E15" s="825"/>
      <c r="K15" s="604" t="s">
        <v>354</v>
      </c>
      <c r="L15" s="605">
        <v>7334.5630000000001</v>
      </c>
      <c r="M15" s="605">
        <v>1401.4570000000001</v>
      </c>
      <c r="N15" s="652">
        <f t="shared" si="1"/>
        <v>5.2335269651512668</v>
      </c>
      <c r="P15" s="604" t="s">
        <v>192</v>
      </c>
      <c r="Q15" s="605">
        <v>3267.973</v>
      </c>
      <c r="R15" s="605">
        <v>975.54499999999996</v>
      </c>
      <c r="S15" s="652">
        <f t="shared" si="0"/>
        <v>3.3498946742590041</v>
      </c>
    </row>
    <row r="16" spans="1:24" ht="15.75">
      <c r="E16" s="661"/>
      <c r="K16" s="604" t="s">
        <v>206</v>
      </c>
      <c r="L16" s="605">
        <v>6098.4030000000002</v>
      </c>
      <c r="M16" s="605">
        <v>1527.356</v>
      </c>
      <c r="N16" s="652">
        <f t="shared" si="1"/>
        <v>3.9927842624771177</v>
      </c>
      <c r="P16" s="604" t="s">
        <v>202</v>
      </c>
      <c r="Q16" s="605">
        <v>2431.1210000000001</v>
      </c>
      <c r="R16" s="605">
        <v>660.93600000000004</v>
      </c>
      <c r="S16" s="652">
        <f t="shared" si="0"/>
        <v>3.6783001682462446</v>
      </c>
    </row>
    <row r="17" spans="1:19" ht="15.75">
      <c r="K17" s="604" t="s">
        <v>193</v>
      </c>
      <c r="L17" s="605">
        <v>5610.51</v>
      </c>
      <c r="M17" s="605">
        <v>1218.751</v>
      </c>
      <c r="N17" s="652">
        <f t="shared" si="1"/>
        <v>4.6034916073915015</v>
      </c>
      <c r="P17" s="604" t="s">
        <v>209</v>
      </c>
      <c r="Q17" s="605">
        <v>1796.682</v>
      </c>
      <c r="R17" s="605">
        <v>689.08299999999997</v>
      </c>
      <c r="S17" s="652">
        <f t="shared" si="0"/>
        <v>2.6073520896611875</v>
      </c>
    </row>
    <row r="18" spans="1:19" ht="15.75">
      <c r="K18" s="604" t="s">
        <v>209</v>
      </c>
      <c r="L18" s="605">
        <v>5095.6930000000002</v>
      </c>
      <c r="M18" s="605">
        <v>1535.7760000000001</v>
      </c>
      <c r="N18" s="652">
        <f t="shared" si="1"/>
        <v>3.3179923374242075</v>
      </c>
      <c r="P18" s="604" t="s">
        <v>208</v>
      </c>
      <c r="Q18" s="605">
        <v>1704.0719999999999</v>
      </c>
      <c r="R18" s="605">
        <v>586.875</v>
      </c>
      <c r="S18" s="652">
        <f t="shared" si="0"/>
        <v>2.9036370607028754</v>
      </c>
    </row>
    <row r="19" spans="1:19" ht="15.75">
      <c r="K19" s="604" t="s">
        <v>355</v>
      </c>
      <c r="L19" s="605">
        <v>3740.9679999999998</v>
      </c>
      <c r="M19" s="605">
        <v>1165.7370000000001</v>
      </c>
      <c r="N19" s="652">
        <f t="shared" si="1"/>
        <v>3.2091011952095538</v>
      </c>
      <c r="P19" s="604" t="s">
        <v>203</v>
      </c>
      <c r="Q19" s="605">
        <v>1374.9639999999999</v>
      </c>
      <c r="R19" s="605">
        <v>809.05600000000004</v>
      </c>
      <c r="S19" s="652">
        <f t="shared" si="0"/>
        <v>1.6994670331843529</v>
      </c>
    </row>
    <row r="20" spans="1:19" ht="15.75">
      <c r="K20" s="604" t="s">
        <v>207</v>
      </c>
      <c r="L20" s="605">
        <v>3303.694</v>
      </c>
      <c r="M20" s="605">
        <v>775.09299999999996</v>
      </c>
      <c r="N20" s="652">
        <f t="shared" si="1"/>
        <v>4.2623194894032075</v>
      </c>
      <c r="P20" s="604" t="s">
        <v>354</v>
      </c>
      <c r="Q20" s="605">
        <v>1231.643</v>
      </c>
      <c r="R20" s="605">
        <v>345.81200000000001</v>
      </c>
      <c r="S20" s="652">
        <f t="shared" si="0"/>
        <v>3.5615970527338554</v>
      </c>
    </row>
    <row r="21" spans="1:19" ht="15.75">
      <c r="K21" s="604" t="s">
        <v>200</v>
      </c>
      <c r="L21" s="605">
        <v>3301.3339999999998</v>
      </c>
      <c r="M21" s="605">
        <v>1124.0740000000001</v>
      </c>
      <c r="N21" s="652">
        <f t="shared" si="1"/>
        <v>2.9369365362066908</v>
      </c>
      <c r="P21" s="604" t="s">
        <v>206</v>
      </c>
      <c r="Q21" s="605">
        <v>1091.932</v>
      </c>
      <c r="R21" s="605">
        <v>294.238</v>
      </c>
      <c r="S21" s="652">
        <f t="shared" si="0"/>
        <v>3.7110502382425112</v>
      </c>
    </row>
    <row r="22" spans="1:19" ht="15.75">
      <c r="H22" s="1147"/>
      <c r="K22" s="604" t="s">
        <v>196</v>
      </c>
      <c r="L22" s="605">
        <v>1829.0930000000001</v>
      </c>
      <c r="M22" s="605">
        <v>412.87099999999998</v>
      </c>
      <c r="N22" s="652">
        <f t="shared" si="1"/>
        <v>4.4301803711086514</v>
      </c>
      <c r="P22" s="604" t="s">
        <v>210</v>
      </c>
      <c r="Q22" s="605">
        <v>1083.415</v>
      </c>
      <c r="R22" s="605">
        <v>287.38</v>
      </c>
      <c r="S22" s="652">
        <f t="shared" si="0"/>
        <v>3.7699735541791357</v>
      </c>
    </row>
    <row r="23" spans="1:19" ht="15.75">
      <c r="H23" s="1147"/>
      <c r="K23" s="604" t="s">
        <v>210</v>
      </c>
      <c r="L23" s="605">
        <v>1816.3789999999999</v>
      </c>
      <c r="M23" s="605">
        <v>741.5</v>
      </c>
      <c r="N23" s="652">
        <f t="shared" si="1"/>
        <v>2.4496008091706001</v>
      </c>
      <c r="P23" s="604" t="s">
        <v>353</v>
      </c>
      <c r="Q23" s="605">
        <v>1081.704</v>
      </c>
      <c r="R23" s="605">
        <v>286.79899999999998</v>
      </c>
      <c r="S23" s="652">
        <f t="shared" si="0"/>
        <v>3.7716449499475244</v>
      </c>
    </row>
    <row r="24" spans="1:19" ht="16.5" thickBot="1">
      <c r="H24" s="1147"/>
      <c r="K24" s="604" t="s">
        <v>205</v>
      </c>
      <c r="L24" s="605">
        <v>1476.7819999999999</v>
      </c>
      <c r="M24" s="605">
        <v>337.03</v>
      </c>
      <c r="N24" s="652">
        <f t="shared" si="1"/>
        <v>4.3817523662581968</v>
      </c>
      <c r="P24" s="604" t="s">
        <v>211</v>
      </c>
      <c r="Q24" s="605">
        <v>1032.258</v>
      </c>
      <c r="R24" s="605">
        <v>305.37</v>
      </c>
      <c r="S24" s="652">
        <f t="shared" si="0"/>
        <v>3.3803517044896356</v>
      </c>
    </row>
    <row r="25" spans="1:19" ht="16.5" thickBot="1">
      <c r="H25" s="1147"/>
      <c r="K25" s="946" t="s">
        <v>322</v>
      </c>
      <c r="L25" s="608">
        <v>254033.62700000001</v>
      </c>
      <c r="M25" s="608">
        <v>66380.918999999994</v>
      </c>
      <c r="N25" s="732">
        <f t="shared" si="1"/>
        <v>3.8269073526987483</v>
      </c>
      <c r="P25" s="946" t="s">
        <v>322</v>
      </c>
      <c r="Q25" s="608">
        <v>89323.24</v>
      </c>
      <c r="R25" s="608">
        <v>25638.591</v>
      </c>
      <c r="S25" s="732">
        <f t="shared" si="0"/>
        <v>3.4839371633175942</v>
      </c>
    </row>
    <row r="26" spans="1:19">
      <c r="H26" s="1147"/>
    </row>
    <row r="27" spans="1:19">
      <c r="A27" s="1255" t="s">
        <v>465</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I33" sqref="I33"/>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356" t="s">
        <v>483</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row>
    <row r="3" spans="1:27" ht="18" customHeight="1">
      <c r="A3" s="1359" t="s">
        <v>484</v>
      </c>
      <c r="B3" s="1359"/>
      <c r="C3" s="1359"/>
      <c r="D3" s="1359"/>
      <c r="E3" s="1359"/>
      <c r="F3" s="1359"/>
      <c r="G3" s="135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4274.09</v>
      </c>
      <c r="C8" s="603">
        <v>6110</v>
      </c>
      <c r="D8" s="733">
        <v>2.2772960333773984</v>
      </c>
      <c r="E8" s="828"/>
      <c r="F8" s="827" t="s">
        <v>210</v>
      </c>
      <c r="G8" s="603">
        <v>1142.2239999999999</v>
      </c>
      <c r="H8" s="893">
        <v>5892</v>
      </c>
      <c r="I8" s="894">
        <v>2.4752513440205299</v>
      </c>
      <c r="J8" s="661"/>
      <c r="K8" s="745" t="s">
        <v>201</v>
      </c>
      <c r="L8" s="603">
        <v>2200.826</v>
      </c>
      <c r="M8" s="603">
        <v>753.19799999999998</v>
      </c>
      <c r="N8" s="733">
        <f>L8/M8</f>
        <v>2.9219753637157826</v>
      </c>
      <c r="O8" s="661"/>
      <c r="P8" s="745" t="s">
        <v>435</v>
      </c>
      <c r="Q8" s="603">
        <v>1360.817</v>
      </c>
      <c r="R8" s="603">
        <v>287.49299999999999</v>
      </c>
      <c r="S8" s="733">
        <f t="shared" ref="S8:S16" si="0">Q8/R8</f>
        <v>4.7333917695387369</v>
      </c>
    </row>
    <row r="9" spans="1:27" ht="15.75">
      <c r="A9" s="606" t="s">
        <v>210</v>
      </c>
      <c r="B9" s="605">
        <v>2617.4070000000002</v>
      </c>
      <c r="C9" s="607">
        <v>8764</v>
      </c>
      <c r="D9" s="653">
        <v>1.8006727722381861</v>
      </c>
      <c r="E9" s="829"/>
      <c r="F9" s="606" t="s">
        <v>214</v>
      </c>
      <c r="G9" s="605">
        <v>79.125</v>
      </c>
      <c r="H9" s="607">
        <v>832</v>
      </c>
      <c r="I9" s="653">
        <v>1.4913245794163636</v>
      </c>
      <c r="J9" s="661"/>
      <c r="K9" s="604" t="s">
        <v>197</v>
      </c>
      <c r="L9" s="605">
        <v>1676.9849999999999</v>
      </c>
      <c r="M9" s="605">
        <v>516.93100000000004</v>
      </c>
      <c r="N9" s="652">
        <v>3.2317403424930307</v>
      </c>
      <c r="O9" s="661"/>
      <c r="P9" s="604" t="s">
        <v>195</v>
      </c>
      <c r="Q9" s="605">
        <v>1287.375</v>
      </c>
      <c r="R9" s="605">
        <v>314.62400000000002</v>
      </c>
      <c r="S9" s="652">
        <f t="shared" si="0"/>
        <v>4.0917889290073228</v>
      </c>
    </row>
    <row r="10" spans="1:27" ht="16.5" thickBot="1">
      <c r="A10" s="606" t="s">
        <v>197</v>
      </c>
      <c r="B10" s="605">
        <v>2127.35</v>
      </c>
      <c r="C10" s="605">
        <v>1938</v>
      </c>
      <c r="D10" s="652">
        <v>1.7637585930478297</v>
      </c>
      <c r="E10" s="828"/>
      <c r="F10" s="952" t="s">
        <v>435</v>
      </c>
      <c r="G10" s="945">
        <v>42.201000000000001</v>
      </c>
      <c r="H10" s="953">
        <v>140</v>
      </c>
      <c r="I10" s="954">
        <v>2.5143154006003234</v>
      </c>
      <c r="J10" s="661"/>
      <c r="K10" s="604" t="s">
        <v>195</v>
      </c>
      <c r="L10" s="605">
        <v>1601.412</v>
      </c>
      <c r="M10" s="605">
        <v>439.13299999999998</v>
      </c>
      <c r="N10" s="652">
        <v>2.5733953939574841</v>
      </c>
      <c r="O10" s="661"/>
      <c r="P10" s="604" t="s">
        <v>197</v>
      </c>
      <c r="Q10" s="605">
        <v>1118.74</v>
      </c>
      <c r="R10" s="605">
        <v>352.48099999999999</v>
      </c>
      <c r="S10" s="652">
        <f t="shared" si="0"/>
        <v>3.1739015719996257</v>
      </c>
    </row>
    <row r="11" spans="1:27" ht="16.5" thickBot="1">
      <c r="A11" s="606" t="s">
        <v>195</v>
      </c>
      <c r="B11" s="605">
        <v>1997.578</v>
      </c>
      <c r="C11" s="607">
        <v>1656</v>
      </c>
      <c r="D11" s="653">
        <v>2.2371977690302947</v>
      </c>
      <c r="E11" s="829"/>
      <c r="F11" s="1041" t="s">
        <v>322</v>
      </c>
      <c r="G11" s="1113">
        <v>1285.3230000000001</v>
      </c>
      <c r="H11" s="1452">
        <v>7029</v>
      </c>
      <c r="I11" s="1115">
        <v>2.3067895162311416</v>
      </c>
      <c r="J11" s="661"/>
      <c r="K11" s="604" t="s">
        <v>212</v>
      </c>
      <c r="L11" s="605">
        <v>1537.2080000000001</v>
      </c>
      <c r="M11" s="605">
        <v>325.85300000000001</v>
      </c>
      <c r="N11" s="652">
        <v>3.4685944956126917</v>
      </c>
      <c r="O11" s="661"/>
      <c r="P11" s="604" t="s">
        <v>194</v>
      </c>
      <c r="Q11" s="605">
        <v>652.976</v>
      </c>
      <c r="R11" s="605">
        <v>102.30200000000001</v>
      </c>
      <c r="S11" s="652">
        <f t="shared" si="0"/>
        <v>6.3828273152040031</v>
      </c>
    </row>
    <row r="12" spans="1:27" ht="15.75">
      <c r="A12" s="606" t="s">
        <v>206</v>
      </c>
      <c r="B12" s="605">
        <v>1567.095</v>
      </c>
      <c r="C12" s="607">
        <v>996</v>
      </c>
      <c r="D12" s="653">
        <v>3.0566763287838841</v>
      </c>
      <c r="E12" s="829"/>
      <c r="J12" s="661"/>
      <c r="K12" s="604" t="s">
        <v>192</v>
      </c>
      <c r="L12" s="605">
        <v>1231.4839999999999</v>
      </c>
      <c r="M12" s="605">
        <v>501.44600000000003</v>
      </c>
      <c r="N12" s="652">
        <v>4.5970279399346481</v>
      </c>
      <c r="O12" s="661"/>
      <c r="P12" s="604" t="s">
        <v>212</v>
      </c>
      <c r="Q12" s="605">
        <v>388.09800000000001</v>
      </c>
      <c r="R12" s="605">
        <v>78.45</v>
      </c>
      <c r="S12" s="652">
        <f t="shared" si="0"/>
        <v>4.9470745697896747</v>
      </c>
    </row>
    <row r="13" spans="1:27" ht="15.75">
      <c r="A13" s="606" t="s">
        <v>214</v>
      </c>
      <c r="B13" s="605">
        <v>1188.6469999999999</v>
      </c>
      <c r="C13" s="605">
        <v>2972</v>
      </c>
      <c r="D13" s="652">
        <v>1.7083595480330025</v>
      </c>
      <c r="E13" s="829"/>
      <c r="J13" s="661"/>
      <c r="K13" s="604" t="s">
        <v>435</v>
      </c>
      <c r="L13" s="605">
        <v>1168.723</v>
      </c>
      <c r="M13" s="605">
        <v>165.65</v>
      </c>
      <c r="N13" s="652">
        <v>2.9630257847383312</v>
      </c>
      <c r="O13" s="661"/>
      <c r="P13" s="604" t="s">
        <v>192</v>
      </c>
      <c r="Q13" s="605">
        <v>334.16899999999998</v>
      </c>
      <c r="R13" s="605">
        <v>69.793000000000006</v>
      </c>
      <c r="S13" s="652">
        <f t="shared" si="0"/>
        <v>4.7880016620577992</v>
      </c>
    </row>
    <row r="14" spans="1:27" ht="15.75">
      <c r="A14" s="606" t="s">
        <v>435</v>
      </c>
      <c r="B14" s="605">
        <v>1100.289</v>
      </c>
      <c r="C14" s="607">
        <v>1688</v>
      </c>
      <c r="D14" s="653">
        <v>3.2533089846065484</v>
      </c>
      <c r="E14" s="829"/>
      <c r="J14" s="661"/>
      <c r="K14" s="604" t="s">
        <v>210</v>
      </c>
      <c r="L14" s="605">
        <v>1099.942</v>
      </c>
      <c r="M14" s="605">
        <v>269.43799999999999</v>
      </c>
      <c r="N14" s="652">
        <v>2.3718258165942947</v>
      </c>
      <c r="O14" s="661"/>
      <c r="P14" s="604" t="s">
        <v>206</v>
      </c>
      <c r="Q14" s="605">
        <v>225.71100000000001</v>
      </c>
      <c r="R14" s="605">
        <v>44.796999999999997</v>
      </c>
      <c r="S14" s="652">
        <f t="shared" si="0"/>
        <v>5.0385293658057462</v>
      </c>
    </row>
    <row r="15" spans="1:27" ht="16.5" thickBot="1">
      <c r="A15" s="952" t="s">
        <v>211</v>
      </c>
      <c r="B15" s="945">
        <v>568.28899999999999</v>
      </c>
      <c r="C15" s="953">
        <v>848</v>
      </c>
      <c r="D15" s="954">
        <v>2.3417218137254903</v>
      </c>
      <c r="E15" s="829"/>
      <c r="J15" s="661"/>
      <c r="K15" s="604" t="s">
        <v>213</v>
      </c>
      <c r="L15" s="605">
        <v>715.68299999999999</v>
      </c>
      <c r="M15" s="605">
        <v>294.15499999999997</v>
      </c>
      <c r="N15" s="652">
        <v>3.2657497832912896</v>
      </c>
      <c r="O15" s="661"/>
      <c r="P15" s="604" t="s">
        <v>201</v>
      </c>
      <c r="Q15" s="605">
        <v>86.721000000000004</v>
      </c>
      <c r="R15" s="605">
        <v>59.152999999999999</v>
      </c>
      <c r="S15" s="652">
        <f t="shared" si="0"/>
        <v>1.4660456781566447</v>
      </c>
    </row>
    <row r="16" spans="1:27" ht="16.5" thickBot="1">
      <c r="A16" s="606" t="s">
        <v>192</v>
      </c>
      <c r="B16" s="605">
        <v>554.71100000000001</v>
      </c>
      <c r="C16" s="607">
        <v>2253</v>
      </c>
      <c r="D16" s="653">
        <v>2.3054483990130996</v>
      </c>
      <c r="E16" s="829"/>
      <c r="J16" s="661"/>
      <c r="K16" s="946" t="s">
        <v>322</v>
      </c>
      <c r="L16" s="608">
        <v>12453.371999999999</v>
      </c>
      <c r="M16" s="608">
        <v>3517.5419999999999</v>
      </c>
      <c r="N16" s="732">
        <v>3.2657497832912896</v>
      </c>
      <c r="O16" s="661"/>
      <c r="P16" s="946" t="s">
        <v>322</v>
      </c>
      <c r="Q16" s="608">
        <v>5585.8019999999997</v>
      </c>
      <c r="R16" s="608">
        <v>1403.289</v>
      </c>
      <c r="S16" s="732">
        <f t="shared" si="0"/>
        <v>3.9805072226747304</v>
      </c>
    </row>
    <row r="17" spans="1:15" ht="15.75">
      <c r="A17" s="606" t="s">
        <v>193</v>
      </c>
      <c r="B17" s="605">
        <v>520.154</v>
      </c>
      <c r="C17" s="605">
        <v>537</v>
      </c>
      <c r="D17" s="652">
        <v>2.9947861621926304</v>
      </c>
      <c r="E17" s="828"/>
      <c r="J17" s="661"/>
      <c r="O17" s="661"/>
    </row>
    <row r="18" spans="1:15" ht="16.5" thickBot="1">
      <c r="A18" s="952" t="s">
        <v>205</v>
      </c>
      <c r="B18" s="945">
        <v>458.5</v>
      </c>
      <c r="C18" s="953">
        <v>514</v>
      </c>
      <c r="D18" s="954">
        <v>1.8530027804656974</v>
      </c>
      <c r="E18" s="830"/>
      <c r="O18" s="661"/>
    </row>
    <row r="19" spans="1:15" ht="16.5" thickBot="1">
      <c r="A19" s="1041" t="s">
        <v>322</v>
      </c>
      <c r="B19" s="608">
        <v>17216.16</v>
      </c>
      <c r="C19" s="1103">
        <v>28498</v>
      </c>
      <c r="D19" s="1104">
        <v>2.1862075874414244</v>
      </c>
      <c r="E19" s="831"/>
      <c r="J19" s="661"/>
      <c r="O19" s="661"/>
    </row>
    <row r="20" spans="1:15" ht="15" customHeight="1">
      <c r="E20" s="831"/>
      <c r="J20" s="661"/>
      <c r="O20" s="661"/>
    </row>
    <row r="21" spans="1:15">
      <c r="E21" s="832"/>
      <c r="J21" s="661"/>
    </row>
    <row r="22" spans="1:15">
      <c r="A22" s="1255" t="s">
        <v>465</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53" t="s">
        <v>441</v>
      </c>
      <c r="B5" s="1353"/>
      <c r="C5" s="1353"/>
      <c r="D5" s="1353"/>
      <c r="E5" s="1353"/>
      <c r="F5" s="1353"/>
      <c r="H5" s="651" t="s">
        <v>331</v>
      </c>
    </row>
    <row r="6" spans="1:10" ht="15.75" customHeight="1" thickBot="1">
      <c r="A6" s="1350" t="s">
        <v>170</v>
      </c>
      <c r="B6" s="1345" t="s">
        <v>442</v>
      </c>
      <c r="C6" s="1346"/>
      <c r="D6" s="1347"/>
      <c r="E6" s="1348" t="s">
        <v>443</v>
      </c>
      <c r="F6" s="1350" t="s">
        <v>444</v>
      </c>
    </row>
    <row r="7" spans="1:10" ht="31.5" customHeight="1" thickBot="1">
      <c r="A7" s="1351"/>
      <c r="B7" s="849" t="s">
        <v>312</v>
      </c>
      <c r="C7" s="849" t="s">
        <v>320</v>
      </c>
      <c r="D7" s="849" t="s">
        <v>321</v>
      </c>
      <c r="E7" s="1349"/>
      <c r="F7" s="1351"/>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353" t="s">
        <v>445</v>
      </c>
      <c r="B18" s="1353"/>
      <c r="C18" s="1353"/>
      <c r="D18" s="1353"/>
      <c r="E18" s="1353"/>
      <c r="F18" s="1353"/>
      <c r="K18" s="106"/>
      <c r="L18" s="106"/>
    </row>
    <row r="19" spans="1:16" ht="24.75" customHeight="1" thickBot="1">
      <c r="A19" s="1343" t="s">
        <v>177</v>
      </c>
      <c r="B19" s="1361" t="s">
        <v>442</v>
      </c>
      <c r="C19" s="1362"/>
      <c r="D19" s="1363"/>
      <c r="E19" s="1364" t="s">
        <v>443</v>
      </c>
      <c r="F19" s="1343" t="s">
        <v>444</v>
      </c>
      <c r="J19" s="106"/>
      <c r="K19" s="106"/>
      <c r="L19" s="106"/>
    </row>
    <row r="20" spans="1:16" ht="21" customHeight="1" thickBot="1">
      <c r="A20" s="1344"/>
      <c r="B20" s="879" t="s">
        <v>312</v>
      </c>
      <c r="C20" s="879" t="s">
        <v>320</v>
      </c>
      <c r="D20" s="879" t="s">
        <v>321</v>
      </c>
      <c r="E20" s="1365"/>
      <c r="F20" s="1360"/>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352"/>
      <c r="B27" s="1352"/>
      <c r="C27" s="1352"/>
      <c r="D27" s="1352"/>
      <c r="E27" s="1352"/>
      <c r="F27" s="1352"/>
      <c r="J27" s="106"/>
      <c r="K27" s="106"/>
      <c r="L27" s="106"/>
    </row>
    <row r="28" spans="1:16">
      <c r="B28" s="573"/>
      <c r="C28" s="574"/>
      <c r="D28" s="574"/>
      <c r="E28" s="574"/>
      <c r="F28" s="575"/>
      <c r="I28" s="106"/>
      <c r="J28" s="106"/>
      <c r="K28" s="106"/>
      <c r="L28" s="106"/>
    </row>
    <row r="29" spans="1:16" ht="15">
      <c r="A29" s="1255" t="s">
        <v>465</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42"/>
      <c r="D32" s="134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42"/>
      <c r="C43" s="134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56" t="s">
        <v>446</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row>
    <row r="3" spans="1:24" ht="15.75" customHeight="1">
      <c r="A3" s="1357" t="s">
        <v>447</v>
      </c>
      <c r="B3" s="1357"/>
      <c r="C3" s="1357"/>
      <c r="D3" s="1357"/>
      <c r="E3" s="1357"/>
      <c r="F3" s="1357"/>
      <c r="P3" s="589"/>
    </row>
    <row r="4" spans="1:24" ht="4.5" customHeight="1">
      <c r="A4" s="590"/>
      <c r="B4" s="590"/>
      <c r="C4" s="588"/>
      <c r="D4" s="588"/>
    </row>
    <row r="5" spans="1:24" ht="15.75" thickBot="1">
      <c r="A5" s="591" t="s">
        <v>179</v>
      </c>
      <c r="B5" s="1358" t="s">
        <v>180</v>
      </c>
      <c r="C5" s="1358"/>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55" t="s">
        <v>465</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56" t="s">
        <v>451</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row>
    <row r="3" spans="1:27" ht="18" customHeight="1">
      <c r="A3" s="1359" t="s">
        <v>452</v>
      </c>
      <c r="B3" s="1359"/>
      <c r="C3" s="1359"/>
      <c r="D3" s="1359"/>
      <c r="E3" s="1359"/>
      <c r="F3" s="1359"/>
      <c r="G3" s="135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55" t="s">
        <v>465</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C702" sqref="C702"/>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371" t="s">
        <v>258</v>
      </c>
      <c r="C5" s="1371"/>
      <c r="D5" s="1371"/>
      <c r="E5" s="1371"/>
      <c r="F5" s="1371"/>
      <c r="G5" s="1371"/>
      <c r="H5" s="1371"/>
      <c r="I5" s="1371"/>
      <c r="J5" s="1371"/>
      <c r="K5" s="1371"/>
      <c r="L5" s="1371"/>
    </row>
    <row r="6" spans="2:13" ht="18">
      <c r="B6" s="666"/>
      <c r="C6" s="666"/>
      <c r="D6" s="666"/>
      <c r="E6" s="666"/>
      <c r="F6" s="439" t="s">
        <v>259</v>
      </c>
      <c r="G6" s="666"/>
      <c r="H6" s="666"/>
      <c r="I6" s="666"/>
      <c r="J6" s="666"/>
      <c r="K6" s="666"/>
      <c r="L6" s="666"/>
    </row>
    <row r="7" spans="2:13" s="440" customFormat="1" ht="15">
      <c r="B7" s="1372" t="s">
        <v>260</v>
      </c>
      <c r="C7" s="1374" t="s">
        <v>22</v>
      </c>
      <c r="D7" s="1374" t="s">
        <v>261</v>
      </c>
      <c r="E7" s="1376" t="s">
        <v>262</v>
      </c>
      <c r="F7" s="1377"/>
      <c r="G7" s="1378"/>
      <c r="H7" s="1379" t="s">
        <v>263</v>
      </c>
      <c r="I7" s="1381" t="s">
        <v>264</v>
      </c>
      <c r="J7" s="1382"/>
      <c r="K7" s="1382"/>
      <c r="L7" s="1372"/>
    </row>
    <row r="8" spans="2:13">
      <c r="B8" s="1373"/>
      <c r="C8" s="1375"/>
      <c r="D8" s="1375"/>
      <c r="E8" s="1383" t="s">
        <v>265</v>
      </c>
      <c r="F8" s="1374" t="s">
        <v>266</v>
      </c>
      <c r="G8" s="1374" t="s">
        <v>267</v>
      </c>
      <c r="H8" s="1380"/>
      <c r="I8" s="1383" t="s">
        <v>268</v>
      </c>
      <c r="J8" s="1383" t="s">
        <v>24</v>
      </c>
      <c r="K8" s="1374" t="s">
        <v>269</v>
      </c>
      <c r="L8" s="1383" t="s">
        <v>270</v>
      </c>
    </row>
    <row r="9" spans="2:13">
      <c r="B9" s="1373"/>
      <c r="C9" s="1375"/>
      <c r="D9" s="1375"/>
      <c r="E9" s="1384"/>
      <c r="F9" s="1375"/>
      <c r="G9" s="1375"/>
      <c r="H9" s="1380"/>
      <c r="I9" s="1384"/>
      <c r="J9" s="1384"/>
      <c r="K9" s="1399"/>
      <c r="L9" s="138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370"/>
      <c r="O105" s="1370"/>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370"/>
      <c r="O121" s="1370"/>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370"/>
      <c r="O145" s="1370"/>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370"/>
      <c r="O171" s="1370"/>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04" t="s">
        <v>296</v>
      </c>
      <c r="D177" s="1404"/>
      <c r="E177" s="1404"/>
      <c r="F177" s="1404"/>
      <c r="G177" s="1404"/>
      <c r="H177" s="1404"/>
      <c r="I177" s="1404"/>
      <c r="J177" s="1404"/>
      <c r="K177" s="1404"/>
      <c r="L177" s="1405"/>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385" t="s">
        <v>260</v>
      </c>
      <c r="C194" s="1387" t="s">
        <v>22</v>
      </c>
      <c r="D194" s="1387" t="s">
        <v>261</v>
      </c>
      <c r="E194" s="1389" t="s">
        <v>262</v>
      </c>
      <c r="F194" s="1390"/>
      <c r="G194" s="1391"/>
      <c r="H194" s="1392" t="s">
        <v>263</v>
      </c>
      <c r="I194" s="1394" t="s">
        <v>264</v>
      </c>
      <c r="J194" s="1395"/>
      <c r="K194" s="1395"/>
      <c r="L194" s="1396"/>
    </row>
    <row r="195" spans="2:12" ht="12.75" customHeight="1">
      <c r="B195" s="1386"/>
      <c r="C195" s="1388"/>
      <c r="D195" s="1388"/>
      <c r="E195" s="1397" t="s">
        <v>265</v>
      </c>
      <c r="F195" s="1387" t="s">
        <v>266</v>
      </c>
      <c r="G195" s="1387" t="s">
        <v>267</v>
      </c>
      <c r="H195" s="1393"/>
      <c r="I195" s="1397" t="s">
        <v>268</v>
      </c>
      <c r="J195" s="1397" t="s">
        <v>24</v>
      </c>
      <c r="K195" s="1387" t="s">
        <v>269</v>
      </c>
      <c r="L195" s="1402" t="s">
        <v>270</v>
      </c>
    </row>
    <row r="196" spans="2:12" ht="12.75" customHeight="1">
      <c r="B196" s="1386"/>
      <c r="C196" s="1388"/>
      <c r="D196" s="1388"/>
      <c r="E196" s="1398"/>
      <c r="F196" s="1388"/>
      <c r="G196" s="1388"/>
      <c r="H196" s="1393"/>
      <c r="I196" s="1400"/>
      <c r="J196" s="1400"/>
      <c r="K196" s="1401"/>
      <c r="L196" s="140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04" t="s">
        <v>297</v>
      </c>
      <c r="D199" s="1404"/>
      <c r="E199" s="1404"/>
      <c r="F199" s="1404"/>
      <c r="G199" s="1404"/>
      <c r="H199" s="1404"/>
      <c r="I199" s="1404"/>
      <c r="J199" s="1404"/>
      <c r="K199" s="1404"/>
      <c r="L199" s="1405"/>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08" t="s">
        <v>260</v>
      </c>
      <c r="C234" s="1387" t="s">
        <v>22</v>
      </c>
      <c r="D234" s="1387" t="s">
        <v>261</v>
      </c>
      <c r="E234" s="1389" t="s">
        <v>262</v>
      </c>
      <c r="F234" s="1390"/>
      <c r="G234" s="1391"/>
      <c r="H234" s="1392" t="s">
        <v>263</v>
      </c>
      <c r="I234" s="1389" t="s">
        <v>264</v>
      </c>
      <c r="J234" s="1390"/>
      <c r="K234" s="1390"/>
      <c r="L234" s="1390"/>
    </row>
    <row r="235" spans="2:12">
      <c r="B235" s="1409"/>
      <c r="C235" s="1388"/>
      <c r="D235" s="1388"/>
      <c r="E235" s="1397" t="s">
        <v>265</v>
      </c>
      <c r="F235" s="1387" t="s">
        <v>266</v>
      </c>
      <c r="G235" s="1387" t="s">
        <v>267</v>
      </c>
      <c r="H235" s="1393"/>
      <c r="I235" s="1397" t="s">
        <v>268</v>
      </c>
      <c r="J235" s="1397" t="s">
        <v>24</v>
      </c>
      <c r="K235" s="1387" t="s">
        <v>269</v>
      </c>
      <c r="L235" s="1394" t="s">
        <v>270</v>
      </c>
    </row>
    <row r="236" spans="2:12">
      <c r="B236" s="1409"/>
      <c r="C236" s="1388"/>
      <c r="D236" s="1388"/>
      <c r="E236" s="1398"/>
      <c r="F236" s="1388"/>
      <c r="G236" s="1388"/>
      <c r="H236" s="1393"/>
      <c r="I236" s="1398"/>
      <c r="J236" s="1398"/>
      <c r="K236" s="1388"/>
      <c r="L236" s="140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07" t="s">
        <v>271</v>
      </c>
      <c r="D239" s="1407"/>
      <c r="E239" s="1407"/>
      <c r="F239" s="1407"/>
      <c r="G239" s="1407"/>
      <c r="H239" s="1407"/>
      <c r="I239" s="1407"/>
      <c r="J239" s="1407"/>
      <c r="K239" s="1407"/>
      <c r="L239" s="1407"/>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04" t="s">
        <v>296</v>
      </c>
      <c r="D256" s="1404"/>
      <c r="E256" s="1404"/>
      <c r="F256" s="1404"/>
      <c r="G256" s="1404"/>
      <c r="H256" s="1404"/>
      <c r="I256" s="1404"/>
      <c r="J256" s="1404"/>
      <c r="K256" s="1404"/>
      <c r="L256" s="1404"/>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10" t="s">
        <v>260</v>
      </c>
      <c r="C273" s="1387" t="s">
        <v>22</v>
      </c>
      <c r="D273" s="1387" t="s">
        <v>261</v>
      </c>
      <c r="E273" s="1389" t="s">
        <v>262</v>
      </c>
      <c r="F273" s="1390"/>
      <c r="G273" s="1391"/>
      <c r="H273" s="1392" t="s">
        <v>263</v>
      </c>
      <c r="I273" s="1394" t="s">
        <v>264</v>
      </c>
      <c r="J273" s="1395"/>
      <c r="K273" s="1395"/>
      <c r="L273" s="1395"/>
    </row>
    <row r="274" spans="2:12" ht="11.25" customHeight="1">
      <c r="B274" s="1411"/>
      <c r="C274" s="1388"/>
      <c r="D274" s="1388"/>
      <c r="E274" s="1397" t="s">
        <v>265</v>
      </c>
      <c r="F274" s="1387" t="s">
        <v>266</v>
      </c>
      <c r="G274" s="1387" t="s">
        <v>267</v>
      </c>
      <c r="H274" s="1393"/>
      <c r="I274" s="1397" t="s">
        <v>268</v>
      </c>
      <c r="J274" s="1397" t="s">
        <v>24</v>
      </c>
      <c r="K274" s="1387" t="s">
        <v>269</v>
      </c>
      <c r="L274" s="1394" t="s">
        <v>270</v>
      </c>
    </row>
    <row r="275" spans="2:12" ht="11.25" customHeight="1">
      <c r="B275" s="1411"/>
      <c r="C275" s="1388"/>
      <c r="D275" s="1388"/>
      <c r="E275" s="1398"/>
      <c r="F275" s="1388"/>
      <c r="G275" s="1388"/>
      <c r="H275" s="1393"/>
      <c r="I275" s="1400"/>
      <c r="J275" s="1400"/>
      <c r="K275" s="1401"/>
      <c r="L275" s="140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04" t="s">
        <v>297</v>
      </c>
      <c r="D278" s="1404"/>
      <c r="E278" s="1404"/>
      <c r="F278" s="1404"/>
      <c r="G278" s="1404"/>
      <c r="H278" s="1404"/>
      <c r="I278" s="1404"/>
      <c r="J278" s="1404"/>
      <c r="K278" s="1404"/>
      <c r="L278" s="1404"/>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397" t="s">
        <v>260</v>
      </c>
      <c r="C313" s="1387" t="s">
        <v>22</v>
      </c>
      <c r="D313" s="1387" t="s">
        <v>261</v>
      </c>
      <c r="E313" s="1389" t="s">
        <v>262</v>
      </c>
      <c r="F313" s="1390"/>
      <c r="G313" s="1391"/>
      <c r="H313" s="1387" t="s">
        <v>263</v>
      </c>
      <c r="I313" s="1389" t="s">
        <v>264</v>
      </c>
      <c r="J313" s="1390"/>
      <c r="K313" s="1390"/>
      <c r="L313" s="1391"/>
    </row>
    <row r="314" spans="2:12" ht="11.25" customHeight="1">
      <c r="B314" s="1398"/>
      <c r="C314" s="1388"/>
      <c r="D314" s="1388"/>
      <c r="E314" s="1414" t="s">
        <v>301</v>
      </c>
      <c r="F314" s="1417" t="s">
        <v>302</v>
      </c>
      <c r="G314" s="1417" t="s">
        <v>303</v>
      </c>
      <c r="H314" s="1388"/>
      <c r="I314" s="1397" t="s">
        <v>268</v>
      </c>
      <c r="J314" s="1397" t="s">
        <v>24</v>
      </c>
      <c r="K314" s="1387" t="s">
        <v>269</v>
      </c>
      <c r="L314" s="1397" t="s">
        <v>270</v>
      </c>
    </row>
    <row r="315" spans="2:12" ht="11.25" customHeight="1">
      <c r="B315" s="1400"/>
      <c r="C315" s="1401"/>
      <c r="D315" s="1401"/>
      <c r="E315" s="1416"/>
      <c r="F315" s="1418"/>
      <c r="G315" s="1418"/>
      <c r="H315" s="1401"/>
      <c r="I315" s="1400"/>
      <c r="J315" s="1400"/>
      <c r="K315" s="1401"/>
      <c r="L315" s="140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07" t="s">
        <v>271</v>
      </c>
      <c r="D318" s="1407"/>
      <c r="E318" s="1407"/>
      <c r="F318" s="1407"/>
      <c r="G318" s="1407"/>
      <c r="H318" s="1407"/>
      <c r="I318" s="1407"/>
      <c r="J318" s="1407"/>
      <c r="K318" s="1407"/>
      <c r="L318" s="1420"/>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04" t="s">
        <v>296</v>
      </c>
      <c r="D335" s="1404"/>
      <c r="E335" s="1404"/>
      <c r="F335" s="1404"/>
      <c r="G335" s="1404"/>
      <c r="H335" s="1404"/>
      <c r="I335" s="1404"/>
      <c r="J335" s="1404"/>
      <c r="K335" s="1404"/>
      <c r="L335" s="1421"/>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12" t="s">
        <v>260</v>
      </c>
      <c r="C352" s="1387" t="s">
        <v>22</v>
      </c>
      <c r="D352" s="1387" t="s">
        <v>261</v>
      </c>
      <c r="E352" s="1389" t="s">
        <v>262</v>
      </c>
      <c r="F352" s="1390"/>
      <c r="G352" s="1391"/>
      <c r="H352" s="1392" t="s">
        <v>263</v>
      </c>
      <c r="I352" s="1394" t="s">
        <v>264</v>
      </c>
      <c r="J352" s="1395"/>
      <c r="K352" s="1395"/>
      <c r="L352" s="1408"/>
    </row>
    <row r="353" spans="2:12" ht="11.25" customHeight="1">
      <c r="B353" s="1413"/>
      <c r="C353" s="1388"/>
      <c r="D353" s="1388"/>
      <c r="E353" s="1414" t="s">
        <v>301</v>
      </c>
      <c r="F353" s="1417" t="s">
        <v>302</v>
      </c>
      <c r="G353" s="1417" t="s">
        <v>303</v>
      </c>
      <c r="H353" s="1393"/>
      <c r="I353" s="1397" t="s">
        <v>268</v>
      </c>
      <c r="J353" s="1397" t="s">
        <v>24</v>
      </c>
      <c r="K353" s="1387" t="s">
        <v>269</v>
      </c>
      <c r="L353" s="1397" t="s">
        <v>270</v>
      </c>
    </row>
    <row r="354" spans="2:12" ht="11.25" customHeight="1">
      <c r="B354" s="1413"/>
      <c r="C354" s="1388"/>
      <c r="D354" s="1388"/>
      <c r="E354" s="1415"/>
      <c r="F354" s="1419"/>
      <c r="G354" s="1419"/>
      <c r="H354" s="1393"/>
      <c r="I354" s="1400"/>
      <c r="J354" s="1400"/>
      <c r="K354" s="1401"/>
      <c r="L354" s="140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04" t="s">
        <v>297</v>
      </c>
      <c r="D357" s="1404"/>
      <c r="E357" s="1404"/>
      <c r="F357" s="1404"/>
      <c r="G357" s="1404"/>
      <c r="H357" s="1404"/>
      <c r="I357" s="1404"/>
      <c r="J357" s="1404"/>
      <c r="K357" s="1404"/>
      <c r="L357" s="1421"/>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368" t="s">
        <v>260</v>
      </c>
      <c r="C393" s="1366" t="s">
        <v>22</v>
      </c>
      <c r="D393" s="1366" t="s">
        <v>261</v>
      </c>
      <c r="E393" s="1425" t="s">
        <v>262</v>
      </c>
      <c r="F393" s="1426"/>
      <c r="G393" s="1427"/>
      <c r="H393" s="1428" t="s">
        <v>263</v>
      </c>
      <c r="I393" s="1425" t="s">
        <v>264</v>
      </c>
      <c r="J393" s="1426"/>
      <c r="K393" s="1426"/>
      <c r="L393" s="1427"/>
    </row>
    <row r="394" spans="2:12" ht="11.25" customHeight="1">
      <c r="B394" s="1369"/>
      <c r="C394" s="1367"/>
      <c r="D394" s="1367"/>
      <c r="E394" s="1430" t="s">
        <v>301</v>
      </c>
      <c r="F394" s="1432" t="s">
        <v>302</v>
      </c>
      <c r="G394" s="1432" t="s">
        <v>303</v>
      </c>
      <c r="H394" s="1429"/>
      <c r="I394" s="1368" t="s">
        <v>268</v>
      </c>
      <c r="J394" s="1368" t="s">
        <v>24</v>
      </c>
      <c r="K394" s="1366" t="s">
        <v>269</v>
      </c>
      <c r="L394" s="1368" t="s">
        <v>270</v>
      </c>
    </row>
    <row r="395" spans="2:12" ht="11.25" customHeight="1">
      <c r="B395" s="1369"/>
      <c r="C395" s="1367"/>
      <c r="D395" s="1367"/>
      <c r="E395" s="1431"/>
      <c r="F395" s="1433"/>
      <c r="G395" s="1433"/>
      <c r="H395" s="1429"/>
      <c r="I395" s="1369"/>
      <c r="J395" s="1369"/>
      <c r="K395" s="1367"/>
      <c r="L395" s="1422"/>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23" t="s">
        <v>271</v>
      </c>
      <c r="D398" s="1423"/>
      <c r="E398" s="1423"/>
      <c r="F398" s="1423"/>
      <c r="G398" s="1423"/>
      <c r="H398" s="1423"/>
      <c r="I398" s="1423"/>
      <c r="J398" s="1423"/>
      <c r="K398" s="1423"/>
      <c r="L398" s="1424"/>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434" t="s">
        <v>296</v>
      </c>
      <c r="D415" s="1434"/>
      <c r="E415" s="1434"/>
      <c r="F415" s="1434"/>
      <c r="G415" s="1434"/>
      <c r="H415" s="1434"/>
      <c r="I415" s="1434"/>
      <c r="J415" s="1434"/>
      <c r="K415" s="1434"/>
      <c r="L415" s="1435"/>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36" t="s">
        <v>260</v>
      </c>
      <c r="C432" s="1366" t="s">
        <v>22</v>
      </c>
      <c r="D432" s="1366" t="s">
        <v>261</v>
      </c>
      <c r="E432" s="1425" t="s">
        <v>262</v>
      </c>
      <c r="F432" s="1426"/>
      <c r="G432" s="1427"/>
      <c r="H432" s="1428" t="s">
        <v>263</v>
      </c>
      <c r="I432" s="1438" t="s">
        <v>264</v>
      </c>
      <c r="J432" s="1439"/>
      <c r="K432" s="1439"/>
      <c r="L432" s="1440"/>
    </row>
    <row r="433" spans="2:12" ht="11.25" customHeight="1">
      <c r="B433" s="1437"/>
      <c r="C433" s="1367"/>
      <c r="D433" s="1367"/>
      <c r="E433" s="1430" t="s">
        <v>301</v>
      </c>
      <c r="F433" s="1432" t="s">
        <v>302</v>
      </c>
      <c r="G433" s="1432" t="s">
        <v>303</v>
      </c>
      <c r="H433" s="1429"/>
      <c r="I433" s="1368" t="s">
        <v>268</v>
      </c>
      <c r="J433" s="1368" t="s">
        <v>24</v>
      </c>
      <c r="K433" s="1366" t="s">
        <v>269</v>
      </c>
      <c r="L433" s="1368" t="s">
        <v>270</v>
      </c>
    </row>
    <row r="434" spans="2:12" ht="11.25" customHeight="1">
      <c r="B434" s="1437"/>
      <c r="C434" s="1367"/>
      <c r="D434" s="1367"/>
      <c r="E434" s="1431"/>
      <c r="F434" s="1433"/>
      <c r="G434" s="1433"/>
      <c r="H434" s="1429"/>
      <c r="I434" s="1422"/>
      <c r="J434" s="1422"/>
      <c r="K434" s="1441"/>
      <c r="L434" s="1422"/>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34" t="s">
        <v>297</v>
      </c>
      <c r="D437" s="1434"/>
      <c r="E437" s="1434"/>
      <c r="F437" s="1434"/>
      <c r="G437" s="1434"/>
      <c r="H437" s="1434"/>
      <c r="I437" s="1434"/>
      <c r="J437" s="1434"/>
      <c r="K437" s="1434"/>
      <c r="L437" s="1435"/>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368" t="s">
        <v>260</v>
      </c>
      <c r="C475" s="1366" t="s">
        <v>22</v>
      </c>
      <c r="D475" s="1366" t="s">
        <v>261</v>
      </c>
      <c r="E475" s="1425" t="s">
        <v>262</v>
      </c>
      <c r="F475" s="1426"/>
      <c r="G475" s="1427"/>
      <c r="H475" s="1428" t="s">
        <v>263</v>
      </c>
      <c r="I475" s="1425" t="s">
        <v>264</v>
      </c>
      <c r="J475" s="1426"/>
      <c r="K475" s="1426"/>
      <c r="L475" s="1427"/>
    </row>
    <row r="476" spans="2:12" ht="11.25" customHeight="1">
      <c r="B476" s="1369"/>
      <c r="C476" s="1367"/>
      <c r="D476" s="1367"/>
      <c r="E476" s="1430" t="s">
        <v>301</v>
      </c>
      <c r="F476" s="1432" t="s">
        <v>302</v>
      </c>
      <c r="G476" s="1432" t="s">
        <v>303</v>
      </c>
      <c r="H476" s="1429"/>
      <c r="I476" s="1368" t="s">
        <v>268</v>
      </c>
      <c r="J476" s="1368" t="s">
        <v>24</v>
      </c>
      <c r="K476" s="1366" t="s">
        <v>269</v>
      </c>
      <c r="L476" s="1368" t="s">
        <v>270</v>
      </c>
    </row>
    <row r="477" spans="2:12" ht="11.25" customHeight="1">
      <c r="B477" s="1369"/>
      <c r="C477" s="1367"/>
      <c r="D477" s="1367"/>
      <c r="E477" s="1431"/>
      <c r="F477" s="1433"/>
      <c r="G477" s="1433"/>
      <c r="H477" s="1429"/>
      <c r="I477" s="1369"/>
      <c r="J477" s="1369"/>
      <c r="K477" s="1367"/>
      <c r="L477" s="1422"/>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23" t="s">
        <v>271</v>
      </c>
      <c r="D480" s="1423"/>
      <c r="E480" s="1423"/>
      <c r="F480" s="1423"/>
      <c r="G480" s="1423"/>
      <c r="H480" s="1423"/>
      <c r="I480" s="1423"/>
      <c r="J480" s="1423"/>
      <c r="K480" s="1423"/>
      <c r="L480" s="1424"/>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434" t="s">
        <v>296</v>
      </c>
      <c r="D497" s="1434"/>
      <c r="E497" s="1434"/>
      <c r="F497" s="1434"/>
      <c r="G497" s="1434"/>
      <c r="H497" s="1434"/>
      <c r="I497" s="1434"/>
      <c r="J497" s="1434"/>
      <c r="K497" s="1434"/>
      <c r="L497" s="1435"/>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36" t="s">
        <v>260</v>
      </c>
      <c r="C514" s="1366" t="s">
        <v>22</v>
      </c>
      <c r="D514" s="1366" t="s">
        <v>261</v>
      </c>
      <c r="E514" s="1425" t="s">
        <v>262</v>
      </c>
      <c r="F514" s="1426"/>
      <c r="G514" s="1427"/>
      <c r="H514" s="1428" t="s">
        <v>263</v>
      </c>
      <c r="I514" s="1438" t="s">
        <v>264</v>
      </c>
      <c r="J514" s="1439"/>
      <c r="K514" s="1439"/>
      <c r="L514" s="1440"/>
    </row>
    <row r="515" spans="2:12" ht="11.25" customHeight="1">
      <c r="B515" s="1437"/>
      <c r="C515" s="1367"/>
      <c r="D515" s="1367"/>
      <c r="E515" s="1430" t="s">
        <v>301</v>
      </c>
      <c r="F515" s="1432" t="s">
        <v>302</v>
      </c>
      <c r="G515" s="1432" t="s">
        <v>303</v>
      </c>
      <c r="H515" s="1429"/>
      <c r="I515" s="1368" t="s">
        <v>268</v>
      </c>
      <c r="J515" s="1368" t="s">
        <v>24</v>
      </c>
      <c r="K515" s="1366" t="s">
        <v>269</v>
      </c>
      <c r="L515" s="1368" t="s">
        <v>270</v>
      </c>
    </row>
    <row r="516" spans="2:12" ht="11.25" customHeight="1">
      <c r="B516" s="1437"/>
      <c r="C516" s="1367"/>
      <c r="D516" s="1367"/>
      <c r="E516" s="1431"/>
      <c r="F516" s="1433"/>
      <c r="G516" s="1433"/>
      <c r="H516" s="1429"/>
      <c r="I516" s="1422"/>
      <c r="J516" s="1422"/>
      <c r="K516" s="1441"/>
      <c r="L516" s="1422"/>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34" t="s">
        <v>297</v>
      </c>
      <c r="D519" s="1434"/>
      <c r="E519" s="1434"/>
      <c r="F519" s="1434"/>
      <c r="G519" s="1434"/>
      <c r="H519" s="1434"/>
      <c r="I519" s="1434"/>
      <c r="J519" s="1434"/>
      <c r="K519" s="1434"/>
      <c r="L519" s="1435"/>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40" t="s">
        <v>260</v>
      </c>
      <c r="C558" s="1366" t="s">
        <v>22</v>
      </c>
      <c r="D558" s="1366" t="s">
        <v>261</v>
      </c>
      <c r="E558" s="1425" t="s">
        <v>262</v>
      </c>
      <c r="F558" s="1426"/>
      <c r="G558" s="1427"/>
      <c r="H558" s="1428" t="s">
        <v>263</v>
      </c>
      <c r="I558" s="1425" t="s">
        <v>264</v>
      </c>
      <c r="J558" s="1426"/>
      <c r="K558" s="1426"/>
      <c r="L558"/>
    </row>
    <row r="559" spans="2:12" ht="12.75" customHeight="1">
      <c r="B559" s="1444"/>
      <c r="C559" s="1367"/>
      <c r="D559" s="1367"/>
      <c r="E559" s="1368" t="s">
        <v>301</v>
      </c>
      <c r="F559" s="1366" t="s">
        <v>302</v>
      </c>
      <c r="G559" s="1366" t="s">
        <v>303</v>
      </c>
      <c r="H559" s="1429"/>
      <c r="I559" s="1368" t="s">
        <v>268</v>
      </c>
      <c r="J559" s="1368" t="s">
        <v>24</v>
      </c>
      <c r="K559" s="1366" t="s">
        <v>350</v>
      </c>
      <c r="L559"/>
    </row>
    <row r="560" spans="2:12" ht="12.75">
      <c r="B560" s="1444"/>
      <c r="C560" s="1367"/>
      <c r="D560" s="1367"/>
      <c r="E560" s="1369"/>
      <c r="F560" s="1367"/>
      <c r="G560" s="1367"/>
      <c r="H560" s="1429"/>
      <c r="I560" s="1369"/>
      <c r="J560" s="1369"/>
      <c r="K560" s="1367"/>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23" t="s">
        <v>271</v>
      </c>
      <c r="D563" s="1423"/>
      <c r="E563" s="1423"/>
      <c r="F563" s="1423"/>
      <c r="G563" s="1423"/>
      <c r="H563" s="1423"/>
      <c r="I563" s="1423"/>
      <c r="J563" s="1423"/>
      <c r="K563" s="1423"/>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34" t="s">
        <v>296</v>
      </c>
      <c r="D580" s="1434"/>
      <c r="E580" s="1434"/>
      <c r="F580" s="1434"/>
      <c r="G580" s="1434"/>
      <c r="H580" s="1434"/>
      <c r="I580" s="1434"/>
      <c r="J580" s="1434"/>
      <c r="K580" s="1434"/>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42" t="s">
        <v>260</v>
      </c>
      <c r="C597" s="1366" t="s">
        <v>22</v>
      </c>
      <c r="D597" s="1366" t="s">
        <v>261</v>
      </c>
      <c r="E597" s="1425" t="s">
        <v>262</v>
      </c>
      <c r="F597" s="1426"/>
      <c r="G597" s="1427"/>
      <c r="H597" s="1428" t="s">
        <v>263</v>
      </c>
      <c r="I597" s="1438" t="s">
        <v>264</v>
      </c>
      <c r="J597" s="1439"/>
      <c r="K597" s="1439"/>
      <c r="L597"/>
    </row>
    <row r="598" spans="2:12" ht="12.75" customHeight="1">
      <c r="B598" s="1443"/>
      <c r="C598" s="1367"/>
      <c r="D598" s="1367"/>
      <c r="E598" s="1368" t="s">
        <v>301</v>
      </c>
      <c r="F598" s="1366" t="s">
        <v>302</v>
      </c>
      <c r="G598" s="1366" t="s">
        <v>303</v>
      </c>
      <c r="H598" s="1429"/>
      <c r="I598" s="1368" t="s">
        <v>268</v>
      </c>
      <c r="J598" s="1368" t="s">
        <v>24</v>
      </c>
      <c r="K598" s="1366" t="s">
        <v>269</v>
      </c>
      <c r="L598"/>
    </row>
    <row r="599" spans="2:12" ht="12.75" customHeight="1">
      <c r="B599" s="1443"/>
      <c r="C599" s="1367"/>
      <c r="D599" s="1367"/>
      <c r="E599" s="1369"/>
      <c r="F599" s="1367"/>
      <c r="G599" s="1367"/>
      <c r="H599" s="1429"/>
      <c r="I599" s="1422"/>
      <c r="J599" s="1422"/>
      <c r="K599" s="1441"/>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34" t="s">
        <v>297</v>
      </c>
      <c r="D602" s="1434"/>
      <c r="E602" s="1434"/>
      <c r="F602" s="1434"/>
      <c r="G602" s="1434"/>
      <c r="H602" s="1434"/>
      <c r="I602" s="1434"/>
      <c r="J602" s="1434"/>
      <c r="K602" s="1434"/>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45" t="s">
        <v>462</v>
      </c>
      <c r="C636" s="1445"/>
      <c r="D636" s="1445"/>
      <c r="E636" s="1445"/>
      <c r="F636" s="1445"/>
      <c r="G636" s="1445"/>
      <c r="H636" s="1445"/>
      <c r="I636" s="1445"/>
      <c r="J636" s="1445"/>
      <c r="K636" s="1445"/>
    </row>
    <row r="637" spans="2:12" ht="18">
      <c r="B637" s="812"/>
      <c r="C637" s="812"/>
      <c r="D637" s="812"/>
      <c r="E637" s="812"/>
      <c r="F637" s="813" t="s">
        <v>259</v>
      </c>
      <c r="G637" s="812"/>
      <c r="H637" s="812"/>
      <c r="I637" s="812"/>
      <c r="J637" s="812"/>
      <c r="K637" s="812"/>
    </row>
    <row r="638" spans="2:12" ht="12.75">
      <c r="B638" s="1440" t="s">
        <v>260</v>
      </c>
      <c r="C638" s="1366" t="s">
        <v>22</v>
      </c>
      <c r="D638" s="1366" t="s">
        <v>261</v>
      </c>
      <c r="E638" s="1425" t="s">
        <v>262</v>
      </c>
      <c r="F638" s="1426"/>
      <c r="G638" s="1427"/>
      <c r="H638" s="1428" t="s">
        <v>263</v>
      </c>
      <c r="I638" s="1425" t="s">
        <v>264</v>
      </c>
      <c r="J638" s="1426"/>
      <c r="K638" s="1426"/>
    </row>
    <row r="639" spans="2:12">
      <c r="B639" s="1444"/>
      <c r="C639" s="1367"/>
      <c r="D639" s="1367"/>
      <c r="E639" s="1368" t="s">
        <v>301</v>
      </c>
      <c r="F639" s="1366" t="s">
        <v>302</v>
      </c>
      <c r="G639" s="1366" t="s">
        <v>303</v>
      </c>
      <c r="H639" s="1429"/>
      <c r="I639" s="1368" t="s">
        <v>268</v>
      </c>
      <c r="J639" s="1368" t="s">
        <v>24</v>
      </c>
      <c r="K639" s="1366" t="s">
        <v>350</v>
      </c>
    </row>
    <row r="640" spans="2:12">
      <c r="B640" s="1444"/>
      <c r="C640" s="1367"/>
      <c r="D640" s="1367"/>
      <c r="E640" s="1369"/>
      <c r="F640" s="1367"/>
      <c r="G640" s="1367"/>
      <c r="H640" s="1429"/>
      <c r="I640" s="1369"/>
      <c r="J640" s="1369"/>
      <c r="K640" s="1367"/>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23" t="s">
        <v>271</v>
      </c>
      <c r="D643" s="1423"/>
      <c r="E643" s="1423"/>
      <c r="F643" s="1423"/>
      <c r="G643" s="1423"/>
      <c r="H643" s="1423"/>
      <c r="I643" s="1423"/>
      <c r="J643" s="1423"/>
      <c r="K643" s="1423"/>
    </row>
    <row r="644" spans="2:11" ht="12.75">
      <c r="B644" s="685"/>
      <c r="C644" s="685"/>
      <c r="D644" s="685"/>
      <c r="E644" s="685"/>
      <c r="F644" s="685"/>
      <c r="G644" s="685"/>
      <c r="H644" s="685"/>
      <c r="I644" s="685"/>
      <c r="J644" s="685"/>
      <c r="K644" s="685"/>
    </row>
    <row r="645" spans="2:11" ht="12.75">
      <c r="B645" s="1189" t="s">
        <v>272</v>
      </c>
      <c r="C645" s="903">
        <f>SUM(D645+H645)</f>
        <v>163247</v>
      </c>
      <c r="D645" s="903">
        <v>4183</v>
      </c>
      <c r="E645" s="903">
        <v>1936</v>
      </c>
      <c r="F645" s="903">
        <v>1878</v>
      </c>
      <c r="G645" s="903">
        <v>369</v>
      </c>
      <c r="H645" s="903">
        <v>159064</v>
      </c>
      <c r="I645" s="903">
        <v>25823</v>
      </c>
      <c r="J645" s="903">
        <v>47119</v>
      </c>
      <c r="K645" s="903">
        <v>86122</v>
      </c>
    </row>
    <row r="646" spans="2:11" ht="12.75">
      <c r="B646" s="1189"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89" t="s">
        <v>274</v>
      </c>
      <c r="C647" s="903">
        <f t="shared" si="54"/>
        <v>0</v>
      </c>
      <c r="D647" s="905"/>
      <c r="E647" s="905"/>
      <c r="F647" s="905"/>
      <c r="G647" s="906"/>
      <c r="H647" s="903"/>
      <c r="I647" s="905"/>
      <c r="J647" s="905"/>
      <c r="K647" s="905"/>
    </row>
    <row r="648" spans="2:11" ht="12.75">
      <c r="B648" s="1189" t="s">
        <v>275</v>
      </c>
      <c r="C648" s="903">
        <f>SUM(D648+H648)</f>
        <v>0</v>
      </c>
      <c r="D648" s="903"/>
      <c r="E648" s="904"/>
      <c r="F648" s="904"/>
      <c r="G648" s="903"/>
      <c r="H648" s="903"/>
      <c r="I648" s="903"/>
      <c r="J648" s="903"/>
      <c r="K648" s="903"/>
    </row>
    <row r="649" spans="2:11" ht="12.75">
      <c r="B649" s="1189" t="s">
        <v>276</v>
      </c>
      <c r="C649" s="903">
        <f>SUM(D649+H649)</f>
        <v>0</v>
      </c>
      <c r="D649" s="1043"/>
      <c r="E649" s="662"/>
      <c r="F649" s="664"/>
      <c r="G649" s="664"/>
      <c r="H649" s="1043"/>
      <c r="I649" s="662"/>
      <c r="J649" s="662"/>
      <c r="K649" s="664"/>
    </row>
    <row r="650" spans="2:11" ht="12.75">
      <c r="B650" s="1189" t="s">
        <v>277</v>
      </c>
      <c r="C650" s="903">
        <f t="shared" si="54"/>
        <v>0</v>
      </c>
      <c r="D650" s="903"/>
      <c r="E650" s="904"/>
      <c r="F650" s="904"/>
      <c r="G650" s="903"/>
      <c r="H650" s="903"/>
      <c r="I650" s="903"/>
      <c r="J650" s="903"/>
      <c r="K650" s="903"/>
    </row>
    <row r="651" spans="2:11" ht="12.75">
      <c r="B651" s="1189" t="s">
        <v>278</v>
      </c>
      <c r="C651" s="903">
        <f>SUM(D651+H651)</f>
        <v>0</v>
      </c>
      <c r="D651" s="898"/>
      <c r="E651" s="905"/>
      <c r="F651" s="906"/>
      <c r="G651" s="906"/>
      <c r="H651" s="903"/>
      <c r="I651" s="905"/>
      <c r="J651" s="905"/>
      <c r="K651" s="905"/>
    </row>
    <row r="652" spans="2:11" ht="12.75">
      <c r="B652" s="1189" t="s">
        <v>279</v>
      </c>
      <c r="C652" s="903">
        <f t="shared" si="54"/>
        <v>0</v>
      </c>
      <c r="D652" s="898"/>
      <c r="E652" s="905"/>
      <c r="F652" s="905"/>
      <c r="G652" s="906"/>
      <c r="H652" s="903"/>
      <c r="I652" s="905"/>
      <c r="J652" s="905"/>
      <c r="K652" s="905"/>
    </row>
    <row r="653" spans="2:11" ht="12.75">
      <c r="B653" s="1189" t="s">
        <v>280</v>
      </c>
      <c r="C653" s="903">
        <f t="shared" si="54"/>
        <v>0</v>
      </c>
      <c r="D653" s="903"/>
      <c r="E653" s="904"/>
      <c r="F653" s="904"/>
      <c r="G653" s="903"/>
      <c r="H653" s="903"/>
      <c r="I653" s="903"/>
      <c r="J653" s="903"/>
      <c r="K653" s="903"/>
    </row>
    <row r="654" spans="2:11" ht="12.75">
      <c r="B654" s="1190" t="s">
        <v>281</v>
      </c>
      <c r="C654" s="903">
        <f>SUM(D654+H654)</f>
        <v>0</v>
      </c>
      <c r="D654" s="898"/>
      <c r="E654" s="905"/>
      <c r="F654" s="905"/>
      <c r="G654" s="905"/>
      <c r="H654" s="904"/>
      <c r="I654" s="905"/>
      <c r="J654" s="905"/>
      <c r="K654" s="905"/>
    </row>
    <row r="655" spans="2:11" ht="12.75">
      <c r="B655" s="1191" t="s">
        <v>282</v>
      </c>
      <c r="C655" s="903">
        <f>SUM(D655+H655)</f>
        <v>0</v>
      </c>
      <c r="D655" s="905"/>
      <c r="E655" s="905"/>
      <c r="F655" s="905"/>
      <c r="G655" s="905"/>
      <c r="H655" s="905"/>
      <c r="I655" s="905"/>
      <c r="J655" s="905"/>
      <c r="K655" s="905"/>
    </row>
    <row r="656" spans="2:11" ht="12.75">
      <c r="B656" s="1191"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318044</v>
      </c>
      <c r="D658" s="690">
        <f>SUM(D645:D656)</f>
        <v>8038</v>
      </c>
      <c r="E658" s="690">
        <f t="shared" si="55"/>
        <v>3588</v>
      </c>
      <c r="F658" s="690">
        <f t="shared" si="55"/>
        <v>3762</v>
      </c>
      <c r="G658" s="690">
        <f>SUM(G645:G656)</f>
        <v>688</v>
      </c>
      <c r="H658" s="690">
        <f t="shared" si="55"/>
        <v>310006</v>
      </c>
      <c r="I658" s="690">
        <f t="shared" si="55"/>
        <v>50643</v>
      </c>
      <c r="J658" s="690">
        <f t="shared" si="55"/>
        <v>88370</v>
      </c>
      <c r="K658" s="690">
        <f t="shared" si="55"/>
        <v>170993</v>
      </c>
    </row>
    <row r="659" spans="2:11" ht="12.75">
      <c r="B659" s="5"/>
      <c r="C659" s="691"/>
      <c r="D659" s="691"/>
      <c r="E659" s="691"/>
      <c r="F659" s="691"/>
      <c r="G659" s="691"/>
      <c r="H659" s="691"/>
      <c r="I659" s="691"/>
      <c r="J659" s="691"/>
      <c r="K659" s="691"/>
    </row>
    <row r="660" spans="2:11" ht="12.75">
      <c r="B660" s="106"/>
      <c r="C660" s="1434" t="s">
        <v>296</v>
      </c>
      <c r="D660" s="1434"/>
      <c r="E660" s="1434"/>
      <c r="F660" s="1434"/>
      <c r="G660" s="1434"/>
      <c r="H660" s="1434"/>
      <c r="I660" s="1434"/>
      <c r="J660" s="1434"/>
      <c r="K660" s="1434"/>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0</v>
      </c>
      <c r="D664" s="905"/>
      <c r="E664" s="905"/>
      <c r="F664" s="905"/>
      <c r="G664" s="906"/>
      <c r="H664" s="903"/>
      <c r="I664" s="905"/>
      <c r="J664" s="905"/>
      <c r="K664" s="905"/>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97577875</v>
      </c>
      <c r="D675" s="690">
        <f t="shared" si="57"/>
        <v>444807</v>
      </c>
      <c r="E675" s="690">
        <f t="shared" si="57"/>
        <v>126611</v>
      </c>
      <c r="F675" s="690">
        <f t="shared" si="57"/>
        <v>219259</v>
      </c>
      <c r="G675" s="690">
        <f t="shared" si="57"/>
        <v>98937</v>
      </c>
      <c r="H675" s="690">
        <f t="shared" si="57"/>
        <v>97133068</v>
      </c>
      <c r="I675" s="690">
        <f t="shared" si="57"/>
        <v>14044388</v>
      </c>
      <c r="J675" s="690">
        <f t="shared" si="57"/>
        <v>24561482</v>
      </c>
      <c r="K675" s="690">
        <f t="shared" si="57"/>
        <v>58527198</v>
      </c>
    </row>
    <row r="676" spans="2:11" ht="12.75">
      <c r="B676" s="692"/>
      <c r="C676" s="693"/>
      <c r="D676" s="693"/>
      <c r="E676" s="693"/>
      <c r="F676" s="693"/>
      <c r="G676" s="693"/>
      <c r="H676" s="693"/>
      <c r="I676" s="693"/>
      <c r="J676" s="693"/>
      <c r="K676" s="693"/>
    </row>
    <row r="677" spans="2:11" ht="12.75">
      <c r="B677" s="1442" t="s">
        <v>260</v>
      </c>
      <c r="C677" s="1366" t="s">
        <v>22</v>
      </c>
      <c r="D677" s="1366" t="s">
        <v>261</v>
      </c>
      <c r="E677" s="1425" t="s">
        <v>262</v>
      </c>
      <c r="F677" s="1426"/>
      <c r="G677" s="1427"/>
      <c r="H677" s="1428" t="s">
        <v>263</v>
      </c>
      <c r="I677" s="1438" t="s">
        <v>264</v>
      </c>
      <c r="J677" s="1439"/>
      <c r="K677" s="1439"/>
    </row>
    <row r="678" spans="2:11">
      <c r="B678" s="1443"/>
      <c r="C678" s="1367"/>
      <c r="D678" s="1367"/>
      <c r="E678" s="1368" t="s">
        <v>301</v>
      </c>
      <c r="F678" s="1366" t="s">
        <v>302</v>
      </c>
      <c r="G678" s="1366" t="s">
        <v>303</v>
      </c>
      <c r="H678" s="1429"/>
      <c r="I678" s="1368" t="s">
        <v>268</v>
      </c>
      <c r="J678" s="1368" t="s">
        <v>24</v>
      </c>
      <c r="K678" s="1366" t="s">
        <v>269</v>
      </c>
    </row>
    <row r="679" spans="2:11">
      <c r="B679" s="1443"/>
      <c r="C679" s="1367"/>
      <c r="D679" s="1367"/>
      <c r="E679" s="1369"/>
      <c r="F679" s="1367"/>
      <c r="G679" s="1367"/>
      <c r="H679" s="1429"/>
      <c r="I679" s="1422"/>
      <c r="J679" s="1422"/>
      <c r="K679" s="1441"/>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34" t="s">
        <v>297</v>
      </c>
      <c r="D682" s="1434"/>
      <c r="E682" s="1434"/>
      <c r="F682" s="1434"/>
      <c r="G682" s="1434"/>
      <c r="H682" s="1434"/>
      <c r="I682" s="1434"/>
      <c r="J682" s="1434"/>
      <c r="K682" s="1434"/>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0</v>
      </c>
      <c r="D686" s="905"/>
      <c r="E686" s="905"/>
      <c r="F686" s="905"/>
      <c r="G686" s="906"/>
      <c r="H686" s="903"/>
      <c r="I686" s="905"/>
      <c r="J686" s="905"/>
      <c r="K686" s="905"/>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192680151</v>
      </c>
      <c r="D697" s="701">
        <f t="shared" si="59"/>
        <v>786783</v>
      </c>
      <c r="E697" s="701">
        <f t="shared" si="59"/>
        <v>223133</v>
      </c>
      <c r="F697" s="701">
        <f t="shared" si="59"/>
        <v>387709</v>
      </c>
      <c r="G697" s="701">
        <f t="shared" si="59"/>
        <v>175941</v>
      </c>
      <c r="H697" s="701">
        <f t="shared" si="59"/>
        <v>191893368</v>
      </c>
      <c r="I697" s="701">
        <f t="shared" si="59"/>
        <v>27718126</v>
      </c>
      <c r="J697" s="701">
        <f t="shared" si="59"/>
        <v>51391536</v>
      </c>
      <c r="K697" s="701">
        <f t="shared" si="59"/>
        <v>112783706</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2">
        <f t="shared" si="60"/>
        <v>658.05494531014142</v>
      </c>
    </row>
    <row r="702" spans="2:12" ht="15.75">
      <c r="B702" s="534" t="s">
        <v>273</v>
      </c>
      <c r="C702" s="564">
        <f t="shared" ref="C702:G702"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2" si="62">I685/I646</f>
        <v>552.25008058017727</v>
      </c>
      <c r="J702" s="564">
        <f t="shared" si="62"/>
        <v>583.84831882863443</v>
      </c>
      <c r="K702" s="1193">
        <f t="shared" si="62"/>
        <v>661.12921963921713</v>
      </c>
    </row>
    <row r="703" spans="2:12" ht="13.5" thickBot="1">
      <c r="B703" s="1194"/>
      <c r="C703" s="1195"/>
      <c r="D703" s="1195"/>
      <c r="E703" s="1195"/>
      <c r="F703" s="1195"/>
      <c r="G703" s="1195"/>
      <c r="H703" s="1195"/>
      <c r="I703" s="1195"/>
      <c r="J703" s="1195"/>
      <c r="K703" s="1196"/>
      <c r="L703"/>
    </row>
    <row r="704" spans="2:12" ht="12.75">
      <c r="B704"/>
      <c r="C704"/>
      <c r="D704"/>
      <c r="E704"/>
      <c r="F704"/>
      <c r="G704"/>
      <c r="H704"/>
      <c r="I704"/>
      <c r="J704"/>
      <c r="K704"/>
      <c r="L704"/>
    </row>
    <row r="705" spans="2:12" ht="12.75">
      <c r="B705"/>
      <c r="C705"/>
      <c r="D705"/>
      <c r="E705"/>
      <c r="F705"/>
      <c r="G705"/>
      <c r="H705"/>
      <c r="I705"/>
      <c r="J705"/>
      <c r="K705"/>
      <c r="L705"/>
    </row>
    <row r="706" spans="2:12" ht="12.75">
      <c r="B706"/>
      <c r="C706"/>
      <c r="D706"/>
      <c r="E706"/>
      <c r="F706"/>
      <c r="G706"/>
      <c r="H706"/>
      <c r="I706"/>
      <c r="J706"/>
      <c r="K706"/>
      <c r="L706"/>
    </row>
    <row r="707" spans="2:12" ht="12.75">
      <c r="B707"/>
      <c r="C707"/>
      <c r="D707"/>
      <c r="E707"/>
      <c r="F707"/>
      <c r="G707"/>
      <c r="H707"/>
      <c r="I707"/>
      <c r="J707"/>
      <c r="K707"/>
      <c r="L707"/>
    </row>
    <row r="708" spans="2:12" ht="12.75">
      <c r="B708"/>
      <c r="C708"/>
      <c r="D708"/>
      <c r="E708"/>
      <c r="F708"/>
      <c r="G708"/>
      <c r="H708"/>
      <c r="I708"/>
      <c r="J708"/>
      <c r="K708"/>
      <c r="L708"/>
    </row>
    <row r="709" spans="2:12" ht="12.75">
      <c r="B709"/>
      <c r="C709"/>
      <c r="D709"/>
      <c r="E709"/>
      <c r="F709"/>
      <c r="G709"/>
      <c r="H709"/>
      <c r="I709"/>
      <c r="J709"/>
      <c r="K709"/>
      <c r="L709"/>
    </row>
    <row r="710" spans="2:12" ht="12.75">
      <c r="B710"/>
      <c r="C710"/>
      <c r="D710"/>
      <c r="E710"/>
      <c r="F710"/>
      <c r="G710"/>
      <c r="H710"/>
      <c r="I710"/>
      <c r="J710"/>
      <c r="K710"/>
      <c r="L710"/>
    </row>
    <row r="711" spans="2:12" ht="12.75">
      <c r="B711"/>
      <c r="C711"/>
      <c r="D711"/>
      <c r="E711"/>
      <c r="F711"/>
      <c r="G711"/>
      <c r="H711"/>
      <c r="I711"/>
      <c r="J711"/>
      <c r="K711"/>
      <c r="L711"/>
    </row>
    <row r="712" spans="2:12" ht="12.75">
      <c r="B712"/>
      <c r="C712"/>
      <c r="D712"/>
      <c r="E712"/>
      <c r="F712"/>
      <c r="G712"/>
      <c r="H712"/>
      <c r="I712"/>
      <c r="J712"/>
      <c r="K712"/>
      <c r="L712"/>
    </row>
    <row r="713" spans="2:12" ht="12.75">
      <c r="B713"/>
      <c r="C713"/>
      <c r="D713"/>
      <c r="E713"/>
      <c r="F713"/>
      <c r="G713"/>
      <c r="H713"/>
      <c r="I713"/>
      <c r="J713"/>
      <c r="K713"/>
      <c r="L713"/>
    </row>
    <row r="714" spans="2:12" ht="12.75">
      <c r="B714"/>
      <c r="C714"/>
      <c r="D714"/>
      <c r="E714"/>
      <c r="F714"/>
      <c r="G714"/>
      <c r="H714"/>
      <c r="I714"/>
      <c r="J714"/>
      <c r="K714"/>
      <c r="L714"/>
    </row>
    <row r="715" spans="2:12" ht="12.75">
      <c r="B715"/>
      <c r="C715"/>
      <c r="D715"/>
      <c r="E715"/>
      <c r="F715"/>
      <c r="G715"/>
      <c r="H715"/>
      <c r="I715"/>
      <c r="J715"/>
      <c r="K715"/>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H23" sqref="H2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46" t="s">
        <v>439</v>
      </c>
      <c r="B1" s="1446"/>
      <c r="C1" s="1446"/>
      <c r="D1" s="1446"/>
      <c r="E1" s="1446"/>
      <c r="F1" s="1446"/>
      <c r="G1" s="1446"/>
      <c r="H1" s="1446"/>
      <c r="I1" s="1446"/>
      <c r="J1" s="1446"/>
      <c r="K1" s="1446"/>
      <c r="L1" s="1446"/>
      <c r="M1" s="1446"/>
      <c r="N1" s="1446"/>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28" zoomScale="75" workbookViewId="0">
      <selection activeCell="F170" sqref="F17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48" t="s">
        <v>440</v>
      </c>
      <c r="B2" s="1448"/>
      <c r="C2" s="1448"/>
      <c r="D2" s="1448"/>
      <c r="E2" s="1448"/>
      <c r="F2" s="1448"/>
      <c r="G2" s="1448"/>
      <c r="H2" s="1448"/>
      <c r="I2" s="1448"/>
      <c r="J2" s="1448"/>
      <c r="K2" s="1448"/>
      <c r="L2" s="1448"/>
      <c r="M2" s="1448"/>
    </row>
    <row r="3" spans="1:29" ht="12.75" hidden="1" customHeight="1">
      <c r="A3" s="1448"/>
      <c r="B3" s="1448"/>
      <c r="C3" s="1448"/>
      <c r="D3" s="1448"/>
      <c r="E3" s="1448"/>
      <c r="F3" s="1448"/>
      <c r="G3" s="1448"/>
      <c r="H3" s="1448"/>
      <c r="I3" s="1448"/>
      <c r="J3" s="1448"/>
      <c r="K3" s="1448"/>
      <c r="L3" s="1448"/>
      <c r="M3" s="1448"/>
    </row>
    <row r="4" spans="1:29" ht="12.75" hidden="1" customHeight="1">
      <c r="A4" s="1448"/>
      <c r="B4" s="1448"/>
      <c r="C4" s="1448"/>
      <c r="D4" s="1448"/>
      <c r="E4" s="1448"/>
      <c r="F4" s="1448"/>
      <c r="G4" s="1448"/>
      <c r="H4" s="1448"/>
      <c r="I4" s="1448"/>
      <c r="J4" s="1448"/>
      <c r="K4" s="1448"/>
      <c r="L4" s="1448"/>
      <c r="M4" s="1448"/>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47" t="s">
        <v>217</v>
      </c>
      <c r="R7" s="1447"/>
      <c r="S7" s="1447"/>
      <c r="T7" s="1112"/>
      <c r="U7" s="139">
        <v>2003</v>
      </c>
      <c r="V7" s="1447" t="s">
        <v>218</v>
      </c>
      <c r="W7" s="1449"/>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47" t="s">
        <v>217</v>
      </c>
      <c r="Q16" s="1447"/>
      <c r="R16" s="1447"/>
      <c r="S16" s="1447"/>
      <c r="T16" s="140"/>
      <c r="U16" s="139">
        <v>2004</v>
      </c>
      <c r="V16" s="1447" t="s">
        <v>218</v>
      </c>
      <c r="W16" s="1447"/>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47" t="s">
        <v>217</v>
      </c>
      <c r="Q25" s="1447"/>
      <c r="R25" s="1447"/>
      <c r="S25" s="1447"/>
      <c r="T25" s="140"/>
      <c r="U25" s="139">
        <v>2005</v>
      </c>
      <c r="V25" s="1447" t="s">
        <v>218</v>
      </c>
      <c r="W25" s="1447"/>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47" t="s">
        <v>217</v>
      </c>
      <c r="Q34" s="1447"/>
      <c r="R34" s="1447"/>
      <c r="S34" s="1447"/>
      <c r="T34" s="140"/>
      <c r="U34" s="139">
        <v>2006</v>
      </c>
      <c r="V34" s="1447" t="s">
        <v>218</v>
      </c>
      <c r="W34" s="1447"/>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47" t="s">
        <v>217</v>
      </c>
      <c r="Q43" s="1447"/>
      <c r="R43" s="1447"/>
      <c r="S43" s="1447"/>
      <c r="T43" s="140"/>
      <c r="U43" s="139">
        <v>2007</v>
      </c>
      <c r="V43" s="1447" t="s">
        <v>218</v>
      </c>
      <c r="W43" s="1447"/>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47" t="s">
        <v>217</v>
      </c>
      <c r="Q52" s="1447"/>
      <c r="R52" s="1447"/>
      <c r="S52" s="1447"/>
      <c r="T52" s="140"/>
      <c r="U52" s="139">
        <v>2008</v>
      </c>
      <c r="V52" s="1447" t="s">
        <v>218</v>
      </c>
      <c r="W52" s="1447"/>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47" t="s">
        <v>217</v>
      </c>
      <c r="Q61" s="1447"/>
      <c r="R61" s="1447"/>
      <c r="S61" s="1447"/>
      <c r="T61" s="140"/>
      <c r="U61" s="139">
        <v>2009</v>
      </c>
      <c r="V61" s="1447" t="s">
        <v>218</v>
      </c>
      <c r="W61" s="1447"/>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47" t="s">
        <v>217</v>
      </c>
      <c r="Q70" s="1447"/>
      <c r="R70" s="1447"/>
      <c r="S70" s="1447"/>
      <c r="T70" s="140"/>
      <c r="U70" s="139">
        <v>2010</v>
      </c>
      <c r="V70" s="1447" t="s">
        <v>218</v>
      </c>
      <c r="W70" s="144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47" t="s">
        <v>217</v>
      </c>
      <c r="Q79" s="1447"/>
      <c r="R79" s="1447"/>
      <c r="S79" s="1447"/>
      <c r="T79" s="140"/>
      <c r="U79" s="139">
        <v>2011</v>
      </c>
      <c r="V79" s="1447" t="s">
        <v>218</v>
      </c>
      <c r="W79" s="1447"/>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47" t="s">
        <v>217</v>
      </c>
      <c r="Q88" s="1447"/>
      <c r="R88" s="1447"/>
      <c r="S88" s="1447"/>
      <c r="T88" s="140"/>
      <c r="U88" s="139">
        <v>2012</v>
      </c>
      <c r="V88" s="1447" t="s">
        <v>218</v>
      </c>
      <c r="W88" s="1447"/>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47" t="s">
        <v>217</v>
      </c>
      <c r="Q97" s="1447"/>
      <c r="R97" s="1447"/>
      <c r="S97" s="1447"/>
      <c r="T97" s="140"/>
      <c r="U97" s="139">
        <v>2013</v>
      </c>
      <c r="V97" s="1447" t="s">
        <v>218</v>
      </c>
      <c r="W97" s="1447"/>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47" t="s">
        <v>217</v>
      </c>
      <c r="Q106" s="1447"/>
      <c r="R106" s="1447"/>
      <c r="S106" s="1447"/>
      <c r="T106" s="140"/>
      <c r="U106" s="139">
        <v>2014</v>
      </c>
      <c r="V106" s="1447" t="s">
        <v>218</v>
      </c>
      <c r="W106" s="1447"/>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47" t="s">
        <v>217</v>
      </c>
      <c r="Q116" s="1447"/>
      <c r="R116" s="1447"/>
      <c r="S116" s="1447"/>
      <c r="T116" s="140"/>
      <c r="U116" s="139">
        <v>2015</v>
      </c>
      <c r="V116" s="1447" t="s">
        <v>218</v>
      </c>
      <c r="W116" s="1447"/>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47" t="s">
        <v>217</v>
      </c>
      <c r="Q126" s="1447"/>
      <c r="R126" s="1447"/>
      <c r="S126" s="1447"/>
      <c r="T126" s="140"/>
      <c r="U126" s="139">
        <v>2016</v>
      </c>
      <c r="V126" s="1447" t="s">
        <v>218</v>
      </c>
      <c r="W126" s="1447"/>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47" t="s">
        <v>217</v>
      </c>
      <c r="Q136" s="1447"/>
      <c r="R136" s="1447"/>
      <c r="S136" s="1447"/>
      <c r="T136" s="140"/>
      <c r="U136" s="139">
        <v>2017</v>
      </c>
      <c r="V136" s="1447" t="s">
        <v>218</v>
      </c>
      <c r="W136" s="1447"/>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47" t="s">
        <v>217</v>
      </c>
      <c r="Q146" s="1447"/>
      <c r="R146" s="1447"/>
      <c r="S146" s="1447"/>
      <c r="T146" s="140"/>
      <c r="U146" s="139">
        <v>2018</v>
      </c>
      <c r="V146" s="1447" t="s">
        <v>218</v>
      </c>
      <c r="W146" s="1447"/>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47" t="s">
        <v>217</v>
      </c>
      <c r="Q156" s="1447"/>
      <c r="R156" s="1447"/>
      <c r="S156" s="1447"/>
      <c r="T156" s="140"/>
      <c r="U156" s="139">
        <v>2019</v>
      </c>
      <c r="V156" s="1447" t="s">
        <v>218</v>
      </c>
      <c r="W156" s="1447"/>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47" t="s">
        <v>217</v>
      </c>
      <c r="Q166" s="1447"/>
      <c r="R166" s="1447"/>
      <c r="S166" s="1447"/>
      <c r="T166" s="140"/>
      <c r="U166" s="139">
        <v>2020</v>
      </c>
      <c r="V166" s="1447" t="s">
        <v>218</v>
      </c>
      <c r="W166" s="1447"/>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8" sqref="A8"/>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72" t="s">
        <v>88</v>
      </c>
      <c r="B1" s="1272"/>
      <c r="C1" s="1272"/>
      <c r="D1" s="1272"/>
      <c r="E1" s="1272"/>
      <c r="F1" s="1272"/>
      <c r="G1" s="1272"/>
      <c r="H1" s="1272"/>
      <c r="I1" s="1272"/>
      <c r="J1" s="1272"/>
      <c r="K1" s="1272"/>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278" t="s">
        <v>99</v>
      </c>
      <c r="C3" s="1279"/>
      <c r="D3" s="1279"/>
      <c r="E3" s="1279"/>
      <c r="F3" s="1280"/>
      <c r="G3" s="1274" t="s">
        <v>71</v>
      </c>
      <c r="H3" s="1275"/>
      <c r="I3" s="1281" t="s">
        <v>313</v>
      </c>
      <c r="J3" s="1276" t="s">
        <v>72</v>
      </c>
      <c r="K3" s="1277"/>
      <c r="L3" s="5"/>
    </row>
    <row r="4" spans="1:12" s="106" customFormat="1" ht="31.5">
      <c r="A4" s="765" t="s">
        <v>73</v>
      </c>
      <c r="B4" s="1033" t="s">
        <v>74</v>
      </c>
      <c r="C4" s="131" t="s">
        <v>75</v>
      </c>
      <c r="D4" s="131" t="s">
        <v>76</v>
      </c>
      <c r="E4" s="629" t="s">
        <v>69</v>
      </c>
      <c r="F4" s="630" t="s">
        <v>77</v>
      </c>
      <c r="G4" s="1032" t="s">
        <v>78</v>
      </c>
      <c r="H4" s="632" t="s">
        <v>91</v>
      </c>
      <c r="I4" s="1282"/>
      <c r="J4" s="107" t="s">
        <v>70</v>
      </c>
      <c r="K4" s="631" t="s">
        <v>81</v>
      </c>
      <c r="L4" s="5"/>
    </row>
    <row r="5" spans="1:12" s="106" customFormat="1" ht="21" customHeight="1" thickBot="1">
      <c r="A5" s="766"/>
      <c r="B5" s="1124" t="s">
        <v>472</v>
      </c>
      <c r="C5" s="1125" t="s">
        <v>472</v>
      </c>
      <c r="D5" s="1125" t="s">
        <v>472</v>
      </c>
      <c r="E5" s="983" t="s">
        <v>126</v>
      </c>
      <c r="F5" s="984" t="s">
        <v>79</v>
      </c>
      <c r="G5" s="1126" t="s">
        <v>472</v>
      </c>
      <c r="H5" s="763" t="s">
        <v>90</v>
      </c>
      <c r="I5" s="848"/>
      <c r="J5" s="1125" t="s">
        <v>472</v>
      </c>
      <c r="K5" s="970" t="s">
        <v>80</v>
      </c>
      <c r="L5" s="5"/>
    </row>
    <row r="6" spans="1:12" s="106" customFormat="1" ht="28.5" customHeight="1" thickBot="1">
      <c r="A6" s="64" t="s">
        <v>22</v>
      </c>
      <c r="B6" s="746">
        <v>5.9178376205603769</v>
      </c>
      <c r="C6" s="747">
        <v>11424.396950888759</v>
      </c>
      <c r="D6" s="747">
        <v>11652.884889906534</v>
      </c>
      <c r="E6" s="977">
        <v>2.2897161094358234</v>
      </c>
      <c r="F6" s="985">
        <v>-6.0663744477375161</v>
      </c>
      <c r="G6" s="748">
        <v>326.94932298248784</v>
      </c>
      <c r="H6" s="977">
        <v>2.910743083218994</v>
      </c>
      <c r="I6" s="748">
        <v>13.58168147641832</v>
      </c>
      <c r="J6" s="749">
        <v>100</v>
      </c>
      <c r="K6" s="971" t="s">
        <v>23</v>
      </c>
    </row>
    <row r="7" spans="1:12" s="106" customFormat="1" ht="25.5" customHeight="1">
      <c r="A7" s="835" t="s">
        <v>103</v>
      </c>
      <c r="B7" s="911">
        <v>5.8317530513825293</v>
      </c>
      <c r="C7" s="912">
        <v>10819.578945051075</v>
      </c>
      <c r="D7" s="912">
        <v>11035.970523952097</v>
      </c>
      <c r="E7" s="986">
        <v>0.79635144977391914</v>
      </c>
      <c r="F7" s="987">
        <v>-8.5843107776498719</v>
      </c>
      <c r="G7" s="750">
        <v>175.77368421052631</v>
      </c>
      <c r="H7" s="978">
        <v>-28.57320719984418</v>
      </c>
      <c r="I7" s="751">
        <v>-32.142857142857146</v>
      </c>
      <c r="J7" s="751">
        <v>0.11434073539146658</v>
      </c>
      <c r="K7" s="972">
        <v>-7.7046824417145859E-2</v>
      </c>
    </row>
    <row r="8" spans="1:12" s="106" customFormat="1" ht="24" customHeight="1">
      <c r="A8" s="836" t="s">
        <v>104</v>
      </c>
      <c r="B8" s="913">
        <v>6.3949283381001534</v>
      </c>
      <c r="C8" s="752">
        <v>11997.989377298598</v>
      </c>
      <c r="D8" s="752">
        <v>12237.949164844571</v>
      </c>
      <c r="E8" s="988">
        <v>2.0994339887931717</v>
      </c>
      <c r="F8" s="753">
        <v>-3.8786631338962088</v>
      </c>
      <c r="G8" s="754">
        <v>357.80414883108335</v>
      </c>
      <c r="H8" s="979">
        <v>1.403514932115131</v>
      </c>
      <c r="I8" s="755">
        <v>18.286270691333982</v>
      </c>
      <c r="J8" s="755">
        <v>36.552927724619366</v>
      </c>
      <c r="K8" s="973">
        <v>1.4538163097184764</v>
      </c>
    </row>
    <row r="9" spans="1:12" s="106" customFormat="1" ht="24" customHeight="1">
      <c r="A9" s="836" t="s">
        <v>105</v>
      </c>
      <c r="B9" s="913">
        <v>6.3156566919847466</v>
      </c>
      <c r="C9" s="752">
        <v>11849.262086275321</v>
      </c>
      <c r="D9" s="752">
        <v>12086.247328000827</v>
      </c>
      <c r="E9" s="988">
        <v>3.2372389988892665</v>
      </c>
      <c r="F9" s="753">
        <v>-2.6579742151906753</v>
      </c>
      <c r="G9" s="756">
        <v>383.90802377414565</v>
      </c>
      <c r="H9" s="980">
        <v>0.57992390211181277</v>
      </c>
      <c r="I9" s="757">
        <v>68.67167919799499</v>
      </c>
      <c r="J9" s="757">
        <v>12.150207618703737</v>
      </c>
      <c r="K9" s="974">
        <v>3.9683894368855555</v>
      </c>
    </row>
    <row r="10" spans="1:12" s="106" customFormat="1" ht="24" customHeight="1">
      <c r="A10" s="836" t="s">
        <v>106</v>
      </c>
      <c r="B10" s="1034" t="s">
        <v>100</v>
      </c>
      <c r="C10" s="823" t="s">
        <v>254</v>
      </c>
      <c r="D10" s="823" t="s">
        <v>254</v>
      </c>
      <c r="E10" s="981" t="s">
        <v>100</v>
      </c>
      <c r="F10" s="1035" t="s">
        <v>100</v>
      </c>
      <c r="G10" s="910" t="s">
        <v>254</v>
      </c>
      <c r="H10" s="981" t="s">
        <v>100</v>
      </c>
      <c r="I10" s="758" t="s">
        <v>100</v>
      </c>
      <c r="J10" s="816">
        <v>1.203586688331227E-2</v>
      </c>
      <c r="K10" s="975" t="s">
        <v>100</v>
      </c>
    </row>
    <row r="11" spans="1:12" s="106" customFormat="1" ht="24" customHeight="1">
      <c r="A11" s="836" t="s">
        <v>98</v>
      </c>
      <c r="B11" s="913">
        <v>4.7114499139935493</v>
      </c>
      <c r="C11" s="752">
        <v>9674.435141670534</v>
      </c>
      <c r="D11" s="752">
        <v>9867.9238445039446</v>
      </c>
      <c r="E11" s="988">
        <v>1.7472111372132326</v>
      </c>
      <c r="F11" s="753">
        <v>-9.7721055032999935</v>
      </c>
      <c r="G11" s="756">
        <v>289.86803020767775</v>
      </c>
      <c r="H11" s="980">
        <v>2.3851312964287512</v>
      </c>
      <c r="I11" s="757">
        <v>-0.12570710245128849</v>
      </c>
      <c r="J11" s="757">
        <v>28.687488716374798</v>
      </c>
      <c r="K11" s="974">
        <v>-3.937254961000459</v>
      </c>
    </row>
    <row r="12" spans="1:12" s="106" customFormat="1" ht="24" customHeight="1" thickBot="1">
      <c r="A12" s="837" t="s">
        <v>107</v>
      </c>
      <c r="B12" s="914">
        <v>6.3157189309324497</v>
      </c>
      <c r="C12" s="759">
        <v>12192.507588672683</v>
      </c>
      <c r="D12" s="759">
        <v>12436.357740446136</v>
      </c>
      <c r="E12" s="989">
        <v>-3.414723832306743E-2</v>
      </c>
      <c r="F12" s="760">
        <v>-6.2647612638671593</v>
      </c>
      <c r="G12" s="761">
        <v>294.10963597430407</v>
      </c>
      <c r="H12" s="982">
        <v>0.73516462484957068</v>
      </c>
      <c r="I12" s="762">
        <v>6.8344295110094366</v>
      </c>
      <c r="J12" s="762">
        <v>22.482999338027319</v>
      </c>
      <c r="K12" s="976">
        <v>-1.4199398280697437</v>
      </c>
    </row>
    <row r="13" spans="1:12" s="106" customFormat="1" ht="15">
      <c r="A13" s="908"/>
      <c r="B13" s="909"/>
    </row>
    <row r="14" spans="1:12" s="106" customFormat="1" ht="46.5" customHeight="1">
      <c r="A14" s="1273" t="s">
        <v>424</v>
      </c>
      <c r="B14" s="1273"/>
      <c r="C14" s="1273"/>
      <c r="D14" s="1273"/>
      <c r="E14" s="1273"/>
      <c r="F14" s="1273"/>
      <c r="G14" s="1273"/>
      <c r="H14" s="1273"/>
      <c r="I14" s="1273"/>
      <c r="J14" s="1273"/>
      <c r="K14" s="1273"/>
    </row>
    <row r="15" spans="1:12" s="106" customFormat="1" ht="33.75" customHeight="1">
      <c r="A15" s="1273" t="s">
        <v>338</v>
      </c>
      <c r="B15" s="1273"/>
      <c r="C15" s="1273"/>
      <c r="D15" s="1273"/>
      <c r="E15" s="1273"/>
      <c r="F15" s="1273"/>
      <c r="G15" s="1273"/>
      <c r="H15" s="1273"/>
      <c r="I15" s="1273"/>
      <c r="J15" s="1273"/>
      <c r="K15" s="1273"/>
    </row>
    <row r="16" spans="1:12" s="106" customFormat="1">
      <c r="A16" s="1273" t="s">
        <v>169</v>
      </c>
      <c r="B16" s="1273"/>
      <c r="C16" s="1273"/>
      <c r="D16" s="1273"/>
      <c r="E16" s="1273"/>
      <c r="F16" s="1273"/>
      <c r="G16" s="1273"/>
      <c r="H16" s="1273"/>
      <c r="I16" s="1273"/>
      <c r="J16" s="1273"/>
      <c r="K16" s="1273"/>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J19" sqref="J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46" t="s">
        <v>428</v>
      </c>
      <c r="B4" s="1446"/>
      <c r="C4" s="1446"/>
      <c r="D4" s="1446"/>
      <c r="E4" s="1446"/>
      <c r="F4" s="1446"/>
      <c r="G4" s="1446"/>
      <c r="H4" s="1446"/>
      <c r="I4" s="1446"/>
      <c r="J4" s="1446"/>
      <c r="K4" s="1446"/>
      <c r="L4" s="1446"/>
      <c r="M4" s="1446"/>
      <c r="N4" s="1446"/>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371</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372</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c r="G12" s="1161"/>
      <c r="H12" s="1161"/>
      <c r="I12" s="1161"/>
      <c r="J12" s="1162"/>
      <c r="K12" s="1161"/>
      <c r="L12" s="1161"/>
      <c r="M12" s="1163"/>
    </row>
    <row r="13" spans="1:14" ht="15.75">
      <c r="A13" s="1058" t="s">
        <v>373</v>
      </c>
      <c r="B13" s="1059"/>
      <c r="C13" s="1059"/>
      <c r="D13" s="1059"/>
      <c r="E13" s="1059"/>
      <c r="F13" s="1059"/>
      <c r="G13" s="1059"/>
      <c r="H13" s="1059"/>
      <c r="I13" s="1059"/>
      <c r="J13" s="1059"/>
      <c r="K13" s="1059"/>
      <c r="L13" s="1059"/>
      <c r="M13" s="1060"/>
    </row>
    <row r="14" spans="1:14" ht="15.75">
      <c r="A14" s="1061" t="s">
        <v>370</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371</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372</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c r="G17" s="1161"/>
      <c r="H17" s="1161"/>
      <c r="I17" s="1161"/>
      <c r="J17" s="1162"/>
      <c r="K17" s="1161"/>
      <c r="L17" s="1161"/>
      <c r="M17" s="1163"/>
    </row>
    <row r="20" spans="1:14" ht="15.75">
      <c r="A20" s="1446" t="s">
        <v>429</v>
      </c>
      <c r="B20" s="1446"/>
      <c r="C20" s="1446"/>
      <c r="D20" s="1446"/>
      <c r="E20" s="1446"/>
      <c r="F20" s="1446"/>
      <c r="G20" s="1446"/>
      <c r="H20" s="1446"/>
      <c r="I20" s="1446"/>
      <c r="J20" s="1446"/>
      <c r="K20" s="1446"/>
      <c r="L20" s="1446"/>
      <c r="M20" s="1446"/>
      <c r="N20" s="1446"/>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371</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372</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c r="G27" s="1161"/>
      <c r="H27" s="1161"/>
      <c r="I27" s="1161"/>
      <c r="J27" s="1162"/>
      <c r="K27" s="1161"/>
      <c r="L27" s="1161"/>
      <c r="M27" s="1163"/>
    </row>
    <row r="28" spans="1:14" ht="15.75">
      <c r="A28" s="1058" t="s">
        <v>377</v>
      </c>
      <c r="B28" s="1059"/>
      <c r="C28" s="1059"/>
      <c r="D28" s="1059"/>
      <c r="E28" s="1059"/>
      <c r="F28" s="1059"/>
      <c r="G28" s="1059"/>
      <c r="H28" s="1059"/>
      <c r="I28" s="1059"/>
      <c r="J28" s="1059"/>
      <c r="K28" s="1059"/>
      <c r="L28" s="1059"/>
      <c r="M28" s="1060"/>
    </row>
    <row r="29" spans="1:14" ht="15.75">
      <c r="A29" s="1061" t="s">
        <v>370</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371</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372</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c r="G32" s="1161"/>
      <c r="H32" s="1161"/>
      <c r="I32" s="1161"/>
      <c r="J32" s="1162"/>
      <c r="K32" s="1161"/>
      <c r="L32" s="1161"/>
      <c r="M32" s="1163"/>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U31" sqref="U31"/>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83" t="s">
        <v>87</v>
      </c>
      <c r="B1" s="1283"/>
      <c r="C1" s="1283"/>
      <c r="D1" s="1283"/>
      <c r="E1" s="1283"/>
      <c r="F1" s="1283"/>
      <c r="G1" s="1283"/>
      <c r="H1" s="1283"/>
      <c r="I1" s="1283"/>
      <c r="J1" s="1283"/>
      <c r="K1" s="130"/>
    </row>
    <row r="2" spans="1:11" ht="19.5" thickBot="1">
      <c r="A2" s="1297" t="s">
        <v>339</v>
      </c>
      <c r="B2" s="1298"/>
      <c r="C2" s="1298"/>
      <c r="D2" s="1298"/>
      <c r="E2" s="1298"/>
      <c r="F2" s="1298"/>
      <c r="G2" s="1298"/>
      <c r="H2" s="1298"/>
      <c r="I2" s="1298"/>
      <c r="J2" s="1299"/>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56" t="s">
        <v>472</v>
      </c>
      <c r="C5" s="1257" t="s">
        <v>472</v>
      </c>
      <c r="D5" s="1257" t="s">
        <v>472</v>
      </c>
      <c r="E5" s="778" t="s">
        <v>70</v>
      </c>
      <c r="F5" s="882" t="s">
        <v>472</v>
      </c>
      <c r="G5" s="779" t="s">
        <v>94</v>
      </c>
      <c r="H5" s="780" t="s">
        <v>90</v>
      </c>
      <c r="I5" s="882" t="s">
        <v>472</v>
      </c>
      <c r="J5" s="781" t="s">
        <v>80</v>
      </c>
    </row>
    <row r="6" spans="1:11" ht="16.5" thickBot="1">
      <c r="A6" s="1068" t="s">
        <v>332</v>
      </c>
      <c r="B6" s="1069"/>
      <c r="C6" s="1069"/>
      <c r="D6" s="1069"/>
      <c r="E6" s="1069"/>
      <c r="F6" s="1069"/>
      <c r="G6" s="1069"/>
      <c r="H6" s="1069"/>
      <c r="I6" s="782"/>
      <c r="J6" s="783"/>
    </row>
    <row r="7" spans="1:11" ht="15.75" thickBot="1">
      <c r="A7" s="1265" t="s">
        <v>22</v>
      </c>
      <c r="B7" s="1258">
        <v>6.0686793414977114</v>
      </c>
      <c r="C7" s="784">
        <v>11715.597184358516</v>
      </c>
      <c r="D7" s="785">
        <v>11949.909128045687</v>
      </c>
      <c r="E7" s="786">
        <v>1.5474840774445868</v>
      </c>
      <c r="F7" s="787">
        <v>326.76931860036825</v>
      </c>
      <c r="G7" s="786">
        <v>2.4250782951467516</v>
      </c>
      <c r="H7" s="786">
        <v>7.2698538127222445</v>
      </c>
      <c r="I7" s="786">
        <v>100</v>
      </c>
      <c r="J7" s="788" t="s">
        <v>23</v>
      </c>
    </row>
    <row r="8" spans="1:11" ht="15">
      <c r="A8" s="1266" t="s">
        <v>103</v>
      </c>
      <c r="B8" s="1259">
        <v>5.8926797948127749</v>
      </c>
      <c r="C8" s="789">
        <v>10932.615574791789</v>
      </c>
      <c r="D8" s="790">
        <v>11151.267886287626</v>
      </c>
      <c r="E8" s="791">
        <v>-0.90414025237394913</v>
      </c>
      <c r="F8" s="792">
        <v>175.91176470588235</v>
      </c>
      <c r="G8" s="793">
        <v>-38.05923777961889</v>
      </c>
      <c r="H8" s="793">
        <v>70</v>
      </c>
      <c r="I8" s="793">
        <v>0.20871700429711482</v>
      </c>
      <c r="J8" s="794">
        <v>7.7016754066639381E-2</v>
      </c>
    </row>
    <row r="9" spans="1:11" ht="15">
      <c r="A9" s="1267" t="s">
        <v>104</v>
      </c>
      <c r="B9" s="1260">
        <v>6.5228951766244334</v>
      </c>
      <c r="C9" s="795">
        <v>12238.077254454847</v>
      </c>
      <c r="D9" s="796">
        <v>12482.838799543944</v>
      </c>
      <c r="E9" s="797">
        <v>1.5972621363152657</v>
      </c>
      <c r="F9" s="798">
        <v>354.62857603092789</v>
      </c>
      <c r="G9" s="799">
        <v>1.0534088096592569</v>
      </c>
      <c r="H9" s="799">
        <v>7.7403679278028461</v>
      </c>
      <c r="I9" s="799">
        <v>38.109269490484962</v>
      </c>
      <c r="J9" s="800">
        <v>0.16642739908498783</v>
      </c>
    </row>
    <row r="10" spans="1:11" ht="15">
      <c r="A10" s="1267" t="s">
        <v>105</v>
      </c>
      <c r="B10" s="1260">
        <v>6.3649055659962057</v>
      </c>
      <c r="C10" s="795">
        <v>11941.66147466455</v>
      </c>
      <c r="D10" s="796">
        <v>12180.494704157842</v>
      </c>
      <c r="E10" s="797">
        <v>2.9725812872961064</v>
      </c>
      <c r="F10" s="798">
        <v>383.6862275449102</v>
      </c>
      <c r="G10" s="799">
        <v>1.8136578058822244</v>
      </c>
      <c r="H10" s="799">
        <v>45.579078455790786</v>
      </c>
      <c r="I10" s="799">
        <v>14.352363413136892</v>
      </c>
      <c r="J10" s="800">
        <v>3.7768333196297146</v>
      </c>
    </row>
    <row r="11" spans="1:11" ht="15">
      <c r="A11" s="1267" t="s">
        <v>106</v>
      </c>
      <c r="B11" s="1261" t="s">
        <v>100</v>
      </c>
      <c r="C11" s="795" t="s">
        <v>100</v>
      </c>
      <c r="D11" s="796" t="s">
        <v>100</v>
      </c>
      <c r="E11" s="797" t="s">
        <v>100</v>
      </c>
      <c r="F11" s="798" t="s">
        <v>100</v>
      </c>
      <c r="G11" s="799" t="s">
        <v>100</v>
      </c>
      <c r="H11" s="799" t="s">
        <v>100</v>
      </c>
      <c r="I11" s="799" t="s">
        <v>100</v>
      </c>
      <c r="J11" s="800" t="s">
        <v>100</v>
      </c>
    </row>
    <row r="12" spans="1:11" ht="15">
      <c r="A12" s="1267" t="s">
        <v>98</v>
      </c>
      <c r="B12" s="1260">
        <v>4.7235649286426984</v>
      </c>
      <c r="C12" s="795">
        <v>9699.3119684655012</v>
      </c>
      <c r="D12" s="796">
        <v>9893.2982078348123</v>
      </c>
      <c r="E12" s="797">
        <v>2.3286220625295302</v>
      </c>
      <c r="F12" s="798">
        <v>283.80845141700405</v>
      </c>
      <c r="G12" s="799">
        <v>2.9051872858647636</v>
      </c>
      <c r="H12" s="799">
        <v>1.1258955987717503</v>
      </c>
      <c r="I12" s="799">
        <v>24.260282381829342</v>
      </c>
      <c r="J12" s="800">
        <v>-1.4739465132055578</v>
      </c>
    </row>
    <row r="13" spans="1:11" ht="15.75" thickBot="1">
      <c r="A13" s="1268" t="s">
        <v>107</v>
      </c>
      <c r="B13" s="1262">
        <v>6.4999542019842727</v>
      </c>
      <c r="C13" s="801">
        <v>12548.174135104773</v>
      </c>
      <c r="D13" s="802">
        <v>12799.137617806869</v>
      </c>
      <c r="E13" s="803">
        <v>-7.2312896901067167E-2</v>
      </c>
      <c r="F13" s="804">
        <v>291.88068121341138</v>
      </c>
      <c r="G13" s="805">
        <v>0.12093441140139113</v>
      </c>
      <c r="H13" s="805">
        <v>-3.3933161953727504</v>
      </c>
      <c r="I13" s="805">
        <v>23.069367710251687</v>
      </c>
      <c r="J13" s="806">
        <v>-2.546330959575787</v>
      </c>
    </row>
    <row r="14" spans="1:11" ht="16.5" thickBot="1">
      <c r="A14" s="1068" t="s">
        <v>329</v>
      </c>
      <c r="B14" s="1069"/>
      <c r="C14" s="1069"/>
      <c r="D14" s="1069"/>
      <c r="E14" s="1069"/>
      <c r="F14" s="1069"/>
      <c r="G14" s="1069"/>
      <c r="H14" s="1069"/>
      <c r="I14" s="782"/>
      <c r="J14" s="783"/>
    </row>
    <row r="15" spans="1:11" ht="15.75" thickBot="1">
      <c r="A15" s="1265" t="s">
        <v>22</v>
      </c>
      <c r="B15" s="1263">
        <v>5.8121889991037659</v>
      </c>
      <c r="C15" s="807">
        <v>11220.442083211903</v>
      </c>
      <c r="D15" s="808">
        <v>11444.850924876142</v>
      </c>
      <c r="E15" s="786">
        <v>3.4081182476577379</v>
      </c>
      <c r="F15" s="786">
        <v>327.28543974376083</v>
      </c>
      <c r="G15" s="786">
        <v>3.5048480651261325</v>
      </c>
      <c r="H15" s="786">
        <v>21.050080775444265</v>
      </c>
      <c r="I15" s="786">
        <v>100</v>
      </c>
      <c r="J15" s="788" t="s">
        <v>23</v>
      </c>
    </row>
    <row r="16" spans="1:11" ht="15">
      <c r="A16" s="1266" t="s">
        <v>103</v>
      </c>
      <c r="B16" s="1259">
        <v>5.3112637254901962</v>
      </c>
      <c r="C16" s="789">
        <v>9853.9215686274511</v>
      </c>
      <c r="D16" s="790">
        <v>10051</v>
      </c>
      <c r="E16" s="791">
        <v>-6.3755445101851533</v>
      </c>
      <c r="F16" s="792">
        <v>175</v>
      </c>
      <c r="G16" s="793">
        <v>-22.216460478553973</v>
      </c>
      <c r="H16" s="793">
        <v>-88.888888888888886</v>
      </c>
      <c r="I16" s="809">
        <v>2.669157880688643E-2</v>
      </c>
      <c r="J16" s="794">
        <v>-0.26410002054691001</v>
      </c>
    </row>
    <row r="17" spans="1:10" ht="15">
      <c r="A17" s="1267" t="s">
        <v>104</v>
      </c>
      <c r="B17" s="1260">
        <v>6.2797187279852507</v>
      </c>
      <c r="C17" s="795">
        <v>11781.836262636492</v>
      </c>
      <c r="D17" s="796">
        <v>12017.472987889223</v>
      </c>
      <c r="E17" s="797">
        <v>3.1688800048840471</v>
      </c>
      <c r="F17" s="798">
        <v>360.29754778218535</v>
      </c>
      <c r="G17" s="799">
        <v>1.715231277771156</v>
      </c>
      <c r="H17" s="799">
        <v>32.425978987583569</v>
      </c>
      <c r="I17" s="799">
        <v>37.00787401574803</v>
      </c>
      <c r="J17" s="800">
        <v>3.1791179575897104</v>
      </c>
    </row>
    <row r="18" spans="1:10" ht="15">
      <c r="A18" s="1267" t="s">
        <v>105</v>
      </c>
      <c r="B18" s="1260">
        <v>6.2898401087600861</v>
      </c>
      <c r="C18" s="795">
        <v>11800.825720000161</v>
      </c>
      <c r="D18" s="796">
        <v>12036.842234400165</v>
      </c>
      <c r="E18" s="797">
        <v>4.6523762173806933</v>
      </c>
      <c r="F18" s="798">
        <v>381.80588235294118</v>
      </c>
      <c r="G18" s="799">
        <v>-0.8534997307752441</v>
      </c>
      <c r="H18" s="799">
        <v>120</v>
      </c>
      <c r="I18" s="799">
        <v>9.9826504737755251</v>
      </c>
      <c r="J18" s="800">
        <v>4.4899202637593705</v>
      </c>
    </row>
    <row r="19" spans="1:10" ht="15">
      <c r="A19" s="1267" t="s">
        <v>106</v>
      </c>
      <c r="B19" s="1261" t="s">
        <v>100</v>
      </c>
      <c r="C19" s="795">
        <v>12115.686274509804</v>
      </c>
      <c r="D19" s="796">
        <v>12358</v>
      </c>
      <c r="E19" s="797" t="s">
        <v>100</v>
      </c>
      <c r="F19" s="798">
        <v>285</v>
      </c>
      <c r="G19" s="799" t="s">
        <v>100</v>
      </c>
      <c r="H19" s="799" t="s">
        <v>100</v>
      </c>
      <c r="I19" s="799" t="s">
        <v>100</v>
      </c>
      <c r="J19" s="800" t="s">
        <v>100</v>
      </c>
    </row>
    <row r="20" spans="1:10" ht="15">
      <c r="A20" s="1267" t="s">
        <v>98</v>
      </c>
      <c r="B20" s="1260">
        <v>4.6911446904747187</v>
      </c>
      <c r="C20" s="795">
        <v>9632.7406375250903</v>
      </c>
      <c r="D20" s="796">
        <v>9825.3954502755914</v>
      </c>
      <c r="E20" s="797">
        <v>0.90066630715590068</v>
      </c>
      <c r="F20" s="798">
        <v>293.95222125435538</v>
      </c>
      <c r="G20" s="799">
        <v>2.0368875305824647</v>
      </c>
      <c r="H20" s="799">
        <v>-2.3809523809523809</v>
      </c>
      <c r="I20" s="799">
        <v>30.641932470305616</v>
      </c>
      <c r="J20" s="800">
        <v>-7.3548365119237822</v>
      </c>
    </row>
    <row r="21" spans="1:10" ht="15.75" thickBot="1">
      <c r="A21" s="1268" t="s">
        <v>107</v>
      </c>
      <c r="B21" s="1262">
        <v>6.1754472211151308</v>
      </c>
      <c r="C21" s="801">
        <v>11921.712782075541</v>
      </c>
      <c r="D21" s="802">
        <v>12160.147037717052</v>
      </c>
      <c r="E21" s="803">
        <v>0.52186309882800264</v>
      </c>
      <c r="F21" s="804">
        <v>294.15047846889956</v>
      </c>
      <c r="G21" s="805">
        <v>1.1642320119778642</v>
      </c>
      <c r="H21" s="805">
        <v>20.634920634920633</v>
      </c>
      <c r="I21" s="805">
        <v>22.314159882557053</v>
      </c>
      <c r="J21" s="806">
        <v>-7.6793267685271616E-2</v>
      </c>
    </row>
    <row r="22" spans="1:10" ht="16.5" thickBot="1">
      <c r="A22" s="1068" t="s">
        <v>333</v>
      </c>
      <c r="B22" s="1069"/>
      <c r="C22" s="1069"/>
      <c r="D22" s="1069"/>
      <c r="E22" s="1069"/>
      <c r="F22" s="1069"/>
      <c r="G22" s="1069"/>
      <c r="H22" s="1069"/>
      <c r="I22" s="782"/>
      <c r="J22" s="783"/>
    </row>
    <row r="23" spans="1:10" ht="15.75" thickBot="1">
      <c r="A23" s="1265" t="s">
        <v>22</v>
      </c>
      <c r="B23" s="1263">
        <v>5.4897474181312518</v>
      </c>
      <c r="C23" s="807">
        <v>10597.967988670371</v>
      </c>
      <c r="D23" s="808">
        <v>10809.927348443778</v>
      </c>
      <c r="E23" s="786">
        <v>4.0005831854331042</v>
      </c>
      <c r="F23" s="786">
        <v>325.19341438703145</v>
      </c>
      <c r="G23" s="786">
        <v>2.8822215972545093</v>
      </c>
      <c r="H23" s="786">
        <v>15.981198589894241</v>
      </c>
      <c r="I23" s="786">
        <v>100</v>
      </c>
      <c r="J23" s="788" t="s">
        <v>23</v>
      </c>
    </row>
    <row r="24" spans="1:10" ht="15">
      <c r="A24" s="1266" t="s">
        <v>103</v>
      </c>
      <c r="B24" s="1264" t="s">
        <v>100</v>
      </c>
      <c r="C24" s="789" t="s">
        <v>100</v>
      </c>
      <c r="D24" s="790" t="s">
        <v>100</v>
      </c>
      <c r="E24" s="791" t="s">
        <v>100</v>
      </c>
      <c r="F24" s="792" t="s">
        <v>100</v>
      </c>
      <c r="G24" s="793" t="s">
        <v>100</v>
      </c>
      <c r="H24" s="809" t="s">
        <v>100</v>
      </c>
      <c r="I24" s="809" t="s">
        <v>100</v>
      </c>
      <c r="J24" s="817" t="s">
        <v>100</v>
      </c>
    </row>
    <row r="25" spans="1:10" ht="15">
      <c r="A25" s="1267" t="s">
        <v>104</v>
      </c>
      <c r="B25" s="1261">
        <v>6.0444271345337706</v>
      </c>
      <c r="C25" s="795">
        <v>11340.388620138405</v>
      </c>
      <c r="D25" s="796">
        <v>11567.196392541173</v>
      </c>
      <c r="E25" s="797">
        <v>4.2791693221275287</v>
      </c>
      <c r="F25" s="798">
        <v>372.92131979695432</v>
      </c>
      <c r="G25" s="799">
        <v>0.84354488385282689</v>
      </c>
      <c r="H25" s="799">
        <v>23.125</v>
      </c>
      <c r="I25" s="1020">
        <v>19.959473150962513</v>
      </c>
      <c r="J25" s="1021">
        <v>1.1580630452045817</v>
      </c>
    </row>
    <row r="26" spans="1:10" ht="15">
      <c r="A26" s="1267" t="s">
        <v>105</v>
      </c>
      <c r="B26" s="1260">
        <v>5.9565978516658795</v>
      </c>
      <c r="C26" s="795">
        <v>11175.605725451931</v>
      </c>
      <c r="D26" s="796">
        <v>11399.117839960969</v>
      </c>
      <c r="E26" s="797">
        <v>1.0314675113073346</v>
      </c>
      <c r="F26" s="798">
        <v>401.85882352941172</v>
      </c>
      <c r="G26" s="799">
        <v>-6.9000996598341748</v>
      </c>
      <c r="H26" s="799">
        <v>88.888888888888886</v>
      </c>
      <c r="I26" s="799">
        <v>10.334346504559271</v>
      </c>
      <c r="J26" s="800">
        <v>3.9888705938659692</v>
      </c>
    </row>
    <row r="27" spans="1:10" ht="15">
      <c r="A27" s="1267" t="s">
        <v>106</v>
      </c>
      <c r="B27" s="1261" t="s">
        <v>100</v>
      </c>
      <c r="C27" s="795" t="s">
        <v>100</v>
      </c>
      <c r="D27" s="796" t="s">
        <v>100</v>
      </c>
      <c r="E27" s="797" t="s">
        <v>100</v>
      </c>
      <c r="F27" s="798" t="s">
        <v>100</v>
      </c>
      <c r="G27" s="799" t="s">
        <v>100</v>
      </c>
      <c r="H27" s="799" t="s">
        <v>100</v>
      </c>
      <c r="I27" s="799" t="s">
        <v>100</v>
      </c>
      <c r="J27" s="800" t="s">
        <v>100</v>
      </c>
    </row>
    <row r="28" spans="1:10" ht="15">
      <c r="A28" s="1267" t="s">
        <v>98</v>
      </c>
      <c r="B28" s="1261">
        <v>4.7587298858074902</v>
      </c>
      <c r="C28" s="795">
        <v>9771.5192727053181</v>
      </c>
      <c r="D28" s="796">
        <v>9966.9496581594249</v>
      </c>
      <c r="E28" s="797">
        <v>3.580020996397526</v>
      </c>
      <c r="F28" s="798">
        <v>295.25535353535361</v>
      </c>
      <c r="G28" s="799">
        <v>2.3460255671687182</v>
      </c>
      <c r="H28" s="799">
        <v>5.9957173447537473</v>
      </c>
      <c r="I28" s="799">
        <v>50.151975683890583</v>
      </c>
      <c r="J28" s="800">
        <v>-4.7246400622903835</v>
      </c>
    </row>
    <row r="29" spans="1:10" ht="15.75" thickBot="1">
      <c r="A29" s="1268" t="s">
        <v>107</v>
      </c>
      <c r="B29" s="1262">
        <v>5.8550117816282032</v>
      </c>
      <c r="C29" s="801">
        <v>11303.111547544795</v>
      </c>
      <c r="D29" s="802">
        <v>11529.173778495691</v>
      </c>
      <c r="E29" s="803">
        <v>2.9075044101808385</v>
      </c>
      <c r="F29" s="804">
        <v>312.74300518134714</v>
      </c>
      <c r="G29" s="805">
        <v>2.6650167048924511</v>
      </c>
      <c r="H29" s="805">
        <v>13.529411764705882</v>
      </c>
      <c r="I29" s="805">
        <v>19.55420466058764</v>
      </c>
      <c r="J29" s="806">
        <v>-0.42229357678015944</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285" t="s">
        <v>60</v>
      </c>
      <c r="C33" s="1286"/>
      <c r="D33" s="1286"/>
      <c r="E33" s="1286"/>
      <c r="F33" s="1286"/>
      <c r="G33" s="1286"/>
      <c r="H33" s="1287"/>
    </row>
    <row r="34" spans="1:8" ht="15.75">
      <c r="A34" s="624" t="s">
        <v>63</v>
      </c>
      <c r="B34" s="1291" t="s">
        <v>64</v>
      </c>
      <c r="C34" s="1292"/>
      <c r="D34" s="1292"/>
      <c r="E34" s="1292"/>
      <c r="F34" s="1292"/>
      <c r="G34" s="1292"/>
      <c r="H34" s="1293"/>
    </row>
    <row r="35" spans="1:8" ht="15.75">
      <c r="A35" s="621" t="s">
        <v>65</v>
      </c>
      <c r="B35" s="1288" t="s">
        <v>66</v>
      </c>
      <c r="C35" s="1289"/>
      <c r="D35" s="1289"/>
      <c r="E35" s="1289"/>
      <c r="F35" s="1289"/>
      <c r="G35" s="1289"/>
      <c r="H35" s="1290"/>
    </row>
    <row r="36" spans="1:8" ht="16.5" thickBot="1">
      <c r="A36" s="622" t="s">
        <v>67</v>
      </c>
      <c r="B36" s="1294" t="s">
        <v>62</v>
      </c>
      <c r="C36" s="1295"/>
      <c r="D36" s="1295"/>
      <c r="E36" s="1295"/>
      <c r="F36" s="1295"/>
      <c r="G36" s="1295"/>
      <c r="H36" s="1296"/>
    </row>
    <row r="37" spans="1:8">
      <c r="A37" s="1284"/>
      <c r="B37" s="128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G30" sqref="G30"/>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473</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02" t="s">
        <v>10</v>
      </c>
      <c r="I4" s="1303"/>
      <c r="J4" s="991" t="s">
        <v>11</v>
      </c>
      <c r="K4" s="961" t="s">
        <v>12</v>
      </c>
      <c r="L4" s="962"/>
    </row>
    <row r="5" spans="1:12" ht="15.75" customHeight="1">
      <c r="A5" s="29" t="s">
        <v>13</v>
      </c>
      <c r="B5" s="30" t="s">
        <v>14</v>
      </c>
      <c r="C5" s="963" t="s">
        <v>40</v>
      </c>
      <c r="D5" s="963"/>
      <c r="E5" s="964" t="s">
        <v>41</v>
      </c>
      <c r="F5" s="965"/>
      <c r="G5" s="992"/>
      <c r="H5" s="1300" t="s">
        <v>15</v>
      </c>
      <c r="I5" s="1301"/>
      <c r="J5" s="993" t="s">
        <v>16</v>
      </c>
      <c r="K5" s="966" t="s">
        <v>17</v>
      </c>
      <c r="L5" s="967"/>
    </row>
    <row r="6" spans="1:12" ht="35.25" customHeight="1" thickBot="1">
      <c r="A6" s="31" t="s">
        <v>18</v>
      </c>
      <c r="B6" s="32" t="s">
        <v>19</v>
      </c>
      <c r="C6" s="882" t="s">
        <v>472</v>
      </c>
      <c r="D6" s="1269" t="s">
        <v>468</v>
      </c>
      <c r="E6" s="957" t="s">
        <v>472</v>
      </c>
      <c r="F6" s="1270" t="s">
        <v>468</v>
      </c>
      <c r="G6" s="990" t="s">
        <v>20</v>
      </c>
      <c r="H6" s="66" t="s">
        <v>472</v>
      </c>
      <c r="I6" s="895" t="s">
        <v>20</v>
      </c>
      <c r="J6" s="994" t="s">
        <v>20</v>
      </c>
      <c r="K6" s="958" t="s">
        <v>472</v>
      </c>
      <c r="L6" s="995" t="s">
        <v>21</v>
      </c>
    </row>
    <row r="7" spans="1:12" ht="15" thickBot="1">
      <c r="A7" s="33" t="s">
        <v>22</v>
      </c>
      <c r="B7" s="34" t="s">
        <v>23</v>
      </c>
      <c r="C7" s="67">
        <v>11424.396950888759</v>
      </c>
      <c r="D7" s="67">
        <v>11168.666201660231</v>
      </c>
      <c r="E7" s="68">
        <v>11652.884889906534</v>
      </c>
      <c r="F7" s="1271">
        <v>11392.039525693435</v>
      </c>
      <c r="G7" s="996">
        <v>2.2897161094358234</v>
      </c>
      <c r="H7" s="69">
        <v>326.94932298248784</v>
      </c>
      <c r="I7" s="69">
        <v>2.910743083218994</v>
      </c>
      <c r="J7" s="70">
        <v>13.58168147641832</v>
      </c>
      <c r="K7" s="69">
        <v>100</v>
      </c>
      <c r="L7" s="997" t="s">
        <v>23</v>
      </c>
    </row>
    <row r="8" spans="1:12" ht="15" thickBot="1">
      <c r="A8" s="35"/>
      <c r="B8" s="36"/>
      <c r="C8" s="71"/>
      <c r="D8" s="71"/>
      <c r="E8" s="71"/>
      <c r="F8" s="71"/>
      <c r="G8" s="998"/>
      <c r="H8" s="70"/>
      <c r="I8" s="70"/>
      <c r="J8" s="70"/>
      <c r="K8" s="70"/>
      <c r="L8" s="999"/>
    </row>
    <row r="9" spans="1:12" ht="15">
      <c r="A9" s="37" t="s">
        <v>108</v>
      </c>
      <c r="B9" s="38" t="s">
        <v>23</v>
      </c>
      <c r="C9" s="72">
        <v>10819.578945051075</v>
      </c>
      <c r="D9" s="72">
        <v>10734.097801587979</v>
      </c>
      <c r="E9" s="73">
        <v>11035.970523952097</v>
      </c>
      <c r="F9" s="73">
        <v>10948.779757619739</v>
      </c>
      <c r="G9" s="1000">
        <v>0.79635144977391914</v>
      </c>
      <c r="H9" s="74">
        <v>175.77368421052631</v>
      </c>
      <c r="I9" s="74">
        <v>-28.57320719984418</v>
      </c>
      <c r="J9" s="74">
        <v>-32.142857142857146</v>
      </c>
      <c r="K9" s="74">
        <v>0.11434073539146658</v>
      </c>
      <c r="L9" s="1001">
        <v>-7.7046824417145859E-2</v>
      </c>
    </row>
    <row r="10" spans="1:12" ht="15">
      <c r="A10" s="46" t="s">
        <v>109</v>
      </c>
      <c r="B10" s="75" t="s">
        <v>23</v>
      </c>
      <c r="C10" s="76">
        <v>11997.989377298598</v>
      </c>
      <c r="D10" s="76">
        <v>11751.279031199669</v>
      </c>
      <c r="E10" s="77">
        <v>12237.949164844571</v>
      </c>
      <c r="F10" s="77">
        <v>11986.304611823662</v>
      </c>
      <c r="G10" s="1002">
        <v>2.0994339887931717</v>
      </c>
      <c r="H10" s="78">
        <v>357.80414883108335</v>
      </c>
      <c r="I10" s="78">
        <v>1.403514932115131</v>
      </c>
      <c r="J10" s="78">
        <v>18.286270691333982</v>
      </c>
      <c r="K10" s="78">
        <v>36.552927724619366</v>
      </c>
      <c r="L10" s="1003">
        <v>1.4538163097184764</v>
      </c>
    </row>
    <row r="11" spans="1:12" ht="15">
      <c r="A11" s="39" t="s">
        <v>110</v>
      </c>
      <c r="B11" s="40" t="s">
        <v>23</v>
      </c>
      <c r="C11" s="79">
        <v>11849.262086275321</v>
      </c>
      <c r="D11" s="79">
        <v>11477.701458485157</v>
      </c>
      <c r="E11" s="80">
        <v>12086.247328000827</v>
      </c>
      <c r="F11" s="80">
        <v>11707.25548765486</v>
      </c>
      <c r="G11" s="1004">
        <v>3.2372389988892665</v>
      </c>
      <c r="H11" s="81">
        <v>383.90802377414565</v>
      </c>
      <c r="I11" s="81">
        <v>0.57992390211181277</v>
      </c>
      <c r="J11" s="81">
        <v>68.67167919799499</v>
      </c>
      <c r="K11" s="81">
        <v>12.150207618703737</v>
      </c>
      <c r="L11" s="1005">
        <v>3.9683894368855555</v>
      </c>
    </row>
    <row r="12" spans="1:12" ht="15">
      <c r="A12" s="39" t="s">
        <v>111</v>
      </c>
      <c r="B12" s="40" t="s">
        <v>23</v>
      </c>
      <c r="C12" s="79" t="s">
        <v>254</v>
      </c>
      <c r="D12" s="79" t="s">
        <v>100</v>
      </c>
      <c r="E12" s="80" t="s">
        <v>254</v>
      </c>
      <c r="F12" s="80" t="s">
        <v>100</v>
      </c>
      <c r="G12" s="1004" t="s">
        <v>100</v>
      </c>
      <c r="H12" s="81" t="s">
        <v>254</v>
      </c>
      <c r="I12" s="81" t="s">
        <v>100</v>
      </c>
      <c r="J12" s="81" t="s">
        <v>100</v>
      </c>
      <c r="K12" s="81">
        <v>1.203586688331227E-2</v>
      </c>
      <c r="L12" s="1450" t="s">
        <v>100</v>
      </c>
    </row>
    <row r="13" spans="1:12" ht="15">
      <c r="A13" s="39" t="s">
        <v>98</v>
      </c>
      <c r="B13" s="40" t="s">
        <v>23</v>
      </c>
      <c r="C13" s="79">
        <v>9674.435141670534</v>
      </c>
      <c r="D13" s="79">
        <v>9508.3049781324044</v>
      </c>
      <c r="E13" s="80">
        <v>9867.9238445039446</v>
      </c>
      <c r="F13" s="80">
        <v>9698.4710776950524</v>
      </c>
      <c r="G13" s="1004">
        <v>1.7472111372132326</v>
      </c>
      <c r="H13" s="81">
        <v>289.86803020767775</v>
      </c>
      <c r="I13" s="81">
        <v>2.3851312964287512</v>
      </c>
      <c r="J13" s="81">
        <v>-0.12570710245128849</v>
      </c>
      <c r="K13" s="81">
        <v>28.687488716374798</v>
      </c>
      <c r="L13" s="1005">
        <v>-3.937254961000459</v>
      </c>
    </row>
    <row r="14" spans="1:12" ht="15.75" thickBot="1">
      <c r="A14" s="41" t="s">
        <v>112</v>
      </c>
      <c r="B14" s="42" t="s">
        <v>23</v>
      </c>
      <c r="C14" s="82">
        <v>12192.507588672683</v>
      </c>
      <c r="D14" s="82">
        <v>12196.672415469877</v>
      </c>
      <c r="E14" s="83">
        <v>12436.357740446136</v>
      </c>
      <c r="F14" s="83">
        <v>12440.605863779274</v>
      </c>
      <c r="G14" s="1006">
        <v>-3.414723832306743E-2</v>
      </c>
      <c r="H14" s="84">
        <v>294.10963597430407</v>
      </c>
      <c r="I14" s="84">
        <v>0.73516462484957068</v>
      </c>
      <c r="J14" s="84">
        <v>6.8344295110094366</v>
      </c>
      <c r="K14" s="84">
        <v>22.482999338027319</v>
      </c>
      <c r="L14" s="1007">
        <v>-1.4199398280697437</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254</v>
      </c>
      <c r="E16" s="86" t="s">
        <v>100</v>
      </c>
      <c r="F16" s="86" t="s">
        <v>254</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254</v>
      </c>
      <c r="E18" s="80" t="s">
        <v>100</v>
      </c>
      <c r="F18" s="80" t="s">
        <v>254</v>
      </c>
      <c r="G18" s="1004" t="s">
        <v>100</v>
      </c>
      <c r="H18" s="81" t="s">
        <v>100</v>
      </c>
      <c r="I18" s="81" t="s">
        <v>100</v>
      </c>
      <c r="J18" s="89" t="s">
        <v>100</v>
      </c>
      <c r="K18" s="89" t="s">
        <v>100</v>
      </c>
      <c r="L18" s="1010" t="s">
        <v>100</v>
      </c>
    </row>
    <row r="19" spans="1:12" ht="14.25">
      <c r="A19" s="44" t="s">
        <v>113</v>
      </c>
      <c r="B19" s="48" t="s">
        <v>28</v>
      </c>
      <c r="C19" s="90" t="s">
        <v>254</v>
      </c>
      <c r="D19" s="90" t="s">
        <v>254</v>
      </c>
      <c r="E19" s="91" t="s">
        <v>254</v>
      </c>
      <c r="F19" s="91" t="s">
        <v>254</v>
      </c>
      <c r="G19" s="1011" t="s">
        <v>100</v>
      </c>
      <c r="H19" s="92" t="s">
        <v>254</v>
      </c>
      <c r="I19" s="92" t="s">
        <v>100</v>
      </c>
      <c r="J19" s="93" t="s">
        <v>100</v>
      </c>
      <c r="K19" s="93">
        <v>1.203586688331227E-2</v>
      </c>
      <c r="L19" s="1012" t="s">
        <v>100</v>
      </c>
    </row>
    <row r="20" spans="1:12" ht="15">
      <c r="A20" s="46" t="s">
        <v>113</v>
      </c>
      <c r="B20" s="47" t="s">
        <v>29</v>
      </c>
      <c r="C20" s="79" t="s">
        <v>254</v>
      </c>
      <c r="D20" s="79" t="s">
        <v>254</v>
      </c>
      <c r="E20" s="80" t="s">
        <v>254</v>
      </c>
      <c r="F20" s="80" t="s">
        <v>254</v>
      </c>
      <c r="G20" s="1004" t="s">
        <v>100</v>
      </c>
      <c r="H20" s="81" t="s">
        <v>254</v>
      </c>
      <c r="I20" s="81" t="s">
        <v>100</v>
      </c>
      <c r="J20" s="89" t="s">
        <v>100</v>
      </c>
      <c r="K20" s="89">
        <v>6.0179334416561349E-3</v>
      </c>
      <c r="L20" s="1010" t="s">
        <v>100</v>
      </c>
    </row>
    <row r="21" spans="1:12" ht="15">
      <c r="A21" s="46" t="s">
        <v>113</v>
      </c>
      <c r="B21" s="47" t="s">
        <v>30</v>
      </c>
      <c r="C21" s="79" t="s">
        <v>254</v>
      </c>
      <c r="D21" s="79" t="s">
        <v>100</v>
      </c>
      <c r="E21" s="80" t="s">
        <v>254</v>
      </c>
      <c r="F21" s="80" t="s">
        <v>100</v>
      </c>
      <c r="G21" s="1004" t="s">
        <v>100</v>
      </c>
      <c r="H21" s="81" t="s">
        <v>254</v>
      </c>
      <c r="I21" s="81" t="s">
        <v>100</v>
      </c>
      <c r="J21" s="89" t="s">
        <v>100</v>
      </c>
      <c r="K21" s="89">
        <v>6.0179334416561349E-3</v>
      </c>
      <c r="L21" s="1010" t="s">
        <v>100</v>
      </c>
    </row>
    <row r="22" spans="1:12" ht="14.25">
      <c r="A22" s="44" t="s">
        <v>113</v>
      </c>
      <c r="B22" s="48" t="s">
        <v>31</v>
      </c>
      <c r="C22" s="90" t="s">
        <v>254</v>
      </c>
      <c r="D22" s="90">
        <v>10616.094151015348</v>
      </c>
      <c r="E22" s="91" t="s">
        <v>254</v>
      </c>
      <c r="F22" s="91">
        <v>10828.416034035656</v>
      </c>
      <c r="G22" s="1011" t="s">
        <v>100</v>
      </c>
      <c r="H22" s="92" t="s">
        <v>254</v>
      </c>
      <c r="I22" s="92" t="s">
        <v>100</v>
      </c>
      <c r="J22" s="93" t="s">
        <v>100</v>
      </c>
      <c r="K22" s="93">
        <v>0.1023048685081543</v>
      </c>
      <c r="L22" s="1012" t="s">
        <v>100</v>
      </c>
    </row>
    <row r="23" spans="1:12" ht="15">
      <c r="A23" s="46" t="s">
        <v>113</v>
      </c>
      <c r="B23" s="47" t="s">
        <v>32</v>
      </c>
      <c r="C23" s="79" t="s">
        <v>254</v>
      </c>
      <c r="D23" s="79">
        <v>10394.499019607842</v>
      </c>
      <c r="E23" s="80" t="s">
        <v>254</v>
      </c>
      <c r="F23" s="80">
        <v>10602.388999999999</v>
      </c>
      <c r="G23" s="1004" t="s">
        <v>100</v>
      </c>
      <c r="H23" s="81" t="s">
        <v>254</v>
      </c>
      <c r="I23" s="81" t="s">
        <v>100</v>
      </c>
      <c r="J23" s="89" t="s">
        <v>100</v>
      </c>
      <c r="K23" s="89">
        <v>0.1023048685081543</v>
      </c>
      <c r="L23" s="1010" t="s">
        <v>100</v>
      </c>
    </row>
    <row r="24" spans="1:12" ht="15.75" thickBot="1">
      <c r="A24" s="49" t="s">
        <v>113</v>
      </c>
      <c r="B24" s="50" t="s">
        <v>33</v>
      </c>
      <c r="C24" s="94" t="s">
        <v>100</v>
      </c>
      <c r="D24" s="94">
        <v>10983.827450980392</v>
      </c>
      <c r="E24" s="95" t="s">
        <v>100</v>
      </c>
      <c r="F24" s="95">
        <v>11203.504000000001</v>
      </c>
      <c r="G24" s="1013" t="s">
        <v>100</v>
      </c>
      <c r="H24" s="89" t="s">
        <v>100</v>
      </c>
      <c r="I24" s="89" t="s">
        <v>100</v>
      </c>
      <c r="J24" s="89" t="s">
        <v>100</v>
      </c>
      <c r="K24" s="89" t="s">
        <v>100</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12455.026579432511</v>
      </c>
      <c r="D26" s="85">
        <v>12304.824495740135</v>
      </c>
      <c r="E26" s="86">
        <v>12704.127111021162</v>
      </c>
      <c r="F26" s="86">
        <v>12550.920985654937</v>
      </c>
      <c r="G26" s="1008">
        <v>1.2206763594586552</v>
      </c>
      <c r="H26" s="87">
        <v>420.77810218978101</v>
      </c>
      <c r="I26" s="87">
        <v>0.92832483634804364</v>
      </c>
      <c r="J26" s="88">
        <v>34.313725490196077</v>
      </c>
      <c r="K26" s="88">
        <v>2.4733706445206716</v>
      </c>
      <c r="L26" s="1009">
        <v>0.38177802661226412</v>
      </c>
    </row>
    <row r="27" spans="1:12" ht="15">
      <c r="A27" s="46" t="s">
        <v>114</v>
      </c>
      <c r="B27" s="47" t="s">
        <v>26</v>
      </c>
      <c r="C27" s="79">
        <v>12581.482352941175</v>
      </c>
      <c r="D27" s="79">
        <v>12382.756862745098</v>
      </c>
      <c r="E27" s="80">
        <v>12833.111999999999</v>
      </c>
      <c r="F27" s="80">
        <v>12630.412</v>
      </c>
      <c r="G27" s="1004">
        <v>1.6048565953351235</v>
      </c>
      <c r="H27" s="81">
        <v>413.5</v>
      </c>
      <c r="I27" s="81">
        <v>-0.19309678976587288</v>
      </c>
      <c r="J27" s="89">
        <v>16.417910447761194</v>
      </c>
      <c r="K27" s="89">
        <v>1.4081964253475356</v>
      </c>
      <c r="L27" s="1010">
        <v>3.4307156721424814E-2</v>
      </c>
    </row>
    <row r="28" spans="1:12" ht="15">
      <c r="A28" s="46" t="s">
        <v>114</v>
      </c>
      <c r="B28" s="47" t="s">
        <v>27</v>
      </c>
      <c r="C28" s="79">
        <v>12294.408823529411</v>
      </c>
      <c r="D28" s="79">
        <v>12158.336274509804</v>
      </c>
      <c r="E28" s="80">
        <v>12540.297</v>
      </c>
      <c r="F28" s="80">
        <v>12401.503000000001</v>
      </c>
      <c r="G28" s="1004">
        <v>1.1191707972815865</v>
      </c>
      <c r="H28" s="81">
        <v>430.4</v>
      </c>
      <c r="I28" s="81">
        <v>2.014695425456269</v>
      </c>
      <c r="J28" s="89">
        <v>68.571428571428569</v>
      </c>
      <c r="K28" s="89">
        <v>1.0651742191731359</v>
      </c>
      <c r="L28" s="1010">
        <v>0.34747086989083931</v>
      </c>
    </row>
    <row r="29" spans="1:12" ht="14.25">
      <c r="A29" s="44" t="s">
        <v>114</v>
      </c>
      <c r="B29" s="48" t="s">
        <v>28</v>
      </c>
      <c r="C29" s="90">
        <v>12192.100677687438</v>
      </c>
      <c r="D29" s="90">
        <v>12119.14371684905</v>
      </c>
      <c r="E29" s="91">
        <v>12435.942691241187</v>
      </c>
      <c r="F29" s="91">
        <v>12361.526591186032</v>
      </c>
      <c r="G29" s="1011">
        <v>0.6019976538190327</v>
      </c>
      <c r="H29" s="92">
        <v>383.86949152542371</v>
      </c>
      <c r="I29" s="92">
        <v>1.5282612126259025</v>
      </c>
      <c r="J29" s="93">
        <v>18.871725990597714</v>
      </c>
      <c r="K29" s="93">
        <v>10.65174219173136</v>
      </c>
      <c r="L29" s="1012">
        <v>0.47402517190907822</v>
      </c>
    </row>
    <row r="30" spans="1:12" ht="15">
      <c r="A30" s="46" t="s">
        <v>114</v>
      </c>
      <c r="B30" s="47" t="s">
        <v>29</v>
      </c>
      <c r="C30" s="79">
        <v>12343.986274509803</v>
      </c>
      <c r="D30" s="79">
        <v>12365.496078431373</v>
      </c>
      <c r="E30" s="80">
        <v>12590.866</v>
      </c>
      <c r="F30" s="80">
        <v>12612.806</v>
      </c>
      <c r="G30" s="1004">
        <v>-0.17395018998944808</v>
      </c>
      <c r="H30" s="81">
        <v>374.9</v>
      </c>
      <c r="I30" s="81">
        <v>1.2422360248447113</v>
      </c>
      <c r="J30" s="89">
        <v>13.804713804713806</v>
      </c>
      <c r="K30" s="89">
        <v>6.1021845098393213</v>
      </c>
      <c r="L30" s="1010">
        <v>1.1958945929547049E-2</v>
      </c>
    </row>
    <row r="31" spans="1:12" ht="15">
      <c r="A31" s="46" t="s">
        <v>114</v>
      </c>
      <c r="B31" s="47" t="s">
        <v>30</v>
      </c>
      <c r="C31" s="79">
        <v>11999.161764705883</v>
      </c>
      <c r="D31" s="79">
        <v>11770.443137254902</v>
      </c>
      <c r="E31" s="80">
        <v>12239.145</v>
      </c>
      <c r="F31" s="80">
        <v>12005.852000000001</v>
      </c>
      <c r="G31" s="1004">
        <v>1.9431607186228821</v>
      </c>
      <c r="H31" s="81">
        <v>395.9</v>
      </c>
      <c r="I31" s="81">
        <v>1.5909674108288399</v>
      </c>
      <c r="J31" s="89">
        <v>26.421404682274247</v>
      </c>
      <c r="K31" s="89">
        <v>4.5495576818920389</v>
      </c>
      <c r="L31" s="1010">
        <v>0.46206622597953029</v>
      </c>
    </row>
    <row r="32" spans="1:12" ht="14.25">
      <c r="A32" s="44" t="s">
        <v>114</v>
      </c>
      <c r="B32" s="48" t="s">
        <v>31</v>
      </c>
      <c r="C32" s="90">
        <v>11838.312588199671</v>
      </c>
      <c r="D32" s="90">
        <v>11503.635349981694</v>
      </c>
      <c r="E32" s="91">
        <v>12075.078839963664</v>
      </c>
      <c r="F32" s="91">
        <v>11733.708056981328</v>
      </c>
      <c r="G32" s="1011">
        <v>2.9093171683202663</v>
      </c>
      <c r="H32" s="92">
        <v>339.30480349344981</v>
      </c>
      <c r="I32" s="92">
        <v>1.0644067029055937</v>
      </c>
      <c r="J32" s="93">
        <v>16.556886227544908</v>
      </c>
      <c r="K32" s="93">
        <v>23.427814888367333</v>
      </c>
      <c r="L32" s="1012">
        <v>0.59801311119713674</v>
      </c>
    </row>
    <row r="33" spans="1:12" ht="15">
      <c r="A33" s="46" t="s">
        <v>114</v>
      </c>
      <c r="B33" s="47" t="s">
        <v>32</v>
      </c>
      <c r="C33" s="79">
        <v>11894.944117647059</v>
      </c>
      <c r="D33" s="79">
        <v>11635.422549019608</v>
      </c>
      <c r="E33" s="80">
        <v>12132.843000000001</v>
      </c>
      <c r="F33" s="80">
        <v>11868.130999999999</v>
      </c>
      <c r="G33" s="1004">
        <v>2.2304438668565534</v>
      </c>
      <c r="H33" s="81">
        <v>329.6</v>
      </c>
      <c r="I33" s="81">
        <v>0.91855480710349036</v>
      </c>
      <c r="J33" s="89">
        <v>13.71480472297911</v>
      </c>
      <c r="K33" s="89">
        <v>15.068905337906962</v>
      </c>
      <c r="L33" s="1010">
        <v>1.7640812958227059E-2</v>
      </c>
    </row>
    <row r="34" spans="1:12" ht="15.75" thickBot="1">
      <c r="A34" s="49" t="s">
        <v>114</v>
      </c>
      <c r="B34" s="50" t="s">
        <v>33</v>
      </c>
      <c r="C34" s="94">
        <v>11744.000980392157</v>
      </c>
      <c r="D34" s="94">
        <v>11267.944117647059</v>
      </c>
      <c r="E34" s="95">
        <v>11978.880999999999</v>
      </c>
      <c r="F34" s="95">
        <v>11493.303</v>
      </c>
      <c r="G34" s="1013">
        <v>4.2248777396715242</v>
      </c>
      <c r="H34" s="89">
        <v>356.8</v>
      </c>
      <c r="I34" s="89">
        <v>0.96208262591964755</v>
      </c>
      <c r="J34" s="89">
        <v>22.056239015817223</v>
      </c>
      <c r="K34" s="89">
        <v>8.358909550460373</v>
      </c>
      <c r="L34" s="1010">
        <v>0.58037229823891057</v>
      </c>
    </row>
    <row r="35" spans="1:12" ht="15.75" thickBot="1">
      <c r="A35" s="51"/>
      <c r="B35" s="52"/>
      <c r="C35" s="96"/>
      <c r="D35" s="96"/>
      <c r="E35" s="96"/>
      <c r="F35" s="96"/>
      <c r="G35" s="1014"/>
      <c r="H35" s="97"/>
      <c r="I35" s="97"/>
      <c r="J35" s="97"/>
      <c r="K35" s="97"/>
      <c r="L35" s="1015"/>
    </row>
    <row r="36" spans="1:12" ht="15">
      <c r="A36" s="46" t="s">
        <v>115</v>
      </c>
      <c r="B36" s="53" t="s">
        <v>30</v>
      </c>
      <c r="C36" s="98">
        <v>12107.193137254901</v>
      </c>
      <c r="D36" s="98">
        <v>11786.947058823529</v>
      </c>
      <c r="E36" s="99">
        <v>12349.337</v>
      </c>
      <c r="F36" s="99">
        <v>12022.686</v>
      </c>
      <c r="G36" s="1016">
        <v>2.7169552627424509</v>
      </c>
      <c r="H36" s="100">
        <v>402.9</v>
      </c>
      <c r="I36" s="100">
        <v>-0.7879832553558348</v>
      </c>
      <c r="J36" s="100">
        <v>102.56410256410255</v>
      </c>
      <c r="K36" s="100">
        <v>4.7541674189083469</v>
      </c>
      <c r="L36" s="1017">
        <v>2.0884121215741023</v>
      </c>
    </row>
    <row r="37" spans="1:12" ht="15.75" thickBot="1">
      <c r="A37" s="49" t="s">
        <v>115</v>
      </c>
      <c r="B37" s="50" t="s">
        <v>33</v>
      </c>
      <c r="C37" s="94">
        <v>11669.561764705883</v>
      </c>
      <c r="D37" s="94">
        <v>11313.593137254902</v>
      </c>
      <c r="E37" s="95">
        <v>11902.953</v>
      </c>
      <c r="F37" s="95">
        <v>11539.865</v>
      </c>
      <c r="G37" s="1013">
        <v>3.1463799619839548</v>
      </c>
      <c r="H37" s="89">
        <v>371.7</v>
      </c>
      <c r="I37" s="89">
        <v>0.48661800486618317</v>
      </c>
      <c r="J37" s="89">
        <v>52.292441140024778</v>
      </c>
      <c r="K37" s="89">
        <v>7.3960401997953911</v>
      </c>
      <c r="L37" s="1010">
        <v>1.8799773153114545</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254</v>
      </c>
      <c r="D46" s="90" t="s">
        <v>100</v>
      </c>
      <c r="E46" s="91" t="s">
        <v>254</v>
      </c>
      <c r="F46" s="91" t="s">
        <v>100</v>
      </c>
      <c r="G46" s="1011" t="s">
        <v>100</v>
      </c>
      <c r="H46" s="92" t="s">
        <v>254</v>
      </c>
      <c r="I46" s="92" t="s">
        <v>100</v>
      </c>
      <c r="J46" s="93" t="s">
        <v>100</v>
      </c>
      <c r="K46" s="93">
        <v>1.203586688331227E-2</v>
      </c>
      <c r="L46" s="1012" t="s">
        <v>100</v>
      </c>
    </row>
    <row r="47" spans="1:12" ht="15">
      <c r="A47" s="39" t="s">
        <v>116</v>
      </c>
      <c r="B47" s="47" t="s">
        <v>33</v>
      </c>
      <c r="C47" s="79" t="s">
        <v>254</v>
      </c>
      <c r="D47" s="79" t="s">
        <v>100</v>
      </c>
      <c r="E47" s="80" t="s">
        <v>254</v>
      </c>
      <c r="F47" s="80" t="s">
        <v>100</v>
      </c>
      <c r="G47" s="1004" t="s">
        <v>100</v>
      </c>
      <c r="H47" s="81" t="s">
        <v>254</v>
      </c>
      <c r="I47" s="81" t="s">
        <v>100</v>
      </c>
      <c r="J47" s="89" t="s">
        <v>100</v>
      </c>
      <c r="K47" s="89">
        <v>1.203586688331227E-2</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10466.551353763356</v>
      </c>
      <c r="D50" s="85">
        <v>10341.413557165233</v>
      </c>
      <c r="E50" s="86">
        <v>10675.882380838624</v>
      </c>
      <c r="F50" s="86">
        <v>10548.241828308537</v>
      </c>
      <c r="G50" s="1008">
        <v>1.2100647160698894</v>
      </c>
      <c r="H50" s="87">
        <v>358.26801801801804</v>
      </c>
      <c r="I50" s="87">
        <v>0.53719014994101011</v>
      </c>
      <c r="J50" s="88">
        <v>3.2558139534883721</v>
      </c>
      <c r="K50" s="88">
        <v>2.6719624480953241</v>
      </c>
      <c r="L50" s="1009">
        <v>-0.26720364896551008</v>
      </c>
    </row>
    <row r="51" spans="1:12" ht="15">
      <c r="A51" s="46" t="s">
        <v>24</v>
      </c>
      <c r="B51" s="47" t="s">
        <v>29</v>
      </c>
      <c r="C51" s="79">
        <v>10880.526470588236</v>
      </c>
      <c r="D51" s="79">
        <v>10221.929411764706</v>
      </c>
      <c r="E51" s="80">
        <v>11098.137000000001</v>
      </c>
      <c r="F51" s="80">
        <v>10426.368</v>
      </c>
      <c r="G51" s="1004">
        <v>6.4429818705804385</v>
      </c>
      <c r="H51" s="81">
        <v>322.8</v>
      </c>
      <c r="I51" s="81">
        <v>-0.27803521779424689</v>
      </c>
      <c r="J51" s="89">
        <v>93.75</v>
      </c>
      <c r="K51" s="89">
        <v>0.55966781007402056</v>
      </c>
      <c r="L51" s="1010">
        <v>0.23157485040211351</v>
      </c>
    </row>
    <row r="52" spans="1:12" ht="15">
      <c r="A52" s="46" t="s">
        <v>24</v>
      </c>
      <c r="B52" s="47" t="s">
        <v>30</v>
      </c>
      <c r="C52" s="79">
        <v>10615.354901960784</v>
      </c>
      <c r="D52" s="79">
        <v>10478.951960784314</v>
      </c>
      <c r="E52" s="80">
        <v>10827.662</v>
      </c>
      <c r="F52" s="80">
        <v>10688.531000000001</v>
      </c>
      <c r="G52" s="1004">
        <v>1.3016849555846299</v>
      </c>
      <c r="H52" s="81">
        <v>351.1</v>
      </c>
      <c r="I52" s="81">
        <v>1.1815561959654244</v>
      </c>
      <c r="J52" s="89">
        <v>-11.587982832618025</v>
      </c>
      <c r="K52" s="89">
        <v>1.239694288981164</v>
      </c>
      <c r="L52" s="1010">
        <v>-0.35292361942621797</v>
      </c>
    </row>
    <row r="53" spans="1:12" ht="15">
      <c r="A53" s="46" t="s">
        <v>24</v>
      </c>
      <c r="B53" s="47" t="s">
        <v>35</v>
      </c>
      <c r="C53" s="79">
        <v>10057.692156862744</v>
      </c>
      <c r="D53" s="79">
        <v>10178.472549019607</v>
      </c>
      <c r="E53" s="80">
        <v>10258.846</v>
      </c>
      <c r="F53" s="80">
        <v>10382.041999999999</v>
      </c>
      <c r="G53" s="1004">
        <v>-1.1866259065413136</v>
      </c>
      <c r="H53" s="81">
        <v>391.2</v>
      </c>
      <c r="I53" s="81">
        <v>2.5425950196592368</v>
      </c>
      <c r="J53" s="89">
        <v>-2.6845637583892619</v>
      </c>
      <c r="K53" s="89">
        <v>0.87260034904013961</v>
      </c>
      <c r="L53" s="1010">
        <v>-0.14585487994140511</v>
      </c>
    </row>
    <row r="54" spans="1:12" ht="14.25">
      <c r="A54" s="44" t="s">
        <v>24</v>
      </c>
      <c r="B54" s="48" t="s">
        <v>31</v>
      </c>
      <c r="C54" s="90">
        <v>10035.257908504436</v>
      </c>
      <c r="D54" s="90">
        <v>9915.734111211561</v>
      </c>
      <c r="E54" s="91">
        <v>10235.963066674525</v>
      </c>
      <c r="F54" s="91">
        <v>10114.048793435792</v>
      </c>
      <c r="G54" s="1011">
        <v>1.205395343928519</v>
      </c>
      <c r="H54" s="92">
        <v>304.20097815454841</v>
      </c>
      <c r="I54" s="92">
        <v>1.8935117758565263</v>
      </c>
      <c r="J54" s="93">
        <v>3.684922244759973</v>
      </c>
      <c r="K54" s="93">
        <v>18.457001865559366</v>
      </c>
      <c r="L54" s="1012">
        <v>-1.7617267742219056</v>
      </c>
    </row>
    <row r="55" spans="1:12" ht="15">
      <c r="A55" s="46" t="s">
        <v>24</v>
      </c>
      <c r="B55" s="47" t="s">
        <v>32</v>
      </c>
      <c r="C55" s="79">
        <v>9841.1039215686269</v>
      </c>
      <c r="D55" s="79">
        <v>9603.4588235294123</v>
      </c>
      <c r="E55" s="80">
        <v>10037.925999999999</v>
      </c>
      <c r="F55" s="80">
        <v>9795.5280000000002</v>
      </c>
      <c r="G55" s="1004">
        <v>2.4745781952744075</v>
      </c>
      <c r="H55" s="81">
        <v>273.7</v>
      </c>
      <c r="I55" s="81">
        <v>1.7472118959107763</v>
      </c>
      <c r="J55" s="89">
        <v>-1.7102615694164991</v>
      </c>
      <c r="K55" s="89">
        <v>5.8795209724980442</v>
      </c>
      <c r="L55" s="1010">
        <v>-0.91473740070769693</v>
      </c>
    </row>
    <row r="56" spans="1:12" ht="15">
      <c r="A56" s="46" t="s">
        <v>24</v>
      </c>
      <c r="B56" s="47" t="s">
        <v>33</v>
      </c>
      <c r="C56" s="79">
        <v>10062.230392156864</v>
      </c>
      <c r="D56" s="79">
        <v>10048.041176470588</v>
      </c>
      <c r="E56" s="80">
        <v>10263.475</v>
      </c>
      <c r="F56" s="80">
        <v>10249.002</v>
      </c>
      <c r="G56" s="1004">
        <v>0.14121374939725795</v>
      </c>
      <c r="H56" s="81">
        <v>309.5</v>
      </c>
      <c r="I56" s="81">
        <v>1.0777269758327928</v>
      </c>
      <c r="J56" s="89">
        <v>1.0897435897435896</v>
      </c>
      <c r="K56" s="89">
        <v>9.4902810374917248</v>
      </c>
      <c r="L56" s="1010">
        <v>-1.1727401518452538</v>
      </c>
    </row>
    <row r="57" spans="1:12" ht="15">
      <c r="A57" s="46" t="s">
        <v>24</v>
      </c>
      <c r="B57" s="47" t="s">
        <v>36</v>
      </c>
      <c r="C57" s="79">
        <v>10253.584313725491</v>
      </c>
      <c r="D57" s="79">
        <v>10062.758823529412</v>
      </c>
      <c r="E57" s="80">
        <v>10458.656000000001</v>
      </c>
      <c r="F57" s="80">
        <v>10264.013999999999</v>
      </c>
      <c r="G57" s="1004">
        <v>1.8963536098060823</v>
      </c>
      <c r="H57" s="81">
        <v>346</v>
      </c>
      <c r="I57" s="81">
        <v>1.2584138132865119</v>
      </c>
      <c r="J57" s="89">
        <v>26.980198019801982</v>
      </c>
      <c r="K57" s="89">
        <v>3.0871998555695974</v>
      </c>
      <c r="L57" s="1010">
        <v>0.32575077833104649</v>
      </c>
    </row>
    <row r="58" spans="1:12" ht="14.25">
      <c r="A58" s="44" t="s">
        <v>24</v>
      </c>
      <c r="B58" s="48" t="s">
        <v>37</v>
      </c>
      <c r="C58" s="90">
        <v>8077.8859155954042</v>
      </c>
      <c r="D58" s="90">
        <v>7960.8139145838331</v>
      </c>
      <c r="E58" s="91">
        <v>8239.4436339073127</v>
      </c>
      <c r="F58" s="91">
        <v>8120.0301928755098</v>
      </c>
      <c r="G58" s="1011">
        <v>1.4706034115067195</v>
      </c>
      <c r="H58" s="92">
        <v>230.68909235668789</v>
      </c>
      <c r="I58" s="92">
        <v>1.438757363419976</v>
      </c>
      <c r="J58" s="93">
        <v>-9.3140794223826724</v>
      </c>
      <c r="K58" s="93">
        <v>7.5585244027201055</v>
      </c>
      <c r="L58" s="1012">
        <v>-1.9083245378130451</v>
      </c>
    </row>
    <row r="59" spans="1:12" ht="15">
      <c r="A59" s="46" t="s">
        <v>24</v>
      </c>
      <c r="B59" s="47" t="s">
        <v>102</v>
      </c>
      <c r="C59" s="101">
        <v>7443.0088235294115</v>
      </c>
      <c r="D59" s="101">
        <v>7501.5039215686265</v>
      </c>
      <c r="E59" s="102">
        <v>7591.8689999999997</v>
      </c>
      <c r="F59" s="102">
        <v>7651.5339999999997</v>
      </c>
      <c r="G59" s="1018">
        <v>-0.77977827714024361</v>
      </c>
      <c r="H59" s="103">
        <v>211.9</v>
      </c>
      <c r="I59" s="103">
        <v>-0.65635255508673496</v>
      </c>
      <c r="J59" s="104">
        <v>-22.236340533672173</v>
      </c>
      <c r="K59" s="104">
        <v>3.6829752662935547</v>
      </c>
      <c r="L59" s="1019">
        <v>-1.6963822183270882</v>
      </c>
    </row>
    <row r="60" spans="1:12" ht="15">
      <c r="A60" s="46" t="s">
        <v>24</v>
      </c>
      <c r="B60" s="47" t="s">
        <v>38</v>
      </c>
      <c r="C60" s="79">
        <v>8513.176470588236</v>
      </c>
      <c r="D60" s="79">
        <v>8336.515686274508</v>
      </c>
      <c r="E60" s="80">
        <v>8683.44</v>
      </c>
      <c r="F60" s="80">
        <v>8503.2459999999992</v>
      </c>
      <c r="G60" s="1004">
        <v>2.1191201571729357</v>
      </c>
      <c r="H60" s="81">
        <v>240.8</v>
      </c>
      <c r="I60" s="81">
        <v>1.9475021168501367</v>
      </c>
      <c r="J60" s="89">
        <v>12.803532008830022</v>
      </c>
      <c r="K60" s="89">
        <v>3.0751639886862852</v>
      </c>
      <c r="L60" s="1010">
        <v>-2.121331821733774E-2</v>
      </c>
    </row>
    <row r="61" spans="1:12" ht="15.75" thickBot="1">
      <c r="A61" s="46" t="s">
        <v>24</v>
      </c>
      <c r="B61" s="47" t="s">
        <v>39</v>
      </c>
      <c r="C61" s="79">
        <v>8855.4784313725486</v>
      </c>
      <c r="D61" s="79">
        <v>8880.3598039215685</v>
      </c>
      <c r="E61" s="80">
        <v>9032.5879999999997</v>
      </c>
      <c r="F61" s="80">
        <v>9057.9670000000006</v>
      </c>
      <c r="G61" s="1004">
        <v>-0.28018428417768371</v>
      </c>
      <c r="H61" s="81">
        <v>278.3</v>
      </c>
      <c r="I61" s="81">
        <v>0.61460592913954748</v>
      </c>
      <c r="J61" s="89">
        <v>-8.2758620689655178</v>
      </c>
      <c r="K61" s="89">
        <v>0.80038514774026603</v>
      </c>
      <c r="L61" s="1010">
        <v>-0.1907290012686198</v>
      </c>
    </row>
    <row r="62" spans="1:12" ht="15.75" thickBot="1">
      <c r="A62" s="51"/>
      <c r="B62" s="52"/>
      <c r="C62" s="96"/>
      <c r="D62" s="96"/>
      <c r="E62" s="96"/>
      <c r="F62" s="96"/>
      <c r="G62" s="1014"/>
      <c r="H62" s="97"/>
      <c r="I62" s="97"/>
      <c r="J62" s="97"/>
      <c r="K62" s="97"/>
      <c r="L62" s="1015"/>
    </row>
    <row r="63" spans="1:12" ht="14.25">
      <c r="A63" s="44" t="s">
        <v>117</v>
      </c>
      <c r="B63" s="48" t="s">
        <v>25</v>
      </c>
      <c r="C63" s="90">
        <v>12987.830536790492</v>
      </c>
      <c r="D63" s="90">
        <v>13148.605135268979</v>
      </c>
      <c r="E63" s="91">
        <v>13247.587147526303</v>
      </c>
      <c r="F63" s="91">
        <v>13411.577237974359</v>
      </c>
      <c r="G63" s="1011">
        <v>-1.2227502219778064</v>
      </c>
      <c r="H63" s="92">
        <v>341.01030534351145</v>
      </c>
      <c r="I63" s="92">
        <v>1.2667947369123742</v>
      </c>
      <c r="J63" s="93">
        <v>11.965811965811966</v>
      </c>
      <c r="K63" s="93">
        <v>1.5766985617139073</v>
      </c>
      <c r="L63" s="1012">
        <v>-2.2754616686639473E-2</v>
      </c>
    </row>
    <row r="64" spans="1:12" ht="15">
      <c r="A64" s="46" t="s">
        <v>117</v>
      </c>
      <c r="B64" s="47" t="s">
        <v>26</v>
      </c>
      <c r="C64" s="79">
        <v>13064.901960784315</v>
      </c>
      <c r="D64" s="79">
        <v>13390.435294117648</v>
      </c>
      <c r="E64" s="80">
        <v>13326.2</v>
      </c>
      <c r="F64" s="80">
        <v>13658.244000000001</v>
      </c>
      <c r="G64" s="1004">
        <v>-2.4310885059602088</v>
      </c>
      <c r="H64" s="81">
        <v>307.8</v>
      </c>
      <c r="I64" s="81">
        <v>-1.1878009630818582</v>
      </c>
      <c r="J64" s="89">
        <v>63.414634146341463</v>
      </c>
      <c r="K64" s="89">
        <v>0.40320154059096103</v>
      </c>
      <c r="L64" s="1010">
        <v>0.12295547087120706</v>
      </c>
    </row>
    <row r="65" spans="1:12" ht="15">
      <c r="A65" s="46" t="s">
        <v>117</v>
      </c>
      <c r="B65" s="47" t="s">
        <v>27</v>
      </c>
      <c r="C65" s="79">
        <v>12904.591176470589</v>
      </c>
      <c r="D65" s="79">
        <v>13159.169607843136</v>
      </c>
      <c r="E65" s="80">
        <v>13162.683000000001</v>
      </c>
      <c r="F65" s="80">
        <v>13422.352999999999</v>
      </c>
      <c r="G65" s="1004">
        <v>-1.9346086338214936</v>
      </c>
      <c r="H65" s="81">
        <v>342.8</v>
      </c>
      <c r="I65" s="81">
        <v>2.6654687032045628</v>
      </c>
      <c r="J65" s="89">
        <v>-3.9370078740157481</v>
      </c>
      <c r="K65" s="89">
        <v>0.73418787988204848</v>
      </c>
      <c r="L65" s="1010">
        <v>-0.13389140924987231</v>
      </c>
    </row>
    <row r="66" spans="1:12" ht="15">
      <c r="A66" s="46" t="s">
        <v>117</v>
      </c>
      <c r="B66" s="47" t="s">
        <v>34</v>
      </c>
      <c r="C66" s="79">
        <v>13058.15980392157</v>
      </c>
      <c r="D66" s="79">
        <v>12998.89705882353</v>
      </c>
      <c r="E66" s="80">
        <v>13319.323</v>
      </c>
      <c r="F66" s="80">
        <v>13258.875</v>
      </c>
      <c r="G66" s="1004">
        <v>0.45590594978835175</v>
      </c>
      <c r="H66" s="81">
        <v>368.5</v>
      </c>
      <c r="I66" s="81">
        <v>2.9617211511595483</v>
      </c>
      <c r="J66" s="89">
        <v>10.606060606060606</v>
      </c>
      <c r="K66" s="89">
        <v>0.43930914124089787</v>
      </c>
      <c r="L66" s="1010">
        <v>-1.181867830797434E-2</v>
      </c>
    </row>
    <row r="67" spans="1:12" ht="14.25">
      <c r="A67" s="44" t="s">
        <v>117</v>
      </c>
      <c r="B67" s="48" t="s">
        <v>28</v>
      </c>
      <c r="C67" s="90">
        <v>12642.603439213162</v>
      </c>
      <c r="D67" s="90">
        <v>12679.166032062183</v>
      </c>
      <c r="E67" s="91">
        <v>12895.455507997425</v>
      </c>
      <c r="F67" s="91">
        <v>12932.749352703428</v>
      </c>
      <c r="G67" s="1011">
        <v>-0.28836749007438656</v>
      </c>
      <c r="H67" s="92">
        <v>311.73755186721991</v>
      </c>
      <c r="I67" s="92">
        <v>-0.15444571304525845</v>
      </c>
      <c r="J67" s="93">
        <v>14.761904761904763</v>
      </c>
      <c r="K67" s="93">
        <v>8.7019317566347709</v>
      </c>
      <c r="L67" s="1012">
        <v>8.9491565247211469E-2</v>
      </c>
    </row>
    <row r="68" spans="1:12" ht="15">
      <c r="A68" s="46" t="s">
        <v>117</v>
      </c>
      <c r="B68" s="47" t="s">
        <v>29</v>
      </c>
      <c r="C68" s="79">
        <v>12714.841176470589</v>
      </c>
      <c r="D68" s="79">
        <v>13362.414705882353</v>
      </c>
      <c r="E68" s="80">
        <v>12969.138000000001</v>
      </c>
      <c r="F68" s="80">
        <v>13629.663</v>
      </c>
      <c r="G68" s="1004">
        <v>-4.8462313411564146</v>
      </c>
      <c r="H68" s="81">
        <v>288</v>
      </c>
      <c r="I68" s="81">
        <v>0.6641034603285485</v>
      </c>
      <c r="J68" s="89">
        <v>7.0175438596491224</v>
      </c>
      <c r="K68" s="89">
        <v>1.468375759764097</v>
      </c>
      <c r="L68" s="1010">
        <v>-9.0065798677461562E-2</v>
      </c>
    </row>
    <row r="69" spans="1:12" ht="15">
      <c r="A69" s="46" t="s">
        <v>117</v>
      </c>
      <c r="B69" s="47" t="s">
        <v>30</v>
      </c>
      <c r="C69" s="79">
        <v>12706.450980392157</v>
      </c>
      <c r="D69" s="79">
        <v>12635.358823529412</v>
      </c>
      <c r="E69" s="80">
        <v>12960.58</v>
      </c>
      <c r="F69" s="80">
        <v>12888.066000000001</v>
      </c>
      <c r="G69" s="1004">
        <v>0.56264454263346575</v>
      </c>
      <c r="H69" s="81">
        <v>311.5</v>
      </c>
      <c r="I69" s="81">
        <v>3.2113037893392017E-2</v>
      </c>
      <c r="J69" s="89">
        <v>19.319727891156464</v>
      </c>
      <c r="K69" s="89">
        <v>5.277727628332431</v>
      </c>
      <c r="L69" s="1010">
        <v>0.25380418335635468</v>
      </c>
    </row>
    <row r="70" spans="1:12" ht="15">
      <c r="A70" s="46" t="s">
        <v>117</v>
      </c>
      <c r="B70" s="47" t="s">
        <v>35</v>
      </c>
      <c r="C70" s="79">
        <v>12432.730392156862</v>
      </c>
      <c r="D70" s="79">
        <v>12331.170588235294</v>
      </c>
      <c r="E70" s="80">
        <v>12681.385</v>
      </c>
      <c r="F70" s="80">
        <v>12577.794</v>
      </c>
      <c r="G70" s="1004">
        <v>0.82360229464722001</v>
      </c>
      <c r="H70" s="81">
        <v>330.2</v>
      </c>
      <c r="I70" s="81">
        <v>-1.2264433143882809</v>
      </c>
      <c r="J70" s="89">
        <v>9.4276094276094273</v>
      </c>
      <c r="K70" s="89">
        <v>1.955828368538244</v>
      </c>
      <c r="L70" s="1010">
        <v>-7.4246819431680988E-2</v>
      </c>
    </row>
    <row r="71" spans="1:12" ht="14.25">
      <c r="A71" s="44" t="s">
        <v>117</v>
      </c>
      <c r="B71" s="48" t="s">
        <v>31</v>
      </c>
      <c r="C71" s="90">
        <v>11702.148768043</v>
      </c>
      <c r="D71" s="90">
        <v>11714.153979537185</v>
      </c>
      <c r="E71" s="91">
        <v>11936.191743403861</v>
      </c>
      <c r="F71" s="91">
        <v>11948.437059127929</v>
      </c>
      <c r="G71" s="1011">
        <v>-0.10248466526183969</v>
      </c>
      <c r="H71" s="92">
        <v>275.48145956607499</v>
      </c>
      <c r="I71" s="92">
        <v>0.54465413208562596</v>
      </c>
      <c r="J71" s="93">
        <v>1.2481278082875686</v>
      </c>
      <c r="K71" s="93">
        <v>12.204369019678643</v>
      </c>
      <c r="L71" s="1012">
        <v>-1.4866767766303113</v>
      </c>
    </row>
    <row r="72" spans="1:12" ht="15">
      <c r="A72" s="46" t="s">
        <v>117</v>
      </c>
      <c r="B72" s="47" t="s">
        <v>32</v>
      </c>
      <c r="C72" s="79">
        <v>11281.64019607843</v>
      </c>
      <c r="D72" s="79">
        <v>11263.063725490196</v>
      </c>
      <c r="E72" s="80">
        <v>11507.272999999999</v>
      </c>
      <c r="F72" s="80">
        <v>11488.325000000001</v>
      </c>
      <c r="G72" s="1004">
        <v>0.16493265989601183</v>
      </c>
      <c r="H72" s="81">
        <v>243.8</v>
      </c>
      <c r="I72" s="81">
        <v>-1.0953346855983728</v>
      </c>
      <c r="J72" s="89">
        <v>5.9063136456211813</v>
      </c>
      <c r="K72" s="89">
        <v>3.1293253896611901</v>
      </c>
      <c r="L72" s="1010">
        <v>-0.22679217698269261</v>
      </c>
    </row>
    <row r="73" spans="1:12" ht="15">
      <c r="A73" s="46" t="s">
        <v>117</v>
      </c>
      <c r="B73" s="47" t="s">
        <v>33</v>
      </c>
      <c r="C73" s="79">
        <v>11940.870588235293</v>
      </c>
      <c r="D73" s="79">
        <v>11873.399019607843</v>
      </c>
      <c r="E73" s="80">
        <v>12179.688</v>
      </c>
      <c r="F73" s="80">
        <v>12110.867</v>
      </c>
      <c r="G73" s="1004">
        <v>0.56825824278311299</v>
      </c>
      <c r="H73" s="81">
        <v>281.3</v>
      </c>
      <c r="I73" s="81">
        <v>0.86052348512012711</v>
      </c>
      <c r="J73" s="81">
        <v>-13.323353293413174</v>
      </c>
      <c r="K73" s="81">
        <v>6.9687669254378042</v>
      </c>
      <c r="L73" s="1005">
        <v>-2.163153785430274</v>
      </c>
    </row>
    <row r="74" spans="1:12" ht="15.75" thickBot="1">
      <c r="A74" s="56" t="s">
        <v>117</v>
      </c>
      <c r="B74" s="57" t="s">
        <v>36</v>
      </c>
      <c r="C74" s="82">
        <v>11471.808823529413</v>
      </c>
      <c r="D74" s="82">
        <v>11628.354901960785</v>
      </c>
      <c r="E74" s="83">
        <v>11701.245000000001</v>
      </c>
      <c r="F74" s="83">
        <v>11860.922</v>
      </c>
      <c r="G74" s="1006">
        <v>-1.3462444150631769</v>
      </c>
      <c r="H74" s="84">
        <v>303.3</v>
      </c>
      <c r="I74" s="84">
        <v>-3.2227185705169004</v>
      </c>
      <c r="J74" s="84">
        <v>98.86363636363636</v>
      </c>
      <c r="K74" s="84">
        <v>2.1062767045796473</v>
      </c>
      <c r="L74" s="1007">
        <v>0.90326918578265469</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c r="E78" s="3"/>
      <c r="F78" s="3"/>
      <c r="G78" s="960"/>
      <c r="H78" s="1302" t="s">
        <v>10</v>
      </c>
      <c r="I78" s="1303"/>
      <c r="J78" s="991" t="s">
        <v>11</v>
      </c>
      <c r="K78" s="961" t="s">
        <v>12</v>
      </c>
      <c r="L78" s="962"/>
    </row>
    <row r="79" spans="1:12" ht="15.75" customHeight="1">
      <c r="A79" s="29" t="s">
        <v>13</v>
      </c>
      <c r="B79" s="30" t="s">
        <v>14</v>
      </c>
      <c r="C79" s="963" t="s">
        <v>40</v>
      </c>
      <c r="D79" s="963"/>
      <c r="E79" s="964" t="s">
        <v>41</v>
      </c>
      <c r="F79" s="965"/>
      <c r="G79" s="992"/>
      <c r="H79" s="1300" t="s">
        <v>15</v>
      </c>
      <c r="I79" s="1301"/>
      <c r="J79" s="993" t="s">
        <v>16</v>
      </c>
      <c r="K79" s="966" t="s">
        <v>17</v>
      </c>
      <c r="L79" s="967"/>
    </row>
    <row r="80" spans="1:12" ht="26.25" thickBot="1">
      <c r="A80" s="31" t="s">
        <v>18</v>
      </c>
      <c r="B80" s="32" t="s">
        <v>19</v>
      </c>
      <c r="C80" s="882" t="s">
        <v>472</v>
      </c>
      <c r="D80" s="1269" t="s">
        <v>468</v>
      </c>
      <c r="E80" s="957" t="s">
        <v>472</v>
      </c>
      <c r="F80" s="1270" t="s">
        <v>468</v>
      </c>
      <c r="G80" s="990" t="s">
        <v>20</v>
      </c>
      <c r="H80" s="66" t="s">
        <v>472</v>
      </c>
      <c r="I80" s="895" t="s">
        <v>20</v>
      </c>
      <c r="J80" s="994" t="s">
        <v>20</v>
      </c>
      <c r="K80" s="958" t="s">
        <v>472</v>
      </c>
      <c r="L80" s="995" t="s">
        <v>21</v>
      </c>
    </row>
    <row r="81" spans="1:12" ht="15" thickBot="1">
      <c r="A81" s="33" t="s">
        <v>22</v>
      </c>
      <c r="B81" s="34" t="s">
        <v>23</v>
      </c>
      <c r="C81" s="67">
        <v>11715.597184358516</v>
      </c>
      <c r="D81" s="67">
        <v>11537.062971864163</v>
      </c>
      <c r="E81" s="68">
        <v>11949.909128045687</v>
      </c>
      <c r="F81" s="1271">
        <v>11767.804231301447</v>
      </c>
      <c r="G81" s="996">
        <v>1.5474840774445868</v>
      </c>
      <c r="H81" s="69">
        <v>326.76931860036825</v>
      </c>
      <c r="I81" s="69">
        <v>2.4250782951467516</v>
      </c>
      <c r="J81" s="70">
        <v>7.2698538127222445</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10932.615574791789</v>
      </c>
      <c r="D83" s="72">
        <v>11032.363615023474</v>
      </c>
      <c r="E83" s="73">
        <v>11151.267886287626</v>
      </c>
      <c r="F83" s="73">
        <v>11253.010887323944</v>
      </c>
      <c r="G83" s="1000">
        <v>-0.90414025237394913</v>
      </c>
      <c r="H83" s="74">
        <v>175.91176470588235</v>
      </c>
      <c r="I83" s="74">
        <v>-38.05923777961889</v>
      </c>
      <c r="J83" s="74">
        <v>70</v>
      </c>
      <c r="K83" s="74">
        <v>0.20871700429711482</v>
      </c>
      <c r="L83" s="1001">
        <v>7.7016754066639381E-2</v>
      </c>
    </row>
    <row r="84" spans="1:12" ht="15">
      <c r="A84" s="46" t="s">
        <v>109</v>
      </c>
      <c r="B84" s="75" t="s">
        <v>23</v>
      </c>
      <c r="C84" s="76">
        <v>12238.077254454847</v>
      </c>
      <c r="D84" s="76">
        <v>12045.676228986124</v>
      </c>
      <c r="E84" s="77">
        <v>12482.838799543944</v>
      </c>
      <c r="F84" s="77">
        <v>12286.589753565846</v>
      </c>
      <c r="G84" s="1002">
        <v>1.5972621363152657</v>
      </c>
      <c r="H84" s="78">
        <v>354.62857603092789</v>
      </c>
      <c r="I84" s="78">
        <v>1.0534088096592569</v>
      </c>
      <c r="J84" s="78">
        <v>7.7403679278028461</v>
      </c>
      <c r="K84" s="78">
        <v>38.109269490484962</v>
      </c>
      <c r="L84" s="1003">
        <v>0.16642739908498783</v>
      </c>
    </row>
    <row r="85" spans="1:12" ht="15">
      <c r="A85" s="39" t="s">
        <v>110</v>
      </c>
      <c r="B85" s="40" t="s">
        <v>23</v>
      </c>
      <c r="C85" s="79">
        <v>11941.66147466455</v>
      </c>
      <c r="D85" s="79">
        <v>11596.933208216868</v>
      </c>
      <c r="E85" s="80">
        <v>12180.494704157842</v>
      </c>
      <c r="F85" s="80">
        <v>11828.871872381205</v>
      </c>
      <c r="G85" s="1004">
        <v>2.9725812872961064</v>
      </c>
      <c r="H85" s="81">
        <v>383.6862275449102</v>
      </c>
      <c r="I85" s="81">
        <v>1.8136578058822244</v>
      </c>
      <c r="J85" s="81">
        <v>45.579078455790786</v>
      </c>
      <c r="K85" s="81">
        <v>14.352363413136892</v>
      </c>
      <c r="L85" s="1005">
        <v>3.7768333196297146</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9699.3119684655012</v>
      </c>
      <c r="D87" s="79">
        <v>9478.591397955679</v>
      </c>
      <c r="E87" s="80">
        <v>9893.2982078348123</v>
      </c>
      <c r="F87" s="80">
        <v>9668.1632259147937</v>
      </c>
      <c r="G87" s="1004">
        <v>2.3286220625295302</v>
      </c>
      <c r="H87" s="81">
        <v>283.80845141700405</v>
      </c>
      <c r="I87" s="81">
        <v>2.9051872858647636</v>
      </c>
      <c r="J87" s="81">
        <v>1.1258955987717503</v>
      </c>
      <c r="K87" s="81">
        <v>24.260282381829342</v>
      </c>
      <c r="L87" s="1005">
        <v>-1.4739465132055578</v>
      </c>
    </row>
    <row r="88" spans="1:12" ht="15.75" thickBot="1">
      <c r="A88" s="41" t="s">
        <v>112</v>
      </c>
      <c r="B88" s="42" t="s">
        <v>23</v>
      </c>
      <c r="C88" s="82">
        <v>12548.174135104773</v>
      </c>
      <c r="D88" s="82">
        <v>12557.254649713226</v>
      </c>
      <c r="E88" s="83">
        <v>12799.137617806869</v>
      </c>
      <c r="F88" s="83">
        <v>12808.39974270749</v>
      </c>
      <c r="G88" s="1006">
        <v>-7.2312896901067167E-2</v>
      </c>
      <c r="H88" s="84">
        <v>291.88068121341138</v>
      </c>
      <c r="I88" s="84">
        <v>0.12093441140139113</v>
      </c>
      <c r="J88" s="84">
        <v>-3.3933161953727504</v>
      </c>
      <c r="K88" s="84">
        <v>23.069367710251687</v>
      </c>
      <c r="L88" s="1007">
        <v>-2.546330959575787</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100</v>
      </c>
      <c r="E93" s="91" t="s">
        <v>254</v>
      </c>
      <c r="F93" s="91" t="s">
        <v>100</v>
      </c>
      <c r="G93" s="1011" t="s">
        <v>100</v>
      </c>
      <c r="H93" s="92" t="s">
        <v>254</v>
      </c>
      <c r="I93" s="92" t="s">
        <v>100</v>
      </c>
      <c r="J93" s="93" t="s">
        <v>100</v>
      </c>
      <c r="K93" s="93">
        <v>2.4554941682013505E-2</v>
      </c>
      <c r="L93" s="1012" t="s">
        <v>100</v>
      </c>
    </row>
    <row r="94" spans="1:12" ht="15">
      <c r="A94" s="46" t="s">
        <v>113</v>
      </c>
      <c r="B94" s="47" t="s">
        <v>29</v>
      </c>
      <c r="C94" s="79" t="s">
        <v>254</v>
      </c>
      <c r="D94" s="79" t="s">
        <v>100</v>
      </c>
      <c r="E94" s="80" t="s">
        <v>254</v>
      </c>
      <c r="F94" s="80" t="s">
        <v>100</v>
      </c>
      <c r="G94" s="1004" t="s">
        <v>100</v>
      </c>
      <c r="H94" s="81" t="s">
        <v>254</v>
      </c>
      <c r="I94" s="81" t="s">
        <v>100</v>
      </c>
      <c r="J94" s="89" t="s">
        <v>100</v>
      </c>
      <c r="K94" s="89">
        <v>1.2277470841006752E-2</v>
      </c>
      <c r="L94" s="1010" t="s">
        <v>100</v>
      </c>
    </row>
    <row r="95" spans="1:12" ht="15">
      <c r="A95" s="46" t="s">
        <v>113</v>
      </c>
      <c r="B95" s="47" t="s">
        <v>30</v>
      </c>
      <c r="C95" s="79" t="s">
        <v>254</v>
      </c>
      <c r="D95" s="79" t="s">
        <v>100</v>
      </c>
      <c r="E95" s="80" t="s">
        <v>254</v>
      </c>
      <c r="F95" s="80" t="s">
        <v>100</v>
      </c>
      <c r="G95" s="1004" t="s">
        <v>100</v>
      </c>
      <c r="H95" s="81" t="s">
        <v>254</v>
      </c>
      <c r="I95" s="81" t="s">
        <v>100</v>
      </c>
      <c r="J95" s="89" t="s">
        <v>100</v>
      </c>
      <c r="K95" s="89">
        <v>1.2277470841006752E-2</v>
      </c>
      <c r="L95" s="1010" t="s">
        <v>100</v>
      </c>
    </row>
    <row r="96" spans="1:12" ht="14.25">
      <c r="A96" s="44" t="s">
        <v>113</v>
      </c>
      <c r="B96" s="48" t="s">
        <v>31</v>
      </c>
      <c r="C96" s="90" t="s">
        <v>254</v>
      </c>
      <c r="D96" s="90">
        <v>11032.363615023474</v>
      </c>
      <c r="E96" s="91" t="s">
        <v>254</v>
      </c>
      <c r="F96" s="91">
        <v>11253.010887323944</v>
      </c>
      <c r="G96" s="1011" t="s">
        <v>100</v>
      </c>
      <c r="H96" s="92" t="s">
        <v>254</v>
      </c>
      <c r="I96" s="92" t="s">
        <v>100</v>
      </c>
      <c r="J96" s="93" t="s">
        <v>100</v>
      </c>
      <c r="K96" s="93">
        <v>0.18416206261510129</v>
      </c>
      <c r="L96" s="1012" t="s">
        <v>100</v>
      </c>
    </row>
    <row r="97" spans="1:12" ht="15">
      <c r="A97" s="46" t="s">
        <v>113</v>
      </c>
      <c r="B97" s="47" t="s">
        <v>32</v>
      </c>
      <c r="C97" s="79" t="s">
        <v>254</v>
      </c>
      <c r="D97" s="79">
        <v>10429.11568627451</v>
      </c>
      <c r="E97" s="80" t="s">
        <v>254</v>
      </c>
      <c r="F97" s="80">
        <v>10637.698</v>
      </c>
      <c r="G97" s="1004" t="s">
        <v>100</v>
      </c>
      <c r="H97" s="81" t="s">
        <v>254</v>
      </c>
      <c r="I97" s="81" t="s">
        <v>100</v>
      </c>
      <c r="J97" s="89" t="s">
        <v>100</v>
      </c>
      <c r="K97" s="89">
        <v>0.18416206261510129</v>
      </c>
      <c r="L97" s="1010" t="s">
        <v>100</v>
      </c>
    </row>
    <row r="98" spans="1:12" ht="15.75" thickBot="1">
      <c r="A98" s="49" t="s">
        <v>113</v>
      </c>
      <c r="B98" s="50" t="s">
        <v>33</v>
      </c>
      <c r="C98" s="94" t="s">
        <v>100</v>
      </c>
      <c r="D98" s="94" t="s">
        <v>254</v>
      </c>
      <c r="E98" s="95" t="s">
        <v>100</v>
      </c>
      <c r="F98" s="95" t="s">
        <v>254</v>
      </c>
      <c r="G98" s="1013" t="s">
        <v>100</v>
      </c>
      <c r="H98" s="89" t="s">
        <v>100</v>
      </c>
      <c r="I98" s="89" t="s">
        <v>100</v>
      </c>
      <c r="J98" s="89" t="s">
        <v>100</v>
      </c>
      <c r="K98" s="89" t="s">
        <v>100</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12748.941662436082</v>
      </c>
      <c r="D100" s="85">
        <v>12445.624099377283</v>
      </c>
      <c r="E100" s="86">
        <v>13003.920495684804</v>
      </c>
      <c r="F100" s="86">
        <v>12694.536581364828</v>
      </c>
      <c r="G100" s="1008">
        <v>2.4371422488485504</v>
      </c>
      <c r="H100" s="87">
        <v>413.21395348837211</v>
      </c>
      <c r="I100" s="87">
        <v>-1.4863966670256075</v>
      </c>
      <c r="J100" s="88">
        <v>18.348623853211009</v>
      </c>
      <c r="K100" s="88">
        <v>1.583793738489871</v>
      </c>
      <c r="L100" s="1009">
        <v>0.14826101097768873</v>
      </c>
    </row>
    <row r="101" spans="1:12" ht="15">
      <c r="A101" s="46" t="s">
        <v>114</v>
      </c>
      <c r="B101" s="47" t="s">
        <v>26</v>
      </c>
      <c r="C101" s="79">
        <v>12996.222549019609</v>
      </c>
      <c r="D101" s="79">
        <v>12517.223529411764</v>
      </c>
      <c r="E101" s="80">
        <v>13256.147000000001</v>
      </c>
      <c r="F101" s="80">
        <v>12767.567999999999</v>
      </c>
      <c r="G101" s="1004">
        <v>3.8267193877487204</v>
      </c>
      <c r="H101" s="81">
        <v>400.8</v>
      </c>
      <c r="I101" s="81">
        <v>-3.7232764833053085</v>
      </c>
      <c r="J101" s="89">
        <v>11.428571428571429</v>
      </c>
      <c r="K101" s="89">
        <v>0.95764272559852659</v>
      </c>
      <c r="L101" s="1010">
        <v>3.5740973985198488E-2</v>
      </c>
    </row>
    <row r="102" spans="1:12" ht="15">
      <c r="A102" s="46" t="s">
        <v>114</v>
      </c>
      <c r="B102" s="47" t="s">
        <v>27</v>
      </c>
      <c r="C102" s="79">
        <v>12398.215686274511</v>
      </c>
      <c r="D102" s="79">
        <v>12319.785294117648</v>
      </c>
      <c r="E102" s="80">
        <v>12646.18</v>
      </c>
      <c r="F102" s="80">
        <v>12566.181</v>
      </c>
      <c r="G102" s="1004">
        <v>0.63662142062094917</v>
      </c>
      <c r="H102" s="81">
        <v>432.2</v>
      </c>
      <c r="I102" s="81">
        <v>1.6701952481768916</v>
      </c>
      <c r="J102" s="89">
        <v>30.76923076923077</v>
      </c>
      <c r="K102" s="89">
        <v>0.62615101289134434</v>
      </c>
      <c r="L102" s="1010">
        <v>0.11252003699249014</v>
      </c>
    </row>
    <row r="103" spans="1:12" ht="14.25">
      <c r="A103" s="44" t="s">
        <v>114</v>
      </c>
      <c r="B103" s="48" t="s">
        <v>28</v>
      </c>
      <c r="C103" s="90">
        <v>12453.050199465859</v>
      </c>
      <c r="D103" s="90">
        <v>12575.148684701957</v>
      </c>
      <c r="E103" s="91">
        <v>12702.111203455177</v>
      </c>
      <c r="F103" s="91">
        <v>12826.651658395996</v>
      </c>
      <c r="G103" s="1011">
        <v>-0.97095062887513972</v>
      </c>
      <c r="H103" s="92">
        <v>380.07248322147649</v>
      </c>
      <c r="I103" s="92">
        <v>0.97485006014872888</v>
      </c>
      <c r="J103" s="93">
        <v>11.471321695760599</v>
      </c>
      <c r="K103" s="93">
        <v>10.976058931860038</v>
      </c>
      <c r="L103" s="1012">
        <v>0.41369886337590778</v>
      </c>
    </row>
    <row r="104" spans="1:12" ht="15">
      <c r="A104" s="46" t="s">
        <v>114</v>
      </c>
      <c r="B104" s="47" t="s">
        <v>29</v>
      </c>
      <c r="C104" s="79">
        <v>12731.267647058823</v>
      </c>
      <c r="D104" s="79">
        <v>12917.004901960783</v>
      </c>
      <c r="E104" s="80">
        <v>12985.893</v>
      </c>
      <c r="F104" s="80">
        <v>13175.344999999999</v>
      </c>
      <c r="G104" s="1004">
        <v>-1.437928190874693</v>
      </c>
      <c r="H104" s="81">
        <v>372</v>
      </c>
      <c r="I104" s="81">
        <v>8.0710250201778688E-2</v>
      </c>
      <c r="J104" s="89">
        <v>3.3663366336633667</v>
      </c>
      <c r="K104" s="89">
        <v>6.4088397790055245</v>
      </c>
      <c r="L104" s="1010">
        <v>-0.24202285763348552</v>
      </c>
    </row>
    <row r="105" spans="1:12" ht="15">
      <c r="A105" s="46" t="s">
        <v>114</v>
      </c>
      <c r="B105" s="47" t="s">
        <v>30</v>
      </c>
      <c r="C105" s="79">
        <v>12082.049019607843</v>
      </c>
      <c r="D105" s="79">
        <v>12013.123529411765</v>
      </c>
      <c r="E105" s="80">
        <v>12323.69</v>
      </c>
      <c r="F105" s="80">
        <v>12253.386</v>
      </c>
      <c r="G105" s="1004">
        <v>0.57375161445171219</v>
      </c>
      <c r="H105" s="81">
        <v>391.4</v>
      </c>
      <c r="I105" s="81">
        <v>1.8210197710718004</v>
      </c>
      <c r="J105" s="89">
        <v>25.252525252525253</v>
      </c>
      <c r="K105" s="89">
        <v>4.5672191528545119</v>
      </c>
      <c r="L105" s="1010">
        <v>0.65572172100939108</v>
      </c>
    </row>
    <row r="106" spans="1:12" ht="14.25">
      <c r="A106" s="44" t="s">
        <v>114</v>
      </c>
      <c r="B106" s="48" t="s">
        <v>31</v>
      </c>
      <c r="C106" s="90">
        <v>12096.381270223377</v>
      </c>
      <c r="D106" s="90">
        <v>11777.180371585166</v>
      </c>
      <c r="E106" s="91">
        <v>12338.308895627844</v>
      </c>
      <c r="F106" s="91">
        <v>12012.72397901687</v>
      </c>
      <c r="G106" s="1011">
        <v>2.7103337859064069</v>
      </c>
      <c r="H106" s="92">
        <v>340.06617011052379</v>
      </c>
      <c r="I106" s="92">
        <v>0.97837950500555548</v>
      </c>
      <c r="J106" s="93">
        <v>5.6345177664974617</v>
      </c>
      <c r="K106" s="93">
        <v>25.54941682013505</v>
      </c>
      <c r="L106" s="1012">
        <v>-0.39553247526861313</v>
      </c>
    </row>
    <row r="107" spans="1:12" ht="15">
      <c r="A107" s="46" t="s">
        <v>114</v>
      </c>
      <c r="B107" s="47" t="s">
        <v>32</v>
      </c>
      <c r="C107" s="79">
        <v>12258.867647058823</v>
      </c>
      <c r="D107" s="79">
        <v>11970.244117647058</v>
      </c>
      <c r="E107" s="80">
        <v>12504.045</v>
      </c>
      <c r="F107" s="80">
        <v>12209.648999999999</v>
      </c>
      <c r="G107" s="1004">
        <v>2.4111749649805709</v>
      </c>
      <c r="H107" s="81">
        <v>329.9</v>
      </c>
      <c r="I107" s="81">
        <v>-0.121102028458987</v>
      </c>
      <c r="J107" s="89">
        <v>-1.639344262295082</v>
      </c>
      <c r="K107" s="89">
        <v>16.206261510128915</v>
      </c>
      <c r="L107" s="1010">
        <v>-1.4679120708008888</v>
      </c>
    </row>
    <row r="108" spans="1:12" ht="15.75" thickBot="1">
      <c r="A108" s="49" t="s">
        <v>114</v>
      </c>
      <c r="B108" s="50" t="s">
        <v>33</v>
      </c>
      <c r="C108" s="94">
        <v>11836.407843137255</v>
      </c>
      <c r="D108" s="94">
        <v>11388.527450980393</v>
      </c>
      <c r="E108" s="95">
        <v>12073.136</v>
      </c>
      <c r="F108" s="95">
        <v>11616.298000000001</v>
      </c>
      <c r="G108" s="1013">
        <v>3.9327331306411022</v>
      </c>
      <c r="H108" s="89">
        <v>357.7</v>
      </c>
      <c r="I108" s="89">
        <v>2.0250998288647937</v>
      </c>
      <c r="J108" s="89">
        <v>21.178343949044589</v>
      </c>
      <c r="K108" s="89">
        <v>9.3431553100061393</v>
      </c>
      <c r="L108" s="1010">
        <v>1.072379595532281</v>
      </c>
    </row>
    <row r="109" spans="1:12" ht="15.75" thickBot="1">
      <c r="A109" s="51"/>
      <c r="B109" s="52"/>
      <c r="C109" s="96"/>
      <c r="D109" s="96"/>
      <c r="E109" s="96"/>
      <c r="F109" s="96"/>
      <c r="G109" s="1014"/>
      <c r="H109" s="97"/>
      <c r="I109" s="97"/>
      <c r="J109" s="97"/>
      <c r="K109" s="97"/>
      <c r="L109" s="1015"/>
    </row>
    <row r="110" spans="1:12" ht="15">
      <c r="A110" s="46" t="s">
        <v>115</v>
      </c>
      <c r="B110" s="53" t="s">
        <v>30</v>
      </c>
      <c r="C110" s="98">
        <v>12296.73431372549</v>
      </c>
      <c r="D110" s="98">
        <v>11992.24705882353</v>
      </c>
      <c r="E110" s="99">
        <v>12542.669</v>
      </c>
      <c r="F110" s="99">
        <v>12232.092000000001</v>
      </c>
      <c r="G110" s="1016">
        <v>2.5390342060867375</v>
      </c>
      <c r="H110" s="100">
        <v>402.8</v>
      </c>
      <c r="I110" s="100">
        <v>0.22393630256283509</v>
      </c>
      <c r="J110" s="100">
        <v>82.35294117647058</v>
      </c>
      <c r="K110" s="100">
        <v>5.3284223449969303</v>
      </c>
      <c r="L110" s="1017">
        <v>2.193956389511615</v>
      </c>
    </row>
    <row r="111" spans="1:12" ht="15.75" thickBot="1">
      <c r="A111" s="49" t="s">
        <v>115</v>
      </c>
      <c r="B111" s="50" t="s">
        <v>33</v>
      </c>
      <c r="C111" s="94">
        <v>11714.891176470588</v>
      </c>
      <c r="D111" s="94">
        <v>11414.241176470588</v>
      </c>
      <c r="E111" s="95">
        <v>11949.189</v>
      </c>
      <c r="F111" s="95">
        <v>11642.526</v>
      </c>
      <c r="G111" s="1013">
        <v>2.6339902526307477</v>
      </c>
      <c r="H111" s="89">
        <v>372.4</v>
      </c>
      <c r="I111" s="89">
        <v>1.6653016653016561</v>
      </c>
      <c r="J111" s="89">
        <v>30.088495575221241</v>
      </c>
      <c r="K111" s="89">
        <v>9.0239410681399637</v>
      </c>
      <c r="L111" s="1010">
        <v>1.5828769301181014</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10851.317562764709</v>
      </c>
      <c r="D124" s="85">
        <v>10694.713502414541</v>
      </c>
      <c r="E124" s="86">
        <v>11068.343914020003</v>
      </c>
      <c r="F124" s="86">
        <v>10908.607772462832</v>
      </c>
      <c r="G124" s="1008">
        <v>1.4643128150633546</v>
      </c>
      <c r="H124" s="87">
        <v>343.32530120481925</v>
      </c>
      <c r="I124" s="87">
        <v>-0.12128885846715248</v>
      </c>
      <c r="J124" s="88">
        <v>22.962962962962962</v>
      </c>
      <c r="K124" s="88">
        <v>2.0380601596071206</v>
      </c>
      <c r="L124" s="1009">
        <v>0.26010678149570232</v>
      </c>
    </row>
    <row r="125" spans="1:12" ht="15">
      <c r="A125" s="46" t="s">
        <v>24</v>
      </c>
      <c r="B125" s="47" t="s">
        <v>29</v>
      </c>
      <c r="C125" s="79">
        <v>11824.62156862745</v>
      </c>
      <c r="D125" s="79">
        <v>11117.616666666665</v>
      </c>
      <c r="E125" s="80">
        <v>12061.114</v>
      </c>
      <c r="F125" s="80">
        <v>11339.968999999999</v>
      </c>
      <c r="G125" s="1004">
        <v>6.359320735356512</v>
      </c>
      <c r="H125" s="81">
        <v>325.5</v>
      </c>
      <c r="I125" s="81">
        <v>1.1497824735860747</v>
      </c>
      <c r="J125" s="89">
        <v>281.81818181818181</v>
      </c>
      <c r="K125" s="89">
        <v>0.51565377532228363</v>
      </c>
      <c r="L125" s="1010">
        <v>0.37078350006876065</v>
      </c>
    </row>
    <row r="126" spans="1:12" ht="15">
      <c r="A126" s="46" t="s">
        <v>24</v>
      </c>
      <c r="B126" s="47" t="s">
        <v>30</v>
      </c>
      <c r="C126" s="79">
        <v>10938.739215686273</v>
      </c>
      <c r="D126" s="79">
        <v>10764.061764705883</v>
      </c>
      <c r="E126" s="80">
        <v>11157.513999999999</v>
      </c>
      <c r="F126" s="80">
        <v>10979.343000000001</v>
      </c>
      <c r="G126" s="1004">
        <v>1.622783804094639</v>
      </c>
      <c r="H126" s="81">
        <v>342.7</v>
      </c>
      <c r="I126" s="81">
        <v>1.3905325443786949</v>
      </c>
      <c r="J126" s="89">
        <v>18.292682926829269</v>
      </c>
      <c r="K126" s="89">
        <v>1.1909146715776551</v>
      </c>
      <c r="L126" s="1010">
        <v>0.11097261968775651</v>
      </c>
    </row>
    <row r="127" spans="1:12" ht="15">
      <c r="A127" s="46" t="s">
        <v>24</v>
      </c>
      <c r="B127" s="47" t="s">
        <v>35</v>
      </c>
      <c r="C127" s="79">
        <v>9243.0872549019605</v>
      </c>
      <c r="D127" s="79">
        <v>10469.009803921568</v>
      </c>
      <c r="E127" s="80">
        <v>9427.9490000000005</v>
      </c>
      <c r="F127" s="80">
        <v>10678.39</v>
      </c>
      <c r="G127" s="1004">
        <v>-11.710014337367328</v>
      </c>
      <c r="H127" s="81">
        <v>373.3</v>
      </c>
      <c r="I127" s="81">
        <v>3.4932076517881958</v>
      </c>
      <c r="J127" s="89">
        <v>-35.714285714285715</v>
      </c>
      <c r="K127" s="89">
        <v>0.33149171270718231</v>
      </c>
      <c r="L127" s="1010">
        <v>-0.22164933826081451</v>
      </c>
    </row>
    <row r="128" spans="1:12" ht="14.25">
      <c r="A128" s="44" t="s">
        <v>24</v>
      </c>
      <c r="B128" s="48" t="s">
        <v>31</v>
      </c>
      <c r="C128" s="90">
        <v>9981.4792772638411</v>
      </c>
      <c r="D128" s="90">
        <v>9875.0283763551415</v>
      </c>
      <c r="E128" s="91">
        <v>10181.108862809118</v>
      </c>
      <c r="F128" s="91">
        <v>10072.528943882244</v>
      </c>
      <c r="G128" s="1011">
        <v>1.077980709033582</v>
      </c>
      <c r="H128" s="92">
        <v>299.11080864691758</v>
      </c>
      <c r="I128" s="92">
        <v>2.5621689606046001</v>
      </c>
      <c r="J128" s="93">
        <v>1.5447154471544715</v>
      </c>
      <c r="K128" s="93">
        <v>15.334561080417433</v>
      </c>
      <c r="L128" s="1012">
        <v>-0.86456969793104577</v>
      </c>
    </row>
    <row r="129" spans="1:12" ht="15">
      <c r="A129" s="46" t="s">
        <v>24</v>
      </c>
      <c r="B129" s="47" t="s">
        <v>32</v>
      </c>
      <c r="C129" s="79">
        <v>9867.2235294117636</v>
      </c>
      <c r="D129" s="79">
        <v>9522.5676470588242</v>
      </c>
      <c r="E129" s="80">
        <v>10064.567999999999</v>
      </c>
      <c r="F129" s="80">
        <v>9713.0190000000002</v>
      </c>
      <c r="G129" s="1004">
        <v>3.6193587184375842</v>
      </c>
      <c r="H129" s="81">
        <v>267.39999999999998</v>
      </c>
      <c r="I129" s="81">
        <v>2.7276219746446277</v>
      </c>
      <c r="J129" s="89">
        <v>-19.825708061002178</v>
      </c>
      <c r="K129" s="89">
        <v>4.518109269490485</v>
      </c>
      <c r="L129" s="1010">
        <v>-1.5269322160883378</v>
      </c>
    </row>
    <row r="130" spans="1:12" ht="15">
      <c r="A130" s="46" t="s">
        <v>24</v>
      </c>
      <c r="B130" s="47" t="s">
        <v>33</v>
      </c>
      <c r="C130" s="79">
        <v>10041.541176470588</v>
      </c>
      <c r="D130" s="79">
        <v>10056.994117647058</v>
      </c>
      <c r="E130" s="80">
        <v>10242.371999999999</v>
      </c>
      <c r="F130" s="80">
        <v>10258.134</v>
      </c>
      <c r="G130" s="1004">
        <v>-0.15365367619491641</v>
      </c>
      <c r="H130" s="81">
        <v>308.60000000000002</v>
      </c>
      <c r="I130" s="81">
        <v>0.29249268768281905</v>
      </c>
      <c r="J130" s="89">
        <v>13.532763532763534</v>
      </c>
      <c r="K130" s="89">
        <v>9.7851442602823813</v>
      </c>
      <c r="L130" s="1010">
        <v>0.53978669410300562</v>
      </c>
    </row>
    <row r="131" spans="1:12" ht="15">
      <c r="A131" s="46" t="s">
        <v>24</v>
      </c>
      <c r="B131" s="47" t="s">
        <v>36</v>
      </c>
      <c r="C131" s="79">
        <v>9860.7274509803919</v>
      </c>
      <c r="D131" s="79">
        <v>9996.3411764705888</v>
      </c>
      <c r="E131" s="80">
        <v>10057.941999999999</v>
      </c>
      <c r="F131" s="80">
        <v>10196.268</v>
      </c>
      <c r="G131" s="1004">
        <v>-1.356633623204107</v>
      </c>
      <c r="H131" s="81">
        <v>348</v>
      </c>
      <c r="I131" s="81">
        <v>3.3561033561033597</v>
      </c>
      <c r="J131" s="89">
        <v>21.739130434782609</v>
      </c>
      <c r="K131" s="89">
        <v>1.0313075506445673</v>
      </c>
      <c r="L131" s="1010">
        <v>0.12257582405428669</v>
      </c>
    </row>
    <row r="132" spans="1:12" ht="14.25">
      <c r="A132" s="44" t="s">
        <v>24</v>
      </c>
      <c r="B132" s="48" t="s">
        <v>37</v>
      </c>
      <c r="C132" s="90">
        <v>8385.3197097978991</v>
      </c>
      <c r="D132" s="90">
        <v>7993.9416566282716</v>
      </c>
      <c r="E132" s="91">
        <v>8553.0261039938578</v>
      </c>
      <c r="F132" s="91">
        <v>8153.8204897608375</v>
      </c>
      <c r="G132" s="1011">
        <v>4.895933320267754</v>
      </c>
      <c r="H132" s="92">
        <v>232.12852049910873</v>
      </c>
      <c r="I132" s="92">
        <v>2.1966593942777104</v>
      </c>
      <c r="J132" s="93">
        <v>-4.7538200339558569</v>
      </c>
      <c r="K132" s="93">
        <v>6.8876611418047879</v>
      </c>
      <c r="L132" s="1012">
        <v>-0.86948359677021525</v>
      </c>
    </row>
    <row r="133" spans="1:12" ht="15">
      <c r="A133" s="46" t="s">
        <v>24</v>
      </c>
      <c r="B133" s="47" t="s">
        <v>102</v>
      </c>
      <c r="C133" s="101">
        <v>7533.701960784314</v>
      </c>
      <c r="D133" s="101">
        <v>7313.2470588235292</v>
      </c>
      <c r="E133" s="102">
        <v>7684.3760000000002</v>
      </c>
      <c r="F133" s="102">
        <v>7459.5119999999997</v>
      </c>
      <c r="G133" s="1018">
        <v>3.0144599271373314</v>
      </c>
      <c r="H133" s="103">
        <v>206.9</v>
      </c>
      <c r="I133" s="103">
        <v>-0.81495685522530625</v>
      </c>
      <c r="J133" s="104">
        <v>-28.523489932885905</v>
      </c>
      <c r="K133" s="104">
        <v>2.6151012891344383</v>
      </c>
      <c r="L133" s="1019">
        <v>-1.3095661677337298</v>
      </c>
    </row>
    <row r="134" spans="1:12" ht="15">
      <c r="A134" s="46" t="s">
        <v>24</v>
      </c>
      <c r="B134" s="47" t="s">
        <v>38</v>
      </c>
      <c r="C134" s="79">
        <v>8777.1529411764695</v>
      </c>
      <c r="D134" s="79">
        <v>8375.1303921568633</v>
      </c>
      <c r="E134" s="80">
        <v>8952.6959999999999</v>
      </c>
      <c r="F134" s="80">
        <v>8542.6329999999998</v>
      </c>
      <c r="G134" s="1004">
        <v>4.8001945067756058</v>
      </c>
      <c r="H134" s="81">
        <v>237.4</v>
      </c>
      <c r="I134" s="81">
        <v>2.1954369349978449</v>
      </c>
      <c r="J134" s="89">
        <v>33.168316831683171</v>
      </c>
      <c r="K134" s="89">
        <v>3.3026396562308165</v>
      </c>
      <c r="L134" s="1010">
        <v>0.6422946015752129</v>
      </c>
    </row>
    <row r="135" spans="1:12" ht="15.75" thickBot="1">
      <c r="A135" s="46" t="s">
        <v>24</v>
      </c>
      <c r="B135" s="47" t="s">
        <v>39</v>
      </c>
      <c r="C135" s="79">
        <v>8946.2764705882346</v>
      </c>
      <c r="D135" s="79">
        <v>8982.9941176470584</v>
      </c>
      <c r="E135" s="80">
        <v>9125.2019999999993</v>
      </c>
      <c r="F135" s="80">
        <v>9162.6540000000005</v>
      </c>
      <c r="G135" s="1004">
        <v>-0.40874619951818691</v>
      </c>
      <c r="H135" s="81">
        <v>282.2</v>
      </c>
      <c r="I135" s="81">
        <v>1.6936936936936895</v>
      </c>
      <c r="J135" s="89">
        <v>-11.235955056179774</v>
      </c>
      <c r="K135" s="89">
        <v>0.96992019643953342</v>
      </c>
      <c r="L135" s="1010">
        <v>-0.2022120306116979</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13266.632805674541</v>
      </c>
      <c r="D137" s="90">
        <v>13562.470593114598</v>
      </c>
      <c r="E137" s="91">
        <v>13531.965461788031</v>
      </c>
      <c r="F137" s="91">
        <v>13833.720004976891</v>
      </c>
      <c r="G137" s="1011">
        <v>-2.1812971715510976</v>
      </c>
      <c r="H137" s="92">
        <v>334.19518072289151</v>
      </c>
      <c r="I137" s="92">
        <v>-1.3868594973745438</v>
      </c>
      <c r="J137" s="93">
        <v>0</v>
      </c>
      <c r="K137" s="93">
        <v>1.0190300798035603</v>
      </c>
      <c r="L137" s="1012">
        <v>-7.4081997109385789E-2</v>
      </c>
    </row>
    <row r="138" spans="1:12" ht="15">
      <c r="A138" s="46" t="s">
        <v>117</v>
      </c>
      <c r="B138" s="47" t="s">
        <v>26</v>
      </c>
      <c r="C138" s="79">
        <v>13622.188235294117</v>
      </c>
      <c r="D138" s="79">
        <v>13645.722549019609</v>
      </c>
      <c r="E138" s="80">
        <v>13894.632</v>
      </c>
      <c r="F138" s="80">
        <v>13918.637000000001</v>
      </c>
      <c r="G138" s="1004">
        <v>-0.17246659999826863</v>
      </c>
      <c r="H138" s="81">
        <v>300.39999999999998</v>
      </c>
      <c r="I138" s="81">
        <v>-2.8774652440995907</v>
      </c>
      <c r="J138" s="89">
        <v>78.571428571428569</v>
      </c>
      <c r="K138" s="89">
        <v>0.30693677102516881</v>
      </c>
      <c r="L138" s="1010">
        <v>0.12255642070250319</v>
      </c>
    </row>
    <row r="139" spans="1:12" ht="15">
      <c r="A139" s="46" t="s">
        <v>117</v>
      </c>
      <c r="B139" s="47" t="s">
        <v>27</v>
      </c>
      <c r="C139" s="79">
        <v>13172.250980392157</v>
      </c>
      <c r="D139" s="79">
        <v>13618.172549019608</v>
      </c>
      <c r="E139" s="80">
        <v>13435.696</v>
      </c>
      <c r="F139" s="80">
        <v>13890.536</v>
      </c>
      <c r="G139" s="1004">
        <v>-3.2744596752781909</v>
      </c>
      <c r="H139" s="81">
        <v>339.1</v>
      </c>
      <c r="I139" s="81">
        <v>-0.52801408037546338</v>
      </c>
      <c r="J139" s="89">
        <v>-14.814814814814813</v>
      </c>
      <c r="K139" s="89">
        <v>0.56476365868631062</v>
      </c>
      <c r="L139" s="1010">
        <v>-0.14641769255825676</v>
      </c>
    </row>
    <row r="140" spans="1:12" ht="15">
      <c r="A140" s="46" t="s">
        <v>117</v>
      </c>
      <c r="B140" s="47" t="s">
        <v>34</v>
      </c>
      <c r="C140" s="79">
        <v>13007.914705882353</v>
      </c>
      <c r="D140" s="79">
        <v>13305.336274509804</v>
      </c>
      <c r="E140" s="80">
        <v>13268.073</v>
      </c>
      <c r="F140" s="80">
        <v>13571.442999999999</v>
      </c>
      <c r="G140" s="1004">
        <v>-2.2353555182009677</v>
      </c>
      <c r="H140" s="81">
        <v>385.8</v>
      </c>
      <c r="I140" s="81">
        <v>7.3754522682994708</v>
      </c>
      <c r="J140" s="89">
        <v>-20</v>
      </c>
      <c r="K140" s="89">
        <v>0.14732965009208102</v>
      </c>
      <c r="L140" s="1010">
        <v>-5.0220725253632165E-2</v>
      </c>
    </row>
    <row r="141" spans="1:12" ht="14.25">
      <c r="A141" s="44" t="s">
        <v>117</v>
      </c>
      <c r="B141" s="48" t="s">
        <v>28</v>
      </c>
      <c r="C141" s="90">
        <v>13018.184709146681</v>
      </c>
      <c r="D141" s="90">
        <v>13168.628403513279</v>
      </c>
      <c r="E141" s="91">
        <v>13278.548403329614</v>
      </c>
      <c r="F141" s="91">
        <v>13432.000971583546</v>
      </c>
      <c r="G141" s="1011">
        <v>-1.1424401217552955</v>
      </c>
      <c r="H141" s="92">
        <v>309.92632978723401</v>
      </c>
      <c r="I141" s="92">
        <v>-1.057869433267143</v>
      </c>
      <c r="J141" s="93">
        <v>13.082706766917292</v>
      </c>
      <c r="K141" s="93">
        <v>9.2326580724370775</v>
      </c>
      <c r="L141" s="1012">
        <v>0.47459143211045962</v>
      </c>
    </row>
    <row r="142" spans="1:12" ht="15">
      <c r="A142" s="46" t="s">
        <v>117</v>
      </c>
      <c r="B142" s="47" t="s">
        <v>29</v>
      </c>
      <c r="C142" s="79">
        <v>13159.100980392157</v>
      </c>
      <c r="D142" s="79">
        <v>13956.850980392155</v>
      </c>
      <c r="E142" s="80">
        <v>13422.282999999999</v>
      </c>
      <c r="F142" s="80">
        <v>14235.987999999999</v>
      </c>
      <c r="G142" s="1004">
        <v>-5.7158308928049104</v>
      </c>
      <c r="H142" s="81">
        <v>282.39999999999998</v>
      </c>
      <c r="I142" s="81">
        <v>-2.5870989996550535</v>
      </c>
      <c r="J142" s="89">
        <v>-11.038961038961039</v>
      </c>
      <c r="K142" s="89">
        <v>1.682013505217925</v>
      </c>
      <c r="L142" s="1010">
        <v>-0.3461703483313967</v>
      </c>
    </row>
    <row r="143" spans="1:12" ht="15">
      <c r="A143" s="46" t="s">
        <v>117</v>
      </c>
      <c r="B143" s="47" t="s">
        <v>30</v>
      </c>
      <c r="C143" s="79">
        <v>13049.542156862744</v>
      </c>
      <c r="D143" s="79">
        <v>13050.374509803922</v>
      </c>
      <c r="E143" s="80">
        <v>13310.532999999999</v>
      </c>
      <c r="F143" s="80">
        <v>13311.382</v>
      </c>
      <c r="G143" s="1004">
        <v>-6.3780004209943054E-3</v>
      </c>
      <c r="H143" s="81">
        <v>310.39999999999998</v>
      </c>
      <c r="I143" s="81">
        <v>-1.4603174603174676</v>
      </c>
      <c r="J143" s="89">
        <v>21.695760598503743</v>
      </c>
      <c r="K143" s="89">
        <v>5.991405770411296</v>
      </c>
      <c r="L143" s="1010">
        <v>0.71022573616923079</v>
      </c>
    </row>
    <row r="144" spans="1:12" ht="15">
      <c r="A144" s="46" t="s">
        <v>117</v>
      </c>
      <c r="B144" s="47" t="s">
        <v>35</v>
      </c>
      <c r="C144" s="79">
        <v>12780.381372549018</v>
      </c>
      <c r="D144" s="79">
        <v>12626.322549019607</v>
      </c>
      <c r="E144" s="80">
        <v>13035.989</v>
      </c>
      <c r="F144" s="80">
        <v>12878.849</v>
      </c>
      <c r="G144" s="1004">
        <v>1.2201400917116074</v>
      </c>
      <c r="H144" s="81">
        <v>337.8</v>
      </c>
      <c r="I144" s="81">
        <v>-0.50073637702503349</v>
      </c>
      <c r="J144" s="89">
        <v>15.454545454545453</v>
      </c>
      <c r="K144" s="89">
        <v>1.5592387968078576</v>
      </c>
      <c r="L144" s="1010">
        <v>0.11053604427262775</v>
      </c>
    </row>
    <row r="145" spans="1:12" ht="14.25">
      <c r="A145" s="44" t="s">
        <v>117</v>
      </c>
      <c r="B145" s="48" t="s">
        <v>31</v>
      </c>
      <c r="C145" s="90">
        <v>12098.060423841351</v>
      </c>
      <c r="D145" s="90">
        <v>12086.40452078944</v>
      </c>
      <c r="E145" s="91">
        <v>12340.021632318178</v>
      </c>
      <c r="F145" s="91">
        <v>12328.132611205228</v>
      </c>
      <c r="G145" s="1011">
        <v>9.6438134532581848E-2</v>
      </c>
      <c r="H145" s="92">
        <v>275.51819923371647</v>
      </c>
      <c r="I145" s="92">
        <v>-0.24018185623108484</v>
      </c>
      <c r="J145" s="93">
        <v>-12.781954887218044</v>
      </c>
      <c r="K145" s="93">
        <v>12.817679558011049</v>
      </c>
      <c r="L145" s="1012">
        <v>-2.9468403945768618</v>
      </c>
    </row>
    <row r="146" spans="1:12" ht="15">
      <c r="A146" s="46" t="s">
        <v>117</v>
      </c>
      <c r="B146" s="47" t="s">
        <v>32</v>
      </c>
      <c r="C146" s="79">
        <v>11423.49019607843</v>
      </c>
      <c r="D146" s="79">
        <v>11459.313725490196</v>
      </c>
      <c r="E146" s="80">
        <v>11651.96</v>
      </c>
      <c r="F146" s="80">
        <v>11688.5</v>
      </c>
      <c r="G146" s="1004">
        <v>-0.31261496342559669</v>
      </c>
      <c r="H146" s="81">
        <v>242.2</v>
      </c>
      <c r="I146" s="81">
        <v>-1.9830028328611922</v>
      </c>
      <c r="J146" s="89">
        <v>6.3492063492063489</v>
      </c>
      <c r="K146" s="89">
        <v>3.2903621853898097</v>
      </c>
      <c r="L146" s="1010">
        <v>-2.848412041817161E-2</v>
      </c>
    </row>
    <row r="147" spans="1:12" ht="15">
      <c r="A147" s="46" t="s">
        <v>117</v>
      </c>
      <c r="B147" s="47" t="s">
        <v>33</v>
      </c>
      <c r="C147" s="79">
        <v>12349.767647058825</v>
      </c>
      <c r="D147" s="79">
        <v>12257.400980392158</v>
      </c>
      <c r="E147" s="80">
        <v>12596.763000000001</v>
      </c>
      <c r="F147" s="80">
        <v>12502.549000000001</v>
      </c>
      <c r="G147" s="1004">
        <v>0.75355833438445186</v>
      </c>
      <c r="H147" s="81">
        <v>283.10000000000002</v>
      </c>
      <c r="I147" s="81">
        <v>0.85500534378341075</v>
      </c>
      <c r="J147" s="81">
        <v>-21.320973348783316</v>
      </c>
      <c r="K147" s="81">
        <v>8.3364027010435855</v>
      </c>
      <c r="L147" s="1005">
        <v>-3.0293288938464453</v>
      </c>
    </row>
    <row r="148" spans="1:12" ht="15.75" thickBot="1">
      <c r="A148" s="56" t="s">
        <v>117</v>
      </c>
      <c r="B148" s="57" t="s">
        <v>36</v>
      </c>
      <c r="C148" s="82">
        <v>11947.091176470587</v>
      </c>
      <c r="D148" s="82">
        <v>11995.908823529411</v>
      </c>
      <c r="E148" s="83">
        <v>12186.032999999999</v>
      </c>
      <c r="F148" s="83">
        <v>12235.826999999999</v>
      </c>
      <c r="G148" s="1006">
        <v>-0.40695246835379306</v>
      </c>
      <c r="H148" s="84">
        <v>314.5</v>
      </c>
      <c r="I148" s="84">
        <v>-1.10062893081761</v>
      </c>
      <c r="J148" s="84">
        <v>18.292682926829269</v>
      </c>
      <c r="K148" s="84">
        <v>1.1909146715776551</v>
      </c>
      <c r="L148" s="1007">
        <v>0.11097261968775651</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c r="E152" s="3"/>
      <c r="F152" s="3"/>
      <c r="G152" s="960"/>
      <c r="H152" s="1302" t="s">
        <v>10</v>
      </c>
      <c r="I152" s="1303"/>
      <c r="J152" s="991" t="s">
        <v>11</v>
      </c>
      <c r="K152" s="961" t="s">
        <v>12</v>
      </c>
      <c r="L152" s="962"/>
    </row>
    <row r="153" spans="1:12" ht="15.75" customHeight="1">
      <c r="A153" s="29" t="s">
        <v>13</v>
      </c>
      <c r="B153" s="30" t="s">
        <v>14</v>
      </c>
      <c r="C153" s="963" t="s">
        <v>40</v>
      </c>
      <c r="D153" s="963"/>
      <c r="E153" s="964" t="s">
        <v>41</v>
      </c>
      <c r="F153" s="965"/>
      <c r="G153" s="992"/>
      <c r="H153" s="1300" t="s">
        <v>15</v>
      </c>
      <c r="I153" s="1301"/>
      <c r="J153" s="993" t="s">
        <v>16</v>
      </c>
      <c r="K153" s="966" t="s">
        <v>17</v>
      </c>
      <c r="L153" s="967"/>
    </row>
    <row r="154" spans="1:12" ht="26.25" thickBot="1">
      <c r="A154" s="31" t="s">
        <v>18</v>
      </c>
      <c r="B154" s="32" t="s">
        <v>19</v>
      </c>
      <c r="C154" s="882" t="s">
        <v>472</v>
      </c>
      <c r="D154" s="1269" t="s">
        <v>468</v>
      </c>
      <c r="E154" s="957" t="s">
        <v>472</v>
      </c>
      <c r="F154" s="1270" t="s">
        <v>468</v>
      </c>
      <c r="G154" s="990" t="s">
        <v>20</v>
      </c>
      <c r="H154" s="66" t="s">
        <v>472</v>
      </c>
      <c r="I154" s="895" t="s">
        <v>20</v>
      </c>
      <c r="J154" s="994" t="s">
        <v>20</v>
      </c>
      <c r="K154" s="958" t="s">
        <v>472</v>
      </c>
      <c r="L154" s="995" t="s">
        <v>21</v>
      </c>
    </row>
    <row r="155" spans="1:12" ht="15" thickBot="1">
      <c r="A155" s="33" t="s">
        <v>22</v>
      </c>
      <c r="B155" s="34" t="s">
        <v>23</v>
      </c>
      <c r="C155" s="67">
        <v>11220.442083211903</v>
      </c>
      <c r="D155" s="67">
        <v>10850.639459795077</v>
      </c>
      <c r="E155" s="68">
        <v>11444.850924876142</v>
      </c>
      <c r="F155" s="1271">
        <v>11067.652248990978</v>
      </c>
      <c r="G155" s="996">
        <v>3.4081182476577379</v>
      </c>
      <c r="H155" s="69">
        <v>327.28543974376083</v>
      </c>
      <c r="I155" s="69">
        <v>3.5048480651261325</v>
      </c>
      <c r="J155" s="70">
        <v>21.050080775444265</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9853.9215686274511</v>
      </c>
      <c r="D157" s="72">
        <v>10524.944061970467</v>
      </c>
      <c r="E157" s="73">
        <v>10051</v>
      </c>
      <c r="F157" s="73">
        <v>10735.442943209877</v>
      </c>
      <c r="G157" s="1000">
        <v>-6.3755445101851533</v>
      </c>
      <c r="H157" s="74">
        <v>175</v>
      </c>
      <c r="I157" s="74">
        <v>-22.216460478553973</v>
      </c>
      <c r="J157" s="74">
        <v>-88.888888888888886</v>
      </c>
      <c r="K157" s="74">
        <v>2.669157880688643E-2</v>
      </c>
      <c r="L157" s="1001">
        <v>-0.26410002054691001</v>
      </c>
    </row>
    <row r="158" spans="1:12" ht="15">
      <c r="A158" s="46" t="s">
        <v>109</v>
      </c>
      <c r="B158" s="75" t="s">
        <v>23</v>
      </c>
      <c r="C158" s="76">
        <v>11781.836262636492</v>
      </c>
      <c r="D158" s="76">
        <v>11419.951696750742</v>
      </c>
      <c r="E158" s="77">
        <v>12017.472987889223</v>
      </c>
      <c r="F158" s="77">
        <v>11648.350730685757</v>
      </c>
      <c r="G158" s="1002">
        <v>3.1688800048840471</v>
      </c>
      <c r="H158" s="78">
        <v>360.29754778218535</v>
      </c>
      <c r="I158" s="78">
        <v>1.715231277771156</v>
      </c>
      <c r="J158" s="78">
        <v>32.425978987583569</v>
      </c>
      <c r="K158" s="78">
        <v>37.00787401574803</v>
      </c>
      <c r="L158" s="1003">
        <v>3.1791179575897104</v>
      </c>
    </row>
    <row r="159" spans="1:12" ht="15">
      <c r="A159" s="39" t="s">
        <v>110</v>
      </c>
      <c r="B159" s="40" t="s">
        <v>23</v>
      </c>
      <c r="C159" s="79">
        <v>11800.825720000161</v>
      </c>
      <c r="D159" s="79">
        <v>11276.213829572154</v>
      </c>
      <c r="E159" s="80">
        <v>12036.842234400165</v>
      </c>
      <c r="F159" s="80">
        <v>11501.738106163597</v>
      </c>
      <c r="G159" s="1004">
        <v>4.6523762173806933</v>
      </c>
      <c r="H159" s="81">
        <v>381.80588235294118</v>
      </c>
      <c r="I159" s="81">
        <v>-0.8534997307752441</v>
      </c>
      <c r="J159" s="81">
        <v>120</v>
      </c>
      <c r="K159" s="81">
        <v>9.9826504737755251</v>
      </c>
      <c r="L159" s="1005">
        <v>4.4899202637593705</v>
      </c>
    </row>
    <row r="160" spans="1:12" ht="15">
      <c r="A160" s="39" t="s">
        <v>111</v>
      </c>
      <c r="B160" s="40" t="s">
        <v>23</v>
      </c>
      <c r="C160" s="79">
        <v>12115.686274509804</v>
      </c>
      <c r="D160" s="79" t="s">
        <v>100</v>
      </c>
      <c r="E160" s="80">
        <v>12358</v>
      </c>
      <c r="F160" s="80" t="s">
        <v>100</v>
      </c>
      <c r="G160" s="1004" t="s">
        <v>100</v>
      </c>
      <c r="H160" s="81">
        <v>285</v>
      </c>
      <c r="I160" s="81" t="s">
        <v>100</v>
      </c>
      <c r="J160" s="81" t="s">
        <v>100</v>
      </c>
      <c r="K160" s="81">
        <v>2.669157880688643E-2</v>
      </c>
      <c r="L160" s="1005">
        <v>2.669157880688643E-2</v>
      </c>
    </row>
    <row r="161" spans="1:12" ht="15">
      <c r="A161" s="39" t="s">
        <v>98</v>
      </c>
      <c r="B161" s="40" t="s">
        <v>23</v>
      </c>
      <c r="C161" s="79">
        <v>9632.7406375250903</v>
      </c>
      <c r="D161" s="79">
        <v>9546.7562208178733</v>
      </c>
      <c r="E161" s="80">
        <v>9825.3954502755914</v>
      </c>
      <c r="F161" s="80">
        <v>9737.6913452342305</v>
      </c>
      <c r="G161" s="1004">
        <v>0.90066630715590068</v>
      </c>
      <c r="H161" s="81">
        <v>293.95222125435538</v>
      </c>
      <c r="I161" s="81">
        <v>2.0368875305824647</v>
      </c>
      <c r="J161" s="81">
        <v>-2.3809523809523809</v>
      </c>
      <c r="K161" s="81">
        <v>30.641932470305616</v>
      </c>
      <c r="L161" s="1005">
        <v>-7.3548365119237822</v>
      </c>
    </row>
    <row r="162" spans="1:12" ht="15.75" thickBot="1">
      <c r="A162" s="41" t="s">
        <v>112</v>
      </c>
      <c r="B162" s="42" t="s">
        <v>23</v>
      </c>
      <c r="C162" s="82">
        <v>11921.712782075541</v>
      </c>
      <c r="D162" s="82">
        <v>11859.820753973409</v>
      </c>
      <c r="E162" s="83">
        <v>12160.147037717052</v>
      </c>
      <c r="F162" s="83">
        <v>12097.017169052877</v>
      </c>
      <c r="G162" s="1006">
        <v>0.52186309882800264</v>
      </c>
      <c r="H162" s="84">
        <v>294.15047846889956</v>
      </c>
      <c r="I162" s="84">
        <v>1.1642320119778642</v>
      </c>
      <c r="J162" s="84">
        <v>20.634920634920633</v>
      </c>
      <c r="K162" s="84">
        <v>22.314159882557053</v>
      </c>
      <c r="L162" s="1007">
        <v>-7.6793267685271616E-2</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254</v>
      </c>
      <c r="E164" s="86" t="s">
        <v>100</v>
      </c>
      <c r="F164" s="86" t="s">
        <v>254</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254</v>
      </c>
      <c r="E166" s="80" t="s">
        <v>100</v>
      </c>
      <c r="F166" s="80" t="s">
        <v>254</v>
      </c>
      <c r="G166" s="1004" t="s">
        <v>100</v>
      </c>
      <c r="H166" s="81" t="s">
        <v>100</v>
      </c>
      <c r="I166" s="81" t="s">
        <v>100</v>
      </c>
      <c r="J166" s="89" t="s">
        <v>100</v>
      </c>
      <c r="K166" s="89" t="s">
        <v>100</v>
      </c>
      <c r="L166" s="1010" t="s">
        <v>100</v>
      </c>
    </row>
    <row r="167" spans="1:12" ht="14.25">
      <c r="A167" s="44" t="s">
        <v>113</v>
      </c>
      <c r="B167" s="48" t="s">
        <v>28</v>
      </c>
      <c r="C167" s="90" t="s">
        <v>100</v>
      </c>
      <c r="D167" s="90" t="s">
        <v>254</v>
      </c>
      <c r="E167" s="91" t="s">
        <v>100</v>
      </c>
      <c r="F167" s="91" t="s">
        <v>254</v>
      </c>
      <c r="G167" s="1011" t="s">
        <v>100</v>
      </c>
      <c r="H167" s="92" t="s">
        <v>100</v>
      </c>
      <c r="I167" s="92" t="s">
        <v>100</v>
      </c>
      <c r="J167" s="93" t="s">
        <v>100</v>
      </c>
      <c r="K167" s="93" t="s">
        <v>100</v>
      </c>
      <c r="L167" s="1012" t="s">
        <v>100</v>
      </c>
    </row>
    <row r="168" spans="1:12" ht="15">
      <c r="A168" s="46" t="s">
        <v>113</v>
      </c>
      <c r="B168" s="47" t="s">
        <v>29</v>
      </c>
      <c r="C168" s="79" t="s">
        <v>100</v>
      </c>
      <c r="D168" s="79" t="s">
        <v>254</v>
      </c>
      <c r="E168" s="80" t="s">
        <v>100</v>
      </c>
      <c r="F168" s="80" t="s">
        <v>254</v>
      </c>
      <c r="G168" s="1004" t="s">
        <v>100</v>
      </c>
      <c r="H168" s="81" t="s">
        <v>100</v>
      </c>
      <c r="I168" s="81" t="s">
        <v>100</v>
      </c>
      <c r="J168" s="89" t="s">
        <v>100</v>
      </c>
      <c r="K168" s="89" t="s">
        <v>100</v>
      </c>
      <c r="L168" s="1010" t="s">
        <v>100</v>
      </c>
    </row>
    <row r="169" spans="1:12" ht="15">
      <c r="A169" s="46" t="s">
        <v>113</v>
      </c>
      <c r="B169" s="47" t="s">
        <v>30</v>
      </c>
      <c r="C169" s="79" t="s">
        <v>100</v>
      </c>
      <c r="D169" s="79" t="s">
        <v>100</v>
      </c>
      <c r="E169" s="80" t="s">
        <v>100</v>
      </c>
      <c r="F169" s="80" t="s">
        <v>100</v>
      </c>
      <c r="G169" s="1004" t="s">
        <v>100</v>
      </c>
      <c r="H169" s="81" t="s">
        <v>100</v>
      </c>
      <c r="I169" s="81" t="s">
        <v>100</v>
      </c>
      <c r="J169" s="89" t="s">
        <v>100</v>
      </c>
      <c r="K169" s="89" t="s">
        <v>100</v>
      </c>
      <c r="L169" s="1010" t="s">
        <v>100</v>
      </c>
    </row>
    <row r="170" spans="1:12" ht="14.25">
      <c r="A170" s="44" t="s">
        <v>113</v>
      </c>
      <c r="B170" s="48" t="s">
        <v>31</v>
      </c>
      <c r="C170" s="90" t="s">
        <v>254</v>
      </c>
      <c r="D170" s="90">
        <v>10261.078231172347</v>
      </c>
      <c r="E170" s="91" t="s">
        <v>254</v>
      </c>
      <c r="F170" s="91">
        <v>10466.299795795794</v>
      </c>
      <c r="G170" s="1011" t="s">
        <v>100</v>
      </c>
      <c r="H170" s="92" t="s">
        <v>254</v>
      </c>
      <c r="I170" s="92" t="s">
        <v>100</v>
      </c>
      <c r="J170" s="93" t="s">
        <v>100</v>
      </c>
      <c r="K170" s="93">
        <v>2.669157880688643E-2</v>
      </c>
      <c r="L170" s="1012" t="s">
        <v>100</v>
      </c>
    </row>
    <row r="171" spans="1:12" ht="15">
      <c r="A171" s="46" t="s">
        <v>113</v>
      </c>
      <c r="B171" s="47" t="s">
        <v>32</v>
      </c>
      <c r="C171" s="79" t="s">
        <v>254</v>
      </c>
      <c r="D171" s="79">
        <v>10377.055882352941</v>
      </c>
      <c r="E171" s="80" t="s">
        <v>254</v>
      </c>
      <c r="F171" s="80">
        <v>10584.597</v>
      </c>
      <c r="G171" s="1004" t="s">
        <v>100</v>
      </c>
      <c r="H171" s="81" t="s">
        <v>254</v>
      </c>
      <c r="I171" s="81" t="s">
        <v>100</v>
      </c>
      <c r="J171" s="89" t="s">
        <v>100</v>
      </c>
      <c r="K171" s="89">
        <v>2.669157880688643E-2</v>
      </c>
      <c r="L171" s="1010" t="s">
        <v>100</v>
      </c>
    </row>
    <row r="172" spans="1:12" ht="15.75" thickBot="1">
      <c r="A172" s="49" t="s">
        <v>113</v>
      </c>
      <c r="B172" s="50" t="s">
        <v>33</v>
      </c>
      <c r="C172" s="94" t="s">
        <v>100</v>
      </c>
      <c r="D172" s="94" t="s">
        <v>254</v>
      </c>
      <c r="E172" s="95" t="s">
        <v>100</v>
      </c>
      <c r="F172" s="95" t="s">
        <v>254</v>
      </c>
      <c r="G172" s="1013" t="s">
        <v>100</v>
      </c>
      <c r="H172" s="89" t="s">
        <v>100</v>
      </c>
      <c r="I172" s="89" t="s">
        <v>100</v>
      </c>
      <c r="J172" s="89" t="s">
        <v>100</v>
      </c>
      <c r="K172" s="89" t="s">
        <v>100</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12331.085163597247</v>
      </c>
      <c r="D174" s="85">
        <v>12268.455027697632</v>
      </c>
      <c r="E174" s="86">
        <v>12577.706866869192</v>
      </c>
      <c r="F174" s="86">
        <v>12513.824128251585</v>
      </c>
      <c r="G174" s="1008">
        <v>0.51049733449092982</v>
      </c>
      <c r="H174" s="87">
        <v>423.89772727272725</v>
      </c>
      <c r="I174" s="87">
        <v>1.4936254098833135</v>
      </c>
      <c r="J174" s="88">
        <v>42.702702702702702</v>
      </c>
      <c r="K174" s="88">
        <v>3.5232884025090083</v>
      </c>
      <c r="L174" s="1009">
        <v>0.53459696470610041</v>
      </c>
    </row>
    <row r="175" spans="1:12" ht="15">
      <c r="A175" s="46" t="s">
        <v>114</v>
      </c>
      <c r="B175" s="47" t="s">
        <v>26</v>
      </c>
      <c r="C175" s="79">
        <v>12410.385294117648</v>
      </c>
      <c r="D175" s="79">
        <v>12377.444117647059</v>
      </c>
      <c r="E175" s="80">
        <v>12658.593000000001</v>
      </c>
      <c r="F175" s="80">
        <v>12624.993</v>
      </c>
      <c r="G175" s="1004">
        <v>0.26613876142347453</v>
      </c>
      <c r="H175" s="81">
        <v>419.6</v>
      </c>
      <c r="I175" s="81">
        <v>0.74429771908764053</v>
      </c>
      <c r="J175" s="89">
        <v>18.333333333333332</v>
      </c>
      <c r="K175" s="89">
        <v>1.8951020952889364</v>
      </c>
      <c r="L175" s="1010">
        <v>-4.3508567069706627E-2</v>
      </c>
    </row>
    <row r="176" spans="1:12" ht="15">
      <c r="A176" s="46" t="s">
        <v>114</v>
      </c>
      <c r="B176" s="47" t="s">
        <v>27</v>
      </c>
      <c r="C176" s="79">
        <v>12240.783333333333</v>
      </c>
      <c r="D176" s="79">
        <v>12068.848039215687</v>
      </c>
      <c r="E176" s="80">
        <v>12485.599</v>
      </c>
      <c r="F176" s="80">
        <v>12310.225</v>
      </c>
      <c r="G176" s="1004">
        <v>1.4246205897942545</v>
      </c>
      <c r="H176" s="81">
        <v>428.9</v>
      </c>
      <c r="I176" s="81">
        <v>2.1676989042401065</v>
      </c>
      <c r="J176" s="89">
        <v>87.692307692307693</v>
      </c>
      <c r="K176" s="89">
        <v>1.6281863072200722</v>
      </c>
      <c r="L176" s="1010">
        <v>0.57810553177580726</v>
      </c>
    </row>
    <row r="177" spans="1:12" ht="14.25">
      <c r="A177" s="44" t="s">
        <v>114</v>
      </c>
      <c r="B177" s="48" t="s">
        <v>28</v>
      </c>
      <c r="C177" s="90">
        <v>11955.500392194373</v>
      </c>
      <c r="D177" s="90">
        <v>11636.868664361386</v>
      </c>
      <c r="E177" s="91">
        <v>12194.610400038262</v>
      </c>
      <c r="F177" s="91">
        <v>11869.606037648613</v>
      </c>
      <c r="G177" s="1011">
        <v>2.7381225742352679</v>
      </c>
      <c r="H177" s="92">
        <v>387.20493827160493</v>
      </c>
      <c r="I177" s="92">
        <v>2.152026454382038</v>
      </c>
      <c r="J177" s="93">
        <v>26.760563380281688</v>
      </c>
      <c r="K177" s="93">
        <v>10.810089416789003</v>
      </c>
      <c r="L177" s="1012">
        <v>0.48698763972923054</v>
      </c>
    </row>
    <row r="178" spans="1:12" ht="15">
      <c r="A178" s="46" t="s">
        <v>114</v>
      </c>
      <c r="B178" s="47" t="s">
        <v>29</v>
      </c>
      <c r="C178" s="79">
        <v>11971.238235294119</v>
      </c>
      <c r="D178" s="79">
        <v>11690.849019607842</v>
      </c>
      <c r="E178" s="80">
        <v>12210.663</v>
      </c>
      <c r="F178" s="80">
        <v>11924.665999999999</v>
      </c>
      <c r="G178" s="1004">
        <v>2.3983648682487311</v>
      </c>
      <c r="H178" s="81">
        <v>377.4</v>
      </c>
      <c r="I178" s="81">
        <v>2.7218290691344587</v>
      </c>
      <c r="J178" s="89">
        <v>26.123595505617981</v>
      </c>
      <c r="K178" s="89">
        <v>5.9922594421460031</v>
      </c>
      <c r="L178" s="1010">
        <v>0.24104781048202906</v>
      </c>
    </row>
    <row r="179" spans="1:12" ht="15">
      <c r="A179" s="46" t="s">
        <v>114</v>
      </c>
      <c r="B179" s="47" t="s">
        <v>30</v>
      </c>
      <c r="C179" s="79">
        <v>11937.00294117647</v>
      </c>
      <c r="D179" s="79">
        <v>11573.5</v>
      </c>
      <c r="E179" s="80">
        <v>12175.743</v>
      </c>
      <c r="F179" s="80">
        <v>11804.97</v>
      </c>
      <c r="G179" s="1004">
        <v>3.1408211964960611</v>
      </c>
      <c r="H179" s="81">
        <v>399.4</v>
      </c>
      <c r="I179" s="81">
        <v>1.4478028956057885</v>
      </c>
      <c r="J179" s="89">
        <v>27.561837455830389</v>
      </c>
      <c r="K179" s="89">
        <v>4.8178299746429998</v>
      </c>
      <c r="L179" s="1010">
        <v>0.24593982924720059</v>
      </c>
    </row>
    <row r="180" spans="1:12" ht="14.25">
      <c r="A180" s="44" t="s">
        <v>114</v>
      </c>
      <c r="B180" s="48" t="s">
        <v>31</v>
      </c>
      <c r="C180" s="90">
        <v>11579.704907601412</v>
      </c>
      <c r="D180" s="90">
        <v>11140.269436233884</v>
      </c>
      <c r="E180" s="91">
        <v>11811.299005753441</v>
      </c>
      <c r="F180" s="91">
        <v>11363.074824958561</v>
      </c>
      <c r="G180" s="1011">
        <v>3.944567713400708</v>
      </c>
      <c r="H180" s="92">
        <v>337.58687463213653</v>
      </c>
      <c r="I180" s="92">
        <v>1.5330128647174983</v>
      </c>
      <c r="J180" s="93">
        <v>33.779527559055119</v>
      </c>
      <c r="K180" s="93">
        <v>22.674496196450018</v>
      </c>
      <c r="L180" s="1012">
        <v>2.1575333531543812</v>
      </c>
    </row>
    <row r="181" spans="1:12" ht="15">
      <c r="A181" s="46" t="s">
        <v>114</v>
      </c>
      <c r="B181" s="47" t="s">
        <v>32</v>
      </c>
      <c r="C181" s="79">
        <v>11525.483333333334</v>
      </c>
      <c r="D181" s="79">
        <v>11125.406862745098</v>
      </c>
      <c r="E181" s="80">
        <v>11755.993</v>
      </c>
      <c r="F181" s="80">
        <v>11347.915000000001</v>
      </c>
      <c r="G181" s="1004">
        <v>3.5960614791351495</v>
      </c>
      <c r="H181" s="81">
        <v>328.4</v>
      </c>
      <c r="I181" s="81">
        <v>2.9144468818552034</v>
      </c>
      <c r="J181" s="89">
        <v>39.622641509433961</v>
      </c>
      <c r="K181" s="89">
        <v>14.813826237821967</v>
      </c>
      <c r="L181" s="1010">
        <v>1.970530599695957</v>
      </c>
    </row>
    <row r="182" spans="1:12" ht="15.75" thickBot="1">
      <c r="A182" s="49" t="s">
        <v>114</v>
      </c>
      <c r="B182" s="50" t="s">
        <v>33</v>
      </c>
      <c r="C182" s="94">
        <v>11674.279411764704</v>
      </c>
      <c r="D182" s="94">
        <v>11162.638235294116</v>
      </c>
      <c r="E182" s="95">
        <v>11907.764999999999</v>
      </c>
      <c r="F182" s="95">
        <v>11385.891</v>
      </c>
      <c r="G182" s="1013">
        <v>4.5835148079320254</v>
      </c>
      <c r="H182" s="89">
        <v>354.9</v>
      </c>
      <c r="I182" s="89">
        <v>0</v>
      </c>
      <c r="J182" s="89">
        <v>24</v>
      </c>
      <c r="K182" s="89">
        <v>7.8606699586280531</v>
      </c>
      <c r="L182" s="1010">
        <v>0.1870027534584251</v>
      </c>
    </row>
    <row r="183" spans="1:12" ht="15.75" thickBot="1">
      <c r="A183" s="51"/>
      <c r="B183" s="52"/>
      <c r="C183" s="96"/>
      <c r="D183" s="96"/>
      <c r="E183" s="96"/>
      <c r="F183" s="96"/>
      <c r="G183" s="1014"/>
      <c r="H183" s="97"/>
      <c r="I183" s="97"/>
      <c r="J183" s="97"/>
      <c r="K183" s="97"/>
      <c r="L183" s="1015"/>
    </row>
    <row r="184" spans="1:12" ht="15">
      <c r="A184" s="46" t="s">
        <v>115</v>
      </c>
      <c r="B184" s="53" t="s">
        <v>30</v>
      </c>
      <c r="C184" s="98">
        <v>11981.877450980392</v>
      </c>
      <c r="D184" s="98">
        <v>11524.47843137255</v>
      </c>
      <c r="E184" s="99">
        <v>12221.514999999999</v>
      </c>
      <c r="F184" s="99">
        <v>11754.968000000001</v>
      </c>
      <c r="G184" s="1016">
        <v>3.9689346666022285</v>
      </c>
      <c r="H184" s="100">
        <v>401.1</v>
      </c>
      <c r="I184" s="100">
        <v>-0.76694705591290602</v>
      </c>
      <c r="J184" s="100">
        <v>142.51968503937007</v>
      </c>
      <c r="K184" s="100">
        <v>4.11050313626051</v>
      </c>
      <c r="L184" s="1017">
        <v>2.0588068519309464</v>
      </c>
    </row>
    <row r="185" spans="1:12" ht="15.75" thickBot="1">
      <c r="A185" s="49" t="s">
        <v>115</v>
      </c>
      <c r="B185" s="50" t="s">
        <v>33</v>
      </c>
      <c r="C185" s="94">
        <v>11662.810784313724</v>
      </c>
      <c r="D185" s="94">
        <v>11116.120588235293</v>
      </c>
      <c r="E185" s="95">
        <v>11896.066999999999</v>
      </c>
      <c r="F185" s="95">
        <v>11338.442999999999</v>
      </c>
      <c r="G185" s="1013">
        <v>4.9179944724332945</v>
      </c>
      <c r="H185" s="89">
        <v>368.3</v>
      </c>
      <c r="I185" s="89">
        <v>-1.4450093658014391</v>
      </c>
      <c r="J185" s="89">
        <v>106.57276995305165</v>
      </c>
      <c r="K185" s="89">
        <v>5.8721473375150142</v>
      </c>
      <c r="L185" s="1010">
        <v>2.4311134118284228</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v>12115.686274509804</v>
      </c>
      <c r="D194" s="90" t="s">
        <v>100</v>
      </c>
      <c r="E194" s="91">
        <v>12358</v>
      </c>
      <c r="F194" s="91" t="s">
        <v>100</v>
      </c>
      <c r="G194" s="1011" t="s">
        <v>100</v>
      </c>
      <c r="H194" s="92">
        <v>285</v>
      </c>
      <c r="I194" s="92" t="s">
        <v>100</v>
      </c>
      <c r="J194" s="93" t="s">
        <v>100</v>
      </c>
      <c r="K194" s="93" t="s">
        <v>100</v>
      </c>
      <c r="L194" s="1012" t="s">
        <v>100</v>
      </c>
    </row>
    <row r="195" spans="1:12" ht="15">
      <c r="A195" s="39" t="s">
        <v>116</v>
      </c>
      <c r="B195" s="47" t="s">
        <v>33</v>
      </c>
      <c r="C195" s="79">
        <v>12115.686274509804</v>
      </c>
      <c r="D195" s="79" t="s">
        <v>100</v>
      </c>
      <c r="E195" s="80">
        <v>12358</v>
      </c>
      <c r="F195" s="80" t="s">
        <v>100</v>
      </c>
      <c r="G195" s="1004" t="s">
        <v>100</v>
      </c>
      <c r="H195" s="81">
        <v>285</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10273.278309177225</v>
      </c>
      <c r="D198" s="85">
        <v>10245.517853737154</v>
      </c>
      <c r="E198" s="86">
        <v>10478.743875360769</v>
      </c>
      <c r="F198" s="86">
        <v>10450.428210811897</v>
      </c>
      <c r="G198" s="1008">
        <v>0.27095219428020612</v>
      </c>
      <c r="H198" s="87">
        <v>368.30787401574804</v>
      </c>
      <c r="I198" s="87">
        <v>1.4077795801604276</v>
      </c>
      <c r="J198" s="88">
        <v>-7.2992700729926998</v>
      </c>
      <c r="K198" s="88">
        <v>3.3898305084745761</v>
      </c>
      <c r="L198" s="1009">
        <v>-1.0366638372443253</v>
      </c>
    </row>
    <row r="199" spans="1:12" ht="15">
      <c r="A199" s="46" t="s">
        <v>24</v>
      </c>
      <c r="B199" s="47" t="s">
        <v>29</v>
      </c>
      <c r="C199" s="79">
        <v>10114.994117647058</v>
      </c>
      <c r="D199" s="79">
        <v>9955.8627450980384</v>
      </c>
      <c r="E199" s="80">
        <v>10317.294</v>
      </c>
      <c r="F199" s="80">
        <v>10154.98</v>
      </c>
      <c r="G199" s="1004">
        <v>1.5983684852161235</v>
      </c>
      <c r="H199" s="81">
        <v>322.10000000000002</v>
      </c>
      <c r="I199" s="81">
        <v>-0.92279298677330046</v>
      </c>
      <c r="J199" s="89">
        <v>37.142857142857146</v>
      </c>
      <c r="K199" s="89">
        <v>0.64059789136527423</v>
      </c>
      <c r="L199" s="1010">
        <v>7.5169781510670108E-2</v>
      </c>
    </row>
    <row r="200" spans="1:12" ht="15">
      <c r="A200" s="46" t="s">
        <v>24</v>
      </c>
      <c r="B200" s="47" t="s">
        <v>30</v>
      </c>
      <c r="C200" s="79">
        <v>10359.284313725489</v>
      </c>
      <c r="D200" s="79">
        <v>10413.712745098039</v>
      </c>
      <c r="E200" s="80">
        <v>10566.47</v>
      </c>
      <c r="F200" s="80">
        <v>10621.986999999999</v>
      </c>
      <c r="G200" s="1004">
        <v>-0.52266115558228265</v>
      </c>
      <c r="H200" s="81">
        <v>359.4</v>
      </c>
      <c r="I200" s="81">
        <v>1.8996314148001101</v>
      </c>
      <c r="J200" s="89">
        <v>-28.368794326241137</v>
      </c>
      <c r="K200" s="89">
        <v>1.3479247297477646</v>
      </c>
      <c r="L200" s="1010">
        <v>-0.92994279852364081</v>
      </c>
    </row>
    <row r="201" spans="1:12" ht="15">
      <c r="A201" s="46" t="s">
        <v>24</v>
      </c>
      <c r="B201" s="47" t="s">
        <v>35</v>
      </c>
      <c r="C201" s="79">
        <v>10257.127450980392</v>
      </c>
      <c r="D201" s="79">
        <v>10113.571568627451</v>
      </c>
      <c r="E201" s="80">
        <v>10462.27</v>
      </c>
      <c r="F201" s="80">
        <v>10315.843000000001</v>
      </c>
      <c r="G201" s="1004">
        <v>1.4194380430179061</v>
      </c>
      <c r="H201" s="81">
        <v>398</v>
      </c>
      <c r="I201" s="81">
        <v>1.5565195202857931</v>
      </c>
      <c r="J201" s="89">
        <v>7.1428571428571423</v>
      </c>
      <c r="K201" s="89">
        <v>1.4013078873615374</v>
      </c>
      <c r="L201" s="1010">
        <v>-0.18189082023135428</v>
      </c>
    </row>
    <row r="202" spans="1:12" ht="14.25">
      <c r="A202" s="44" t="s">
        <v>24</v>
      </c>
      <c r="B202" s="48" t="s">
        <v>31</v>
      </c>
      <c r="C202" s="90">
        <v>10050.676428923751</v>
      </c>
      <c r="D202" s="90">
        <v>9917.03058934</v>
      </c>
      <c r="E202" s="91">
        <v>10251.689957502225</v>
      </c>
      <c r="F202" s="91">
        <v>10115.3712011268</v>
      </c>
      <c r="G202" s="1011">
        <v>1.3476396828644333</v>
      </c>
      <c r="H202" s="92">
        <v>307.88361891706643</v>
      </c>
      <c r="I202" s="92">
        <v>2.3307723976271619</v>
      </c>
      <c r="J202" s="93">
        <v>-0.6807351940095302</v>
      </c>
      <c r="K202" s="93">
        <v>19.471506739623649</v>
      </c>
      <c r="L202" s="1012">
        <v>-4.2603187854167395</v>
      </c>
    </row>
    <row r="203" spans="1:12" ht="15">
      <c r="A203" s="46" t="s">
        <v>24</v>
      </c>
      <c r="B203" s="47" t="s">
        <v>32</v>
      </c>
      <c r="C203" s="79">
        <v>9572.350980392157</v>
      </c>
      <c r="D203" s="79">
        <v>9569.1215686274518</v>
      </c>
      <c r="E203" s="80">
        <v>9763.7980000000007</v>
      </c>
      <c r="F203" s="80">
        <v>9760.5040000000008</v>
      </c>
      <c r="G203" s="1004">
        <v>3.3748257262123646E-2</v>
      </c>
      <c r="H203" s="81">
        <v>274</v>
      </c>
      <c r="I203" s="81">
        <v>0.40307805056798196</v>
      </c>
      <c r="J203" s="89">
        <v>-6.7114093959731544</v>
      </c>
      <c r="K203" s="89">
        <v>5.5651941812358201</v>
      </c>
      <c r="L203" s="1010">
        <v>-1.6561305360501253</v>
      </c>
    </row>
    <row r="204" spans="1:12" ht="15">
      <c r="A204" s="46" t="s">
        <v>24</v>
      </c>
      <c r="B204" s="47" t="s">
        <v>33</v>
      </c>
      <c r="C204" s="79">
        <v>10127.758823529412</v>
      </c>
      <c r="D204" s="79">
        <v>10024.780392156863</v>
      </c>
      <c r="E204" s="80">
        <v>10330.314</v>
      </c>
      <c r="F204" s="80">
        <v>10225.276</v>
      </c>
      <c r="G204" s="1004">
        <v>1.0272387757552994</v>
      </c>
      <c r="H204" s="81">
        <v>306.7</v>
      </c>
      <c r="I204" s="81">
        <v>1.9614361702127583</v>
      </c>
      <c r="J204" s="89">
        <v>-11.049723756906078</v>
      </c>
      <c r="K204" s="89">
        <v>8.5946883758174302</v>
      </c>
      <c r="L204" s="1010">
        <v>-3.1015959537463829</v>
      </c>
    </row>
    <row r="205" spans="1:12" ht="15">
      <c r="A205" s="46" t="s">
        <v>24</v>
      </c>
      <c r="B205" s="47" t="s">
        <v>36</v>
      </c>
      <c r="C205" s="79">
        <v>10337.608823529412</v>
      </c>
      <c r="D205" s="79">
        <v>10102.75</v>
      </c>
      <c r="E205" s="80">
        <v>10544.361000000001</v>
      </c>
      <c r="F205" s="80">
        <v>10304.805</v>
      </c>
      <c r="G205" s="1004">
        <v>2.3247019230349384</v>
      </c>
      <c r="H205" s="81">
        <v>345.3</v>
      </c>
      <c r="I205" s="81">
        <v>0.67055393586006162</v>
      </c>
      <c r="J205" s="89">
        <v>33.557046979865774</v>
      </c>
      <c r="K205" s="89">
        <v>5.3116241825703989</v>
      </c>
      <c r="L205" s="1010">
        <v>0.49740770437976956</v>
      </c>
    </row>
    <row r="206" spans="1:12" ht="14.25">
      <c r="A206" s="44" t="s">
        <v>24</v>
      </c>
      <c r="B206" s="48" t="s">
        <v>37</v>
      </c>
      <c r="C206" s="90">
        <v>7758.9488793398868</v>
      </c>
      <c r="D206" s="90">
        <v>7832.9004393966898</v>
      </c>
      <c r="E206" s="91">
        <v>7914.1278569266851</v>
      </c>
      <c r="F206" s="91">
        <v>7989.5584481846236</v>
      </c>
      <c r="G206" s="1011">
        <v>-0.94411464347041196</v>
      </c>
      <c r="H206" s="92">
        <v>226.69279588336192</v>
      </c>
      <c r="I206" s="92">
        <v>1.4525447242655021</v>
      </c>
      <c r="J206" s="93">
        <v>-4.2692939244663384</v>
      </c>
      <c r="K206" s="93">
        <v>7.7805952222073937</v>
      </c>
      <c r="L206" s="1012">
        <v>-2.0578538892627183</v>
      </c>
    </row>
    <row r="207" spans="1:12" ht="15">
      <c r="A207" s="46" t="s">
        <v>24</v>
      </c>
      <c r="B207" s="47" t="s">
        <v>102</v>
      </c>
      <c r="C207" s="101">
        <v>7333.5333333333328</v>
      </c>
      <c r="D207" s="101">
        <v>7374.7774509803921</v>
      </c>
      <c r="E207" s="102">
        <v>7480.2039999999997</v>
      </c>
      <c r="F207" s="102">
        <v>7522.2730000000001</v>
      </c>
      <c r="G207" s="1018">
        <v>-0.55925914946187694</v>
      </c>
      <c r="H207" s="103">
        <v>212.5</v>
      </c>
      <c r="I207" s="103">
        <v>1.1423131841980037</v>
      </c>
      <c r="J207" s="104">
        <v>-5.6179775280898872</v>
      </c>
      <c r="K207" s="104">
        <v>4.4841852395569193</v>
      </c>
      <c r="L207" s="1019">
        <v>-1.2670263921070548</v>
      </c>
    </row>
    <row r="208" spans="1:12" ht="15">
      <c r="A208" s="46" t="s">
        <v>24</v>
      </c>
      <c r="B208" s="47" t="s">
        <v>38</v>
      </c>
      <c r="C208" s="79">
        <v>8188.87843137255</v>
      </c>
      <c r="D208" s="79">
        <v>8331.2088235294123</v>
      </c>
      <c r="E208" s="80">
        <v>8352.6560000000009</v>
      </c>
      <c r="F208" s="80">
        <v>8497.8330000000005</v>
      </c>
      <c r="G208" s="1004">
        <v>-1.7084002474513169</v>
      </c>
      <c r="H208" s="81">
        <v>241.8</v>
      </c>
      <c r="I208" s="81">
        <v>2.1546261089987424</v>
      </c>
      <c r="J208" s="89">
        <v>-2.3696682464454977</v>
      </c>
      <c r="K208" s="89">
        <v>2.749232617109302</v>
      </c>
      <c r="L208" s="1010">
        <v>-0.65949113087131206</v>
      </c>
    </row>
    <row r="209" spans="1:12" ht="15.75" thickBot="1">
      <c r="A209" s="46" t="s">
        <v>24</v>
      </c>
      <c r="B209" s="47" t="s">
        <v>39</v>
      </c>
      <c r="C209" s="79">
        <v>8577.5911764705888</v>
      </c>
      <c r="D209" s="79">
        <v>8659.4362745098042</v>
      </c>
      <c r="E209" s="80">
        <v>8749.143</v>
      </c>
      <c r="F209" s="80">
        <v>8832.625</v>
      </c>
      <c r="G209" s="1004">
        <v>-0.94515503601703876</v>
      </c>
      <c r="H209" s="81">
        <v>267.10000000000002</v>
      </c>
      <c r="I209" s="81">
        <v>-1.0740740740740657</v>
      </c>
      <c r="J209" s="89">
        <v>-2.3809523809523809</v>
      </c>
      <c r="K209" s="89">
        <v>0.54717736554117169</v>
      </c>
      <c r="L209" s="1010">
        <v>-0.1313363662843533</v>
      </c>
    </row>
    <row r="210" spans="1:12" ht="15.75" thickBot="1">
      <c r="A210" s="51"/>
      <c r="B210" s="52"/>
      <c r="C210" s="96"/>
      <c r="D210" s="96"/>
      <c r="E210" s="96"/>
      <c r="F210" s="96"/>
      <c r="G210" s="1014"/>
      <c r="H210" s="97"/>
      <c r="I210" s="97"/>
      <c r="J210" s="97"/>
      <c r="K210" s="97"/>
      <c r="L210" s="1015"/>
    </row>
    <row r="211" spans="1:12" ht="14.25">
      <c r="A211" s="44" t="s">
        <v>117</v>
      </c>
      <c r="B211" s="48" t="s">
        <v>25</v>
      </c>
      <c r="C211" s="90">
        <v>12933.514374447899</v>
      </c>
      <c r="D211" s="90">
        <v>13065.486368871234</v>
      </c>
      <c r="E211" s="91">
        <v>13192.184661936857</v>
      </c>
      <c r="F211" s="91">
        <v>13326.79609624866</v>
      </c>
      <c r="G211" s="1011">
        <v>-1.0100809927578469</v>
      </c>
      <c r="H211" s="92">
        <v>343.76768292682925</v>
      </c>
      <c r="I211" s="92">
        <v>3.1656022519621247</v>
      </c>
      <c r="J211" s="93">
        <v>17.142857142857142</v>
      </c>
      <c r="K211" s="93">
        <v>2.1887094621646868</v>
      </c>
      <c r="L211" s="1012">
        <v>-7.3002977253729728E-2</v>
      </c>
    </row>
    <row r="212" spans="1:12" ht="15">
      <c r="A212" s="46" t="s">
        <v>117</v>
      </c>
      <c r="B212" s="47" t="s">
        <v>26</v>
      </c>
      <c r="C212" s="79">
        <v>12816.212745098039</v>
      </c>
      <c r="D212" s="79">
        <v>13259.464705882354</v>
      </c>
      <c r="E212" s="80">
        <v>13072.537</v>
      </c>
      <c r="F212" s="80">
        <v>13524.654</v>
      </c>
      <c r="G212" s="1004">
        <v>-3.3429099184348834</v>
      </c>
      <c r="H212" s="81">
        <v>313.3</v>
      </c>
      <c r="I212" s="81">
        <v>0.22392834293025865</v>
      </c>
      <c r="J212" s="89">
        <v>44.444444444444443</v>
      </c>
      <c r="K212" s="89">
        <v>0.52048578673428536</v>
      </c>
      <c r="L212" s="1010">
        <v>8.4298387703590716E-2</v>
      </c>
    </row>
    <row r="213" spans="1:12" ht="15">
      <c r="A213" s="46" t="s">
        <v>117</v>
      </c>
      <c r="B213" s="47" t="s">
        <v>27</v>
      </c>
      <c r="C213" s="79">
        <v>12800.277450980391</v>
      </c>
      <c r="D213" s="79">
        <v>12964.312745098039</v>
      </c>
      <c r="E213" s="80">
        <v>13056.282999999999</v>
      </c>
      <c r="F213" s="80">
        <v>13223.599</v>
      </c>
      <c r="G213" s="1004">
        <v>-1.265283377089707</v>
      </c>
      <c r="H213" s="81">
        <v>344.4</v>
      </c>
      <c r="I213" s="81">
        <v>5.4823889739663025</v>
      </c>
      <c r="J213" s="89">
        <v>0</v>
      </c>
      <c r="K213" s="89">
        <v>0.88082210062725208</v>
      </c>
      <c r="L213" s="1010">
        <v>-0.18541376367000151</v>
      </c>
    </row>
    <row r="214" spans="1:12" ht="15">
      <c r="A214" s="46" t="s">
        <v>117</v>
      </c>
      <c r="B214" s="47" t="s">
        <v>34</v>
      </c>
      <c r="C214" s="79">
        <v>13141.722549019609</v>
      </c>
      <c r="D214" s="79">
        <v>13098.086274509804</v>
      </c>
      <c r="E214" s="80">
        <v>13404.557000000001</v>
      </c>
      <c r="F214" s="80">
        <v>13360.048000000001</v>
      </c>
      <c r="G214" s="1004">
        <v>0.33315000065868033</v>
      </c>
      <c r="H214" s="81">
        <v>363.2</v>
      </c>
      <c r="I214" s="81">
        <v>2.4541607898448485</v>
      </c>
      <c r="J214" s="89">
        <v>25.531914893617021</v>
      </c>
      <c r="K214" s="89">
        <v>0.78740157480314954</v>
      </c>
      <c r="L214" s="1010">
        <v>2.8112398712681008E-2</v>
      </c>
    </row>
    <row r="215" spans="1:12" ht="14.25">
      <c r="A215" s="44" t="s">
        <v>117</v>
      </c>
      <c r="B215" s="48" t="s">
        <v>28</v>
      </c>
      <c r="C215" s="90">
        <v>12321.190645174433</v>
      </c>
      <c r="D215" s="90">
        <v>12228.843378207581</v>
      </c>
      <c r="E215" s="91">
        <v>12567.614458077922</v>
      </c>
      <c r="F215" s="91">
        <v>12473.420245771733</v>
      </c>
      <c r="G215" s="1011">
        <v>0.7551594546661663</v>
      </c>
      <c r="H215" s="92">
        <v>311.4676375404531</v>
      </c>
      <c r="I215" s="92">
        <v>0.39362759259550006</v>
      </c>
      <c r="J215" s="93">
        <v>13.394495412844037</v>
      </c>
      <c r="K215" s="93">
        <v>8.2476978513279064</v>
      </c>
      <c r="L215" s="1012">
        <v>-0.55682557355092932</v>
      </c>
    </row>
    <row r="216" spans="1:12" ht="15">
      <c r="A216" s="46" t="s">
        <v>117</v>
      </c>
      <c r="B216" s="47" t="s">
        <v>29</v>
      </c>
      <c r="C216" s="79">
        <v>12303.690196078431</v>
      </c>
      <c r="D216" s="79">
        <v>12115.444117647059</v>
      </c>
      <c r="E216" s="80">
        <v>12549.763999999999</v>
      </c>
      <c r="F216" s="80">
        <v>12357.753000000001</v>
      </c>
      <c r="G216" s="1004">
        <v>1.5537695242816278</v>
      </c>
      <c r="H216" s="81">
        <v>289.60000000000002</v>
      </c>
      <c r="I216" s="81">
        <v>4.247660187185029</v>
      </c>
      <c r="J216" s="89">
        <v>37.681159420289859</v>
      </c>
      <c r="K216" s="89">
        <v>1.2678499933271055</v>
      </c>
      <c r="L216" s="1010">
        <v>0.15314886247088588</v>
      </c>
    </row>
    <row r="217" spans="1:12" ht="15">
      <c r="A217" s="46" t="s">
        <v>117</v>
      </c>
      <c r="B217" s="47" t="s">
        <v>30</v>
      </c>
      <c r="C217" s="79">
        <v>12390.515686274508</v>
      </c>
      <c r="D217" s="79">
        <v>12289.362745098038</v>
      </c>
      <c r="E217" s="80">
        <v>12638.325999999999</v>
      </c>
      <c r="F217" s="80">
        <v>12535.15</v>
      </c>
      <c r="G217" s="1004">
        <v>0.82309346118713755</v>
      </c>
      <c r="H217" s="81">
        <v>310.39999999999998</v>
      </c>
      <c r="I217" s="81">
        <v>1.6704880445463366</v>
      </c>
      <c r="J217" s="89">
        <v>13.310580204778159</v>
      </c>
      <c r="K217" s="89">
        <v>4.4308020819431473</v>
      </c>
      <c r="L217" s="1010">
        <v>-0.30263895198253898</v>
      </c>
    </row>
    <row r="218" spans="1:12" ht="15">
      <c r="A218" s="46" t="s">
        <v>117</v>
      </c>
      <c r="B218" s="47" t="s">
        <v>35</v>
      </c>
      <c r="C218" s="79">
        <v>12213.569607843137</v>
      </c>
      <c r="D218" s="79">
        <v>12175.259803921568</v>
      </c>
      <c r="E218" s="80">
        <v>12457.841</v>
      </c>
      <c r="F218" s="80">
        <v>12418.764999999999</v>
      </c>
      <c r="G218" s="1004">
        <v>0.31465286604586634</v>
      </c>
      <c r="H218" s="81">
        <v>324.2</v>
      </c>
      <c r="I218" s="81">
        <v>-1.87651331719128</v>
      </c>
      <c r="J218" s="89">
        <v>4.3715846994535523</v>
      </c>
      <c r="K218" s="89">
        <v>2.5490457760576537</v>
      </c>
      <c r="L218" s="1010">
        <v>-0.40733548403927688</v>
      </c>
    </row>
    <row r="219" spans="1:12" ht="14.25">
      <c r="A219" s="44" t="s">
        <v>117</v>
      </c>
      <c r="B219" s="48" t="s">
        <v>31</v>
      </c>
      <c r="C219" s="90">
        <v>11370.363220766203</v>
      </c>
      <c r="D219" s="90">
        <v>11226.230949995077</v>
      </c>
      <c r="E219" s="91">
        <v>11597.770485181527</v>
      </c>
      <c r="F219" s="91">
        <v>11450.755568994979</v>
      </c>
      <c r="G219" s="1011">
        <v>1.2838883451902354</v>
      </c>
      <c r="H219" s="92">
        <v>272.98280898876408</v>
      </c>
      <c r="I219" s="92">
        <v>2.1868655611377998</v>
      </c>
      <c r="J219" s="93">
        <v>26.961483594864475</v>
      </c>
      <c r="K219" s="93">
        <v>11.877752569064461</v>
      </c>
      <c r="L219" s="1012">
        <v>0.55303528311938877</v>
      </c>
    </row>
    <row r="220" spans="1:12" ht="15">
      <c r="A220" s="46" t="s">
        <v>117</v>
      </c>
      <c r="B220" s="47" t="s">
        <v>32</v>
      </c>
      <c r="C220" s="79">
        <v>11198.410784313726</v>
      </c>
      <c r="D220" s="79">
        <v>11136.040196078431</v>
      </c>
      <c r="E220" s="80">
        <v>11422.379000000001</v>
      </c>
      <c r="F220" s="80">
        <v>11358.761</v>
      </c>
      <c r="G220" s="1004">
        <v>0.5600786916812529</v>
      </c>
      <c r="H220" s="81">
        <v>245.4</v>
      </c>
      <c r="I220" s="81">
        <v>4.076640847941064E-2</v>
      </c>
      <c r="J220" s="89">
        <v>5.3811659192825116</v>
      </c>
      <c r="K220" s="89">
        <v>3.1362605098091549</v>
      </c>
      <c r="L220" s="1010">
        <v>-0.46632430440732309</v>
      </c>
    </row>
    <row r="221" spans="1:12" ht="15">
      <c r="A221" s="46" t="s">
        <v>117</v>
      </c>
      <c r="B221" s="47" t="s">
        <v>33</v>
      </c>
      <c r="C221" s="79">
        <v>11450.491176470588</v>
      </c>
      <c r="D221" s="79">
        <v>11230.336274509804</v>
      </c>
      <c r="E221" s="80">
        <v>11679.501</v>
      </c>
      <c r="F221" s="80">
        <v>11454.942999999999</v>
      </c>
      <c r="G221" s="1004">
        <v>1.9603589472248</v>
      </c>
      <c r="H221" s="81">
        <v>275.8</v>
      </c>
      <c r="I221" s="81">
        <v>1.2110091743119307</v>
      </c>
      <c r="J221" s="81">
        <v>4.455445544554455</v>
      </c>
      <c r="K221" s="81">
        <v>5.6319231282530362</v>
      </c>
      <c r="L221" s="1005">
        <v>-0.89473276835439552</v>
      </c>
    </row>
    <row r="222" spans="1:12" ht="15.75" thickBot="1">
      <c r="A222" s="56" t="s">
        <v>117</v>
      </c>
      <c r="B222" s="57" t="s">
        <v>36</v>
      </c>
      <c r="C222" s="82">
        <v>11378.945098039216</v>
      </c>
      <c r="D222" s="82">
        <v>11425.715686274509</v>
      </c>
      <c r="E222" s="83">
        <v>11606.523999999999</v>
      </c>
      <c r="F222" s="83">
        <v>11654.23</v>
      </c>
      <c r="G222" s="1006">
        <v>-0.40934493312728626</v>
      </c>
      <c r="H222" s="84">
        <v>295.7</v>
      </c>
      <c r="I222" s="84">
        <v>-2.6341784655910438</v>
      </c>
      <c r="J222" s="84">
        <v>214.86486486486487</v>
      </c>
      <c r="K222" s="84">
        <v>3.1095689310022689</v>
      </c>
      <c r="L222" s="1007">
        <v>1.9140923558811058</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c r="E227" s="3"/>
      <c r="F227" s="3"/>
      <c r="G227" s="960"/>
      <c r="H227" s="1302" t="s">
        <v>10</v>
      </c>
      <c r="I227" s="1303"/>
      <c r="J227" s="991" t="s">
        <v>11</v>
      </c>
      <c r="K227" s="961" t="s">
        <v>12</v>
      </c>
      <c r="L227" s="962"/>
    </row>
    <row r="228" spans="1:12" ht="15.75" customHeight="1">
      <c r="A228" s="29" t="s">
        <v>13</v>
      </c>
      <c r="B228" s="30" t="s">
        <v>14</v>
      </c>
      <c r="C228" s="963" t="s">
        <v>40</v>
      </c>
      <c r="D228" s="963"/>
      <c r="E228" s="964" t="s">
        <v>41</v>
      </c>
      <c r="F228" s="965"/>
      <c r="G228" s="992"/>
      <c r="H228" s="1300" t="s">
        <v>15</v>
      </c>
      <c r="I228" s="1301"/>
      <c r="J228" s="993" t="s">
        <v>16</v>
      </c>
      <c r="K228" s="966" t="s">
        <v>17</v>
      </c>
      <c r="L228" s="967"/>
    </row>
    <row r="229" spans="1:12" ht="26.25" thickBot="1">
      <c r="A229" s="31" t="s">
        <v>18</v>
      </c>
      <c r="B229" s="32" t="s">
        <v>19</v>
      </c>
      <c r="C229" s="882" t="s">
        <v>472</v>
      </c>
      <c r="D229" s="1269" t="s">
        <v>468</v>
      </c>
      <c r="E229" s="957" t="s">
        <v>472</v>
      </c>
      <c r="F229" s="1270" t="s">
        <v>468</v>
      </c>
      <c r="G229" s="990" t="s">
        <v>20</v>
      </c>
      <c r="H229" s="66" t="s">
        <v>472</v>
      </c>
      <c r="I229" s="895" t="s">
        <v>20</v>
      </c>
      <c r="J229" s="994" t="s">
        <v>20</v>
      </c>
      <c r="K229" s="958" t="s">
        <v>472</v>
      </c>
      <c r="L229" s="995" t="s">
        <v>21</v>
      </c>
    </row>
    <row r="230" spans="1:12" ht="15" thickBot="1">
      <c r="A230" s="33" t="s">
        <v>22</v>
      </c>
      <c r="B230" s="34" t="s">
        <v>23</v>
      </c>
      <c r="C230" s="67">
        <v>10597.967988670371</v>
      </c>
      <c r="D230" s="67">
        <v>10190.296692638913</v>
      </c>
      <c r="E230" s="68">
        <v>10809.927348443778</v>
      </c>
      <c r="F230" s="1271">
        <v>10394.102626491691</v>
      </c>
      <c r="G230" s="996">
        <v>4.0005831854331042</v>
      </c>
      <c r="H230" s="69">
        <v>325.19341438703145</v>
      </c>
      <c r="I230" s="69">
        <v>2.8822215972545093</v>
      </c>
      <c r="J230" s="70">
        <v>15.981198589894241</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11340.388620138405</v>
      </c>
      <c r="D233" s="76">
        <v>10875.027768112484</v>
      </c>
      <c r="E233" s="77">
        <v>11567.196392541173</v>
      </c>
      <c r="F233" s="77">
        <v>11092.528323474735</v>
      </c>
      <c r="G233" s="1002">
        <v>4.2791693221275287</v>
      </c>
      <c r="H233" s="78">
        <v>372.92131979695432</v>
      </c>
      <c r="I233" s="78">
        <v>0.84354488385282689</v>
      </c>
      <c r="J233" s="78">
        <v>23.125</v>
      </c>
      <c r="K233" s="78">
        <v>19.959473150962513</v>
      </c>
      <c r="L233" s="1003">
        <v>1.1580630452045817</v>
      </c>
    </row>
    <row r="234" spans="1:12" ht="15">
      <c r="A234" s="39" t="s">
        <v>110</v>
      </c>
      <c r="B234" s="40" t="s">
        <v>23</v>
      </c>
      <c r="C234" s="79">
        <v>11175.605725451931</v>
      </c>
      <c r="D234" s="79">
        <v>11061.509845139257</v>
      </c>
      <c r="E234" s="80">
        <v>11399.117839960969</v>
      </c>
      <c r="F234" s="80">
        <v>11282.740042042042</v>
      </c>
      <c r="G234" s="1004">
        <v>1.0314675113073346</v>
      </c>
      <c r="H234" s="81">
        <v>401.85882352941172</v>
      </c>
      <c r="I234" s="81">
        <v>-6.9000996598341748</v>
      </c>
      <c r="J234" s="81">
        <v>88.888888888888886</v>
      </c>
      <c r="K234" s="81">
        <v>10.334346504559271</v>
      </c>
      <c r="L234" s="1005">
        <v>3.9888705938659692</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9771.5192727053181</v>
      </c>
      <c r="D236" s="79">
        <v>9433.7876925562396</v>
      </c>
      <c r="E236" s="80">
        <v>9966.9496581594249</v>
      </c>
      <c r="F236" s="80">
        <v>9622.4634464073642</v>
      </c>
      <c r="G236" s="1004">
        <v>3.580020996397526</v>
      </c>
      <c r="H236" s="81">
        <v>295.25535353535361</v>
      </c>
      <c r="I236" s="81">
        <v>2.3460255671687182</v>
      </c>
      <c r="J236" s="81">
        <v>5.9957173447537473</v>
      </c>
      <c r="K236" s="81">
        <v>50.151975683890583</v>
      </c>
      <c r="L236" s="1005">
        <v>-4.7246400622903835</v>
      </c>
    </row>
    <row r="237" spans="1:12" ht="15.75" thickBot="1">
      <c r="A237" s="41" t="s">
        <v>112</v>
      </c>
      <c r="B237" s="42" t="s">
        <v>23</v>
      </c>
      <c r="C237" s="82">
        <v>11303.111547544795</v>
      </c>
      <c r="D237" s="82">
        <v>10983.75829083516</v>
      </c>
      <c r="E237" s="83">
        <v>11529.173778495691</v>
      </c>
      <c r="F237" s="83">
        <v>11203.433456651863</v>
      </c>
      <c r="G237" s="1006">
        <v>2.9075044101808385</v>
      </c>
      <c r="H237" s="84">
        <v>312.74300518134714</v>
      </c>
      <c r="I237" s="84">
        <v>2.6650167048924511</v>
      </c>
      <c r="J237" s="84">
        <v>13.529411764705882</v>
      </c>
      <c r="K237" s="84">
        <v>19.55420466058764</v>
      </c>
      <c r="L237" s="1007">
        <v>-0.42229357678015944</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12222.613594686578</v>
      </c>
      <c r="D249" s="85" t="s">
        <v>254</v>
      </c>
      <c r="E249" s="86">
        <v>12467.065866580309</v>
      </c>
      <c r="F249" s="86" t="s">
        <v>254</v>
      </c>
      <c r="G249" s="1008">
        <v>6.164684535352384</v>
      </c>
      <c r="H249" s="87">
        <v>428.85555555555561</v>
      </c>
      <c r="I249" s="87">
        <v>12.356541420139889</v>
      </c>
      <c r="J249" s="88">
        <v>50</v>
      </c>
      <c r="K249" s="88">
        <v>1.8237082066869299</v>
      </c>
      <c r="L249" s="1009">
        <v>0.41360244875508489</v>
      </c>
    </row>
    <row r="250" spans="1:12" ht="15">
      <c r="A250" s="46" t="s">
        <v>114</v>
      </c>
      <c r="B250" s="47" t="s">
        <v>26</v>
      </c>
      <c r="C250" s="79">
        <v>12112.928431372549</v>
      </c>
      <c r="D250" s="79" t="s">
        <v>254</v>
      </c>
      <c r="E250" s="80">
        <v>12355.187</v>
      </c>
      <c r="F250" s="80" t="s">
        <v>254</v>
      </c>
      <c r="G250" s="1004">
        <v>5.3063811036078015</v>
      </c>
      <c r="H250" s="81">
        <v>422.1</v>
      </c>
      <c r="I250" s="81">
        <v>11.873840445269019</v>
      </c>
      <c r="J250" s="89">
        <v>27.27272727272727</v>
      </c>
      <c r="K250" s="89">
        <v>1.4184397163120568</v>
      </c>
      <c r="L250" s="1010">
        <v>0.12584277154119894</v>
      </c>
    </row>
    <row r="251" spans="1:12" ht="15">
      <c r="A251" s="46" t="s">
        <v>114</v>
      </c>
      <c r="B251" s="47" t="s">
        <v>27</v>
      </c>
      <c r="C251" s="79" t="s">
        <v>254</v>
      </c>
      <c r="D251" s="79" t="s">
        <v>254</v>
      </c>
      <c r="E251" s="80" t="s">
        <v>254</v>
      </c>
      <c r="F251" s="80" t="s">
        <v>254</v>
      </c>
      <c r="G251" s="1004" t="s">
        <v>100</v>
      </c>
      <c r="H251" s="81" t="s">
        <v>254</v>
      </c>
      <c r="I251" s="81" t="s">
        <v>100</v>
      </c>
      <c r="J251" s="89" t="s">
        <v>100</v>
      </c>
      <c r="K251" s="89">
        <v>0.40526849037487339</v>
      </c>
      <c r="L251" s="1010" t="s">
        <v>100</v>
      </c>
    </row>
    <row r="252" spans="1:12" ht="14.25">
      <c r="A252" s="44" t="s">
        <v>114</v>
      </c>
      <c r="B252" s="48" t="s">
        <v>28</v>
      </c>
      <c r="C252" s="90">
        <v>11636.476769639858</v>
      </c>
      <c r="D252" s="90">
        <v>11014.791138003453</v>
      </c>
      <c r="E252" s="91">
        <v>11869.206305032654</v>
      </c>
      <c r="F252" s="91">
        <v>11235.086960763521</v>
      </c>
      <c r="G252" s="1011">
        <v>5.6440982298016769</v>
      </c>
      <c r="H252" s="92">
        <v>394.35757575757572</v>
      </c>
      <c r="I252" s="92">
        <v>0.36139990649294523</v>
      </c>
      <c r="J252" s="93">
        <v>37.5</v>
      </c>
      <c r="K252" s="93">
        <v>6.6869300911854097</v>
      </c>
      <c r="L252" s="1012">
        <v>1.0465070594580297</v>
      </c>
    </row>
    <row r="253" spans="1:12" ht="15">
      <c r="A253" s="46" t="s">
        <v>114</v>
      </c>
      <c r="B253" s="47" t="s">
        <v>29</v>
      </c>
      <c r="C253" s="79">
        <v>11616.271568627451</v>
      </c>
      <c r="D253" s="79">
        <v>11025.040196078431</v>
      </c>
      <c r="E253" s="80">
        <v>11848.597</v>
      </c>
      <c r="F253" s="80">
        <v>11245.540999999999</v>
      </c>
      <c r="G253" s="1004">
        <v>5.3626232833084737</v>
      </c>
      <c r="H253" s="81">
        <v>384.6</v>
      </c>
      <c r="I253" s="81">
        <v>1.2904924940742781</v>
      </c>
      <c r="J253" s="89">
        <v>43.333333333333336</v>
      </c>
      <c r="K253" s="89">
        <v>4.3566362715298883</v>
      </c>
      <c r="L253" s="1010">
        <v>0.83137187670027624</v>
      </c>
    </row>
    <row r="254" spans="1:12" ht="15">
      <c r="A254" s="46" t="s">
        <v>114</v>
      </c>
      <c r="B254" s="47" t="s">
        <v>30</v>
      </c>
      <c r="C254" s="79" t="s">
        <v>254</v>
      </c>
      <c r="D254" s="79" t="s">
        <v>254</v>
      </c>
      <c r="E254" s="80" t="s">
        <v>254</v>
      </c>
      <c r="F254" s="80" t="s">
        <v>254</v>
      </c>
      <c r="G254" s="1004" t="s">
        <v>100</v>
      </c>
      <c r="H254" s="81" t="s">
        <v>254</v>
      </c>
      <c r="I254" s="81" t="s">
        <v>100</v>
      </c>
      <c r="J254" s="89" t="s">
        <v>100</v>
      </c>
      <c r="K254" s="89">
        <v>2.3302938196555218</v>
      </c>
      <c r="L254" s="1010" t="s">
        <v>100</v>
      </c>
    </row>
    <row r="255" spans="1:12" ht="14.25">
      <c r="A255" s="44" t="s">
        <v>114</v>
      </c>
      <c r="B255" s="48" t="s">
        <v>31</v>
      </c>
      <c r="C255" s="90">
        <v>10974.881285419504</v>
      </c>
      <c r="D255" s="90">
        <v>10719.491689303764</v>
      </c>
      <c r="E255" s="91">
        <v>11194.378911127895</v>
      </c>
      <c r="F255" s="91">
        <v>10933.88152308984</v>
      </c>
      <c r="G255" s="1011">
        <v>2.3824786054974565</v>
      </c>
      <c r="H255" s="92">
        <v>351.49115044247787</v>
      </c>
      <c r="I255" s="92">
        <v>-1.6175020453780355</v>
      </c>
      <c r="J255" s="93">
        <v>13</v>
      </c>
      <c r="K255" s="93">
        <v>11.448834853090172</v>
      </c>
      <c r="L255" s="1012">
        <v>-0.30204646300853533</v>
      </c>
    </row>
    <row r="256" spans="1:12" ht="15">
      <c r="A256" s="46" t="s">
        <v>114</v>
      </c>
      <c r="B256" s="47" t="s">
        <v>32</v>
      </c>
      <c r="C256" s="79">
        <v>10954.950980392156</v>
      </c>
      <c r="D256" s="79">
        <v>10783.86862745098</v>
      </c>
      <c r="E256" s="80">
        <v>11174.05</v>
      </c>
      <c r="F256" s="80">
        <v>10999.546</v>
      </c>
      <c r="G256" s="1004">
        <v>1.586465477756982</v>
      </c>
      <c r="H256" s="81">
        <v>342</v>
      </c>
      <c r="I256" s="81">
        <v>-0.34965034965034636</v>
      </c>
      <c r="J256" s="89">
        <v>13.846153846153847</v>
      </c>
      <c r="K256" s="89">
        <v>7.4974670719351568</v>
      </c>
      <c r="L256" s="1010">
        <v>-0.14060578352900244</v>
      </c>
    </row>
    <row r="257" spans="1:12" ht="15.75" thickBot="1">
      <c r="A257" s="49" t="s">
        <v>114</v>
      </c>
      <c r="B257" s="50" t="s">
        <v>33</v>
      </c>
      <c r="C257" s="94">
        <v>11009.88725490196</v>
      </c>
      <c r="D257" s="94">
        <v>10612.46862745098</v>
      </c>
      <c r="E257" s="95">
        <v>11230.084999999999</v>
      </c>
      <c r="F257" s="95">
        <v>10824.718000000001</v>
      </c>
      <c r="G257" s="1013">
        <v>3.7448273479272007</v>
      </c>
      <c r="H257" s="89">
        <v>369.5</v>
      </c>
      <c r="I257" s="89">
        <v>-3.6254564423578453</v>
      </c>
      <c r="J257" s="89">
        <v>11.428571428571429</v>
      </c>
      <c r="K257" s="89">
        <v>3.9513677811550152</v>
      </c>
      <c r="L257" s="1010">
        <v>-0.16144067947953245</v>
      </c>
    </row>
    <row r="258" spans="1:12" ht="15.75" thickBot="1">
      <c r="A258" s="51"/>
      <c r="B258" s="52"/>
      <c r="C258" s="96"/>
      <c r="D258" s="96"/>
      <c r="E258" s="96"/>
      <c r="F258" s="96"/>
      <c r="G258" s="1014"/>
      <c r="H258" s="97"/>
      <c r="I258" s="97"/>
      <c r="J258" s="97"/>
      <c r="K258" s="97"/>
      <c r="L258" s="1015"/>
    </row>
    <row r="259" spans="1:12" ht="15">
      <c r="A259" s="46" t="s">
        <v>115</v>
      </c>
      <c r="B259" s="53" t="s">
        <v>30</v>
      </c>
      <c r="C259" s="98">
        <v>11221.327450980392</v>
      </c>
      <c r="D259" s="98">
        <v>11246.674509803921</v>
      </c>
      <c r="E259" s="99">
        <v>11445.754000000001</v>
      </c>
      <c r="F259" s="99">
        <v>11471.608</v>
      </c>
      <c r="G259" s="1016">
        <v>-0.22537380984426386</v>
      </c>
      <c r="H259" s="100">
        <v>415.2</v>
      </c>
      <c r="I259" s="100">
        <v>-9.0271691498685342</v>
      </c>
      <c r="J259" s="100">
        <v>92</v>
      </c>
      <c r="K259" s="100">
        <v>4.86322188449848</v>
      </c>
      <c r="L259" s="1017">
        <v>1.9255015554738031</v>
      </c>
    </row>
    <row r="260" spans="1:12" ht="15.75" thickBot="1">
      <c r="A260" s="49" t="s">
        <v>115</v>
      </c>
      <c r="B260" s="50" t="s">
        <v>33</v>
      </c>
      <c r="C260" s="94">
        <v>11132.33725490196</v>
      </c>
      <c r="D260" s="94">
        <v>10883.969607843137</v>
      </c>
      <c r="E260" s="95">
        <v>11354.984</v>
      </c>
      <c r="F260" s="95">
        <v>11101.648999999999</v>
      </c>
      <c r="G260" s="1013">
        <v>2.2819582928626274</v>
      </c>
      <c r="H260" s="89">
        <v>390</v>
      </c>
      <c r="I260" s="89">
        <v>-4.9475993175725108</v>
      </c>
      <c r="J260" s="89">
        <v>86.206896551724128</v>
      </c>
      <c r="K260" s="89">
        <v>5.4711246200607899</v>
      </c>
      <c r="L260" s="1010">
        <v>2.0633690383921652</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10015.537628439419</v>
      </c>
      <c r="D273" s="85">
        <v>9403.9145006839954</v>
      </c>
      <c r="E273" s="86">
        <v>10215.848381008207</v>
      </c>
      <c r="F273" s="86">
        <v>9591.9927906976754</v>
      </c>
      <c r="G273" s="1008">
        <v>6.5039205504360629</v>
      </c>
      <c r="H273" s="87">
        <v>355.45</v>
      </c>
      <c r="I273" s="87">
        <v>2.1072718319107038</v>
      </c>
      <c r="J273" s="88">
        <v>14.285714285714285</v>
      </c>
      <c r="K273" s="88">
        <v>2.43161094224924</v>
      </c>
      <c r="L273" s="1009">
        <v>-3.60741341314883E-2</v>
      </c>
    </row>
    <row r="274" spans="1:12" ht="15">
      <c r="A274" s="46" t="s">
        <v>24</v>
      </c>
      <c r="B274" s="47" t="s">
        <v>29</v>
      </c>
      <c r="C274" s="79">
        <v>9677.5539215686276</v>
      </c>
      <c r="D274" s="79" t="s">
        <v>254</v>
      </c>
      <c r="E274" s="80">
        <v>9871.1049999999996</v>
      </c>
      <c r="F274" s="80" t="s">
        <v>254</v>
      </c>
      <c r="G274" s="1004" t="s">
        <v>100</v>
      </c>
      <c r="H274" s="81">
        <v>296.7</v>
      </c>
      <c r="I274" s="81" t="s">
        <v>100</v>
      </c>
      <c r="J274" s="89" t="s">
        <v>100</v>
      </c>
      <c r="K274" s="89">
        <v>0.303951367781155</v>
      </c>
      <c r="L274" s="1010" t="s">
        <v>100</v>
      </c>
    </row>
    <row r="275" spans="1:12" ht="15">
      <c r="A275" s="46" t="s">
        <v>24</v>
      </c>
      <c r="B275" s="47" t="s">
        <v>30</v>
      </c>
      <c r="C275" s="79">
        <v>10094.23137254902</v>
      </c>
      <c r="D275" s="79">
        <v>9108.6941176470591</v>
      </c>
      <c r="E275" s="80">
        <v>10296.116</v>
      </c>
      <c r="F275" s="80">
        <v>9290.8680000000004</v>
      </c>
      <c r="G275" s="1004">
        <v>10.819742568724468</v>
      </c>
      <c r="H275" s="81">
        <v>348.8</v>
      </c>
      <c r="I275" s="81">
        <v>2.5882352941176507</v>
      </c>
      <c r="J275" s="89">
        <v>-20</v>
      </c>
      <c r="K275" s="89">
        <v>0.81053698074974678</v>
      </c>
      <c r="L275" s="1010">
        <v>-0.36455115086012391</v>
      </c>
    </row>
    <row r="276" spans="1:12" ht="15">
      <c r="A276" s="46" t="s">
        <v>24</v>
      </c>
      <c r="B276" s="47" t="s">
        <v>35</v>
      </c>
      <c r="C276" s="79">
        <v>10032.290196078431</v>
      </c>
      <c r="D276" s="79" t="s">
        <v>254</v>
      </c>
      <c r="E276" s="80">
        <v>10232.936</v>
      </c>
      <c r="F276" s="80" t="s">
        <v>254</v>
      </c>
      <c r="G276" s="1004" t="s">
        <v>100</v>
      </c>
      <c r="H276" s="81">
        <v>373.1</v>
      </c>
      <c r="I276" s="81" t="s">
        <v>100</v>
      </c>
      <c r="J276" s="89" t="s">
        <v>100</v>
      </c>
      <c r="K276" s="89">
        <v>1.3171225937183384</v>
      </c>
      <c r="L276" s="1010" t="s">
        <v>100</v>
      </c>
    </row>
    <row r="277" spans="1:12" ht="14.25">
      <c r="A277" s="44" t="s">
        <v>24</v>
      </c>
      <c r="B277" s="48" t="s">
        <v>31</v>
      </c>
      <c r="C277" s="90">
        <v>10154.748826643177</v>
      </c>
      <c r="D277" s="90">
        <v>10086.191741476663</v>
      </c>
      <c r="E277" s="91">
        <v>10357.843803176042</v>
      </c>
      <c r="F277" s="91">
        <v>10287.915576306197</v>
      </c>
      <c r="G277" s="1011">
        <v>0.67971229304110992</v>
      </c>
      <c r="H277" s="92">
        <v>306.96991643454044</v>
      </c>
      <c r="I277" s="92">
        <v>-3.3952717130165113</v>
      </c>
      <c r="J277" s="93">
        <v>38.610038610038607</v>
      </c>
      <c r="K277" s="93">
        <v>36.372847011144884</v>
      </c>
      <c r="L277" s="1012">
        <v>5.9380644024492284</v>
      </c>
    </row>
    <row r="278" spans="1:12" ht="15">
      <c r="A278" s="46" t="s">
        <v>24</v>
      </c>
      <c r="B278" s="47" t="s">
        <v>32</v>
      </c>
      <c r="C278" s="79">
        <v>10355.11568627451</v>
      </c>
      <c r="D278" s="79">
        <v>10139.672549019608</v>
      </c>
      <c r="E278" s="80">
        <v>10562.218000000001</v>
      </c>
      <c r="F278" s="80">
        <v>10342.466</v>
      </c>
      <c r="G278" s="1004">
        <v>2.1247543864297005</v>
      </c>
      <c r="H278" s="81">
        <v>285.10000000000002</v>
      </c>
      <c r="I278" s="81">
        <v>-2.8950953678474112</v>
      </c>
      <c r="J278" s="89">
        <v>118.18181818181819</v>
      </c>
      <c r="K278" s="89">
        <v>19.45288753799392</v>
      </c>
      <c r="L278" s="1010">
        <v>9.1121119798270573</v>
      </c>
    </row>
    <row r="279" spans="1:12" ht="15">
      <c r="A279" s="46" t="s">
        <v>24</v>
      </c>
      <c r="B279" s="47" t="s">
        <v>33</v>
      </c>
      <c r="C279" s="79">
        <v>9886.0843137254906</v>
      </c>
      <c r="D279" s="79">
        <v>10119.418627450981</v>
      </c>
      <c r="E279" s="80">
        <v>10083.806</v>
      </c>
      <c r="F279" s="80">
        <v>10321.807000000001</v>
      </c>
      <c r="G279" s="1004">
        <v>-2.3058075005665208</v>
      </c>
      <c r="H279" s="81">
        <v>327.9</v>
      </c>
      <c r="I279" s="81">
        <v>0.15271838729383019</v>
      </c>
      <c r="J279" s="89">
        <v>1.4925373134328357</v>
      </c>
      <c r="K279" s="89">
        <v>13.779128672745694</v>
      </c>
      <c r="L279" s="1010">
        <v>-1.9670522908265742</v>
      </c>
    </row>
    <row r="280" spans="1:12" ht="15">
      <c r="A280" s="46" t="s">
        <v>24</v>
      </c>
      <c r="B280" s="47" t="s">
        <v>36</v>
      </c>
      <c r="C280" s="79">
        <v>10247.818627450979</v>
      </c>
      <c r="D280" s="79" t="s">
        <v>254</v>
      </c>
      <c r="E280" s="80">
        <v>10452.775</v>
      </c>
      <c r="F280" s="80" t="s">
        <v>254</v>
      </c>
      <c r="G280" s="1004" t="s">
        <v>100</v>
      </c>
      <c r="H280" s="81">
        <v>350.6</v>
      </c>
      <c r="I280" s="81" t="s">
        <v>100</v>
      </c>
      <c r="J280" s="89" t="s">
        <v>100</v>
      </c>
      <c r="K280" s="89">
        <v>3.1408308004052685</v>
      </c>
      <c r="L280" s="1010" t="s">
        <v>100</v>
      </c>
    </row>
    <row r="281" spans="1:12" ht="14.25">
      <c r="A281" s="44" t="s">
        <v>24</v>
      </c>
      <c r="B281" s="48" t="s">
        <v>37</v>
      </c>
      <c r="C281" s="90">
        <v>8155.4225032536733</v>
      </c>
      <c r="D281" s="90">
        <v>8248.3636137806952</v>
      </c>
      <c r="E281" s="91">
        <v>8318.5309533187465</v>
      </c>
      <c r="F281" s="91">
        <v>8413.3308860563084</v>
      </c>
      <c r="G281" s="1011">
        <v>-1.1267824125956698</v>
      </c>
      <c r="H281" s="92">
        <v>244.80714285714288</v>
      </c>
      <c r="I281" s="92">
        <v>1.4745758257152768</v>
      </c>
      <c r="J281" s="93">
        <v>-40.106951871657756</v>
      </c>
      <c r="K281" s="93">
        <v>11.347517730496454</v>
      </c>
      <c r="L281" s="1012">
        <v>-10.626630330608132</v>
      </c>
    </row>
    <row r="282" spans="1:12" ht="15">
      <c r="A282" s="46" t="s">
        <v>24</v>
      </c>
      <c r="B282" s="47" t="s">
        <v>102</v>
      </c>
      <c r="C282" s="101">
        <v>7711.3872549019607</v>
      </c>
      <c r="D282" s="101">
        <v>8187.1774509803927</v>
      </c>
      <c r="E282" s="102">
        <v>7865.6149999999998</v>
      </c>
      <c r="F282" s="102">
        <v>8350.9210000000003</v>
      </c>
      <c r="G282" s="1018">
        <v>-5.8114069094893903</v>
      </c>
      <c r="H282" s="103">
        <v>226</v>
      </c>
      <c r="I282" s="103">
        <v>-2.7120103314679342</v>
      </c>
      <c r="J282" s="104">
        <v>-52.631578947368418</v>
      </c>
      <c r="K282" s="104">
        <v>6.3829787234042552</v>
      </c>
      <c r="L282" s="1019">
        <v>-9.2456934270070246</v>
      </c>
    </row>
    <row r="283" spans="1:12" ht="15">
      <c r="A283" s="46" t="s">
        <v>24</v>
      </c>
      <c r="B283" s="47" t="s">
        <v>38</v>
      </c>
      <c r="C283" s="79">
        <v>8438.6186274509801</v>
      </c>
      <c r="D283" s="79">
        <v>8184.0892156862747</v>
      </c>
      <c r="E283" s="80">
        <v>8607.3909999999996</v>
      </c>
      <c r="F283" s="80">
        <v>8347.7710000000006</v>
      </c>
      <c r="G283" s="1004">
        <v>3.1100517731020525</v>
      </c>
      <c r="H283" s="81">
        <v>261.39999999999998</v>
      </c>
      <c r="I283" s="81">
        <v>3.0350808040993256</v>
      </c>
      <c r="J283" s="89">
        <v>-10</v>
      </c>
      <c r="K283" s="89">
        <v>3.6474164133738598</v>
      </c>
      <c r="L283" s="1010">
        <v>-1.052936113065623</v>
      </c>
    </row>
    <row r="284" spans="1:12" ht="15.75" thickBot="1">
      <c r="A284" s="46" t="s">
        <v>24</v>
      </c>
      <c r="B284" s="47" t="s">
        <v>39</v>
      </c>
      <c r="C284" s="79" t="s">
        <v>254</v>
      </c>
      <c r="D284" s="79" t="s">
        <v>254</v>
      </c>
      <c r="E284" s="80" t="s">
        <v>254</v>
      </c>
      <c r="F284" s="80" t="s">
        <v>254</v>
      </c>
      <c r="G284" s="1004" t="s">
        <v>100</v>
      </c>
      <c r="H284" s="81" t="s">
        <v>254</v>
      </c>
      <c r="I284" s="81" t="s">
        <v>100</v>
      </c>
      <c r="J284" s="89" t="s">
        <v>100</v>
      </c>
      <c r="K284" s="89">
        <v>1.3171225937183384</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12092.882604612727</v>
      </c>
      <c r="D286" s="90">
        <v>11212.310967678843</v>
      </c>
      <c r="E286" s="91">
        <v>12334.740256704981</v>
      </c>
      <c r="F286" s="91">
        <v>11436.55718703242</v>
      </c>
      <c r="G286" s="1011">
        <v>7.8536141164142013</v>
      </c>
      <c r="H286" s="92">
        <v>348.00666666666672</v>
      </c>
      <c r="I286" s="92">
        <v>-4.5415856233271681</v>
      </c>
      <c r="J286" s="93">
        <v>36.363636363636367</v>
      </c>
      <c r="K286" s="93">
        <v>1.5197568389057752</v>
      </c>
      <c r="L286" s="1012">
        <v>0.22715989413491733</v>
      </c>
    </row>
    <row r="287" spans="1:12" ht="15">
      <c r="A287" s="46" t="s">
        <v>117</v>
      </c>
      <c r="B287" s="47" t="s">
        <v>26</v>
      </c>
      <c r="C287" s="79" t="s">
        <v>254</v>
      </c>
      <c r="D287" s="79">
        <v>11416.926470588234</v>
      </c>
      <c r="E287" s="80">
        <v>12012.54</v>
      </c>
      <c r="F287" s="80">
        <v>11645.264999999999</v>
      </c>
      <c r="G287" s="1004">
        <v>3.1538569538778338</v>
      </c>
      <c r="H287" s="81">
        <v>296.7</v>
      </c>
      <c r="I287" s="81">
        <v>-14.888123924268513</v>
      </c>
      <c r="J287" s="89">
        <v>-57.142857142857139</v>
      </c>
      <c r="K287" s="89">
        <v>0.303951367781155</v>
      </c>
      <c r="L287" s="1010">
        <v>-0.51861032434575449</v>
      </c>
    </row>
    <row r="288" spans="1:12" ht="15">
      <c r="A288" s="46" t="s">
        <v>117</v>
      </c>
      <c r="B288" s="47" t="s">
        <v>27</v>
      </c>
      <c r="C288" s="79">
        <v>12387.554901960784</v>
      </c>
      <c r="D288" s="79">
        <v>10894.309803921569</v>
      </c>
      <c r="E288" s="80">
        <v>12635.306</v>
      </c>
      <c r="F288" s="80">
        <v>11112.196</v>
      </c>
      <c r="G288" s="1004">
        <v>13.706651682529722</v>
      </c>
      <c r="H288" s="81">
        <v>349</v>
      </c>
      <c r="I288" s="81">
        <v>-11.082802547770701</v>
      </c>
      <c r="J288" s="89">
        <v>150</v>
      </c>
      <c r="K288" s="89">
        <v>1.0131712259371835</v>
      </c>
      <c r="L288" s="1010">
        <v>0.54313597329323515</v>
      </c>
    </row>
    <row r="289" spans="1:12" ht="15">
      <c r="A289" s="46" t="s">
        <v>117</v>
      </c>
      <c r="B289" s="47" t="s">
        <v>34</v>
      </c>
      <c r="C289" s="79" t="s">
        <v>254</v>
      </c>
      <c r="D289" s="79" t="s">
        <v>100</v>
      </c>
      <c r="E289" s="80" t="s">
        <v>254</v>
      </c>
      <c r="F289" s="80" t="s">
        <v>100</v>
      </c>
      <c r="G289" s="1004"/>
      <c r="H289" s="81" t="s">
        <v>254</v>
      </c>
      <c r="I289" s="81" t="s">
        <v>100</v>
      </c>
      <c r="J289" s="89" t="s">
        <v>100</v>
      </c>
      <c r="K289" s="89">
        <v>0.2026342451874367</v>
      </c>
      <c r="L289" s="1010" t="s">
        <v>100</v>
      </c>
    </row>
    <row r="290" spans="1:12" ht="14.25">
      <c r="A290" s="44" t="s">
        <v>117</v>
      </c>
      <c r="B290" s="48" t="s">
        <v>28</v>
      </c>
      <c r="C290" s="90">
        <v>11624.706232742998</v>
      </c>
      <c r="D290" s="90">
        <v>11061.372588333576</v>
      </c>
      <c r="E290" s="91">
        <v>11857.200357397858</v>
      </c>
      <c r="F290" s="91">
        <v>11282.600040100247</v>
      </c>
      <c r="G290" s="1011">
        <v>5.0928005535548992</v>
      </c>
      <c r="H290" s="92">
        <v>331.71710526315786</v>
      </c>
      <c r="I290" s="92">
        <v>3.9279106658179881</v>
      </c>
      <c r="J290" s="93">
        <v>52</v>
      </c>
      <c r="K290" s="93">
        <v>7.700101317122594</v>
      </c>
      <c r="L290" s="1012">
        <v>1.8246606590732402</v>
      </c>
    </row>
    <row r="291" spans="1:12" ht="15">
      <c r="A291" s="46" t="s">
        <v>117</v>
      </c>
      <c r="B291" s="47" t="s">
        <v>29</v>
      </c>
      <c r="C291" s="79">
        <v>11274.239215686275</v>
      </c>
      <c r="D291" s="79">
        <v>11505.279411764706</v>
      </c>
      <c r="E291" s="80">
        <v>11499.724</v>
      </c>
      <c r="F291" s="80">
        <v>11735.385</v>
      </c>
      <c r="G291" s="1004">
        <v>-2.0081232954862585</v>
      </c>
      <c r="H291" s="81">
        <v>340</v>
      </c>
      <c r="I291" s="81">
        <v>19.718309859154928</v>
      </c>
      <c r="J291" s="89">
        <v>140</v>
      </c>
      <c r="K291" s="89">
        <v>1.21580547112462</v>
      </c>
      <c r="L291" s="1010">
        <v>0.62826140531968466</v>
      </c>
    </row>
    <row r="292" spans="1:12" ht="15">
      <c r="A292" s="46" t="s">
        <v>117</v>
      </c>
      <c r="B292" s="47" t="s">
        <v>30</v>
      </c>
      <c r="C292" s="79">
        <v>11665.981372549018</v>
      </c>
      <c r="D292" s="79">
        <v>10993.465686274509</v>
      </c>
      <c r="E292" s="80">
        <v>11899.300999999999</v>
      </c>
      <c r="F292" s="80">
        <v>11213.334999999999</v>
      </c>
      <c r="G292" s="1004">
        <v>6.1174128838565904</v>
      </c>
      <c r="H292" s="81">
        <v>327.2</v>
      </c>
      <c r="I292" s="81">
        <v>2.5705329153604977</v>
      </c>
      <c r="J292" s="89">
        <v>39.024390243902438</v>
      </c>
      <c r="K292" s="89">
        <v>5.7750759878419453</v>
      </c>
      <c r="L292" s="1010">
        <v>0.95721464824147517</v>
      </c>
    </row>
    <row r="293" spans="1:12" ht="15">
      <c r="A293" s="46" t="s">
        <v>117</v>
      </c>
      <c r="B293" s="47" t="s">
        <v>35</v>
      </c>
      <c r="C293" s="79">
        <v>11890.885294117646</v>
      </c>
      <c r="D293" s="79">
        <v>11237.999019607843</v>
      </c>
      <c r="E293" s="80">
        <v>12128.703</v>
      </c>
      <c r="F293" s="80">
        <v>11462.759</v>
      </c>
      <c r="G293" s="1004">
        <v>5.8096309972145406</v>
      </c>
      <c r="H293" s="81">
        <v>354.3</v>
      </c>
      <c r="I293" s="81">
        <v>-2.9315068493150656</v>
      </c>
      <c r="J293" s="89">
        <v>75</v>
      </c>
      <c r="K293" s="89">
        <v>0.70921985815602839</v>
      </c>
      <c r="L293" s="1010">
        <v>0.2391846055120801</v>
      </c>
    </row>
    <row r="294" spans="1:12" ht="14.25">
      <c r="A294" s="44" t="s">
        <v>117</v>
      </c>
      <c r="B294" s="48" t="s">
        <v>31</v>
      </c>
      <c r="C294" s="90">
        <v>10894.491202347963</v>
      </c>
      <c r="D294" s="90">
        <v>10916.026662229944</v>
      </c>
      <c r="E294" s="91">
        <v>11112.381026394922</v>
      </c>
      <c r="F294" s="91">
        <v>11134.347195474544</v>
      </c>
      <c r="G294" s="1011">
        <v>-0.1972829542135163</v>
      </c>
      <c r="H294" s="92">
        <v>293.41960784313727</v>
      </c>
      <c r="I294" s="92">
        <v>0.52090786341250694</v>
      </c>
      <c r="J294" s="93">
        <v>-6.4220183486238538</v>
      </c>
      <c r="K294" s="93">
        <v>10.334346504559271</v>
      </c>
      <c r="L294" s="1012">
        <v>-2.4741141299883207</v>
      </c>
    </row>
    <row r="295" spans="1:12" ht="15">
      <c r="A295" s="46" t="s">
        <v>117</v>
      </c>
      <c r="B295" s="47" t="s">
        <v>32</v>
      </c>
      <c r="C295" s="79" t="s">
        <v>254</v>
      </c>
      <c r="D295" s="79">
        <v>9964.2862745098046</v>
      </c>
      <c r="E295" s="80" t="s">
        <v>254</v>
      </c>
      <c r="F295" s="80">
        <v>10163.572</v>
      </c>
      <c r="G295" s="1451" t="s">
        <v>100</v>
      </c>
      <c r="H295" s="81" t="s">
        <v>254</v>
      </c>
      <c r="I295" s="81" t="s">
        <v>100</v>
      </c>
      <c r="J295" s="89" t="s">
        <v>100</v>
      </c>
      <c r="K295" s="89">
        <v>1.7223910840932117</v>
      </c>
      <c r="L295" s="1010" t="s">
        <v>100</v>
      </c>
    </row>
    <row r="296" spans="1:12" ht="15">
      <c r="A296" s="46" t="s">
        <v>117</v>
      </c>
      <c r="B296" s="47" t="s">
        <v>33</v>
      </c>
      <c r="C296" s="79">
        <v>10683.162745098038</v>
      </c>
      <c r="D296" s="79">
        <v>10780.595098039215</v>
      </c>
      <c r="E296" s="80">
        <v>10896.825999999999</v>
      </c>
      <c r="F296" s="80">
        <v>10996.207</v>
      </c>
      <c r="G296" s="1004">
        <v>-0.90377527451057649</v>
      </c>
      <c r="H296" s="81">
        <v>300.3</v>
      </c>
      <c r="I296" s="81">
        <v>1.934826883910383</v>
      </c>
      <c r="J296" s="81">
        <v>-17.391304347826086</v>
      </c>
      <c r="K296" s="81">
        <v>5.7750759878419453</v>
      </c>
      <c r="L296" s="1005">
        <v>-2.3330321202661635</v>
      </c>
    </row>
    <row r="297" spans="1:12" ht="15.75" thickBot="1">
      <c r="A297" s="56" t="s">
        <v>117</v>
      </c>
      <c r="B297" s="57" t="s">
        <v>36</v>
      </c>
      <c r="C297" s="82">
        <v>11637.179411764706</v>
      </c>
      <c r="D297" s="82">
        <v>11806.657843137255</v>
      </c>
      <c r="E297" s="83">
        <v>11869.923000000001</v>
      </c>
      <c r="F297" s="83">
        <v>12042.790999999999</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3" sqref="A3"/>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05" t="s">
        <v>437</v>
      </c>
      <c r="B1" s="1305"/>
      <c r="C1" s="1305"/>
      <c r="D1" s="1305"/>
      <c r="E1" s="1305"/>
      <c r="F1" s="1305"/>
      <c r="G1" s="1305"/>
      <c r="H1" s="1305"/>
    </row>
    <row r="2" spans="1:18" ht="40.5">
      <c r="A2" s="839" t="s">
        <v>127</v>
      </c>
      <c r="B2" s="3" t="s">
        <v>9</v>
      </c>
      <c r="C2" s="3"/>
      <c r="D2" s="840" t="s">
        <v>128</v>
      </c>
      <c r="E2" s="1306" t="s">
        <v>129</v>
      </c>
      <c r="F2" s="1307"/>
      <c r="G2" s="1308"/>
      <c r="H2" s="841" t="s">
        <v>130</v>
      </c>
    </row>
    <row r="3" spans="1:18" ht="41.25" thickBot="1">
      <c r="A3" s="614"/>
      <c r="B3" s="1227" t="s">
        <v>472</v>
      </c>
      <c r="C3" s="1227" t="s">
        <v>468</v>
      </c>
      <c r="D3" s="1228" t="s">
        <v>70</v>
      </c>
      <c r="E3" s="895" t="s">
        <v>472</v>
      </c>
      <c r="F3" s="1229" t="s">
        <v>468</v>
      </c>
      <c r="G3" s="855" t="s">
        <v>131</v>
      </c>
      <c r="H3" s="856" t="s">
        <v>132</v>
      </c>
    </row>
    <row r="4" spans="1:18" ht="15.75">
      <c r="A4" s="656" t="s">
        <v>8</v>
      </c>
      <c r="B4" s="842"/>
      <c r="C4" s="842"/>
      <c r="D4" s="843"/>
      <c r="E4" s="844"/>
      <c r="F4" s="844"/>
      <c r="G4" s="845"/>
      <c r="H4" s="846"/>
    </row>
    <row r="5" spans="1:18" ht="15">
      <c r="A5" s="437" t="s">
        <v>308</v>
      </c>
      <c r="B5" s="128">
        <v>12570.466352318796</v>
      </c>
      <c r="C5" s="128">
        <v>12493.974399969582</v>
      </c>
      <c r="D5" s="818">
        <v>0.61223074340059291</v>
      </c>
      <c r="E5" s="857">
        <v>100</v>
      </c>
      <c r="F5" s="858">
        <v>100</v>
      </c>
      <c r="G5" s="644" t="s">
        <v>100</v>
      </c>
      <c r="H5" s="647">
        <v>11.445211852275987</v>
      </c>
    </row>
    <row r="6" spans="1:18">
      <c r="A6" s="633" t="s">
        <v>133</v>
      </c>
      <c r="B6" s="79">
        <v>10273.456</v>
      </c>
      <c r="C6" s="79">
        <v>10710.536</v>
      </c>
      <c r="D6" s="819">
        <v>-4.0808415190425569</v>
      </c>
      <c r="E6" s="859">
        <v>7.3902816912715039</v>
      </c>
      <c r="F6" s="860">
        <v>12.27007586601775</v>
      </c>
      <c r="G6" s="642">
        <v>-39.769877774439408</v>
      </c>
      <c r="H6" s="643">
        <v>-32.876412686839231</v>
      </c>
    </row>
    <row r="7" spans="1:18">
      <c r="A7" s="633" t="s">
        <v>134</v>
      </c>
      <c r="B7" s="79">
        <v>14736.008</v>
      </c>
      <c r="C7" s="79">
        <v>14654.262000000001</v>
      </c>
      <c r="D7" s="819">
        <v>0.55783088906148381</v>
      </c>
      <c r="E7" s="859">
        <v>10.78117348618035</v>
      </c>
      <c r="F7" s="860">
        <v>8.305897509304323</v>
      </c>
      <c r="G7" s="642">
        <v>29.801426927110597</v>
      </c>
      <c r="H7" s="643">
        <v>44.657475226195615</v>
      </c>
    </row>
    <row r="8" spans="1:18" ht="13.5" thickBot="1">
      <c r="A8" s="634" t="s">
        <v>135</v>
      </c>
      <c r="B8" s="82">
        <v>12492.602000000001</v>
      </c>
      <c r="C8" s="82">
        <v>12543.579</v>
      </c>
      <c r="D8" s="820">
        <v>-0.40639916247188262</v>
      </c>
      <c r="E8" s="861">
        <v>81.828544822548139</v>
      </c>
      <c r="F8" s="862">
        <v>79.424026624677921</v>
      </c>
      <c r="G8" s="645">
        <v>3.0274443390195822</v>
      </c>
      <c r="H8" s="648">
        <v>14.819153609606097</v>
      </c>
    </row>
    <row r="9" spans="1:18" ht="15">
      <c r="A9" s="615" t="s">
        <v>309</v>
      </c>
      <c r="B9" s="129">
        <v>10395.151731823324</v>
      </c>
      <c r="C9" s="129">
        <v>10086.141623211162</v>
      </c>
      <c r="D9" s="821">
        <v>3.0637097926628218</v>
      </c>
      <c r="E9" s="863">
        <v>100</v>
      </c>
      <c r="F9" s="864">
        <v>100</v>
      </c>
      <c r="G9" s="646" t="s">
        <v>100</v>
      </c>
      <c r="H9" s="649">
        <v>7.0521735229464939</v>
      </c>
    </row>
    <row r="10" spans="1:18">
      <c r="A10" s="633" t="s">
        <v>133</v>
      </c>
      <c r="B10" s="79" t="s">
        <v>254</v>
      </c>
      <c r="C10" s="79" t="s">
        <v>254</v>
      </c>
      <c r="D10" s="819" t="s">
        <v>100</v>
      </c>
      <c r="E10" s="859">
        <v>0.91669111176298035</v>
      </c>
      <c r="F10" s="860">
        <v>1.7507065631869365</v>
      </c>
      <c r="G10" s="642" t="s">
        <v>100</v>
      </c>
      <c r="H10" s="643" t="s">
        <v>100</v>
      </c>
    </row>
    <row r="11" spans="1:18">
      <c r="A11" s="633" t="s">
        <v>134</v>
      </c>
      <c r="B11" s="79">
        <v>15866.067999999999</v>
      </c>
      <c r="C11" s="79">
        <v>14389.088</v>
      </c>
      <c r="D11" s="819">
        <v>10.264583829079365</v>
      </c>
      <c r="E11" s="859">
        <v>9.4497758035452364</v>
      </c>
      <c r="F11" s="860">
        <v>11.614552958593155</v>
      </c>
      <c r="G11" s="642">
        <v>-18.6384888231646</v>
      </c>
      <c r="H11" s="643">
        <v>-12.900733874082656</v>
      </c>
    </row>
    <row r="12" spans="1:18" ht="13.5" thickBot="1">
      <c r="A12" s="635" t="s">
        <v>135</v>
      </c>
      <c r="B12" s="79">
        <v>9833.2279999999992</v>
      </c>
      <c r="C12" s="79">
        <v>9530.2119999999995</v>
      </c>
      <c r="D12" s="819">
        <v>3.1795305288067004</v>
      </c>
      <c r="E12" s="859">
        <v>89.633533084691777</v>
      </c>
      <c r="F12" s="860">
        <v>86.634740478219925</v>
      </c>
      <c r="G12" s="642">
        <v>3.4614204300938054</v>
      </c>
      <c r="H12" s="643">
        <v>10.757699328129251</v>
      </c>
      <c r="P12"/>
      <c r="Q12"/>
      <c r="R12"/>
    </row>
    <row r="13" spans="1:18" ht="15.75">
      <c r="A13" s="656" t="s">
        <v>136</v>
      </c>
      <c r="B13" s="657"/>
      <c r="C13" s="657"/>
      <c r="D13" s="822"/>
      <c r="E13" s="865"/>
      <c r="F13" s="865"/>
      <c r="G13" s="658"/>
      <c r="H13" s="659"/>
      <c r="P13"/>
      <c r="Q13"/>
      <c r="R13"/>
    </row>
    <row r="14" spans="1:18" ht="15">
      <c r="A14" s="437" t="s">
        <v>308</v>
      </c>
      <c r="B14" s="128">
        <v>12299.263968882244</v>
      </c>
      <c r="C14" s="128">
        <v>12357.259583626597</v>
      </c>
      <c r="D14" s="818">
        <v>-0.46932424096033343</v>
      </c>
      <c r="E14" s="857">
        <v>100</v>
      </c>
      <c r="F14" s="858">
        <v>100</v>
      </c>
      <c r="G14" s="644" t="s">
        <v>100</v>
      </c>
      <c r="H14" s="647">
        <v>29.361404375295812</v>
      </c>
      <c r="P14"/>
      <c r="Q14"/>
      <c r="R14"/>
    </row>
    <row r="15" spans="1:18">
      <c r="A15" s="633" t="s">
        <v>133</v>
      </c>
      <c r="B15" s="79">
        <v>10886.234</v>
      </c>
      <c r="C15" s="79">
        <v>10821.692999999999</v>
      </c>
      <c r="D15" s="819">
        <v>0.59640390833487034</v>
      </c>
      <c r="E15" s="859">
        <v>2.8190524674663529</v>
      </c>
      <c r="F15" s="860">
        <v>2.3337655121318761</v>
      </c>
      <c r="G15" s="642">
        <v>20.794160887705079</v>
      </c>
      <c r="H15" s="643">
        <v>56.261022927689588</v>
      </c>
    </row>
    <row r="16" spans="1:18">
      <c r="A16" s="633" t="s">
        <v>134</v>
      </c>
      <c r="B16" s="79">
        <v>14155.762000000001</v>
      </c>
      <c r="C16" s="79">
        <v>13784.918</v>
      </c>
      <c r="D16" s="819">
        <v>2.6902154949343982</v>
      </c>
      <c r="E16" s="859">
        <v>1.4031626841452163</v>
      </c>
      <c r="F16" s="860">
        <v>1.7307731884505362</v>
      </c>
      <c r="G16" s="642">
        <v>-18.928563632223305</v>
      </c>
      <c r="H16" s="643">
        <v>4.8751486325802631</v>
      </c>
    </row>
    <row r="17" spans="1:13" ht="13.5" thickBot="1">
      <c r="A17" s="634" t="s">
        <v>135</v>
      </c>
      <c r="B17" s="82">
        <v>12313.656000000001</v>
      </c>
      <c r="C17" s="82">
        <v>12368.858</v>
      </c>
      <c r="D17" s="820">
        <v>-0.44629827587962695</v>
      </c>
      <c r="E17" s="861">
        <v>95.777784848388436</v>
      </c>
      <c r="F17" s="862">
        <v>95.935461299417597</v>
      </c>
      <c r="G17" s="645">
        <v>-0.16435679663544628</v>
      </c>
      <c r="H17" s="648">
        <v>29.148790114981963</v>
      </c>
    </row>
    <row r="18" spans="1:13" ht="15">
      <c r="A18" s="615" t="s">
        <v>309</v>
      </c>
      <c r="B18" s="129">
        <v>9722.8670000000002</v>
      </c>
      <c r="C18" s="129">
        <v>9271.4609999999993</v>
      </c>
      <c r="D18" s="821">
        <v>4.8687687949073064</v>
      </c>
      <c r="E18" s="863">
        <v>100</v>
      </c>
      <c r="F18" s="864">
        <v>100</v>
      </c>
      <c r="G18" s="646" t="s">
        <v>100</v>
      </c>
      <c r="H18" s="649">
        <v>26.66919677952777</v>
      </c>
    </row>
    <row r="19" spans="1:13">
      <c r="A19" s="633" t="s">
        <v>133</v>
      </c>
      <c r="B19" s="79" t="s">
        <v>100</v>
      </c>
      <c r="C19" s="79" t="s">
        <v>100</v>
      </c>
      <c r="D19" s="819" t="s">
        <v>100</v>
      </c>
      <c r="E19" s="859" t="s">
        <v>100</v>
      </c>
      <c r="F19" s="860" t="s">
        <v>100</v>
      </c>
      <c r="G19" s="642" t="s">
        <v>100</v>
      </c>
      <c r="H19" s="643" t="s">
        <v>100</v>
      </c>
    </row>
    <row r="20" spans="1:13">
      <c r="A20" s="633" t="s">
        <v>134</v>
      </c>
      <c r="B20" s="79" t="s">
        <v>100</v>
      </c>
      <c r="C20" s="79" t="s">
        <v>100</v>
      </c>
      <c r="D20" s="819" t="s">
        <v>100</v>
      </c>
      <c r="E20" s="859" t="s">
        <v>100</v>
      </c>
      <c r="F20" s="860" t="s">
        <v>100</v>
      </c>
      <c r="G20" s="642" t="s">
        <v>100</v>
      </c>
      <c r="H20" s="643" t="s">
        <v>100</v>
      </c>
    </row>
    <row r="21" spans="1:13" ht="13.5" thickBot="1">
      <c r="A21" s="635" t="s">
        <v>135</v>
      </c>
      <c r="B21" s="79">
        <v>9722.8670000000002</v>
      </c>
      <c r="C21" s="79">
        <v>9271.4609999999993</v>
      </c>
      <c r="D21" s="819">
        <v>4.8687687949073064</v>
      </c>
      <c r="E21" s="859">
        <v>100</v>
      </c>
      <c r="F21" s="860">
        <v>100</v>
      </c>
      <c r="G21" s="642">
        <v>0</v>
      </c>
      <c r="H21" s="643">
        <v>26.66919677952777</v>
      </c>
    </row>
    <row r="22" spans="1:13" ht="15.75">
      <c r="A22" s="656" t="s">
        <v>137</v>
      </c>
      <c r="B22" s="657"/>
      <c r="C22" s="657"/>
      <c r="D22" s="822"/>
      <c r="E22" s="865"/>
      <c r="F22" s="865"/>
      <c r="G22" s="658"/>
      <c r="H22" s="659"/>
    </row>
    <row r="23" spans="1:13" ht="15">
      <c r="A23" s="437" t="s">
        <v>308</v>
      </c>
      <c r="B23" s="128">
        <v>12906.828051905293</v>
      </c>
      <c r="C23" s="1026">
        <v>12499.592792815549</v>
      </c>
      <c r="D23" s="818">
        <v>3.2579882068143293</v>
      </c>
      <c r="E23" s="857">
        <v>100</v>
      </c>
      <c r="F23" s="858">
        <v>100</v>
      </c>
      <c r="G23" s="644" t="s">
        <v>100</v>
      </c>
      <c r="H23" s="647">
        <v>-5.1232116000154351</v>
      </c>
    </row>
    <row r="24" spans="1:13">
      <c r="A24" s="633" t="s">
        <v>133</v>
      </c>
      <c r="B24" s="79">
        <v>10127.392</v>
      </c>
      <c r="C24" s="79">
        <v>10679.698</v>
      </c>
      <c r="D24" s="819">
        <v>-5.1715507311161844</v>
      </c>
      <c r="E24" s="859">
        <v>15.108220709277514</v>
      </c>
      <c r="F24" s="860">
        <v>23.948170143843274</v>
      </c>
      <c r="G24" s="642">
        <v>-36.912838774190782</v>
      </c>
      <c r="H24" s="643">
        <v>-40.144927536231883</v>
      </c>
    </row>
    <row r="25" spans="1:13">
      <c r="A25" s="633" t="s">
        <v>134</v>
      </c>
      <c r="B25" s="79">
        <v>14787.626</v>
      </c>
      <c r="C25" s="79">
        <v>14813.217000000001</v>
      </c>
      <c r="D25" s="819">
        <v>-0.17275788236951062</v>
      </c>
      <c r="E25" s="859">
        <v>22.304643837008438</v>
      </c>
      <c r="F25" s="860">
        <v>14.478809147352589</v>
      </c>
      <c r="G25" s="642">
        <v>54.050264838850936</v>
      </c>
      <c r="H25" s="643">
        <v>46.157943800772401</v>
      </c>
    </row>
    <row r="26" spans="1:13" ht="16.5" thickBot="1">
      <c r="A26" s="634" t="s">
        <v>135</v>
      </c>
      <c r="B26" s="82">
        <v>12907.495999999999</v>
      </c>
      <c r="C26" s="82">
        <v>12663.376</v>
      </c>
      <c r="D26" s="820">
        <v>1.9277639706820597</v>
      </c>
      <c r="E26" s="861">
        <v>62.587135453714062</v>
      </c>
      <c r="F26" s="862">
        <v>61.57302070880413</v>
      </c>
      <c r="G26" s="645">
        <v>1.6470115210133374</v>
      </c>
      <c r="H26" s="648">
        <v>-3.5605799643002554</v>
      </c>
      <c r="J26" s="112"/>
      <c r="K26" s="106"/>
      <c r="L26" s="106"/>
      <c r="M26" s="106"/>
    </row>
    <row r="27" spans="1:13" ht="15">
      <c r="A27" s="615" t="s">
        <v>309</v>
      </c>
      <c r="B27" s="129">
        <v>11269.396395874586</v>
      </c>
      <c r="C27" s="129">
        <v>11025.957733397809</v>
      </c>
      <c r="D27" s="821">
        <v>2.2078686347526788</v>
      </c>
      <c r="E27" s="863">
        <v>100</v>
      </c>
      <c r="F27" s="864">
        <v>100</v>
      </c>
      <c r="G27" s="646" t="s">
        <v>100</v>
      </c>
      <c r="H27" s="649">
        <v>6.5588183576578318</v>
      </c>
      <c r="J27" s="1304"/>
      <c r="K27" s="1304"/>
      <c r="L27" s="1304"/>
      <c r="M27" s="1304"/>
    </row>
    <row r="28" spans="1:13">
      <c r="A28" s="633" t="s">
        <v>133</v>
      </c>
      <c r="B28" s="79" t="s">
        <v>254</v>
      </c>
      <c r="C28" s="79" t="s">
        <v>100</v>
      </c>
      <c r="D28" s="819" t="s">
        <v>100</v>
      </c>
      <c r="E28" s="859">
        <v>6.3256325632563254E-2</v>
      </c>
      <c r="F28" s="860" t="s">
        <v>100</v>
      </c>
      <c r="G28" s="642" t="s">
        <v>100</v>
      </c>
      <c r="H28" s="643" t="s">
        <v>100</v>
      </c>
    </row>
    <row r="29" spans="1:13">
      <c r="A29" s="633" t="s">
        <v>134</v>
      </c>
      <c r="B29" s="79">
        <v>15951.888999999999</v>
      </c>
      <c r="C29" s="79">
        <v>15054.799000000001</v>
      </c>
      <c r="D29" s="819">
        <v>5.9588308020585217</v>
      </c>
      <c r="E29" s="859">
        <v>21.864686468646862</v>
      </c>
      <c r="F29" s="860">
        <v>24.092960553308714</v>
      </c>
      <c r="G29" s="642">
        <v>-9.2486520273484629</v>
      </c>
      <c r="H29" s="643">
        <v>-3.296435956696258</v>
      </c>
    </row>
    <row r="30" spans="1:13" ht="13.5" thickBot="1">
      <c r="A30" s="635" t="s">
        <v>135</v>
      </c>
      <c r="B30" s="79">
        <v>9961.4920000000002</v>
      </c>
      <c r="C30" s="79">
        <v>9747.2000000000007</v>
      </c>
      <c r="D30" s="819">
        <v>2.19849803020354</v>
      </c>
      <c r="E30" s="859">
        <v>78.072057205720569</v>
      </c>
      <c r="F30" s="860">
        <v>75.9070394466913</v>
      </c>
      <c r="G30" s="642">
        <v>2.8521962848382953</v>
      </c>
      <c r="H30" s="643">
        <v>9.5980850160225533</v>
      </c>
    </row>
    <row r="31" spans="1:13" ht="15.75">
      <c r="A31" s="656" t="s">
        <v>138</v>
      </c>
      <c r="B31" s="657"/>
      <c r="C31" s="657"/>
      <c r="D31" s="822"/>
      <c r="E31" s="865"/>
      <c r="F31" s="865"/>
      <c r="G31" s="658"/>
      <c r="H31" s="659"/>
    </row>
    <row r="32" spans="1:13" ht="15">
      <c r="A32" s="437" t="s">
        <v>308</v>
      </c>
      <c r="B32" s="128">
        <v>12610.172286902287</v>
      </c>
      <c r="C32" s="128">
        <v>13054.935301421885</v>
      </c>
      <c r="D32" s="818">
        <v>-3.406857286157186</v>
      </c>
      <c r="E32" s="857">
        <v>100</v>
      </c>
      <c r="F32" s="858">
        <v>100</v>
      </c>
      <c r="G32" s="644" t="s">
        <v>100</v>
      </c>
      <c r="H32" s="647">
        <v>10.44776119402985</v>
      </c>
    </row>
    <row r="33" spans="1:8">
      <c r="A33" s="633" t="s">
        <v>133</v>
      </c>
      <c r="B33" s="79" t="s">
        <v>100</v>
      </c>
      <c r="C33" s="79" t="s">
        <v>254</v>
      </c>
      <c r="D33" s="819" t="s">
        <v>100</v>
      </c>
      <c r="E33" s="859">
        <v>0</v>
      </c>
      <c r="F33" s="860">
        <v>1.4218846595425241</v>
      </c>
      <c r="G33" s="642" t="s">
        <v>100</v>
      </c>
      <c r="H33" s="643" t="s">
        <v>100</v>
      </c>
    </row>
    <row r="34" spans="1:8">
      <c r="A34" s="633" t="s">
        <v>134</v>
      </c>
      <c r="B34" s="79" t="s">
        <v>254</v>
      </c>
      <c r="C34" s="79" t="s">
        <v>254</v>
      </c>
      <c r="D34" s="819" t="s">
        <v>100</v>
      </c>
      <c r="E34" s="859">
        <v>12.577962577962579</v>
      </c>
      <c r="F34" s="860">
        <v>8.248697341693898</v>
      </c>
      <c r="G34" s="642" t="s">
        <v>100</v>
      </c>
      <c r="H34" s="643" t="s">
        <v>100</v>
      </c>
    </row>
    <row r="35" spans="1:8" ht="13.5" thickBot="1">
      <c r="A35" s="634" t="s">
        <v>135</v>
      </c>
      <c r="B35" s="82" t="s">
        <v>254</v>
      </c>
      <c r="C35" s="82">
        <v>12965.886</v>
      </c>
      <c r="D35" s="820" t="s">
        <v>100</v>
      </c>
      <c r="E35" s="861">
        <v>87.42203742203742</v>
      </c>
      <c r="F35" s="862">
        <v>90.329417998763574</v>
      </c>
      <c r="G35" s="645">
        <v>-3.2186419896627156</v>
      </c>
      <c r="H35" s="648">
        <v>6.8928431755963997</v>
      </c>
    </row>
    <row r="36" spans="1:8" ht="15">
      <c r="A36" s="615" t="s">
        <v>309</v>
      </c>
      <c r="B36" s="129">
        <v>10364.931859280226</v>
      </c>
      <c r="C36" s="129">
        <v>9975.1062244808036</v>
      </c>
      <c r="D36" s="821">
        <v>3.907984797622674</v>
      </c>
      <c r="E36" s="863">
        <v>100</v>
      </c>
      <c r="F36" s="864">
        <v>100</v>
      </c>
      <c r="G36" s="646" t="s">
        <v>100</v>
      </c>
      <c r="H36" s="649">
        <v>-31.88453699113094</v>
      </c>
    </row>
    <row r="37" spans="1:8">
      <c r="A37" s="633" t="s">
        <v>133</v>
      </c>
      <c r="B37" s="79" t="s">
        <v>254</v>
      </c>
      <c r="C37" s="79" t="s">
        <v>254</v>
      </c>
      <c r="D37" s="819" t="s">
        <v>100</v>
      </c>
      <c r="E37" s="859">
        <v>6.8904164981803477</v>
      </c>
      <c r="F37" s="860">
        <v>8.5991296204484104</v>
      </c>
      <c r="G37" s="642" t="s">
        <v>100</v>
      </c>
      <c r="H37" s="643" t="s">
        <v>100</v>
      </c>
    </row>
    <row r="38" spans="1:8">
      <c r="A38" s="633" t="s">
        <v>134</v>
      </c>
      <c r="B38" s="79" t="s">
        <v>254</v>
      </c>
      <c r="C38" s="79" t="s">
        <v>254</v>
      </c>
      <c r="D38" s="819" t="s">
        <v>100</v>
      </c>
      <c r="E38" s="859">
        <v>8.653457339264051</v>
      </c>
      <c r="F38" s="860">
        <v>11.761141409133478</v>
      </c>
      <c r="G38" s="642" t="s">
        <v>100</v>
      </c>
      <c r="H38" s="643" t="s">
        <v>100</v>
      </c>
    </row>
    <row r="39" spans="1:8" ht="13.5" thickBot="1">
      <c r="A39" s="634" t="s">
        <v>135</v>
      </c>
      <c r="B39" s="82" t="s">
        <v>254</v>
      </c>
      <c r="C39" s="82">
        <v>9801.6990000000005</v>
      </c>
      <c r="D39" s="820" t="s">
        <v>100</v>
      </c>
      <c r="E39" s="861">
        <v>84.456126162555606</v>
      </c>
      <c r="F39" s="862">
        <v>79.639728970418105</v>
      </c>
      <c r="G39" s="645" t="s">
        <v>100</v>
      </c>
      <c r="H39" s="648" t="s">
        <v>100</v>
      </c>
    </row>
    <row r="40" spans="1:8" ht="14.25" customHeight="1">
      <c r="A40" s="112" t="s">
        <v>310</v>
      </c>
      <c r="B40" s="106"/>
      <c r="C40" s="112"/>
      <c r="D40" s="106"/>
    </row>
    <row r="41" spans="1:8" ht="5.25" customHeight="1">
      <c r="A41" s="1309"/>
      <c r="B41" s="1309"/>
      <c r="C41" s="1309"/>
      <c r="D41" s="1309"/>
    </row>
    <row r="42" spans="1:8" ht="15">
      <c r="A42" s="113" t="s">
        <v>61</v>
      </c>
      <c r="B42" s="114"/>
    </row>
    <row r="43" spans="1:8" ht="15">
      <c r="A43" s="111" t="s">
        <v>96</v>
      </c>
      <c r="B43" s="1310" t="s">
        <v>62</v>
      </c>
      <c r="C43" s="1311"/>
      <c r="D43" s="1311"/>
      <c r="E43" s="1311"/>
      <c r="F43" s="1311"/>
      <c r="G43" s="1311"/>
      <c r="H43" s="1312"/>
    </row>
    <row r="44" spans="1:8" ht="15">
      <c r="A44" s="111" t="s">
        <v>63</v>
      </c>
      <c r="B44" s="1310" t="s">
        <v>64</v>
      </c>
      <c r="C44" s="1311"/>
      <c r="D44" s="1311"/>
      <c r="E44" s="1311"/>
      <c r="F44" s="1311"/>
      <c r="G44" s="1311"/>
      <c r="H44" s="1312"/>
    </row>
    <row r="45" spans="1:8" ht="15">
      <c r="A45" s="111" t="s">
        <v>65</v>
      </c>
      <c r="B45" s="1310" t="s">
        <v>66</v>
      </c>
      <c r="C45" s="1311"/>
      <c r="D45" s="1311"/>
      <c r="E45" s="1311"/>
      <c r="F45" s="1311"/>
      <c r="G45" s="1311"/>
      <c r="H45" s="131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A4"/>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467</v>
      </c>
      <c r="B2" s="834"/>
      <c r="C2" s="834"/>
      <c r="D2" s="834"/>
      <c r="E2" s="834"/>
      <c r="F2" s="106"/>
      <c r="G2" s="106"/>
      <c r="H2" s="106"/>
    </row>
    <row r="3" spans="1:8" ht="30.75" customHeight="1">
      <c r="A3" s="1313" t="s">
        <v>139</v>
      </c>
      <c r="B3" s="1315" t="s">
        <v>140</v>
      </c>
      <c r="C3" s="1316"/>
      <c r="D3" s="1317" t="s">
        <v>314</v>
      </c>
      <c r="E3" s="1318"/>
    </row>
    <row r="4" spans="1:8" ht="16.5" thickBot="1">
      <c r="A4" s="1314"/>
      <c r="B4" s="877" t="s">
        <v>141</v>
      </c>
      <c r="C4" s="1133" t="s">
        <v>142</v>
      </c>
      <c r="D4" s="1127" t="s">
        <v>141</v>
      </c>
      <c r="E4" s="878" t="s">
        <v>142</v>
      </c>
      <c r="G4" s="115" t="s">
        <v>143</v>
      </c>
      <c r="H4" s="116"/>
    </row>
    <row r="5" spans="1:8" ht="17.25" customHeight="1" thickBot="1">
      <c r="A5" s="872" t="s">
        <v>144</v>
      </c>
      <c r="B5" s="873">
        <v>18122.599999999999</v>
      </c>
      <c r="C5" s="1134">
        <v>20681.598000000002</v>
      </c>
      <c r="D5" s="1128">
        <v>5.8172882861594344</v>
      </c>
      <c r="E5" s="874">
        <v>2.9411365047803475</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t="s">
        <v>254</v>
      </c>
      <c r="C7" s="1136" t="s">
        <v>254</v>
      </c>
      <c r="D7" s="1130" t="s">
        <v>100</v>
      </c>
      <c r="E7" s="1093" t="s">
        <v>100</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20022.937999999998</v>
      </c>
      <c r="D10" s="1131" t="s">
        <v>100</v>
      </c>
      <c r="E10" s="1093">
        <v>7.928927855947979</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21149.953000000001</v>
      </c>
      <c r="D12" s="1130" t="s">
        <v>100</v>
      </c>
      <c r="E12" s="1093">
        <v>-0.23537899059959433</v>
      </c>
      <c r="G12" s="121" t="s">
        <v>164</v>
      </c>
      <c r="H12" s="122" t="s">
        <v>165</v>
      </c>
    </row>
    <row r="13" spans="1:8" ht="18" customHeight="1" thickBot="1">
      <c r="A13" s="618" t="s">
        <v>166</v>
      </c>
      <c r="B13" s="1050" t="s">
        <v>254</v>
      </c>
      <c r="C13" s="1137" t="s">
        <v>254</v>
      </c>
      <c r="D13" s="1132" t="s">
        <v>100</v>
      </c>
      <c r="E13" s="1094" t="s">
        <v>100</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A4"/>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23" t="s">
        <v>426</v>
      </c>
      <c r="B1" s="1323"/>
      <c r="C1" s="1323"/>
      <c r="D1" s="1323"/>
      <c r="E1" s="1323"/>
      <c r="F1" s="1323"/>
      <c r="G1" s="625"/>
      <c r="H1" s="625"/>
    </row>
    <row r="2" spans="1:8" ht="13.5" customHeight="1" thickBot="1"/>
    <row r="3" spans="1:8" ht="27" customHeight="1">
      <c r="A3" s="1319" t="s">
        <v>73</v>
      </c>
      <c r="B3" s="1319" t="s">
        <v>118</v>
      </c>
      <c r="C3" s="1324" t="s">
        <v>82</v>
      </c>
      <c r="D3" s="1325"/>
      <c r="E3" s="1326"/>
      <c r="F3" s="1321" t="s">
        <v>119</v>
      </c>
      <c r="G3" s="1322"/>
      <c r="H3" s="106"/>
    </row>
    <row r="4" spans="1:8" ht="32.25" customHeight="1" thickBot="1">
      <c r="A4" s="1320"/>
      <c r="B4" s="1320"/>
      <c r="C4" s="1144">
        <v>43968</v>
      </c>
      <c r="D4" s="1145">
        <v>43961</v>
      </c>
      <c r="E4" s="1146">
        <v>43604</v>
      </c>
      <c r="F4" s="868" t="s">
        <v>344</v>
      </c>
      <c r="G4" s="869" t="s">
        <v>120</v>
      </c>
      <c r="H4" s="106"/>
    </row>
    <row r="5" spans="1:8" ht="29.25" customHeight="1">
      <c r="A5" s="916" t="s">
        <v>124</v>
      </c>
      <c r="B5" s="1028" t="s">
        <v>324</v>
      </c>
      <c r="C5" s="870">
        <v>613.06100000000004</v>
      </c>
      <c r="D5" s="1100">
        <v>502.488</v>
      </c>
      <c r="E5" s="1081">
        <v>712.5</v>
      </c>
      <c r="F5" s="1230">
        <v>22.005102609415555</v>
      </c>
      <c r="G5" s="1231">
        <v>-13.956350877192977</v>
      </c>
      <c r="H5" s="106"/>
    </row>
    <row r="6" spans="1:8" ht="28.5" customHeight="1" thickBot="1">
      <c r="A6" s="917" t="s">
        <v>125</v>
      </c>
      <c r="B6" s="1027" t="s">
        <v>324</v>
      </c>
      <c r="C6" s="1082">
        <v>772.37699999999995</v>
      </c>
      <c r="D6" s="1101">
        <v>845.86500000000001</v>
      </c>
      <c r="E6" s="1083">
        <v>981.55</v>
      </c>
      <c r="F6" s="1232">
        <v>-8.6879111915021969</v>
      </c>
      <c r="G6" s="1233">
        <v>-21.31047832509806</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J15" sqref="J1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0" t="s">
        <v>89</v>
      </c>
      <c r="C1" s="1330"/>
      <c r="D1" s="1330"/>
      <c r="E1" s="1330"/>
      <c r="F1" s="8"/>
      <c r="G1" s="7"/>
    </row>
    <row r="2" spans="2:17" ht="20.25" thickBot="1">
      <c r="B2" s="838"/>
      <c r="C2" s="7"/>
      <c r="D2" s="7"/>
      <c r="E2" s="7"/>
      <c r="F2" s="7"/>
      <c r="H2" s="61"/>
      <c r="I2" s="61"/>
      <c r="J2" s="61"/>
      <c r="K2" s="61"/>
      <c r="L2" s="61"/>
      <c r="M2" s="61"/>
      <c r="N2" s="61"/>
      <c r="O2" s="61"/>
      <c r="P2" s="61"/>
      <c r="Q2" s="61"/>
    </row>
    <row r="3" spans="2:17" ht="25.5" customHeight="1">
      <c r="B3" s="1198"/>
      <c r="C3" s="1070" t="s">
        <v>315</v>
      </c>
      <c r="D3" s="1071"/>
      <c r="E3" s="1072" t="s">
        <v>69</v>
      </c>
      <c r="F3" s="1328"/>
    </row>
    <row r="4" spans="2:17" ht="34.5" customHeight="1" thickBot="1">
      <c r="B4" s="1197" t="s">
        <v>43</v>
      </c>
      <c r="C4" s="1169">
        <v>43966</v>
      </c>
      <c r="D4" s="1169">
        <v>43959</v>
      </c>
      <c r="E4" s="1073" t="s">
        <v>311</v>
      </c>
      <c r="F4" s="1329"/>
      <c r="G4" s="637" t="s">
        <v>42</v>
      </c>
      <c r="H4" s="105"/>
      <c r="I4" s="105"/>
      <c r="J4" s="105"/>
      <c r="K4" s="105"/>
      <c r="L4" s="105"/>
      <c r="M4" s="105"/>
      <c r="N4" s="105"/>
      <c r="O4" s="105"/>
      <c r="P4" s="105"/>
      <c r="Q4" s="105"/>
    </row>
    <row r="5" spans="2:17" ht="29.25" customHeight="1">
      <c r="B5" s="1031" t="s">
        <v>316</v>
      </c>
      <c r="C5" s="1074"/>
      <c r="D5" s="1074"/>
      <c r="E5" s="1075"/>
      <c r="F5" s="10"/>
      <c r="G5" s="1327" t="s">
        <v>343</v>
      </c>
      <c r="H5" s="1327"/>
      <c r="I5" s="1327"/>
      <c r="J5" s="1327"/>
      <c r="K5" s="1327"/>
      <c r="L5" s="1327"/>
      <c r="M5" s="1327"/>
      <c r="N5" s="1327"/>
      <c r="O5" s="1327"/>
      <c r="P5" s="1327"/>
      <c r="Q5" s="1327"/>
    </row>
    <row r="6" spans="2:17" ht="21" customHeight="1">
      <c r="B6" s="619" t="s">
        <v>44</v>
      </c>
      <c r="C6" s="1076" t="s">
        <v>100</v>
      </c>
      <c r="D6" s="1076" t="s">
        <v>100</v>
      </c>
      <c r="E6" s="1023" t="s">
        <v>100</v>
      </c>
      <c r="F6" s="10"/>
      <c r="G6" s="1327"/>
      <c r="H6" s="1327"/>
      <c r="I6" s="1327"/>
      <c r="J6" s="1327"/>
      <c r="K6" s="1327"/>
      <c r="L6" s="1327"/>
      <c r="M6" s="1327"/>
      <c r="N6" s="1327"/>
      <c r="O6" s="1327"/>
      <c r="P6" s="1327"/>
      <c r="Q6" s="1327"/>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I-III_2020</vt:lpstr>
      <vt:lpstr>Eksport I-III_2020</vt:lpstr>
      <vt:lpstr>Import_I-III_2020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2020-05-25T12:09:44Z</dcterms:modified>
</cp:coreProperties>
</file>