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9570" windowHeight="12360"/>
  </bookViews>
  <sheets>
    <sheet name="Informacja UdSC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K137" i="1" l="1"/>
  <c r="K150" i="1" l="1"/>
  <c r="H150" i="1"/>
  <c r="T81" i="1" l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S81" i="1"/>
  <c r="T82" i="1" l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U81" i="1" l="1"/>
  <c r="V81" i="1" s="1"/>
  <c r="U73" i="1"/>
  <c r="V73" i="1" s="1"/>
  <c r="U69" i="1"/>
  <c r="V69" i="1" s="1"/>
  <c r="U77" i="1"/>
  <c r="V77" i="1" s="1"/>
  <c r="U80" i="1"/>
  <c r="V80" i="1" s="1"/>
  <c r="U76" i="1"/>
  <c r="V76" i="1" s="1"/>
  <c r="U72" i="1"/>
  <c r="V72" i="1" s="1"/>
  <c r="U68" i="1"/>
  <c r="V68" i="1" s="1"/>
  <c r="U71" i="1"/>
  <c r="V71" i="1" s="1"/>
  <c r="U79" i="1"/>
  <c r="V79" i="1" s="1"/>
  <c r="U75" i="1"/>
  <c r="V75" i="1" s="1"/>
  <c r="U67" i="1"/>
  <c r="U78" i="1"/>
  <c r="V78" i="1" s="1"/>
  <c r="U74" i="1"/>
  <c r="V74" i="1" s="1"/>
  <c r="U70" i="1"/>
  <c r="V70" i="1" s="1"/>
  <c r="J291" i="1"/>
  <c r="V292" i="1" l="1"/>
  <c r="S292" i="1"/>
  <c r="P292" i="1"/>
  <c r="M292" i="1"/>
  <c r="J292" i="1"/>
  <c r="O203" i="1" l="1"/>
  <c r="S203" i="1" s="1"/>
  <c r="I201" i="1" l="1"/>
  <c r="M201" i="1" s="1"/>
  <c r="O200" i="1"/>
  <c r="S200" i="1" s="1"/>
  <c r="T244" i="1" l="1"/>
  <c r="T245" i="1"/>
  <c r="T246" i="1"/>
  <c r="T247" i="1"/>
  <c r="T248" i="1"/>
  <c r="T243" i="1"/>
  <c r="R244" i="1"/>
  <c r="R245" i="1"/>
  <c r="R246" i="1"/>
  <c r="R247" i="1"/>
  <c r="R248" i="1"/>
  <c r="R243" i="1"/>
  <c r="P244" i="1"/>
  <c r="P245" i="1"/>
  <c r="P246" i="1"/>
  <c r="P247" i="1"/>
  <c r="P248" i="1"/>
  <c r="P243" i="1"/>
  <c r="M244" i="1"/>
  <c r="M245" i="1"/>
  <c r="M246" i="1"/>
  <c r="M247" i="1"/>
  <c r="M248" i="1"/>
  <c r="M243" i="1"/>
  <c r="H244" i="1"/>
  <c r="H245" i="1"/>
  <c r="H246" i="1"/>
  <c r="H247" i="1"/>
  <c r="H248" i="1"/>
  <c r="F244" i="1"/>
  <c r="F245" i="1"/>
  <c r="F246" i="1"/>
  <c r="F247" i="1"/>
  <c r="F248" i="1"/>
  <c r="D244" i="1"/>
  <c r="D245" i="1"/>
  <c r="D246" i="1"/>
  <c r="D247" i="1"/>
  <c r="D248" i="1"/>
  <c r="A244" i="1"/>
  <c r="A245" i="1"/>
  <c r="A246" i="1"/>
  <c r="A247" i="1"/>
  <c r="A248" i="1"/>
  <c r="R249" i="1" l="1"/>
  <c r="T249" i="1"/>
  <c r="P249" i="1"/>
  <c r="G177" i="1"/>
  <c r="L65" i="1"/>
  <c r="M19" i="1"/>
  <c r="G266" i="1"/>
  <c r="G197" i="1"/>
  <c r="M240" i="1"/>
  <c r="A240" i="1"/>
  <c r="E9" i="1"/>
  <c r="P181" i="1"/>
  <c r="M181" i="1"/>
  <c r="J181" i="1"/>
  <c r="G181" i="1"/>
  <c r="J180" i="1"/>
  <c r="M180" i="1"/>
  <c r="P180" i="1"/>
  <c r="G180" i="1"/>
  <c r="P179" i="1"/>
  <c r="M179" i="1"/>
  <c r="M182" i="1" s="1"/>
  <c r="J179" i="1"/>
  <c r="G179" i="1"/>
  <c r="Q108" i="1"/>
  <c r="L67" i="1"/>
  <c r="Q23" i="1"/>
  <c r="O23" i="1"/>
  <c r="M23" i="1"/>
  <c r="K23" i="1"/>
  <c r="Q22" i="1"/>
  <c r="O22" i="1"/>
  <c r="M22" i="1"/>
  <c r="K22" i="1"/>
  <c r="Q21" i="1"/>
  <c r="O21" i="1"/>
  <c r="M21" i="1"/>
  <c r="K21" i="1"/>
  <c r="Q44" i="1"/>
  <c r="O44" i="1"/>
  <c r="Q43" i="1"/>
  <c r="O43" i="1"/>
  <c r="Q42" i="1"/>
  <c r="O42" i="1"/>
  <c r="Q41" i="1"/>
  <c r="O41" i="1"/>
  <c r="V291" i="1"/>
  <c r="S291" i="1"/>
  <c r="P291" i="1"/>
  <c r="M291" i="1"/>
  <c r="V290" i="1"/>
  <c r="S290" i="1"/>
  <c r="P290" i="1"/>
  <c r="M290" i="1"/>
  <c r="J290" i="1"/>
  <c r="V289" i="1"/>
  <c r="S289" i="1"/>
  <c r="P289" i="1"/>
  <c r="M289" i="1"/>
  <c r="J289" i="1"/>
  <c r="V288" i="1"/>
  <c r="S288" i="1"/>
  <c r="P288" i="1"/>
  <c r="M288" i="1"/>
  <c r="J288" i="1"/>
  <c r="V287" i="1"/>
  <c r="S287" i="1"/>
  <c r="P287" i="1"/>
  <c r="M287" i="1"/>
  <c r="J287" i="1"/>
  <c r="S269" i="1"/>
  <c r="S270" i="1"/>
  <c r="S271" i="1"/>
  <c r="S272" i="1"/>
  <c r="S273" i="1"/>
  <c r="S268" i="1"/>
  <c r="P269" i="1"/>
  <c r="P270" i="1"/>
  <c r="P271" i="1"/>
  <c r="P272" i="1"/>
  <c r="P273" i="1"/>
  <c r="P268" i="1"/>
  <c r="M269" i="1"/>
  <c r="M270" i="1"/>
  <c r="M271" i="1"/>
  <c r="M272" i="1"/>
  <c r="M273" i="1"/>
  <c r="M268" i="1"/>
  <c r="J269" i="1"/>
  <c r="J270" i="1"/>
  <c r="J271" i="1"/>
  <c r="J272" i="1"/>
  <c r="J273" i="1"/>
  <c r="J268" i="1"/>
  <c r="G269" i="1"/>
  <c r="G270" i="1"/>
  <c r="G271" i="1"/>
  <c r="G272" i="1"/>
  <c r="G273" i="1"/>
  <c r="G268" i="1"/>
  <c r="C269" i="1"/>
  <c r="C270" i="1"/>
  <c r="C271" i="1"/>
  <c r="C272" i="1"/>
  <c r="C273" i="1"/>
  <c r="C268" i="1"/>
  <c r="H243" i="1"/>
  <c r="F243" i="1"/>
  <c r="D243" i="1"/>
  <c r="A243" i="1"/>
  <c r="Q201" i="1"/>
  <c r="U201" i="1" s="1"/>
  <c r="Q202" i="1"/>
  <c r="U202" i="1" s="1"/>
  <c r="Q203" i="1"/>
  <c r="U203" i="1" s="1"/>
  <c r="Q204" i="1"/>
  <c r="U204" i="1" s="1"/>
  <c r="Q205" i="1"/>
  <c r="U205" i="1" s="1"/>
  <c r="Q200" i="1"/>
  <c r="U200" i="1" s="1"/>
  <c r="O201" i="1"/>
  <c r="S201" i="1" s="1"/>
  <c r="O202" i="1"/>
  <c r="S202" i="1" s="1"/>
  <c r="O204" i="1"/>
  <c r="S204" i="1" s="1"/>
  <c r="O205" i="1"/>
  <c r="S205" i="1" s="1"/>
  <c r="C201" i="1"/>
  <c r="C202" i="1"/>
  <c r="C203" i="1"/>
  <c r="C204" i="1"/>
  <c r="C205" i="1"/>
  <c r="I202" i="1"/>
  <c r="M202" i="1" s="1"/>
  <c r="I203" i="1"/>
  <c r="M203" i="1" s="1"/>
  <c r="I204" i="1"/>
  <c r="M204" i="1" s="1"/>
  <c r="I205" i="1"/>
  <c r="M205" i="1" s="1"/>
  <c r="I200" i="1"/>
  <c r="M200" i="1" s="1"/>
  <c r="G201" i="1"/>
  <c r="K201" i="1" s="1"/>
  <c r="G202" i="1"/>
  <c r="K202" i="1" s="1"/>
  <c r="G203" i="1"/>
  <c r="K203" i="1" s="1"/>
  <c r="G204" i="1"/>
  <c r="K204" i="1" s="1"/>
  <c r="G205" i="1"/>
  <c r="K205" i="1" s="1"/>
  <c r="G200" i="1"/>
  <c r="K200" i="1" s="1"/>
  <c r="C200" i="1"/>
  <c r="M206" i="1" l="1"/>
  <c r="J293" i="1"/>
  <c r="V293" i="1"/>
  <c r="S293" i="1"/>
  <c r="V67" i="1"/>
  <c r="P293" i="1"/>
  <c r="M293" i="1"/>
  <c r="G182" i="1"/>
  <c r="J182" i="1"/>
  <c r="P182" i="1"/>
  <c r="G274" i="1"/>
  <c r="M274" i="1"/>
  <c r="S274" i="1"/>
  <c r="F249" i="1"/>
  <c r="P274" i="1"/>
  <c r="J274" i="1"/>
  <c r="D249" i="1"/>
  <c r="H249" i="1"/>
  <c r="S82" i="1"/>
  <c r="R82" i="1"/>
  <c r="Q82" i="1"/>
  <c r="P82" i="1"/>
  <c r="O82" i="1"/>
  <c r="N82" i="1"/>
  <c r="L82" i="1"/>
  <c r="Q45" i="1"/>
  <c r="O45" i="1"/>
  <c r="Q24" i="1"/>
  <c r="O24" i="1"/>
  <c r="M24" i="1"/>
  <c r="K24" i="1"/>
  <c r="Q206" i="1"/>
  <c r="O206" i="1"/>
  <c r="I206" i="1"/>
  <c r="G206" i="1"/>
  <c r="U82" i="1" l="1"/>
  <c r="V82" i="1"/>
  <c r="S206" i="1"/>
  <c r="U206" i="1"/>
  <c r="K206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<sst xmlns="http://schemas.openxmlformats.org/spreadsheetml/2006/main" count="958" uniqueCount="181">
  <si>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</si>
  <si>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</si>
  <si>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</si>
  <si>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</si>
  <si>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</si>
  <si>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</si>
  <si>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</si>
  <si>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</si>
  <si>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</si>
  <si>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</si>
  <si>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</si>
  <si>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</si>
  <si>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</si>
  <si>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</si>
  <si>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</si>
  <si>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</si>
  <si>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</si>
  <si>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</si>
  <si>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</si>
  <si>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</si>
  <si>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</si>
  <si>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</si>
  <si>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</si>
  <si>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</si>
  <si>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</si>
  <si>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</si>
  <si>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</si>
  <si>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</si>
  <si>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</si>
  <si>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</si>
  <si>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</si>
  <si>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</si>
  <si>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</si>
  <si>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</si>
  <si>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</si>
  <si>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</si>
  <si>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</si>
  <si>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</si>
  <si>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</si>
  <si>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</si>
  <si>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</si>
  <si>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</si>
  <si>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</si>
  <si>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</si>
  <si>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</si>
  <si>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</si>
  <si>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</si>
  <si>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</si>
  <si>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</si>
  <si>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</si>
  <si>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</si>
  <si>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</si>
  <si>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</si>
  <si>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</si>
  <si>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</si>
  <si>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</si>
  <si>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</si>
  <si>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</si>
  <si>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</si>
  <si>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</si>
  <si>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</si>
  <si>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</si>
  <si>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</si>
  <si>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</si>
  <si>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</si>
  <si>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</si>
  <si>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</si>
  <si>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</si>
  <si>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</si>
  <si>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</si>
  <si>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</si>
  <si>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</si>
  <si>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</si>
  <si>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</si>
  <si>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</si>
  <si>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</si>
  <si>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</si>
  <si>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</si>
  <si>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</si>
  <si>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</si>
  <si>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</si>
  <si>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</si>
  <si>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</si>
  <si>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</si>
  <si>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</si>
  <si>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</si>
  <si>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</si>
  <si>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</si>
  <si>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</si>
  <si>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</si>
  <si>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</si>
  <si>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</si>
  <si>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</si>
  <si>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</si>
  <si>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</si>
  <si>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</si>
  <si>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</si>
  <si>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</si>
  <si>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</si>
  <si>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</si>
  <si>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</si>
  <si>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</si>
  <si>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</si>
  <si>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</si>
  <si>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</si>
  <si>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</si>
  <si>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</si>
  <si>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</si>
  <si>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</si>
  <si>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</si>
  <si>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</si>
  <si>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</si>
  <si>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</si>
  <si>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</si>
  <si>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</si>
  <si>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</si>
  <si>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</si>
  <si>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</si>
  <si>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</si>
  <si>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</si>
  <si>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</si>
  <si>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</si>
  <si>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</si>
  <si>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</si>
  <si>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</si>
  <si>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</si>
  <si>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</si>
  <si>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</si>
  <si>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</si>
  <si>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</si>
  <si>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</si>
  <si>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</si>
  <si>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</si>
  <si>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</si>
  <si>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</si>
  <si>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</si>
  <si>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</si>
  <si>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</si>
  <si>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</si>
  <si>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</si>
  <si>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BELGIA</t>
  </si>
  <si>
    <t>SZWECJA</t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</si>
  <si>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</si>
  <si>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</si>
  <si>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</si>
  <si>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</si>
  <si>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</si>
  <si>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</si>
  <si>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</si>
  <si>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</si>
  <si>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</si>
  <si>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</si>
  <si>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1. Pan Błażej Poboży - Podsekretarz Stanu w Ministerstwie Spraw Wewnętrznych i Administracji
2. Pan gen. dyw. SG Tomasz Praga - Komendant Główny Straży Granicznej
3. Pan Mariusz Cichomski  - Dyrektor Departamentu Porządku Publicznego MSWiA
4. Pan Jarosław Boguszyński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</si>
  <si>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01.01.2020</t>
  </si>
  <si>
    <t>31.01.2020</t>
  </si>
  <si>
    <t>TURCJA</t>
  </si>
  <si>
    <t>JEMEN</t>
  </si>
  <si>
    <t>NIDERLANDY</t>
  </si>
  <si>
    <t>FINLANDIA</t>
  </si>
  <si>
    <t>SZWAJCARIA</t>
  </si>
  <si>
    <t>BIAŁORUŚ</t>
  </si>
  <si>
    <t>25.01.2020 - 31.01.2020</t>
  </si>
  <si>
    <t>18.01.2020 - 24.01.2020</t>
  </si>
  <si>
    <t>11.01.2020 - 17.01.2020</t>
  </si>
  <si>
    <t>04.01.2020 - 10.01.2020</t>
  </si>
  <si>
    <t>28.12.2019 - 03.01.2020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</si>
  <si>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</si>
  <si>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</si>
  <si>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</si>
  <si>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alerty SIS</t>
  </si>
  <si>
    <t>W okresie raportowym do Wydziału Konsultacji wizowych wpłynęło 59,2 tys. wniosków o konsultacje, z czego 54,7 tys. (92%) z innego państwa członkowskiego. Dalsze 4,5 tys. (7%) stanowiły sprawy przekazane przez konsula: obowiązkowe (3%) i fakultatywne (4%). Z kolei w Urzędzie wydano 50,8 tys. decyzji, 47 tys. w odpowiedzi na wnioski z innych państw (93%), a 7% - na wnioski z konsulatów (3% - obligatoryjne, 4% - fakultatywne).</t>
  </si>
  <si>
    <t>W tym roku wydano 1,2 tys. zezwoleń MRG, z czego 72% w placówce we Lwowie, a 28% - w Łucku. Wydania zezwolenia odmówiono 6 osobom, 3 zezwolenia zostały cofnięte, a 1 - unieważniono.</t>
  </si>
  <si>
    <t>Warszawa, 4 lutego 2020r.</t>
  </si>
  <si>
    <t>W 2020 r. do Urzędu wpłyneło 187 wniosków o udzielenie ochrony obejmujących 372 cudzoziemców, z czego 66% stanowiły wnioski pierwsze, a 34% - wznowienia. 61% wniosków zostało złożonych przez obywateli Rosji (67% jako wnioski pierwsze, 33% - jako kolejne), 7%- Ukrainy (44% jako wnioski wnioski pierwsze, 55% - jako kolejne) i kolejne 7%- Tadżykistanu (71%- wnioski pierwsze, 29% - kolejne).
W podziale na wiek i płeć 56% wniosków obejmowała dorosłych (42%  kobiety, 58% - mężczyźni), a 44% - niepełnoletnich (48% - dziewczynki, 52% - chłopcy).
Połowa wniosków została złożona na wschodniej granicy kraju- 42% wniosków (155) przyjęto w PSG Terespol, z kolei Szef Urzędu wznowił 21 postępowań.</t>
  </si>
  <si>
    <t xml:space="preserve">Od początku roku Szef Urzędu wydał 436 decyzji, z czego 36 (8%) nadawało jedną z form ochrony, a dalsze 138 decyzji (32%) stanowiły rozstrzygnięcia negatywne, w tym 60 dla ob. Rosji. Pozostałe 262 rozstrzygnięcia (60%) umarzało procedurę, w tym dla 227 ob. Rosji.
W podziale na obywatelstwo najwięcej decyzji nadających ochronę otrzymali obywatele Tadżykistanu (12 os., 33% ogółu, uznawalność 32%) i Rosji (8 os., 22% ogółu, uznawalność 8%), a ogólna uznawalność wynosi 21%.
</t>
  </si>
  <si>
    <t>W styczniu 2020 r. cudzoziemcy złożyli 1 760 odwołań (85% - pobyt czasowy, 9% - zobowiązanie do powrotu, 5% - pobyt stałego) i uzyskali w tym samym czasie 2 142  decyzje Szefa UdSC w sprawach o legalizację pobytu na terytorium RP (23% - utrzymanie decyzji, od której się odwołano, 12% - uchylenie decyzji organu pierwszej instancji i udzielenie zezwolenia,  11% - uchylenie i przekazanie do ponownego rozpatrzenia, 40% (0,8 tys.) - rozstrzygnięcia wydawane w sprawach ponagleń - ujęte w kategorii inne). 
Odwołania składali głównie obywatele Ukrainy (47%), Indii (13%) i Rosji (7%), najczęściej od decyzji wojewodów (87% ogółu), a w szczególności do decyzji wydawanych przez Wojewodę Mazowieckiego (75% ogółu złożonych odwołań, a 88% wśród odwołań złożonych do wojewodów). 
W II instancji liczba spraw w toku to 27 tys., średni czas trwania postępowania 415 dni.</t>
  </si>
  <si>
    <t>W dalszym ciągu widoczne jest bardzo wysokie obciążenie w zakresie prowadzenia Wykazu osób, których pobyt na terytorium RP jest  niepożądany. W styczniu Szef UdSC zrealizował 10,5 tys. spraw dotyczących wykazu, spośród których do najliczniejszych  zaliczały się wpisy do Wykazu i wpisy SIS oraz alerty SIS i alerty pobytowe (stanowiły 90% wszystkich zadań realizowanych w tym obszarze)</t>
  </si>
  <si>
    <t>Pod opieką Szefa Urzędu znajduje się aktualnie 3 045 osób, (głównie obywatele Rosji: 1,8 tys., 58%; Ukrainy: 0,5 tys., 15% i Tadżykistanu: 0,2 tys., 5%), z czego 90% z nich to wnioskodawcy oczekujący na decyzję w swojej sprawie.
42% cudzoziemców przebywa w jednym z 10 ośrodków dla cudzoziemców, pozostałe 58% pobrało środki na samodzielną organizację pobytu w Polsce. Na pobyt w ośrodku najczęściej decydują się obywatele Rosji, wnioskodawcy pozostałych najliczniejszych obywatelstw preferują w większości oczekiwanie na zakończenie swojej procedury w samodzielnie zapewnionym miejscu zakwaterowania.
60% beneficjentów pomocy socjalnej korzysta z niej od ponad 12 miesięcy, a 26% krócej niż pół roku.</t>
  </si>
  <si>
    <t xml:space="preserve">W 2020 r. urzędy wojewódzkie przyjęły 23,5 tys. wniosków z obszaru legalizacji pobytu cudzoziemców z krajów trzecich (92% - pobyt czasowy, 7% - pobyt stały, 1% – pobyt rezydenta długoterminowego UE), a wydały blisko 20 tys. decyzji  (76% -decyzje pozytywne, 19% - odmowy udzielenia zezwolenia, 5% -umorzenia procedury). 
Najliczniejszą grupę wnioskodawców stanowili obywatele Ukrainy (66%), Białorusi i Gruzji (po 5%), Indii (3%), Rosji i Mołdawii (po 2%), głównie w związku z aktywnością zawodową (76%), edukacją (10%), łączeniem rodzin (4%) oraz innych powodów (10%).
Organami prowadzącymi najwięcej postępowań wobec cudzoziemców byli: 
*Wojewoda Mazowiecki (wnioski: 5,7 tys.,24% ogółu; decyzje: 5, 7 tys., 30% ogółu; u Wojewody Mazowieckiego odsetek decyzji, w których udzielono zgody na pobyt wyniósł 52%, podczas gdy u pozostałych Wojewodów średnio – 86%.), 
* Wojewoda Dolnośląski (wnioski: 3,2 tys., 13% ogółu; decyzje: 1 tys., 5% ogółu), 
* Wojewoda Małopolski (wnioski 2,3 tys., 10% ogółu; decyzje: 2,7 tys., 14% ogółu), 
* Wojewoda Śląski (wnioski: 2,1 tys., 9%, decyzje: 1,2 tys., 6% ogółu), 
*Wojewoda Wielkopolski (wnioski: 2,1 tys., 9%, decyzje: 1,8 tys., 10% ogółu), 
* Wojewoda Pomorski (wnioski: 1,6 tys., 7%, decyzje: 0,9 tys., 5% ogółu) i Wojewoda Łódzki (wnioski: 1,4 tys., 6%, decyzje: 1,3 tys., 7% ogółu). 
W I instancji liczba spraw w toku to 189 tys., średni czas trwania postępowania 222 dni.
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</si>
  <si>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(76%) i  edukacją (10%).
Czterokrotny w porównaniu z 2014 r. wzrost liczby wniosków w sprawach o legalizację pobytu nie jest powiązany  z proporcjonalnym wzrostem kadr i infrastruktury do obsługi cudzoziemców. W związku z tym średni czas trwania postępowania u wojewodów przekracza obecnie 7 miesięcy. Wg stanu na dzień 1 lutego 2020 r. ważne zezwolenia na pobyt na terytorium RP posiadało  429 tys. cudzoziemców, w tym najliczniejsze: 247 tys. (58%) na pobyt czasowy, 74 tys. (20%) dokumentów poświadczających prawo pobytu obywateli UE, 68,6 tys. (16%) na pobyt stały. Wszystkie formy ochrony (międzynarodowej i krajowej) posiadało 5,2 tys. cudzoziemców.
Najliczniejsze obywatelstwa cudzoziemców w Polsce to: Ukraina – 219 tys. (51%), Białoruś - 26 tys. (6%), Niemcy - 21 tys. (5%), Wietnam i Rosja - po 12 tys. (3%), Indie - 10 tys. (2%), Chiny – 8,5 tys. (2%), Włochy – 8,5 tys. (2%), Wielka Brytania – 6,3 tys. (1%) i Hiszpania – 5,9 tys. (1%). </t>
  </si>
  <si>
    <t>W obszarze procedur o określenie państwa odpowiedzialnego za rozpatrzenie wniosku o udzielenie ochrony międzynarodowej zdecydowaną większość stanowiły wnioski kierowane do Polski (tzw. IN) - 356. Z kolei Polska skierowała do pozostałych państw UE wnioski (tzw. OUT) dotyczące 12 cudzoziemców. 
W przypadku procedur IN najczęstsza współpraca odbywała się z Niemcami (48%) i Francją (30%), a w przypadku procedur OUT - z Francją (23%) i Niemcami (18%).
58% wniosków IN dotyczyło obywateli Rosji, 8%- Armenii.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</si>
</sst>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85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0" xfId="0" applyFont="1" applyAlignment="1" applyProtection="1">
      <protection locked="0"/>
    </xf>
    <xf numFmtId="0" fontId="36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8" fillId="0" borderId="0" xfId="10" applyFont="1" applyFill="1" applyBorder="1" applyAlignment="1" applyProtection="1">
      <alignment horizontal="center" vertical="center"/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Protection="1">
      <protection locked="0"/>
    </xf>
    <xf numFmtId="3" fontId="28" fillId="0" borderId="0" xfId="0" applyNumberFormat="1" applyFont="1" applyFill="1" applyBorder="1" applyAlignment="1" applyProtection="1">
      <alignment vertical="center"/>
    </xf>
    <xf numFmtId="164" fontId="24" fillId="0" borderId="0" xfId="2" applyNumberFormat="1" applyFont="1" applyBorder="1" applyAlignment="1" applyProtection="1">
      <alignment horizontal="center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6" fillId="33" borderId="0" xfId="0" applyFont="1" applyFill="1" applyAlignment="1" applyProtection="1">
      <alignment horizontal="left" vertical="top" wrapText="1"/>
      <protection locked="0"/>
    </xf>
    <xf numFmtId="0" fontId="36" fillId="33" borderId="0" xfId="0" applyFont="1" applyFill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36" fillId="33" borderId="0" xfId="0" applyFont="1" applyFill="1" applyAlignment="1" applyProtection="1">
      <alignment horizontal="left" vertical="top" wrapText="1"/>
      <protection locked="0"/>
    </xf>
    <xf numFmtId="0" fontId="36" fillId="33" borderId="0" xfId="0" applyFont="1" applyFill="1" applyAlignment="1" applyProtection="1">
      <alignment horizontal="left" vertical="top"/>
      <protection locked="0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1" fillId="0" borderId="0" xfId="0" applyFont="1" applyProtection="1"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3" fillId="35" borderId="21" xfId="0" applyFont="1" applyFill="1" applyBorder="1" applyAlignment="1" applyProtection="1">
      <alignment horizontal="center" vertical="center" wrapText="1"/>
    </xf>
    <xf numFmtId="0" fontId="28" fillId="36" borderId="49" xfId="10" applyFont="1" applyFill="1" applyBorder="1" applyAlignment="1" applyProtection="1">
      <alignment horizontal="center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39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'Informacja UdSC'!$B$288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('Informacja UdSC'!$J$287,'Informacja UdSC'!$M$287,'Informacja UdSC'!$P$287,'Informacja UdSC'!$S$287,'Informacja UdSC'!$V$287)</c:f>
              <c:strCache>
                <c:ptCount val="5"/>
                <c:pt idx="0">
                  <c:v>28.12.2019 - 03.01.2020</c:v>
                </c:pt>
                <c:pt idx="1">
                  <c:v>04.01.2020 - 10.01.2020</c:v>
                </c:pt>
                <c:pt idx="2">
                  <c:v>11.01.2020 - 17.01.2020</c:v>
                </c:pt>
                <c:pt idx="3">
                  <c:v>18.01.2020 - 24.01.2020</c:v>
                </c:pt>
                <c:pt idx="4">
                  <c:v>25.01.2020 - 31.01.2020</c:v>
                </c:pt>
              </c:strCache>
            </c:strRef>
          </c:cat>
          <c:val>
            <c:numRef>
              <c:f>('Informacja UdSC'!$J$288,'Informacja UdSC'!$M$288,'Informacja UdSC'!$P$288,'Informacja UdSC'!$S$288,'Informacja UdSC'!$V$288)</c:f>
              <c:numCache>
                <c:formatCode>#,##0</c:formatCode>
                <c:ptCount val="5"/>
                <c:pt idx="0">
                  <c:v>1293</c:v>
                </c:pt>
                <c:pt idx="1">
                  <c:v>1268</c:v>
                </c:pt>
                <c:pt idx="2">
                  <c:v>1269</c:v>
                </c:pt>
                <c:pt idx="3">
                  <c:v>1275</c:v>
                </c:pt>
                <c:pt idx="4">
                  <c:v>1263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F1-4DB4-8720-5C63B47863CD}"/>
            </c:ext>
          </c:extLst>
        </c:ser>
        <c:ser>
          <c:idx val="1"/>
          <c:order val="1"/>
          <c:tx>
            <c:strRef>
              <c:f>'Informacja UdSC'!$B$289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('Informacja UdSC'!$J$287,'Informacja UdSC'!$M$287,'Informacja UdSC'!$P$287,'Informacja UdSC'!$S$287,'Informacja UdSC'!$V$287)</c:f>
              <c:strCache>
                <c:ptCount val="5"/>
                <c:pt idx="0">
                  <c:v>28.12.2019 - 03.01.2020</c:v>
                </c:pt>
                <c:pt idx="1">
                  <c:v>04.01.2020 - 10.01.2020</c:v>
                </c:pt>
                <c:pt idx="2">
                  <c:v>11.01.2020 - 17.01.2020</c:v>
                </c:pt>
                <c:pt idx="3">
                  <c:v>18.01.2020 - 24.01.2020</c:v>
                </c:pt>
                <c:pt idx="4">
                  <c:v>25.01.2020 - 31.01.2020</c:v>
                </c:pt>
              </c:strCache>
            </c:strRef>
          </c:cat>
          <c:val>
            <c:numRef>
              <c:f>('Informacja UdSC'!$J$289,'Informacja UdSC'!$M$289,'Informacja UdSC'!$P$289,'Informacja UdSC'!$S$289,'Informacja UdSC'!$V$289)</c:f>
              <c:numCache>
                <c:formatCode>#,##0</c:formatCode>
                <c:ptCount val="5"/>
                <c:pt idx="0">
                  <c:v>1760</c:v>
                </c:pt>
                <c:pt idx="1">
                  <c:v>1760</c:v>
                </c:pt>
                <c:pt idx="2">
                  <c:v>1771</c:v>
                </c:pt>
                <c:pt idx="3">
                  <c:v>1777</c:v>
                </c:pt>
                <c:pt idx="4">
                  <c:v>1779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F1-4DB4-8720-5C63B47863CD}"/>
            </c:ext>
          </c:extLst>
        </c:ser>
        <c:ser>
          <c:idx val="5"/>
          <c:order val="2"/>
          <c:tx>
            <c:strRef>
              <c:f>'Informacja UdSC'!$B$292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('Informacja UdSC'!$J$287,'Informacja UdSC'!$M$287,'Informacja UdSC'!$P$287,'Informacja UdSC'!$S$287,'Informacja UdSC'!$V$287)</c:f>
              <c:strCache>
                <c:ptCount val="5"/>
                <c:pt idx="0">
                  <c:v>28.12.2019 - 03.01.2020</c:v>
                </c:pt>
                <c:pt idx="1">
                  <c:v>04.01.2020 - 10.01.2020</c:v>
                </c:pt>
                <c:pt idx="2">
                  <c:v>11.01.2020 - 17.01.2020</c:v>
                </c:pt>
                <c:pt idx="3">
                  <c:v>18.01.2020 - 24.01.2020</c:v>
                </c:pt>
                <c:pt idx="4">
                  <c:v>25.01.2020 - 31.01.2020</c:v>
                </c:pt>
              </c:strCache>
            </c:strRef>
          </c:cat>
          <c:val>
            <c:numRef>
              <c:f>('Informacja UdSC'!$J$292,'Informacja UdSC'!$M$292,'Informacja UdSC'!$P$292,'Informacja UdSC'!$S$292,'Informacja UdSC'!$V$292)</c:f>
              <c:numCache>
                <c:formatCode>#,##0</c:formatCode>
                <c:ptCount val="5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F1-4DB4-8720-5C63B4786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36463056"/>
        <c:axId val="364181768"/>
        <c:axId val="0"/>
      </c:bar3DChart>
      <c:catAx>
        <c:axId val="436463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64181768"/>
        <c:crosses val="autoZero"/>
        <c:auto val="1"/>
        <c:lblAlgn val="ctr"/>
        <c:lblOffset val="100"/>
        <c:noMultiLvlLbl val="0"/>
      </c:catAx>
      <c:valAx>
        <c:axId val="36418176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36463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'Informacja UdSC'!$C$67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UdSC'!$L$67:$U$67</c:f>
              <c:numCache>
                <c:formatCode>#,##0</c:formatCode>
                <c:ptCount val="10"/>
                <c:pt idx="0">
                  <c:v>1488</c:v>
                </c:pt>
                <c:pt idx="2">
                  <c:v>389</c:v>
                </c:pt>
                <c:pt idx="3">
                  <c:v>223</c:v>
                </c:pt>
                <c:pt idx="4">
                  <c:v>227</c:v>
                </c:pt>
                <c:pt idx="5">
                  <c:v>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CD-4F8A-BFB0-B000EEDCB9EE}"/>
            </c:ext>
          </c:extLst>
        </c:ser>
        <c:ser>
          <c:idx val="0"/>
          <c:order val="1"/>
          <c:tx>
            <c:strRef>
              <c:f>'Informacja UdSC'!$C$68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UdSC'!$L$68:$U$68</c:f>
              <c:numCache>
                <c:formatCode>#,##0</c:formatCode>
                <c:ptCount val="10"/>
                <c:pt idx="0">
                  <c:v>89</c:v>
                </c:pt>
                <c:pt idx="2">
                  <c:v>15</c:v>
                </c:pt>
                <c:pt idx="3">
                  <c:v>5</c:v>
                </c:pt>
                <c:pt idx="4">
                  <c:v>14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CD-4F8A-BFB0-B000EEDCB9EE}"/>
            </c:ext>
          </c:extLst>
        </c:ser>
        <c:ser>
          <c:idx val="1"/>
          <c:order val="2"/>
          <c:tx>
            <c:strRef>
              <c:f>'Informacja UdSC'!$C$69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UdSC'!$L$69:$U$69</c:f>
              <c:numCache>
                <c:formatCode>#,##0</c:formatCode>
                <c:ptCount val="10"/>
                <c:pt idx="0">
                  <c:v>23</c:v>
                </c:pt>
                <c:pt idx="2">
                  <c:v>5</c:v>
                </c:pt>
                <c:pt idx="3">
                  <c:v>12</c:v>
                </c:pt>
                <c:pt idx="4">
                  <c:v>10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CD-4F8A-BFB0-B000EEDCB9EE}"/>
            </c:ext>
          </c:extLst>
        </c:ser>
        <c:ser>
          <c:idx val="2"/>
          <c:order val="3"/>
          <c:tx>
            <c:strRef>
              <c:f>'Informacja UdSC'!$C$70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UdSC'!$L$70:$U$70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CD-4F8A-BFB0-B000EEDCB9EE}"/>
            </c:ext>
          </c:extLst>
        </c:ser>
        <c:ser>
          <c:idx val="3"/>
          <c:order val="4"/>
          <c:tx>
            <c:strRef>
              <c:f>'Informacja UdSC'!$C$71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UdSC'!$L$71:$U$71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CD-4F8A-BFB0-B000EEDCB9EE}"/>
            </c:ext>
          </c:extLst>
        </c:ser>
        <c:ser>
          <c:idx val="4"/>
          <c:order val="5"/>
          <c:tx>
            <c:strRef>
              <c:f>'Informacja UdSC'!$C$72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UdSC'!$L$72:$U$72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8CD-4F8A-BFB0-B000EEDCB9EE}"/>
            </c:ext>
          </c:extLst>
        </c:ser>
        <c:ser>
          <c:idx val="5"/>
          <c:order val="6"/>
          <c:tx>
            <c:strRef>
              <c:f>'Informacja UdSC'!$C$73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UdSC'!$L$73:$U$73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8CD-4F8A-BFB0-B000EEDCB9EE}"/>
            </c:ext>
          </c:extLst>
        </c:ser>
        <c:ser>
          <c:idx val="6"/>
          <c:order val="7"/>
          <c:tx>
            <c:strRef>
              <c:f>'Informacja UdSC'!$C$74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UdSC'!$L$74:$U$74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8CD-4F8A-BFB0-B000EEDCB9EE}"/>
            </c:ext>
          </c:extLst>
        </c:ser>
        <c:ser>
          <c:idx val="7"/>
          <c:order val="8"/>
          <c:tx>
            <c:strRef>
              <c:f>'Informacja UdSC'!$C$75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UdSC'!$L$75:$U$75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8CD-4F8A-BFB0-B000EEDCB9EE}"/>
            </c:ext>
          </c:extLst>
        </c:ser>
        <c:ser>
          <c:idx val="9"/>
          <c:order val="9"/>
          <c:tx>
            <c:strRef>
              <c:f>'Informacja UdSC'!$C$76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UdSC'!$L$76:$U$76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8CD-4F8A-BFB0-B000EEDCB9EE}"/>
            </c:ext>
          </c:extLst>
        </c:ser>
        <c:ser>
          <c:idx val="10"/>
          <c:order val="10"/>
          <c:tx>
            <c:strRef>
              <c:f>'Informacja UdSC'!$C$77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UdSC'!$L$77:$U$77</c:f>
              <c:numCache>
                <c:formatCode>#,##0</c:formatCode>
                <c:ptCount val="10"/>
                <c:pt idx="0">
                  <c:v>159</c:v>
                </c:pt>
                <c:pt idx="2">
                  <c:v>74</c:v>
                </c:pt>
                <c:pt idx="3">
                  <c:v>1</c:v>
                </c:pt>
                <c:pt idx="4">
                  <c:v>2</c:v>
                </c:pt>
                <c:pt idx="5">
                  <c:v>14</c:v>
                </c:pt>
                <c:pt idx="6">
                  <c:v>15</c:v>
                </c:pt>
                <c:pt idx="7">
                  <c:v>0</c:v>
                </c:pt>
                <c:pt idx="8">
                  <c:v>6</c:v>
                </c:pt>
                <c:pt idx="9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8CD-4F8A-BFB0-B000EEDCB9EE}"/>
            </c:ext>
          </c:extLst>
        </c:ser>
        <c:ser>
          <c:idx val="11"/>
          <c:order val="11"/>
          <c:tx>
            <c:strRef>
              <c:f>'Informacja UdSC'!$C$78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UdSC'!$L$78:$U$78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8CD-4F8A-BFB0-B000EEDCB9EE}"/>
            </c:ext>
          </c:extLst>
        </c:ser>
        <c:ser>
          <c:idx val="12"/>
          <c:order val="12"/>
          <c:tx>
            <c:strRef>
              <c:f>'Informacja UdSC'!$C$79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UdSC'!$L$79:$U$79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8CD-4F8A-BFB0-B000EEDCB9EE}"/>
            </c:ext>
          </c:extLst>
        </c:ser>
        <c:ser>
          <c:idx val="13"/>
          <c:order val="13"/>
          <c:tx>
            <c:strRef>
              <c:f>'Informacja UdSC'!$C$80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UdSC'!$L$80:$U$80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8CD-4F8A-BFB0-B000EEDCB9EE}"/>
            </c:ext>
          </c:extLst>
        </c:ser>
        <c:ser>
          <c:idx val="14"/>
          <c:order val="14"/>
          <c:tx>
            <c:strRef>
              <c:f>'Informacja UdSC'!$C$81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'Informacja UdSC'!$L$66:$U$66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UdSC'!$L$81:$U$81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8CD-4F8A-BFB0-B000EEDCB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64182552"/>
        <c:axId val="366751864"/>
        <c:axId val="0"/>
      </c:bar3DChart>
      <c:catAx>
        <c:axId val="36418255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6751864"/>
        <c:crosses val="autoZero"/>
        <c:auto val="1"/>
        <c:lblAlgn val="ctr"/>
        <c:lblOffset val="100"/>
        <c:noMultiLvlLbl val="0"/>
      </c:catAx>
      <c:valAx>
        <c:axId val="366751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4182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'Informacja UdSC'!$C$200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('Informacja UdSC'!$G$198:$J$199,'Informacja UdSC'!$K$198:$N$199,'Informacja UdSC'!$O$198:$R$199)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UdSC'!$G$200:$R$200</c:f>
              <c:numCache>
                <c:formatCode>General</c:formatCode>
                <c:ptCount val="12"/>
                <c:pt idx="0">
                  <c:v>60</c:v>
                </c:pt>
                <c:pt idx="2">
                  <c:v>160</c:v>
                </c:pt>
                <c:pt idx="4">
                  <c:v>25</c:v>
                </c:pt>
                <c:pt idx="6">
                  <c:v>53</c:v>
                </c:pt>
                <c:pt idx="8">
                  <c:v>6</c:v>
                </c:pt>
                <c:pt idx="10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25-4448-84FB-40B631961D5A}"/>
            </c:ext>
          </c:extLst>
        </c:ser>
        <c:ser>
          <c:idx val="1"/>
          <c:order val="1"/>
          <c:tx>
            <c:strRef>
              <c:f>'Informacja UdSC'!$C$201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('Informacja UdSC'!$G$198:$J$199,'Informacja UdSC'!$K$198:$N$199,'Informacja UdSC'!$O$198:$R$199)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UdSC'!$G$201:$R$201</c:f>
              <c:numCache>
                <c:formatCode>General</c:formatCode>
                <c:ptCount val="12"/>
                <c:pt idx="0">
                  <c:v>1</c:v>
                </c:pt>
                <c:pt idx="2">
                  <c:v>8</c:v>
                </c:pt>
                <c:pt idx="4">
                  <c:v>6</c:v>
                </c:pt>
                <c:pt idx="6">
                  <c:v>18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25-4448-84FB-40B631961D5A}"/>
            </c:ext>
          </c:extLst>
        </c:ser>
        <c:ser>
          <c:idx val="2"/>
          <c:order val="2"/>
          <c:tx>
            <c:strRef>
              <c:f>'Informacja UdSC'!$C$202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UdSC'!$G$198:$J$199,'Informacja UdSC'!$K$198:$N$199,'Informacja UdSC'!$O$198:$R$199)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UdSC'!$G$202:$R$202</c:f>
              <c:numCache>
                <c:formatCode>General</c:formatCode>
                <c:ptCount val="12"/>
                <c:pt idx="0">
                  <c:v>11</c:v>
                </c:pt>
                <c:pt idx="2">
                  <c:v>13</c:v>
                </c:pt>
                <c:pt idx="4">
                  <c:v>9</c:v>
                </c:pt>
                <c:pt idx="6">
                  <c:v>9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25-4448-84FB-40B631961D5A}"/>
            </c:ext>
          </c:extLst>
        </c:ser>
        <c:ser>
          <c:idx val="3"/>
          <c:order val="3"/>
          <c:tx>
            <c:strRef>
              <c:f>'Informacja UdSC'!$C$203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UdSC'!$G$198:$J$199,'Informacja UdSC'!$K$198:$N$199,'Informacja UdSC'!$O$198:$R$199)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UdSC'!$G$203:$R$203</c:f>
              <c:numCache>
                <c:formatCode>General</c:formatCode>
                <c:ptCount val="12"/>
                <c:pt idx="0">
                  <c:v>11</c:v>
                </c:pt>
                <c:pt idx="2">
                  <c:v>20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25-4448-84FB-40B631961D5A}"/>
            </c:ext>
          </c:extLst>
        </c:ser>
        <c:ser>
          <c:idx val="5"/>
          <c:order val="4"/>
          <c:tx>
            <c:strRef>
              <c:f>'Informacja UdSC'!$C$204</c:f>
              <c:strCache>
                <c:ptCount val="1"/>
                <c:pt idx="0">
                  <c:v>JEMEN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'Informacja UdSC'!$G$204:$R$204</c:f>
              <c:numCache>
                <c:formatCode>General</c:formatCode>
                <c:ptCount val="12"/>
                <c:pt idx="0">
                  <c:v>2</c:v>
                </c:pt>
                <c:pt idx="2">
                  <c:v>8</c:v>
                </c:pt>
                <c:pt idx="4">
                  <c:v>0</c:v>
                </c:pt>
                <c:pt idx="6">
                  <c:v>0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25-4448-84FB-40B631961D5A}"/>
            </c:ext>
          </c:extLst>
        </c:ser>
        <c:ser>
          <c:idx val="4"/>
          <c:order val="5"/>
          <c:tx>
            <c:strRef>
              <c:f>'Informacja UdSC'!$C$205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UdSC'!$G$198:$J$199,'Informacja UdSC'!$K$198:$N$199,'Informacja UdSC'!$O$198:$R$199)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UdSC'!$G$205:$R$205</c:f>
              <c:numCache>
                <c:formatCode>General</c:formatCode>
                <c:ptCount val="12"/>
                <c:pt idx="0">
                  <c:v>35</c:v>
                </c:pt>
                <c:pt idx="2">
                  <c:v>40</c:v>
                </c:pt>
                <c:pt idx="4">
                  <c:v>10</c:v>
                </c:pt>
                <c:pt idx="6">
                  <c:v>13</c:v>
                </c:pt>
                <c:pt idx="8">
                  <c:v>5</c:v>
                </c:pt>
                <c:pt idx="1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25-4448-84FB-40B631961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92404992"/>
        <c:axId val="492408520"/>
        <c:axId val="0"/>
      </c:bar3DChart>
      <c:catAx>
        <c:axId val="492404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92408520"/>
        <c:crosses val="autoZero"/>
        <c:auto val="1"/>
        <c:lblAlgn val="ctr"/>
        <c:lblOffset val="100"/>
        <c:noMultiLvlLbl val="0"/>
      </c:catAx>
      <c:valAx>
        <c:axId val="49240852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92404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'Informacja UdSC'!$G$21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('Informacja UdSC'!$K$19:$K$20,'Informacja UdSC'!$M$19:$M$20,'Informacja UdSC'!$O$19:$O$20,'Informacja UdSC'!$Q$19:$Q$20)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01.01.2020 - 31.01.2020 r.</c:v>
                  </c:pt>
                </c:lvl>
              </c:multiLvlStrCache>
            </c:multiLvlStrRef>
          </c:cat>
          <c:val>
            <c:numRef>
              <c:f>('Informacja UdSC'!$K$21,'Informacja UdSC'!$M$21,'Informacja UdSC'!$O$21,'Informacja UdSC'!$Q$21)</c:f>
              <c:numCache>
                <c:formatCode>#,##0</c:formatCode>
                <c:ptCount val="4"/>
                <c:pt idx="0">
                  <c:v>21600</c:v>
                </c:pt>
                <c:pt idx="1">
                  <c:v>13481</c:v>
                </c:pt>
                <c:pt idx="2">
                  <c:v>3378</c:v>
                </c:pt>
                <c:pt idx="3">
                  <c:v>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B7-4430-B76F-2FF4BE9CD6B2}"/>
            </c:ext>
          </c:extLst>
        </c:ser>
        <c:ser>
          <c:idx val="2"/>
          <c:order val="1"/>
          <c:tx>
            <c:strRef>
              <c:f>'Informacja UdSC'!$G$22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('Informacja UdSC'!$K$19:$K$20,'Informacja UdSC'!$M$19:$M$20,'Informacja UdSC'!$O$19:$O$20,'Informacja UdSC'!$Q$19:$Q$20)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01.01.2020 - 31.01.2020 r.</c:v>
                  </c:pt>
                </c:lvl>
              </c:multiLvlStrCache>
            </c:multiLvlStrRef>
          </c:cat>
          <c:val>
            <c:numRef>
              <c:f>('Informacja UdSC'!$K$22,'Informacja UdSC'!$M$22,'Informacja UdSC'!$O$22,'Informacja UdSC'!$Q$22)</c:f>
              <c:numCache>
                <c:formatCode>#,##0</c:formatCode>
                <c:ptCount val="4"/>
                <c:pt idx="0">
                  <c:v>1632</c:v>
                </c:pt>
                <c:pt idx="1">
                  <c:v>1277</c:v>
                </c:pt>
                <c:pt idx="2">
                  <c:v>238</c:v>
                </c:pt>
                <c:pt idx="3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B7-4430-B76F-2FF4BE9CD6B2}"/>
            </c:ext>
          </c:extLst>
        </c:ser>
        <c:ser>
          <c:idx val="4"/>
          <c:order val="2"/>
          <c:tx>
            <c:strRef>
              <c:f>'Informacja UdSC'!$G$23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('Informacja UdSC'!$K$19:$K$20,'Informacja UdSC'!$M$19:$M$20,'Informacja UdSC'!$O$19:$O$20,'Informacja UdSC'!$Q$19:$Q$20)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01.01.2020 - 31.01.2020 r.</c:v>
                  </c:pt>
                </c:lvl>
              </c:multiLvlStrCache>
            </c:multiLvlStrRef>
          </c:cat>
          <c:val>
            <c:numRef>
              <c:f>('Informacja UdSC'!$K$23,'Informacja UdSC'!$M$23,'Informacja UdSC'!$O$23,'Informacja UdSC'!$Q$23)</c:f>
              <c:numCache>
                <c:formatCode>#,##0</c:formatCode>
                <c:ptCount val="4"/>
                <c:pt idx="0">
                  <c:v>269</c:v>
                </c:pt>
                <c:pt idx="1">
                  <c:v>179</c:v>
                </c:pt>
                <c:pt idx="2">
                  <c:v>38</c:v>
                </c:pt>
                <c:pt idx="3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8B7-4430-B76F-2FF4BE9C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820448"/>
        <c:axId val="434821232"/>
        <c:axId val="0"/>
      </c:bar3DChart>
      <c:catAx>
        <c:axId val="434820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4821232"/>
        <c:crosses val="autoZero"/>
        <c:auto val="1"/>
        <c:lblAlgn val="ctr"/>
        <c:lblOffset val="100"/>
        <c:noMultiLvlLbl val="0"/>
      </c:catAx>
      <c:valAx>
        <c:axId val="434821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34820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'Informacja UdSC'!$D$147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'Informacja UdSC'!$H$146:$K$146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UdSC'!$H$147:$K$147</c:f>
              <c:numCache>
                <c:formatCode>#,##0</c:formatCode>
                <c:ptCount val="4"/>
                <c:pt idx="0">
                  <c:v>54716</c:v>
                </c:pt>
                <c:pt idx="3">
                  <c:v>47067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B-41DA-B6F9-76784D19622B}"/>
            </c:ext>
          </c:extLst>
        </c:ser>
        <c:ser>
          <c:idx val="1"/>
          <c:order val="1"/>
          <c:tx>
            <c:strRef>
              <c:f>'Informacja UdSC'!$D$148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'Informacja UdSC'!$H$146:$K$146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UdSC'!$H$148:$K$148</c:f>
              <c:numCache>
                <c:formatCode>#,##0</c:formatCode>
                <c:ptCount val="4"/>
                <c:pt idx="0">
                  <c:v>1970</c:v>
                </c:pt>
                <c:pt idx="3">
                  <c:v>1744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B-41DA-B6F9-76784D19622B}"/>
            </c:ext>
          </c:extLst>
        </c:ser>
        <c:ser>
          <c:idx val="0"/>
          <c:order val="2"/>
          <c:tx>
            <c:strRef>
              <c:f>'Informacja UdSC'!$D$149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'Informacja UdSC'!$H$146:$K$146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UdSC'!$H$149:$K$149</c:f>
              <c:numCache>
                <c:formatCode>#,##0</c:formatCode>
                <c:ptCount val="4"/>
                <c:pt idx="0">
                  <c:v>2503</c:v>
                </c:pt>
                <c:pt idx="3">
                  <c:v>1944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FB-41DA-B6F9-76784D196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919048"/>
        <c:axId val="366922576"/>
        <c:axId val="494170648"/>
      </c:bar3DChart>
      <c:catAx>
        <c:axId val="3669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6922576"/>
        <c:crosses val="autoZero"/>
        <c:auto val="1"/>
        <c:lblAlgn val="ctr"/>
        <c:lblOffset val="100"/>
        <c:noMultiLvlLbl val="0"/>
      </c:catAx>
      <c:valAx>
        <c:axId val="3669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6919048"/>
        <c:crosses val="autoZero"/>
        <c:crossBetween val="between"/>
      </c:valAx>
      <c:serAx>
        <c:axId val="494170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69225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108</xdr:row>
      <xdr:rowOff>152400</xdr:rowOff>
    </xdr:from>
    <xdr:to>
      <xdr:col>25</xdr:col>
      <xdr:colOff>10584</xdr:colOff>
      <xdr:row>116</xdr:row>
      <xdr:rowOff>0</xdr:rowOff>
    </xdr:to>
    <xdr:sp macro="" textlink="">
      <xdr:nvSpPr>
        <xdr:cNvPr id="26" name="Prostokąt 25"/>
        <xdr:cNvSpPr/>
      </xdr:nvSpPr>
      <xdr:spPr>
        <a:xfrm>
          <a:off x="0" y="28251150"/>
          <a:ext cx="8335434" cy="22098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25400</xdr:colOff>
      <xdr:row>295</xdr:row>
      <xdr:rowOff>65086</xdr:rowOff>
    </xdr:from>
    <xdr:to>
      <xdr:col>23</xdr:col>
      <xdr:colOff>9525</xdr:colOff>
      <xdr:row>309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83</xdr:row>
      <xdr:rowOff>69397</xdr:rowOff>
    </xdr:from>
    <xdr:to>
      <xdr:col>23</xdr:col>
      <xdr:colOff>1</xdr:colOff>
      <xdr:row>105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27215</xdr:colOff>
      <xdr:row>206</xdr:row>
      <xdr:rowOff>142193</xdr:rowOff>
    </xdr:from>
    <xdr:to>
      <xdr:col>23</xdr:col>
      <xdr:colOff>238126</xdr:colOff>
      <xdr:row>225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47626</xdr:colOff>
      <xdr:row>25</xdr:row>
      <xdr:rowOff>0</xdr:rowOff>
    </xdr:from>
    <xdr:to>
      <xdr:col>23</xdr:col>
      <xdr:colOff>9525</xdr:colOff>
      <xdr:row>36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151</xdr:row>
      <xdr:rowOff>1</xdr:rowOff>
    </xdr:from>
    <xdr:to>
      <xdr:col>21</xdr:col>
      <xdr:colOff>238125</xdr:colOff>
      <xdr:row>166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24</xdr:col>
      <xdr:colOff>0</xdr:colOff>
      <xdr:row>228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228</xdr:row>
      <xdr:rowOff>174626</xdr:rowOff>
    </xdr:from>
    <xdr:to>
      <xdr:col>25</xdr:col>
      <xdr:colOff>10584</xdr:colOff>
      <xdr:row>235</xdr:row>
      <xdr:rowOff>0</xdr:rowOff>
    </xdr:to>
    <xdr:sp macro="" textlink="">
      <xdr:nvSpPr>
        <xdr:cNvPr id="6" name="Prostokąt 5"/>
        <xdr:cNvSpPr/>
      </xdr:nvSpPr>
      <xdr:spPr>
        <a:xfrm>
          <a:off x="0" y="52266851"/>
          <a:ext cx="83354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9525</xdr:colOff>
      <xdr:row>249</xdr:row>
      <xdr:rowOff>180975</xdr:rowOff>
    </xdr:from>
    <xdr:to>
      <xdr:col>25</xdr:col>
      <xdr:colOff>20109</xdr:colOff>
      <xdr:row>257</xdr:row>
      <xdr:rowOff>0</xdr:rowOff>
    </xdr:to>
    <xdr:sp macro="" textlink="">
      <xdr:nvSpPr>
        <xdr:cNvPr id="22" name="Prostokąt 21"/>
        <xdr:cNvSpPr/>
      </xdr:nvSpPr>
      <xdr:spPr>
        <a:xfrm>
          <a:off x="9525" y="59636025"/>
          <a:ext cx="83354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275</xdr:row>
      <xdr:rowOff>123824</xdr:rowOff>
    </xdr:from>
    <xdr:to>
      <xdr:col>25</xdr:col>
      <xdr:colOff>10584</xdr:colOff>
      <xdr:row>280</xdr:row>
      <xdr:rowOff>0</xdr:rowOff>
    </xdr:to>
    <xdr:sp macro="" textlink="">
      <xdr:nvSpPr>
        <xdr:cNvPr id="23" name="Prostokąt 22"/>
        <xdr:cNvSpPr/>
      </xdr:nvSpPr>
      <xdr:spPr>
        <a:xfrm>
          <a:off x="0" y="64350899"/>
          <a:ext cx="83354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312</xdr:row>
      <xdr:rowOff>142875</xdr:rowOff>
    </xdr:from>
    <xdr:to>
      <xdr:col>25</xdr:col>
      <xdr:colOff>10584</xdr:colOff>
      <xdr:row>321</xdr:row>
      <xdr:rowOff>0</xdr:rowOff>
    </xdr:to>
    <xdr:sp macro="" textlink="">
      <xdr:nvSpPr>
        <xdr:cNvPr id="24" name="Prostokąt 23"/>
        <xdr:cNvSpPr/>
      </xdr:nvSpPr>
      <xdr:spPr>
        <a:xfrm>
          <a:off x="0" y="73352025"/>
          <a:ext cx="8335434" cy="193357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</xdr:row>
      <xdr:rowOff>114299</xdr:rowOff>
    </xdr:from>
    <xdr:to>
      <xdr:col>25</xdr:col>
      <xdr:colOff>10584</xdr:colOff>
      <xdr:row>61</xdr:row>
      <xdr:rowOff>0</xdr:rowOff>
    </xdr:to>
    <xdr:sp macro="" textlink="">
      <xdr:nvSpPr>
        <xdr:cNvPr id="25" name="Prostokąt 24"/>
        <xdr:cNvSpPr/>
      </xdr:nvSpPr>
      <xdr:spPr>
        <a:xfrm>
          <a:off x="0" y="11972924"/>
          <a:ext cx="8335434" cy="365760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137</xdr:row>
      <xdr:rowOff>123825</xdr:rowOff>
    </xdr:from>
    <xdr:to>
      <xdr:col>25</xdr:col>
      <xdr:colOff>10584</xdr:colOff>
      <xdr:row>141</xdr:row>
      <xdr:rowOff>0</xdr:rowOff>
    </xdr:to>
    <xdr:sp macro="" textlink="">
      <xdr:nvSpPr>
        <xdr:cNvPr id="27" name="Prostokąt 26"/>
        <xdr:cNvSpPr/>
      </xdr:nvSpPr>
      <xdr:spPr>
        <a:xfrm>
          <a:off x="0" y="32823150"/>
          <a:ext cx="83354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167</xdr:row>
      <xdr:rowOff>152400</xdr:rowOff>
    </xdr:from>
    <xdr:to>
      <xdr:col>25</xdr:col>
      <xdr:colOff>10584</xdr:colOff>
      <xdr:row>171</xdr:row>
      <xdr:rowOff>0</xdr:rowOff>
    </xdr:to>
    <xdr:sp macro="" textlink="">
      <xdr:nvSpPr>
        <xdr:cNvPr id="30" name="Prostokąt 29"/>
        <xdr:cNvSpPr/>
      </xdr:nvSpPr>
      <xdr:spPr>
        <a:xfrm>
          <a:off x="0" y="39547800"/>
          <a:ext cx="83354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9525</xdr:colOff>
      <xdr:row>183</xdr:row>
      <xdr:rowOff>0</xdr:rowOff>
    </xdr:from>
    <xdr:to>
      <xdr:col>25</xdr:col>
      <xdr:colOff>20109</xdr:colOff>
      <xdr:row>185</xdr:row>
      <xdr:rowOff>0</xdr:rowOff>
    </xdr:to>
    <xdr:sp macro="" textlink="">
      <xdr:nvSpPr>
        <xdr:cNvPr id="31" name="Prostokąt 30"/>
        <xdr:cNvSpPr/>
      </xdr:nvSpPr>
      <xdr:spPr>
        <a:xfrm>
          <a:off x="9525" y="44157900"/>
          <a:ext cx="83354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331</xdr:row>
      <xdr:rowOff>133349</xdr:rowOff>
    </xdr:from>
    <xdr:to>
      <xdr:col>25</xdr:col>
      <xdr:colOff>10584</xdr:colOff>
      <xdr:row>343</xdr:row>
      <xdr:rowOff>0</xdr:rowOff>
    </xdr:to>
    <xdr:sp macro="" textlink="">
      <xdr:nvSpPr>
        <xdr:cNvPr id="32" name="Prostokąt 31"/>
        <xdr:cNvSpPr/>
      </xdr:nvSpPr>
      <xdr:spPr>
        <a:xfrm>
          <a:off x="0" y="76199999"/>
          <a:ext cx="8335434" cy="349567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G388"/>
  <sheetViews>
    <sheetView showGridLines="0" tabSelected="1" zoomScaleNormal="100" zoomScaleSheetLayoutView="100" zoomScalePageLayoutView="70" workbookViewId="0"/>
  </sheetViews>
  <sheetFormatPr defaultColWidth="4.140625" defaultRowHeight="15" x14ac:dyDescent="0.25"/>
  <cols>
    <col min="1" max="20" width="5" style="3" customWidth="1"/>
    <col min="21" max="21" width="6" style="3" customWidth="1"/>
    <col min="22" max="24" width="5" style="3" customWidth="1"/>
    <col min="25" max="25" width="3.85546875" style="6" customWidth="1"/>
    <col min="26" max="16384" width="4.140625" style="3"/>
  </cols>
  <sheetData>
    <row r="1" spans="1:26" x14ac:dyDescent="0.25">
      <c r="T1" s="38"/>
      <c r="U1" s="39"/>
      <c r="V1" s="39"/>
      <c r="W1" s="39"/>
      <c r="X1" s="39"/>
      <c r="Y1" s="39"/>
      <c r="Z1" s="39"/>
    </row>
    <row r="2" spans="1:26" x14ac:dyDescent="0.25">
      <c r="Q2" s="5"/>
      <c r="T2" s="39"/>
      <c r="U2" s="39"/>
      <c r="V2" s="39"/>
      <c r="W2" s="39"/>
      <c r="X2" s="39"/>
      <c r="Y2" s="39"/>
      <c r="Z2" s="39"/>
    </row>
    <row r="3" spans="1:26" x14ac:dyDescent="0.25">
      <c r="T3" s="39"/>
      <c r="U3" s="39"/>
      <c r="V3" s="39"/>
      <c r="W3" s="39"/>
      <c r="X3" s="39"/>
      <c r="Y3" s="39"/>
      <c r="Z3" s="39"/>
    </row>
    <row r="4" spans="1:26" x14ac:dyDescent="0.25">
      <c r="T4" s="39"/>
      <c r="U4" s="39"/>
      <c r="V4" s="39"/>
      <c r="W4" s="39"/>
      <c r="X4" s="39"/>
      <c r="Y4" s="39"/>
      <c r="Z4" s="39"/>
    </row>
    <row r="5" spans="1:26" x14ac:dyDescent="0.25">
      <c r="E5" s="266" t="s">
        <v>69</v>
      </c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T5" s="39"/>
      <c r="U5" s="39"/>
      <c r="V5" s="39"/>
      <c r="W5" s="39"/>
      <c r="X5" s="39"/>
      <c r="Y5" s="39"/>
      <c r="Z5" s="39"/>
    </row>
    <row r="6" spans="1:26" x14ac:dyDescent="0.25"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T6" s="39"/>
      <c r="U6" s="39"/>
      <c r="V6" s="39"/>
      <c r="W6" s="39"/>
      <c r="X6" s="39"/>
      <c r="Y6" s="39"/>
      <c r="Z6" s="39"/>
    </row>
    <row r="7" spans="1:26" x14ac:dyDescent="0.25"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T7" s="39"/>
      <c r="U7" s="39"/>
      <c r="V7" s="39"/>
      <c r="W7" s="39"/>
      <c r="X7" s="39"/>
      <c r="Y7" s="39"/>
      <c r="Z7" s="39"/>
    </row>
    <row r="8" spans="1:26" x14ac:dyDescent="0.25"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T8" s="39"/>
      <c r="U8" s="39"/>
      <c r="V8" s="39"/>
      <c r="W8" s="39"/>
      <c r="X8" s="39"/>
      <c r="Y8" s="39"/>
      <c r="Z8" s="39"/>
    </row>
    <row r="9" spans="1:26" ht="19.5" x14ac:dyDescent="0.3">
      <c r="E9" s="267" t="str">
        <f>CONCATENATE("w okresie ",Arkusz18!A2," - ",Arkusz18!B2," r.")</f>
        <v>w okresie 01.01.2020 - 31.01.2020 r.</v>
      </c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T9" s="39"/>
      <c r="U9" s="39"/>
      <c r="V9" s="39"/>
      <c r="W9" s="39"/>
      <c r="X9" s="39"/>
      <c r="Y9" s="39"/>
      <c r="Z9" s="39"/>
    </row>
    <row r="10" spans="1:26" s="47" customFormat="1" ht="19.5" x14ac:dyDescent="0.3"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T10" s="39"/>
      <c r="U10" s="39"/>
      <c r="V10" s="39"/>
      <c r="W10" s="39"/>
      <c r="X10" s="39"/>
      <c r="Y10" s="39"/>
      <c r="Z10" s="39"/>
    </row>
    <row r="11" spans="1:26" x14ac:dyDescent="0.25">
      <c r="T11" s="39"/>
      <c r="U11" s="39"/>
      <c r="V11" s="39"/>
      <c r="W11" s="39"/>
      <c r="X11" s="39"/>
      <c r="Y11" s="39"/>
      <c r="Z11" s="39"/>
    </row>
    <row r="12" spans="1:26" ht="18.75" x14ac:dyDescent="0.25">
      <c r="A12" s="8" t="s">
        <v>73</v>
      </c>
      <c r="T12" s="39"/>
      <c r="U12" s="39"/>
      <c r="V12" s="39"/>
      <c r="W12" s="39"/>
      <c r="X12" s="39"/>
      <c r="Y12" s="39"/>
      <c r="Z12" s="39"/>
    </row>
    <row r="13" spans="1:26" ht="18.75" x14ac:dyDescent="0.25">
      <c r="A13" s="8"/>
    </row>
    <row r="14" spans="1:26" s="47" customFormat="1" ht="18.75" x14ac:dyDescent="0.25">
      <c r="A14" s="8"/>
      <c r="Y14" s="6"/>
    </row>
    <row r="16" spans="1:26" x14ac:dyDescent="0.25">
      <c r="A16" s="114" t="s">
        <v>143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</row>
    <row r="17" spans="1:26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6" ht="15.75" thickBo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</row>
    <row r="19" spans="1:26" ht="28.5" customHeight="1" x14ac:dyDescent="0.25">
      <c r="G19" s="154" t="s">
        <v>2</v>
      </c>
      <c r="H19" s="155"/>
      <c r="I19" s="155"/>
      <c r="J19" s="155"/>
      <c r="K19" s="155" t="s">
        <v>3</v>
      </c>
      <c r="L19" s="155"/>
      <c r="M19" s="221" t="str">
        <f>CONCATENATE("decyzje ",Arkusz18!A2," - ",Arkusz18!B2," r.")</f>
        <v>decyzje 01.01.2020 - 31.01.2020 r.</v>
      </c>
      <c r="N19" s="221"/>
      <c r="O19" s="221"/>
      <c r="P19" s="221"/>
      <c r="Q19" s="221"/>
      <c r="R19" s="222"/>
    </row>
    <row r="20" spans="1:26" ht="60" customHeight="1" x14ac:dyDescent="0.25">
      <c r="G20" s="229"/>
      <c r="H20" s="230"/>
      <c r="I20" s="230"/>
      <c r="J20" s="230"/>
      <c r="K20" s="230"/>
      <c r="L20" s="230"/>
      <c r="M20" s="223" t="s">
        <v>25</v>
      </c>
      <c r="N20" s="223"/>
      <c r="O20" s="223" t="s">
        <v>26</v>
      </c>
      <c r="P20" s="223"/>
      <c r="Q20" s="223" t="s">
        <v>27</v>
      </c>
      <c r="R20" s="268"/>
    </row>
    <row r="21" spans="1:26" x14ac:dyDescent="0.25">
      <c r="G21" s="227" t="s">
        <v>37</v>
      </c>
      <c r="H21" s="228"/>
      <c r="I21" s="228"/>
      <c r="J21" s="228"/>
      <c r="K21" s="148">
        <f>Arkusz9!B5</f>
        <v>21600</v>
      </c>
      <c r="L21" s="148"/>
      <c r="M21" s="231">
        <f>Arkusz9!B3</f>
        <v>13481</v>
      </c>
      <c r="N21" s="231"/>
      <c r="O21" s="231">
        <f>Arkusz9!B2</f>
        <v>3378</v>
      </c>
      <c r="P21" s="231"/>
      <c r="Q21" s="231">
        <f>Arkusz9!B4</f>
        <v>831</v>
      </c>
      <c r="R21" s="263"/>
    </row>
    <row r="22" spans="1:26" x14ac:dyDescent="0.25">
      <c r="G22" s="225" t="s">
        <v>38</v>
      </c>
      <c r="H22" s="226"/>
      <c r="I22" s="226"/>
      <c r="J22" s="226"/>
      <c r="K22" s="224">
        <f>Arkusz9!B13</f>
        <v>1632</v>
      </c>
      <c r="L22" s="224"/>
      <c r="M22" s="264">
        <f>Arkusz9!B11</f>
        <v>1277</v>
      </c>
      <c r="N22" s="264"/>
      <c r="O22" s="264">
        <f>Arkusz9!B10</f>
        <v>238</v>
      </c>
      <c r="P22" s="264"/>
      <c r="Q22" s="264">
        <f>Arkusz9!B12</f>
        <v>92</v>
      </c>
      <c r="R22" s="265"/>
    </row>
    <row r="23" spans="1:26" ht="15.75" thickBot="1" x14ac:dyDescent="0.3">
      <c r="G23" s="64" t="s">
        <v>24</v>
      </c>
      <c r="H23" s="65"/>
      <c r="I23" s="65"/>
      <c r="J23" s="65"/>
      <c r="K23" s="187">
        <f>Arkusz9!B9</f>
        <v>269</v>
      </c>
      <c r="L23" s="187"/>
      <c r="M23" s="185">
        <f>Arkusz9!B7</f>
        <v>179</v>
      </c>
      <c r="N23" s="185"/>
      <c r="O23" s="185">
        <f>Arkusz9!B6</f>
        <v>38</v>
      </c>
      <c r="P23" s="185"/>
      <c r="Q23" s="185">
        <f>Arkusz9!B8</f>
        <v>43</v>
      </c>
      <c r="R23" s="186"/>
    </row>
    <row r="24" spans="1:26" ht="15.75" thickBot="1" x14ac:dyDescent="0.3">
      <c r="G24" s="257" t="s">
        <v>75</v>
      </c>
      <c r="H24" s="258"/>
      <c r="I24" s="258"/>
      <c r="J24" s="258"/>
      <c r="K24" s="261">
        <f>SUM(K21:K23)</f>
        <v>23501</v>
      </c>
      <c r="L24" s="261"/>
      <c r="M24" s="261">
        <f>SUM(M21:M23)</f>
        <v>14937</v>
      </c>
      <c r="N24" s="261"/>
      <c r="O24" s="261">
        <f>SUM(O21:O23)</f>
        <v>3654</v>
      </c>
      <c r="P24" s="261"/>
      <c r="Q24" s="261">
        <f>SUM(Q21:Q23)</f>
        <v>966</v>
      </c>
      <c r="R24" s="262"/>
    </row>
    <row r="26" spans="1:26" x14ac:dyDescent="0.25">
      <c r="V26" s="11"/>
      <c r="W26" s="11"/>
      <c r="Z26" s="11"/>
    </row>
    <row r="32" spans="1:26" x14ac:dyDescent="0.25">
      <c r="V32" s="18"/>
      <c r="W32" s="18"/>
      <c r="X32" s="18"/>
      <c r="Y32" s="19"/>
      <c r="Z32" s="18"/>
    </row>
    <row r="33" spans="1:26" x14ac:dyDescent="0.25">
      <c r="V33" s="18"/>
      <c r="W33" s="18"/>
      <c r="X33" s="18"/>
      <c r="Y33" s="19"/>
      <c r="Z33" s="18"/>
    </row>
    <row r="34" spans="1:26" x14ac:dyDescent="0.25">
      <c r="V34" s="18"/>
      <c r="W34" s="18"/>
      <c r="X34" s="18"/>
      <c r="Y34" s="19"/>
      <c r="Z34" s="18"/>
    </row>
    <row r="35" spans="1:26" x14ac:dyDescent="0.25">
      <c r="V35" s="18"/>
      <c r="W35" s="18"/>
      <c r="X35" s="18"/>
      <c r="Y35" s="19"/>
      <c r="Z35" s="18"/>
    </row>
    <row r="36" spans="1:26" x14ac:dyDescent="0.25">
      <c r="V36" s="18"/>
      <c r="W36" s="18"/>
      <c r="X36" s="18"/>
      <c r="Y36" s="19"/>
      <c r="Z36" s="18"/>
    </row>
    <row r="37" spans="1:26" x14ac:dyDescent="0.25">
      <c r="V37" s="18"/>
      <c r="W37" s="18"/>
      <c r="X37" s="18"/>
      <c r="Y37" s="19"/>
      <c r="Z37" s="18"/>
    </row>
    <row r="38" spans="1:26" ht="15.75" thickBot="1" x14ac:dyDescent="0.3">
      <c r="V38" s="18"/>
      <c r="W38" s="18"/>
      <c r="X38" s="18"/>
      <c r="Y38" s="19"/>
      <c r="Z38" s="18"/>
    </row>
    <row r="39" spans="1:26" ht="63.75" customHeight="1" x14ac:dyDescent="0.25">
      <c r="G39" s="84" t="s">
        <v>2</v>
      </c>
      <c r="H39" s="85"/>
      <c r="I39" s="85"/>
      <c r="J39" s="85"/>
      <c r="K39" s="85"/>
      <c r="L39" s="85"/>
      <c r="M39" s="85"/>
      <c r="N39" s="85"/>
      <c r="O39" s="88" t="s">
        <v>3</v>
      </c>
      <c r="P39" s="88"/>
      <c r="Q39" s="78" t="s">
        <v>80</v>
      </c>
      <c r="R39" s="79"/>
      <c r="U39" s="18"/>
      <c r="V39" s="18"/>
      <c r="W39" s="18"/>
      <c r="X39" s="18"/>
      <c r="Y39" s="19"/>
    </row>
    <row r="40" spans="1:26" x14ac:dyDescent="0.25">
      <c r="G40" s="86"/>
      <c r="H40" s="87"/>
      <c r="I40" s="87"/>
      <c r="J40" s="87"/>
      <c r="K40" s="87"/>
      <c r="L40" s="87"/>
      <c r="M40" s="87"/>
      <c r="N40" s="87"/>
      <c r="O40" s="89"/>
      <c r="P40" s="89"/>
      <c r="Q40" s="80"/>
      <c r="R40" s="81"/>
      <c r="U40" s="18"/>
      <c r="V40" s="18"/>
      <c r="W40" s="18"/>
      <c r="X40" s="18"/>
      <c r="Y40" s="19"/>
    </row>
    <row r="41" spans="1:26" x14ac:dyDescent="0.25">
      <c r="G41" s="68" t="s">
        <v>76</v>
      </c>
      <c r="H41" s="69"/>
      <c r="I41" s="69"/>
      <c r="J41" s="69"/>
      <c r="K41" s="69"/>
      <c r="L41" s="69"/>
      <c r="M41" s="69"/>
      <c r="N41" s="69"/>
      <c r="O41" s="76">
        <f>Arkusz10!A2</f>
        <v>614</v>
      </c>
      <c r="P41" s="76"/>
      <c r="Q41" s="52">
        <f>Arkusz10!A3</f>
        <v>662</v>
      </c>
      <c r="R41" s="53"/>
      <c r="U41" s="18"/>
      <c r="V41" s="18"/>
      <c r="W41" s="18"/>
      <c r="X41" s="18"/>
      <c r="Y41" s="19"/>
    </row>
    <row r="42" spans="1:26" x14ac:dyDescent="0.25">
      <c r="G42" s="72" t="s">
        <v>77</v>
      </c>
      <c r="H42" s="73"/>
      <c r="I42" s="73"/>
      <c r="J42" s="73"/>
      <c r="K42" s="73"/>
      <c r="L42" s="73"/>
      <c r="M42" s="73"/>
      <c r="N42" s="73"/>
      <c r="O42" s="77">
        <f>Arkusz10!A4</f>
        <v>82</v>
      </c>
      <c r="P42" s="77"/>
      <c r="Q42" s="82">
        <f>Arkusz10!A5</f>
        <v>198</v>
      </c>
      <c r="R42" s="83"/>
      <c r="U42" s="18"/>
      <c r="V42" s="18"/>
      <c r="W42" s="18"/>
      <c r="X42" s="18"/>
      <c r="Y42" s="19"/>
    </row>
    <row r="43" spans="1:26" x14ac:dyDescent="0.25">
      <c r="G43" s="68" t="s">
        <v>78</v>
      </c>
      <c r="H43" s="69"/>
      <c r="I43" s="69"/>
      <c r="J43" s="69"/>
      <c r="K43" s="69"/>
      <c r="L43" s="69"/>
      <c r="M43" s="69"/>
      <c r="N43" s="69"/>
      <c r="O43" s="76">
        <f>Arkusz10!A6</f>
        <v>31</v>
      </c>
      <c r="P43" s="76"/>
      <c r="Q43" s="52">
        <f>Arkusz10!A7</f>
        <v>57</v>
      </c>
      <c r="R43" s="53"/>
      <c r="U43" s="18"/>
      <c r="V43" s="18"/>
      <c r="W43" s="18"/>
      <c r="X43" s="18"/>
      <c r="Y43" s="19"/>
    </row>
    <row r="44" spans="1:26" ht="15.75" thickBot="1" x14ac:dyDescent="0.3">
      <c r="G44" s="70" t="s">
        <v>79</v>
      </c>
      <c r="H44" s="71"/>
      <c r="I44" s="71"/>
      <c r="J44" s="71"/>
      <c r="K44" s="71"/>
      <c r="L44" s="71"/>
      <c r="M44" s="71"/>
      <c r="N44" s="71"/>
      <c r="O44" s="66">
        <f>Arkusz10!A8</f>
        <v>4</v>
      </c>
      <c r="P44" s="66"/>
      <c r="Q44" s="54">
        <f>Arkusz10!A9</f>
        <v>2</v>
      </c>
      <c r="R44" s="55"/>
      <c r="U44" s="18"/>
      <c r="V44" s="18"/>
      <c r="W44" s="18"/>
      <c r="X44" s="18"/>
      <c r="Y44" s="19"/>
    </row>
    <row r="45" spans="1:26" ht="15.75" thickBot="1" x14ac:dyDescent="0.3">
      <c r="G45" s="74" t="s">
        <v>75</v>
      </c>
      <c r="H45" s="75"/>
      <c r="I45" s="75"/>
      <c r="J45" s="75"/>
      <c r="K45" s="75"/>
      <c r="L45" s="75"/>
      <c r="M45" s="75"/>
      <c r="N45" s="75"/>
      <c r="O45" s="67">
        <f>SUM(O41:O44)</f>
        <v>731</v>
      </c>
      <c r="P45" s="67"/>
      <c r="Q45" s="56">
        <f>SUM(Q41:Q44)</f>
        <v>919</v>
      </c>
      <c r="R45" s="57"/>
      <c r="U45" s="18"/>
      <c r="V45" s="18"/>
      <c r="W45" s="18"/>
      <c r="X45" s="18"/>
      <c r="Y45" s="19"/>
    </row>
    <row r="46" spans="1:26" x14ac:dyDescent="0.25">
      <c r="V46" s="18"/>
      <c r="W46" s="18"/>
      <c r="X46" s="18"/>
      <c r="Y46" s="19"/>
      <c r="Z46" s="18"/>
    </row>
    <row r="48" spans="1:26" x14ac:dyDescent="0.25">
      <c r="A48" s="110" t="s">
        <v>178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</row>
    <row r="49" spans="1:25" x14ac:dyDescent="0.25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</row>
    <row r="50" spans="1:25" x14ac:dyDescent="0.25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</row>
    <row r="51" spans="1:25" x14ac:dyDescent="0.25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</row>
    <row r="52" spans="1:25" x14ac:dyDescent="0.25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</row>
    <row r="53" spans="1:25" x14ac:dyDescent="0.2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</row>
    <row r="54" spans="1:25" x14ac:dyDescent="0.25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</row>
    <row r="55" spans="1:25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</row>
    <row r="56" spans="1:25" s="42" customFormat="1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</row>
    <row r="57" spans="1:25" s="42" customFormat="1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</row>
    <row r="58" spans="1:25" s="42" customFormat="1" x14ac:dyDescent="0.2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</row>
    <row r="59" spans="1:25" s="42" customFormat="1" x14ac:dyDescent="0.2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</row>
    <row r="60" spans="1:25" s="42" customFormat="1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</row>
    <row r="61" spans="1:25" s="42" customFormat="1" x14ac:dyDescent="0.25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</row>
    <row r="63" spans="1:25" ht="36" customHeight="1" x14ac:dyDescent="0.25">
      <c r="A63" s="114" t="s">
        <v>144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</row>
    <row r="64" spans="1:25" x14ac:dyDescent="0.2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</row>
    <row r="65" spans="1:26" ht="15.75" thickBo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58" t="str">
        <f>CONCATENATE(Arkusz18!C2," - ",Arkusz18!B2," r.")</f>
        <v>01.01.2020 - 31.01.2020 r.</v>
      </c>
      <c r="M65" s="58"/>
      <c r="N65" s="58"/>
      <c r="O65" s="58"/>
      <c r="P65" s="58"/>
      <c r="Q65" s="58"/>
      <c r="R65" s="58"/>
      <c r="S65" s="58"/>
      <c r="T65" s="58"/>
      <c r="U65" s="58"/>
      <c r="V65" s="58"/>
    </row>
    <row r="66" spans="1:26" ht="187.5" x14ac:dyDescent="0.25">
      <c r="C66" s="190" t="s">
        <v>2</v>
      </c>
      <c r="D66" s="191"/>
      <c r="E66" s="191"/>
      <c r="F66" s="191"/>
      <c r="G66" s="191"/>
      <c r="H66" s="191"/>
      <c r="I66" s="191"/>
      <c r="J66" s="191"/>
      <c r="K66" s="191"/>
      <c r="L66" s="259" t="s">
        <v>82</v>
      </c>
      <c r="M66" s="259"/>
      <c r="N66" s="20" t="s">
        <v>12</v>
      </c>
      <c r="O66" s="20" t="s">
        <v>97</v>
      </c>
      <c r="P66" s="20" t="s">
        <v>87</v>
      </c>
      <c r="Q66" s="20" t="s">
        <v>56</v>
      </c>
      <c r="R66" s="20" t="s">
        <v>42</v>
      </c>
      <c r="S66" s="20" t="s">
        <v>4</v>
      </c>
      <c r="T66" s="20" t="s">
        <v>45</v>
      </c>
      <c r="U66" s="20" t="s">
        <v>86</v>
      </c>
      <c r="V66" s="259" t="s">
        <v>81</v>
      </c>
      <c r="W66" s="260"/>
      <c r="Y66" s="3"/>
      <c r="Z66" s="6"/>
    </row>
    <row r="67" spans="1:26" x14ac:dyDescent="0.25">
      <c r="C67" s="152" t="s">
        <v>37</v>
      </c>
      <c r="D67" s="153"/>
      <c r="E67" s="153"/>
      <c r="F67" s="153"/>
      <c r="G67" s="153"/>
      <c r="H67" s="153"/>
      <c r="I67" s="153"/>
      <c r="J67" s="153"/>
      <c r="K67" s="153"/>
      <c r="L67" s="231">
        <f>Arkusz13!C2</f>
        <v>1488</v>
      </c>
      <c r="M67" s="231"/>
      <c r="N67" s="21">
        <f>Arkusz13!C18</f>
        <v>389</v>
      </c>
      <c r="O67" s="21">
        <f>Arkusz13!C34</f>
        <v>223</v>
      </c>
      <c r="P67" s="21">
        <f>Arkusz13!C50</f>
        <v>227</v>
      </c>
      <c r="Q67" s="21">
        <f>Arkusz13!C66</f>
        <v>43</v>
      </c>
      <c r="R67" s="21">
        <f>Arkusz13!C82</f>
        <v>0</v>
      </c>
      <c r="S67" s="21">
        <f>Arkusz13!C98</f>
        <v>0</v>
      </c>
      <c r="T67" s="21">
        <f>Arkusz13!C114</f>
        <v>0</v>
      </c>
      <c r="U67" s="21">
        <f>Arkusz13!C130-SUM(N67:T67)</f>
        <v>1011</v>
      </c>
      <c r="V67" s="148">
        <f t="shared" ref="V67:V81" si="0">SUM(N67:U67)</f>
        <v>1893</v>
      </c>
      <c r="W67" s="149"/>
      <c r="Y67" s="3"/>
      <c r="Z67" s="6"/>
    </row>
    <row r="68" spans="1:26" x14ac:dyDescent="0.25">
      <c r="C68" s="150" t="s">
        <v>38</v>
      </c>
      <c r="D68" s="151"/>
      <c r="E68" s="151"/>
      <c r="F68" s="151"/>
      <c r="G68" s="151"/>
      <c r="H68" s="151"/>
      <c r="I68" s="151"/>
      <c r="J68" s="151"/>
      <c r="K68" s="151"/>
      <c r="L68" s="231">
        <f>Arkusz13!C3</f>
        <v>89</v>
      </c>
      <c r="M68" s="231"/>
      <c r="N68" s="21">
        <f>Arkusz13!C19</f>
        <v>15</v>
      </c>
      <c r="O68" s="21">
        <f>Arkusz13!C35</f>
        <v>5</v>
      </c>
      <c r="P68" s="21">
        <f>Arkusz13!C51</f>
        <v>14</v>
      </c>
      <c r="Q68" s="21">
        <f>Arkusz13!C67</f>
        <v>1</v>
      </c>
      <c r="R68" s="21">
        <f>Arkusz13!C83</f>
        <v>0</v>
      </c>
      <c r="S68" s="21">
        <f>Arkusz13!C99</f>
        <v>0</v>
      </c>
      <c r="T68" s="21">
        <f>Arkusz13!C115</f>
        <v>0</v>
      </c>
      <c r="U68" s="21">
        <f>Arkusz13!C131-SUM(N68:T68)</f>
        <v>23</v>
      </c>
      <c r="V68" s="148">
        <f t="shared" si="0"/>
        <v>58</v>
      </c>
      <c r="W68" s="149"/>
      <c r="Y68" s="3"/>
      <c r="Z68" s="6"/>
    </row>
    <row r="69" spans="1:26" x14ac:dyDescent="0.25">
      <c r="C69" s="152" t="s">
        <v>39</v>
      </c>
      <c r="D69" s="153"/>
      <c r="E69" s="153"/>
      <c r="F69" s="153"/>
      <c r="G69" s="153"/>
      <c r="H69" s="153"/>
      <c r="I69" s="153"/>
      <c r="J69" s="153"/>
      <c r="K69" s="153"/>
      <c r="L69" s="231">
        <f>Arkusz13!C4</f>
        <v>23</v>
      </c>
      <c r="M69" s="231"/>
      <c r="N69" s="21">
        <f>Arkusz13!C20</f>
        <v>5</v>
      </c>
      <c r="O69" s="21">
        <f>Arkusz13!C36</f>
        <v>12</v>
      </c>
      <c r="P69" s="21">
        <f>Arkusz13!C52</f>
        <v>10</v>
      </c>
      <c r="Q69" s="21">
        <f>Arkusz13!C68</f>
        <v>3</v>
      </c>
      <c r="R69" s="21">
        <f>Arkusz13!C84</f>
        <v>0</v>
      </c>
      <c r="S69" s="21">
        <f>Arkusz13!C100</f>
        <v>0</v>
      </c>
      <c r="T69" s="21">
        <f>Arkusz13!C116</f>
        <v>0</v>
      </c>
      <c r="U69" s="21">
        <f>Arkusz13!C132-SUM(N69:T69)</f>
        <v>17</v>
      </c>
      <c r="V69" s="148">
        <f t="shared" si="0"/>
        <v>47</v>
      </c>
      <c r="W69" s="149"/>
      <c r="Y69" s="3"/>
      <c r="Z69" s="6"/>
    </row>
    <row r="70" spans="1:26" x14ac:dyDescent="0.25">
      <c r="C70" s="150" t="s">
        <v>40</v>
      </c>
      <c r="D70" s="151"/>
      <c r="E70" s="151"/>
      <c r="F70" s="151"/>
      <c r="G70" s="151"/>
      <c r="H70" s="151"/>
      <c r="I70" s="151"/>
      <c r="J70" s="151"/>
      <c r="K70" s="151"/>
      <c r="L70" s="231">
        <f>Arkusz13!C5</f>
        <v>0</v>
      </c>
      <c r="M70" s="231"/>
      <c r="N70" s="21">
        <f>Arkusz13!C21</f>
        <v>0</v>
      </c>
      <c r="O70" s="21">
        <f>Arkusz13!C37</f>
        <v>0</v>
      </c>
      <c r="P70" s="21">
        <f>Arkusz13!C53</f>
        <v>0</v>
      </c>
      <c r="Q70" s="21">
        <f>Arkusz13!C69</f>
        <v>0</v>
      </c>
      <c r="R70" s="21">
        <f>Arkusz13!C85</f>
        <v>0</v>
      </c>
      <c r="S70" s="21">
        <f>Arkusz13!C101</f>
        <v>0</v>
      </c>
      <c r="T70" s="21">
        <f>Arkusz13!C117</f>
        <v>0</v>
      </c>
      <c r="U70" s="21">
        <f>Arkusz13!C133-SUM(N70:T70)</f>
        <v>2</v>
      </c>
      <c r="V70" s="148">
        <f t="shared" si="0"/>
        <v>2</v>
      </c>
      <c r="W70" s="149"/>
      <c r="Y70" s="3"/>
      <c r="Z70" s="6"/>
    </row>
    <row r="71" spans="1:26" x14ac:dyDescent="0.25">
      <c r="C71" s="152" t="s">
        <v>41</v>
      </c>
      <c r="D71" s="153"/>
      <c r="E71" s="153"/>
      <c r="F71" s="153"/>
      <c r="G71" s="153"/>
      <c r="H71" s="153"/>
      <c r="I71" s="153"/>
      <c r="J71" s="153"/>
      <c r="K71" s="153"/>
      <c r="L71" s="231">
        <f>Arkusz13!C6</f>
        <v>0</v>
      </c>
      <c r="M71" s="231"/>
      <c r="N71" s="21">
        <f>Arkusz13!C22</f>
        <v>0</v>
      </c>
      <c r="O71" s="21">
        <f>Arkusz13!C38</f>
        <v>0</v>
      </c>
      <c r="P71" s="21">
        <f>Arkusz13!C54</f>
        <v>0</v>
      </c>
      <c r="Q71" s="21">
        <f>Arkusz13!C70</f>
        <v>0</v>
      </c>
      <c r="R71" s="21">
        <f>Arkusz13!C86</f>
        <v>0</v>
      </c>
      <c r="S71" s="21">
        <f>Arkusz13!C102</f>
        <v>0</v>
      </c>
      <c r="T71" s="21">
        <f>Arkusz13!C118</f>
        <v>0</v>
      </c>
      <c r="U71" s="21">
        <f>Arkusz13!C134-SUM(N71:T71)</f>
        <v>0</v>
      </c>
      <c r="V71" s="148">
        <f t="shared" si="0"/>
        <v>0</v>
      </c>
      <c r="W71" s="149"/>
      <c r="Y71" s="3"/>
      <c r="Z71" s="6"/>
    </row>
    <row r="72" spans="1:26" x14ac:dyDescent="0.25">
      <c r="C72" s="150" t="s">
        <v>49</v>
      </c>
      <c r="D72" s="151"/>
      <c r="E72" s="151"/>
      <c r="F72" s="151"/>
      <c r="G72" s="151"/>
      <c r="H72" s="151"/>
      <c r="I72" s="151"/>
      <c r="J72" s="151"/>
      <c r="K72" s="151"/>
      <c r="L72" s="231">
        <f>Arkusz13!C7</f>
        <v>0</v>
      </c>
      <c r="M72" s="231"/>
      <c r="N72" s="21">
        <f>Arkusz13!C23</f>
        <v>0</v>
      </c>
      <c r="O72" s="21">
        <f>Arkusz13!C39</f>
        <v>0</v>
      </c>
      <c r="P72" s="21">
        <f>Arkusz13!C55</f>
        <v>0</v>
      </c>
      <c r="Q72" s="21">
        <f>Arkusz13!C71</f>
        <v>0</v>
      </c>
      <c r="R72" s="21">
        <f>Arkusz13!C87</f>
        <v>0</v>
      </c>
      <c r="S72" s="21">
        <f>Arkusz13!C103</f>
        <v>0</v>
      </c>
      <c r="T72" s="21">
        <f>Arkusz13!C119</f>
        <v>0</v>
      </c>
      <c r="U72" s="21">
        <f>Arkusz13!C135-SUM(N72:T72)</f>
        <v>0</v>
      </c>
      <c r="V72" s="148">
        <f t="shared" si="0"/>
        <v>0</v>
      </c>
      <c r="W72" s="149"/>
      <c r="Y72" s="3"/>
      <c r="Z72" s="6"/>
    </row>
    <row r="73" spans="1:26" x14ac:dyDescent="0.25">
      <c r="C73" s="152" t="s">
        <v>50</v>
      </c>
      <c r="D73" s="153"/>
      <c r="E73" s="153"/>
      <c r="F73" s="153"/>
      <c r="G73" s="153"/>
      <c r="H73" s="153"/>
      <c r="I73" s="153"/>
      <c r="J73" s="153"/>
      <c r="K73" s="153"/>
      <c r="L73" s="231">
        <f>Arkusz13!C8</f>
        <v>0</v>
      </c>
      <c r="M73" s="231"/>
      <c r="N73" s="21">
        <f>Arkusz13!C24</f>
        <v>0</v>
      </c>
      <c r="O73" s="21">
        <f>Arkusz13!C40</f>
        <v>0</v>
      </c>
      <c r="P73" s="21">
        <f>Arkusz13!C56</f>
        <v>0</v>
      </c>
      <c r="Q73" s="21">
        <f>Arkusz13!C72</f>
        <v>0</v>
      </c>
      <c r="R73" s="21">
        <f>Arkusz13!C88</f>
        <v>0</v>
      </c>
      <c r="S73" s="21">
        <f>Arkusz13!C104</f>
        <v>0</v>
      </c>
      <c r="T73" s="21">
        <f>Arkusz13!C120</f>
        <v>0</v>
      </c>
      <c r="U73" s="21">
        <f>Arkusz13!C136-SUM(N73:T73)</f>
        <v>0</v>
      </c>
      <c r="V73" s="148">
        <f t="shared" si="0"/>
        <v>0</v>
      </c>
      <c r="W73" s="149"/>
      <c r="Y73" s="3"/>
      <c r="Z73" s="6"/>
    </row>
    <row r="74" spans="1:26" x14ac:dyDescent="0.25">
      <c r="C74" s="150" t="s">
        <v>4</v>
      </c>
      <c r="D74" s="151"/>
      <c r="E74" s="151"/>
      <c r="F74" s="151"/>
      <c r="G74" s="151"/>
      <c r="H74" s="151"/>
      <c r="I74" s="151"/>
      <c r="J74" s="151"/>
      <c r="K74" s="151"/>
      <c r="L74" s="231">
        <f>Arkusz13!C9</f>
        <v>0</v>
      </c>
      <c r="M74" s="231"/>
      <c r="N74" s="21">
        <f>Arkusz13!C25</f>
        <v>0</v>
      </c>
      <c r="O74" s="21">
        <f>Arkusz13!C41</f>
        <v>0</v>
      </c>
      <c r="P74" s="21">
        <f>Arkusz13!C57</f>
        <v>0</v>
      </c>
      <c r="Q74" s="21">
        <f>Arkusz13!C73</f>
        <v>0</v>
      </c>
      <c r="R74" s="21">
        <f>Arkusz13!C89</f>
        <v>0</v>
      </c>
      <c r="S74" s="21">
        <f>Arkusz13!C105</f>
        <v>0</v>
      </c>
      <c r="T74" s="21">
        <f>Arkusz13!C121</f>
        <v>0</v>
      </c>
      <c r="U74" s="21">
        <f>Arkusz13!C137-SUM(N74:T74)</f>
        <v>0</v>
      </c>
      <c r="V74" s="148">
        <f t="shared" si="0"/>
        <v>0</v>
      </c>
      <c r="W74" s="149"/>
      <c r="Y74" s="3"/>
      <c r="Z74" s="6"/>
    </row>
    <row r="75" spans="1:26" x14ac:dyDescent="0.25">
      <c r="C75" s="152" t="s">
        <v>42</v>
      </c>
      <c r="D75" s="153"/>
      <c r="E75" s="153"/>
      <c r="F75" s="153"/>
      <c r="G75" s="153"/>
      <c r="H75" s="153"/>
      <c r="I75" s="153"/>
      <c r="J75" s="153"/>
      <c r="K75" s="153"/>
      <c r="L75" s="231">
        <f>Arkusz13!C10</f>
        <v>0</v>
      </c>
      <c r="M75" s="231"/>
      <c r="N75" s="21">
        <f>Arkusz13!C26</f>
        <v>1</v>
      </c>
      <c r="O75" s="21">
        <f>Arkusz13!C42</f>
        <v>0</v>
      </c>
      <c r="P75" s="21">
        <f>Arkusz13!C58</f>
        <v>0</v>
      </c>
      <c r="Q75" s="21">
        <f>Arkusz13!C74</f>
        <v>0</v>
      </c>
      <c r="R75" s="21">
        <f>Arkusz13!C90</f>
        <v>0</v>
      </c>
      <c r="S75" s="21">
        <f>Arkusz13!C106</f>
        <v>0</v>
      </c>
      <c r="T75" s="21">
        <f>Arkusz13!C122</f>
        <v>0</v>
      </c>
      <c r="U75" s="21">
        <f>Arkusz13!C138-SUM(N75:T75)</f>
        <v>0</v>
      </c>
      <c r="V75" s="148">
        <f t="shared" si="0"/>
        <v>1</v>
      </c>
      <c r="W75" s="149"/>
      <c r="Y75" s="3"/>
      <c r="Z75" s="6"/>
    </row>
    <row r="76" spans="1:26" x14ac:dyDescent="0.25">
      <c r="C76" s="150" t="s">
        <v>43</v>
      </c>
      <c r="D76" s="151"/>
      <c r="E76" s="151"/>
      <c r="F76" s="151"/>
      <c r="G76" s="151"/>
      <c r="H76" s="151"/>
      <c r="I76" s="151"/>
      <c r="J76" s="151"/>
      <c r="K76" s="151"/>
      <c r="L76" s="231">
        <f>Arkusz13!C11</f>
        <v>0</v>
      </c>
      <c r="M76" s="231"/>
      <c r="N76" s="21">
        <f>Arkusz13!C27</f>
        <v>0</v>
      </c>
      <c r="O76" s="21">
        <f>Arkusz13!C43</f>
        <v>0</v>
      </c>
      <c r="P76" s="21">
        <f>Arkusz13!C59</f>
        <v>0</v>
      </c>
      <c r="Q76" s="21">
        <f>Arkusz13!C75</f>
        <v>0</v>
      </c>
      <c r="R76" s="21">
        <f>Arkusz13!C91</f>
        <v>0</v>
      </c>
      <c r="S76" s="21">
        <f>Arkusz13!C107</f>
        <v>0</v>
      </c>
      <c r="T76" s="21">
        <f>Arkusz13!C123</f>
        <v>0</v>
      </c>
      <c r="U76" s="21">
        <f>Arkusz13!C139-SUM(N76:T76)</f>
        <v>0</v>
      </c>
      <c r="V76" s="148">
        <f t="shared" si="0"/>
        <v>0</v>
      </c>
      <c r="W76" s="149"/>
      <c r="Y76" s="3"/>
      <c r="Z76" s="6"/>
    </row>
    <row r="77" spans="1:26" x14ac:dyDescent="0.25">
      <c r="C77" s="152" t="s">
        <v>44</v>
      </c>
      <c r="D77" s="153"/>
      <c r="E77" s="153"/>
      <c r="F77" s="153"/>
      <c r="G77" s="153"/>
      <c r="H77" s="153"/>
      <c r="I77" s="153"/>
      <c r="J77" s="153"/>
      <c r="K77" s="153"/>
      <c r="L77" s="231">
        <f>Arkusz13!C12</f>
        <v>159</v>
      </c>
      <c r="M77" s="231"/>
      <c r="N77" s="21">
        <f>Arkusz13!C28</f>
        <v>74</v>
      </c>
      <c r="O77" s="21">
        <f>Arkusz13!C44</f>
        <v>1</v>
      </c>
      <c r="P77" s="21">
        <f>Arkusz13!C60</f>
        <v>2</v>
      </c>
      <c r="Q77" s="21">
        <f>Arkusz13!C76</f>
        <v>14</v>
      </c>
      <c r="R77" s="21">
        <f>Arkusz13!C92</f>
        <v>15</v>
      </c>
      <c r="S77" s="21">
        <f>Arkusz13!C108</f>
        <v>0</v>
      </c>
      <c r="T77" s="21">
        <f>Arkusz13!C124</f>
        <v>6</v>
      </c>
      <c r="U77" s="21">
        <f>Arkusz13!C140-SUM(N77:T77)</f>
        <v>29</v>
      </c>
      <c r="V77" s="148">
        <f t="shared" si="0"/>
        <v>141</v>
      </c>
      <c r="W77" s="149"/>
      <c r="Y77" s="3"/>
      <c r="Z77" s="6"/>
    </row>
    <row r="78" spans="1:26" x14ac:dyDescent="0.25">
      <c r="C78" s="152" t="s">
        <v>11</v>
      </c>
      <c r="D78" s="153"/>
      <c r="E78" s="153"/>
      <c r="F78" s="153"/>
      <c r="G78" s="153"/>
      <c r="H78" s="153"/>
      <c r="I78" s="153"/>
      <c r="J78" s="153"/>
      <c r="K78" s="153"/>
      <c r="L78" s="231">
        <f>Arkusz13!C14</f>
        <v>0</v>
      </c>
      <c r="M78" s="231"/>
      <c r="N78" s="21">
        <f>Arkusz13!C30</f>
        <v>0</v>
      </c>
      <c r="O78" s="21">
        <f>Arkusz13!C46</f>
        <v>0</v>
      </c>
      <c r="P78" s="21">
        <f>Arkusz13!C62</f>
        <v>0</v>
      </c>
      <c r="Q78" s="21">
        <f>Arkusz13!C78</f>
        <v>0</v>
      </c>
      <c r="R78" s="21">
        <f>Arkusz13!C94</f>
        <v>0</v>
      </c>
      <c r="S78" s="21">
        <f>Arkusz13!C110</f>
        <v>0</v>
      </c>
      <c r="T78" s="21">
        <f>Arkusz13!C126</f>
        <v>0</v>
      </c>
      <c r="U78" s="21">
        <f>Arkusz13!C142-SUM(N78:T78)</f>
        <v>0</v>
      </c>
      <c r="V78" s="148">
        <f t="shared" si="0"/>
        <v>0</v>
      </c>
      <c r="W78" s="149"/>
      <c r="Y78" s="3"/>
      <c r="Z78" s="6"/>
    </row>
    <row r="79" spans="1:26" x14ac:dyDescent="0.25">
      <c r="C79" s="150" t="s">
        <v>46</v>
      </c>
      <c r="D79" s="151"/>
      <c r="E79" s="151"/>
      <c r="F79" s="151"/>
      <c r="G79" s="151"/>
      <c r="H79" s="151"/>
      <c r="I79" s="151"/>
      <c r="J79" s="151"/>
      <c r="K79" s="151"/>
      <c r="L79" s="231">
        <f>Arkusz13!C15</f>
        <v>1</v>
      </c>
      <c r="M79" s="231"/>
      <c r="N79" s="21">
        <f>Arkusz13!C31</f>
        <v>0</v>
      </c>
      <c r="O79" s="21">
        <f>Arkusz13!C47</f>
        <v>0</v>
      </c>
      <c r="P79" s="21">
        <f>Arkusz13!C63</f>
        <v>0</v>
      </c>
      <c r="Q79" s="21">
        <f>Arkusz13!C79</f>
        <v>0</v>
      </c>
      <c r="R79" s="21">
        <f>Arkusz13!C95</f>
        <v>0</v>
      </c>
      <c r="S79" s="21">
        <f>Arkusz13!C111</f>
        <v>0</v>
      </c>
      <c r="T79" s="21">
        <f>Arkusz13!C127</f>
        <v>0</v>
      </c>
      <c r="U79" s="21">
        <f>Arkusz13!C143-SUM(N79:T79)</f>
        <v>0</v>
      </c>
      <c r="V79" s="148">
        <f t="shared" si="0"/>
        <v>0</v>
      </c>
      <c r="W79" s="149"/>
      <c r="Y79" s="3"/>
      <c r="Z79" s="6"/>
    </row>
    <row r="80" spans="1:26" x14ac:dyDescent="0.25">
      <c r="C80" s="152" t="s">
        <v>47</v>
      </c>
      <c r="D80" s="153"/>
      <c r="E80" s="153"/>
      <c r="F80" s="153"/>
      <c r="G80" s="153"/>
      <c r="H80" s="153"/>
      <c r="I80" s="153"/>
      <c r="J80" s="153"/>
      <c r="K80" s="153"/>
      <c r="L80" s="231">
        <f>Arkusz13!C16</f>
        <v>0</v>
      </c>
      <c r="M80" s="231"/>
      <c r="N80" s="21">
        <f>Arkusz13!C32</f>
        <v>0</v>
      </c>
      <c r="O80" s="21">
        <f>Arkusz13!C48</f>
        <v>0</v>
      </c>
      <c r="P80" s="21">
        <f>Arkusz13!C64</f>
        <v>0</v>
      </c>
      <c r="Q80" s="21">
        <f>Arkusz13!C80</f>
        <v>0</v>
      </c>
      <c r="R80" s="21">
        <f>Arkusz13!C96</f>
        <v>0</v>
      </c>
      <c r="S80" s="21">
        <f>Arkusz13!C112</f>
        <v>0</v>
      </c>
      <c r="T80" s="21">
        <f>Arkusz13!C128</f>
        <v>0</v>
      </c>
      <c r="U80" s="21">
        <f>Arkusz13!C144-SUM(N80:T80)</f>
        <v>0</v>
      </c>
      <c r="V80" s="148">
        <f t="shared" si="0"/>
        <v>0</v>
      </c>
      <c r="W80" s="149"/>
      <c r="Y80" s="3"/>
      <c r="Z80" s="6"/>
    </row>
    <row r="81" spans="1:26" ht="15.75" thickBot="1" x14ac:dyDescent="0.3">
      <c r="C81" s="280" t="s">
        <v>48</v>
      </c>
      <c r="D81" s="281"/>
      <c r="E81" s="281"/>
      <c r="F81" s="281"/>
      <c r="G81" s="281"/>
      <c r="H81" s="281"/>
      <c r="I81" s="281"/>
      <c r="J81" s="281"/>
      <c r="K81" s="281"/>
      <c r="L81" s="231">
        <f>Arkusz13!C17</f>
        <v>0</v>
      </c>
      <c r="M81" s="231"/>
      <c r="N81" s="21">
        <f>Arkusz13!C33</f>
        <v>0</v>
      </c>
      <c r="O81" s="21">
        <f>Arkusz13!C49</f>
        <v>0</v>
      </c>
      <c r="P81" s="21">
        <f>Arkusz13!C65</f>
        <v>0</v>
      </c>
      <c r="Q81" s="21">
        <f>Arkusz13!C81</f>
        <v>0</v>
      </c>
      <c r="R81" s="21">
        <f>Arkusz13!C97</f>
        <v>0</v>
      </c>
      <c r="S81" s="21">
        <f>Arkusz13!C113</f>
        <v>0</v>
      </c>
      <c r="T81" s="21">
        <f>Arkusz13!C129</f>
        <v>0</v>
      </c>
      <c r="U81" s="21">
        <f>Arkusz13!C145-SUM(N81:T81)</f>
        <v>0</v>
      </c>
      <c r="V81" s="148">
        <f t="shared" si="0"/>
        <v>0</v>
      </c>
      <c r="W81" s="149"/>
      <c r="Y81" s="3"/>
      <c r="Z81" s="6"/>
    </row>
    <row r="82" spans="1:26" ht="15.75" thickBot="1" x14ac:dyDescent="0.3">
      <c r="C82" s="274" t="s">
        <v>1</v>
      </c>
      <c r="D82" s="275"/>
      <c r="E82" s="275"/>
      <c r="F82" s="275"/>
      <c r="G82" s="275"/>
      <c r="H82" s="275"/>
      <c r="I82" s="275"/>
      <c r="J82" s="275"/>
      <c r="K82" s="275"/>
      <c r="L82" s="269">
        <f>SUM(L67:L81)</f>
        <v>1760</v>
      </c>
      <c r="M82" s="269"/>
      <c r="N82" s="22">
        <f t="shared" ref="N82:V82" si="1">SUM(N67:N81)</f>
        <v>484</v>
      </c>
      <c r="O82" s="22">
        <f t="shared" si="1"/>
        <v>241</v>
      </c>
      <c r="P82" s="22">
        <f t="shared" si="1"/>
        <v>253</v>
      </c>
      <c r="Q82" s="22">
        <f t="shared" si="1"/>
        <v>61</v>
      </c>
      <c r="R82" s="22">
        <f t="shared" si="1"/>
        <v>15</v>
      </c>
      <c r="S82" s="22">
        <f t="shared" si="1"/>
        <v>0</v>
      </c>
      <c r="T82" s="22">
        <f t="shared" si="1"/>
        <v>6</v>
      </c>
      <c r="U82" s="22">
        <f t="shared" si="1"/>
        <v>1082</v>
      </c>
      <c r="V82" s="269">
        <f t="shared" si="1"/>
        <v>2142</v>
      </c>
      <c r="W82" s="279"/>
      <c r="Y82" s="3"/>
      <c r="Z82" s="6"/>
    </row>
    <row r="83" spans="1:26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106" spans="1:25" ht="15.75" thickBot="1" x14ac:dyDescent="0.3"/>
    <row r="107" spans="1:25" ht="31.5" customHeight="1" x14ac:dyDescent="0.25">
      <c r="D107" s="272" t="s">
        <v>2</v>
      </c>
      <c r="E107" s="273"/>
      <c r="F107" s="273"/>
      <c r="G107" s="273"/>
      <c r="H107" s="273"/>
      <c r="I107" s="273"/>
      <c r="J107" s="273"/>
      <c r="K107" s="273"/>
      <c r="L107" s="273" t="s">
        <v>3</v>
      </c>
      <c r="M107" s="273"/>
      <c r="N107" s="105" t="s">
        <v>89</v>
      </c>
      <c r="O107" s="105"/>
      <c r="P107" s="105"/>
      <c r="Q107" s="276" t="s">
        <v>90</v>
      </c>
      <c r="R107" s="277"/>
      <c r="S107" s="278"/>
    </row>
    <row r="108" spans="1:25" ht="15.75" thickBot="1" x14ac:dyDescent="0.3">
      <c r="D108" s="193" t="s">
        <v>88</v>
      </c>
      <c r="E108" s="194"/>
      <c r="F108" s="194"/>
      <c r="G108" s="194"/>
      <c r="H108" s="194"/>
      <c r="I108" s="194"/>
      <c r="J108" s="194"/>
      <c r="K108" s="194"/>
      <c r="L108" s="192">
        <v>1</v>
      </c>
      <c r="M108" s="192"/>
      <c r="N108" s="192">
        <v>1</v>
      </c>
      <c r="O108" s="192"/>
      <c r="P108" s="192"/>
      <c r="Q108" s="282">
        <f>Arkusz14!B4</f>
        <v>0</v>
      </c>
      <c r="R108" s="283"/>
      <c r="S108" s="284"/>
    </row>
    <row r="109" spans="1:2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5" x14ac:dyDescent="0.25">
      <c r="A110" s="110" t="s">
        <v>175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</row>
    <row r="111" spans="1:25" s="42" customFormat="1" x14ac:dyDescent="0.25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</row>
    <row r="112" spans="1:25" s="42" customFormat="1" x14ac:dyDescent="0.25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</row>
    <row r="113" spans="1:25" x14ac:dyDescent="0.25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</row>
    <row r="114" spans="1:25" x14ac:dyDescent="0.25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</row>
    <row r="115" spans="1:25" x14ac:dyDescent="0.25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</row>
    <row r="116" spans="1:25" x14ac:dyDescent="0.25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</row>
    <row r="117" spans="1:25" s="47" customForma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</row>
    <row r="118" spans="1:25" s="47" customFormat="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</row>
    <row r="119" spans="1:25" s="47" customFormat="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</row>
    <row r="120" spans="1:25" s="47" customForma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</row>
    <row r="121" spans="1:25" s="44" customForma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x14ac:dyDescent="0.25">
      <c r="A122" s="114" t="s">
        <v>145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</row>
    <row r="123" spans="1:25" ht="15.75" thickBot="1" x14ac:dyDescent="0.3"/>
    <row r="124" spans="1:25" x14ac:dyDescent="0.25">
      <c r="G124" s="190" t="s">
        <v>23</v>
      </c>
      <c r="H124" s="191"/>
      <c r="I124" s="191"/>
      <c r="J124" s="191"/>
      <c r="K124" s="155" t="s">
        <v>8</v>
      </c>
      <c r="L124" s="156"/>
    </row>
    <row r="125" spans="1:25" x14ac:dyDescent="0.25">
      <c r="G125" s="195" t="s">
        <v>13</v>
      </c>
      <c r="H125" s="196"/>
      <c r="I125" s="196"/>
      <c r="J125" s="196"/>
      <c r="K125" s="148">
        <v>3145</v>
      </c>
      <c r="L125" s="149"/>
    </row>
    <row r="126" spans="1:25" x14ac:dyDescent="0.25">
      <c r="G126" s="188" t="s">
        <v>14</v>
      </c>
      <c r="H126" s="189"/>
      <c r="I126" s="189"/>
      <c r="J126" s="189"/>
      <c r="K126" s="148">
        <v>2936</v>
      </c>
      <c r="L126" s="149"/>
    </row>
    <row r="127" spans="1:25" ht="15" customHeight="1" x14ac:dyDescent="0.25">
      <c r="G127" s="195" t="s">
        <v>15</v>
      </c>
      <c r="H127" s="196"/>
      <c r="I127" s="196"/>
      <c r="J127" s="196"/>
      <c r="K127" s="148">
        <v>259</v>
      </c>
      <c r="L127" s="149"/>
    </row>
    <row r="128" spans="1:25" ht="15" customHeight="1" x14ac:dyDescent="0.25">
      <c r="G128" s="188" t="s">
        <v>83</v>
      </c>
      <c r="H128" s="189"/>
      <c r="I128" s="189"/>
      <c r="J128" s="189"/>
      <c r="K128" s="148">
        <v>150</v>
      </c>
      <c r="L128" s="149"/>
    </row>
    <row r="129" spans="1:25" ht="15" customHeight="1" x14ac:dyDescent="0.25">
      <c r="G129" s="195" t="s">
        <v>84</v>
      </c>
      <c r="H129" s="196"/>
      <c r="I129" s="196"/>
      <c r="J129" s="196"/>
      <c r="K129" s="148">
        <v>0</v>
      </c>
      <c r="L129" s="149"/>
    </row>
    <row r="130" spans="1:25" ht="15" customHeight="1" x14ac:dyDescent="0.25">
      <c r="G130" s="188" t="s">
        <v>94</v>
      </c>
      <c r="H130" s="189"/>
      <c r="I130" s="189"/>
      <c r="J130" s="189"/>
      <c r="K130" s="148">
        <v>1</v>
      </c>
      <c r="L130" s="149"/>
    </row>
    <row r="131" spans="1:25" ht="15" customHeight="1" x14ac:dyDescent="0.25">
      <c r="G131" s="195" t="s">
        <v>16</v>
      </c>
      <c r="H131" s="196"/>
      <c r="I131" s="196"/>
      <c r="J131" s="196"/>
      <c r="K131" s="148">
        <v>179</v>
      </c>
      <c r="L131" s="149"/>
    </row>
    <row r="132" spans="1:25" ht="15" customHeight="1" x14ac:dyDescent="0.25">
      <c r="G132" s="188" t="s">
        <v>17</v>
      </c>
      <c r="H132" s="189"/>
      <c r="I132" s="189"/>
      <c r="J132" s="189"/>
      <c r="K132" s="148">
        <v>102</v>
      </c>
      <c r="L132" s="149"/>
    </row>
    <row r="133" spans="1:25" ht="15" customHeight="1" x14ac:dyDescent="0.25">
      <c r="G133" s="195" t="s">
        <v>18</v>
      </c>
      <c r="H133" s="196"/>
      <c r="I133" s="196"/>
      <c r="J133" s="196"/>
      <c r="K133" s="148">
        <v>44</v>
      </c>
      <c r="L133" s="149"/>
    </row>
    <row r="134" spans="1:25" ht="15" customHeight="1" x14ac:dyDescent="0.25">
      <c r="G134" s="188" t="s">
        <v>19</v>
      </c>
      <c r="H134" s="189"/>
      <c r="I134" s="189"/>
      <c r="J134" s="189"/>
      <c r="K134" s="148">
        <v>20</v>
      </c>
      <c r="L134" s="149"/>
    </row>
    <row r="135" spans="1:25" ht="15" customHeight="1" x14ac:dyDescent="0.25">
      <c r="G135" s="195" t="s">
        <v>85</v>
      </c>
      <c r="H135" s="196"/>
      <c r="I135" s="196"/>
      <c r="J135" s="196"/>
      <c r="K135" s="148">
        <v>1530</v>
      </c>
      <c r="L135" s="149"/>
    </row>
    <row r="136" spans="1:25" s="42" customFormat="1" ht="15.75" thickBot="1" x14ac:dyDescent="0.3">
      <c r="G136" s="188" t="s">
        <v>169</v>
      </c>
      <c r="H136" s="189"/>
      <c r="I136" s="189"/>
      <c r="J136" s="189"/>
      <c r="K136" s="148">
        <v>2105</v>
      </c>
      <c r="L136" s="149"/>
      <c r="Y136" s="6"/>
    </row>
    <row r="137" spans="1:25" ht="15.75" thickBot="1" x14ac:dyDescent="0.3">
      <c r="G137" s="270" t="s">
        <v>1</v>
      </c>
      <c r="H137" s="271"/>
      <c r="I137" s="271"/>
      <c r="J137" s="271"/>
      <c r="K137" s="178">
        <f>SUM(K125:L136)</f>
        <v>10471</v>
      </c>
      <c r="L137" s="179"/>
    </row>
    <row r="139" spans="1:25" x14ac:dyDescent="0.25">
      <c r="A139" s="110" t="s">
        <v>176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</row>
    <row r="140" spans="1:25" x14ac:dyDescent="0.25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</row>
    <row r="141" spans="1:25" x14ac:dyDescent="0.25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</row>
    <row r="144" spans="1:25" x14ac:dyDescent="0.25">
      <c r="A144" s="10" t="s">
        <v>146</v>
      </c>
      <c r="B144" s="10"/>
      <c r="C144" s="10"/>
      <c r="D144" s="10"/>
      <c r="E144" s="10"/>
      <c r="F144" s="10"/>
    </row>
    <row r="145" spans="4:13" ht="15.75" thickBot="1" x14ac:dyDescent="0.3"/>
    <row r="146" spans="4:13" x14ac:dyDescent="0.25">
      <c r="D146" s="154" t="s">
        <v>31</v>
      </c>
      <c r="E146" s="155"/>
      <c r="F146" s="155"/>
      <c r="G146" s="155"/>
      <c r="H146" s="155" t="s">
        <v>3</v>
      </c>
      <c r="I146" s="155"/>
      <c r="J146" s="155"/>
      <c r="K146" s="155" t="s">
        <v>22</v>
      </c>
      <c r="L146" s="155"/>
      <c r="M146" s="156"/>
    </row>
    <row r="147" spans="4:13" x14ac:dyDescent="0.25">
      <c r="D147" s="157" t="s">
        <v>20</v>
      </c>
      <c r="E147" s="158"/>
      <c r="F147" s="158"/>
      <c r="G147" s="158"/>
      <c r="H147" s="148">
        <v>54716</v>
      </c>
      <c r="I147" s="148"/>
      <c r="J147" s="148"/>
      <c r="K147" s="148">
        <v>47067</v>
      </c>
      <c r="L147" s="148"/>
      <c r="M147" s="149"/>
    </row>
    <row r="148" spans="4:13" x14ac:dyDescent="0.25">
      <c r="D148" s="159" t="s">
        <v>142</v>
      </c>
      <c r="E148" s="160"/>
      <c r="F148" s="160"/>
      <c r="G148" s="160"/>
      <c r="H148" s="148">
        <v>1970</v>
      </c>
      <c r="I148" s="148"/>
      <c r="J148" s="148"/>
      <c r="K148" s="148">
        <v>1744</v>
      </c>
      <c r="L148" s="148"/>
      <c r="M148" s="149"/>
    </row>
    <row r="149" spans="4:13" ht="15.75" thickBot="1" x14ac:dyDescent="0.3">
      <c r="D149" s="255" t="s">
        <v>21</v>
      </c>
      <c r="E149" s="256"/>
      <c r="F149" s="256"/>
      <c r="G149" s="256"/>
      <c r="H149" s="148">
        <v>2503</v>
      </c>
      <c r="I149" s="148"/>
      <c r="J149" s="148"/>
      <c r="K149" s="148">
        <v>1944</v>
      </c>
      <c r="L149" s="148"/>
      <c r="M149" s="149"/>
    </row>
    <row r="150" spans="4:13" ht="15.75" thickBot="1" x14ac:dyDescent="0.3">
      <c r="D150" s="245" t="s">
        <v>1</v>
      </c>
      <c r="E150" s="246"/>
      <c r="F150" s="246"/>
      <c r="G150" s="246"/>
      <c r="H150" s="178">
        <f>SUM(H147:J149)</f>
        <v>59189</v>
      </c>
      <c r="I150" s="178"/>
      <c r="J150" s="178"/>
      <c r="K150" s="178">
        <f>SUM(K147:M149)</f>
        <v>50755</v>
      </c>
      <c r="L150" s="178"/>
      <c r="M150" s="179"/>
    </row>
    <row r="151" spans="4:13" x14ac:dyDescent="0.25">
      <c r="D151" s="40"/>
      <c r="E151" s="40"/>
      <c r="F151" s="40"/>
      <c r="G151" s="40"/>
      <c r="H151" s="41"/>
      <c r="I151" s="41"/>
      <c r="J151" s="41"/>
      <c r="K151" s="41"/>
      <c r="L151" s="41"/>
      <c r="M151" s="41"/>
    </row>
    <row r="152" spans="4:13" x14ac:dyDescent="0.25">
      <c r="D152" s="40"/>
      <c r="E152" s="40"/>
      <c r="F152" s="40"/>
      <c r="G152" s="40"/>
      <c r="H152" s="41"/>
      <c r="I152" s="41"/>
      <c r="J152" s="41"/>
      <c r="K152" s="41"/>
      <c r="L152" s="41"/>
      <c r="M152" s="41"/>
    </row>
    <row r="153" spans="4:13" x14ac:dyDescent="0.25">
      <c r="D153" s="40"/>
      <c r="E153" s="40"/>
      <c r="F153" s="40"/>
      <c r="G153" s="40"/>
      <c r="H153" s="41"/>
      <c r="I153" s="41"/>
      <c r="J153" s="41"/>
      <c r="K153" s="41"/>
      <c r="L153" s="41"/>
      <c r="M153" s="41"/>
    </row>
    <row r="154" spans="4:13" x14ac:dyDescent="0.25">
      <c r="D154" s="25"/>
      <c r="E154" s="25"/>
      <c r="F154" s="25"/>
      <c r="G154" s="25"/>
      <c r="H154" s="25"/>
      <c r="I154" s="25"/>
      <c r="J154" s="25"/>
      <c r="K154" s="25"/>
      <c r="L154" s="25"/>
      <c r="M154" s="25"/>
    </row>
    <row r="155" spans="4:13" x14ac:dyDescent="0.25">
      <c r="D155" s="25"/>
      <c r="E155" s="25"/>
      <c r="F155" s="25"/>
      <c r="G155" s="25"/>
      <c r="H155" s="25"/>
      <c r="I155" s="25"/>
      <c r="J155" s="25"/>
      <c r="K155" s="25"/>
      <c r="L155" s="25"/>
      <c r="M155" s="25"/>
    </row>
    <row r="156" spans="4:13" x14ac:dyDescent="0.25">
      <c r="D156" s="25"/>
      <c r="E156" s="25"/>
      <c r="F156" s="25"/>
      <c r="G156" s="25"/>
      <c r="H156" s="25"/>
      <c r="I156" s="25"/>
      <c r="J156" s="25"/>
      <c r="K156" s="25"/>
      <c r="L156" s="25"/>
      <c r="M156" s="25"/>
    </row>
    <row r="157" spans="4:13" x14ac:dyDescent="0.25"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4:13" x14ac:dyDescent="0.25">
      <c r="D158" s="25"/>
      <c r="E158" s="25"/>
      <c r="F158" s="25"/>
      <c r="G158" s="25"/>
      <c r="H158" s="25"/>
      <c r="I158" s="25"/>
      <c r="J158" s="25"/>
      <c r="K158" s="25"/>
      <c r="L158" s="25"/>
      <c r="M158" s="25"/>
    </row>
    <row r="159" spans="4:13" x14ac:dyDescent="0.25">
      <c r="D159" s="25"/>
      <c r="E159" s="25"/>
      <c r="F159" s="25"/>
      <c r="G159" s="25"/>
      <c r="H159" s="25"/>
      <c r="I159" s="25"/>
      <c r="J159" s="25"/>
      <c r="K159" s="25"/>
      <c r="L159" s="25"/>
      <c r="M159" s="25"/>
    </row>
    <row r="160" spans="4:13" x14ac:dyDescent="0.25">
      <c r="D160" s="25"/>
      <c r="E160" s="25"/>
      <c r="F160" s="25"/>
      <c r="G160" s="25"/>
      <c r="H160" s="25"/>
      <c r="I160" s="25"/>
      <c r="J160" s="25"/>
      <c r="K160" s="25"/>
      <c r="L160" s="25"/>
      <c r="M160" s="25"/>
    </row>
    <row r="161" spans="1:25" x14ac:dyDescent="0.25">
      <c r="D161" s="25"/>
      <c r="E161" s="25"/>
      <c r="F161" s="25"/>
      <c r="G161" s="25"/>
      <c r="H161" s="25"/>
      <c r="I161" s="25"/>
      <c r="J161" s="25"/>
      <c r="K161" s="25"/>
      <c r="L161" s="25"/>
      <c r="M161" s="25"/>
    </row>
    <row r="162" spans="1:25" x14ac:dyDescent="0.25">
      <c r="D162" s="25"/>
      <c r="E162" s="25"/>
      <c r="F162" s="25"/>
      <c r="G162" s="25"/>
      <c r="H162" s="25"/>
      <c r="I162" s="25"/>
      <c r="J162" s="25"/>
      <c r="K162" s="25"/>
      <c r="L162" s="25"/>
      <c r="M162" s="25"/>
    </row>
    <row r="163" spans="1:25" x14ac:dyDescent="0.25">
      <c r="D163" s="25"/>
      <c r="E163" s="25"/>
      <c r="F163" s="25"/>
      <c r="G163" s="25"/>
      <c r="H163" s="25"/>
      <c r="I163" s="25"/>
      <c r="J163" s="25"/>
      <c r="K163" s="25"/>
      <c r="L163" s="25"/>
      <c r="M163" s="25"/>
    </row>
    <row r="164" spans="1:25" x14ac:dyDescent="0.25">
      <c r="D164" s="25"/>
      <c r="E164" s="25"/>
      <c r="F164" s="25"/>
      <c r="G164" s="25"/>
      <c r="H164" s="25"/>
      <c r="I164" s="25"/>
      <c r="J164" s="25"/>
      <c r="K164" s="25"/>
      <c r="L164" s="25"/>
      <c r="M164" s="25"/>
    </row>
    <row r="165" spans="1:25" x14ac:dyDescent="0.25">
      <c r="D165" s="25"/>
      <c r="E165" s="25"/>
      <c r="F165" s="25"/>
      <c r="G165" s="25"/>
      <c r="H165" s="25"/>
      <c r="I165" s="25"/>
      <c r="J165" s="25"/>
      <c r="K165" s="25"/>
      <c r="L165" s="25"/>
      <c r="M165" s="25"/>
    </row>
    <row r="166" spans="1:25" x14ac:dyDescent="0.25">
      <c r="D166" s="25"/>
      <c r="E166" s="25"/>
      <c r="F166" s="25"/>
      <c r="G166" s="25"/>
      <c r="H166" s="25"/>
      <c r="I166" s="25"/>
      <c r="J166" s="25"/>
      <c r="K166" s="25"/>
      <c r="L166" s="25"/>
      <c r="M166" s="25"/>
    </row>
    <row r="169" spans="1:25" x14ac:dyDescent="0.25">
      <c r="A169" s="110" t="s">
        <v>170</v>
      </c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</row>
    <row r="170" spans="1:25" x14ac:dyDescent="0.25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</row>
    <row r="171" spans="1:25" x14ac:dyDescent="0.25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</row>
    <row r="174" spans="1:25" x14ac:dyDescent="0.25">
      <c r="A174" s="10" t="s">
        <v>147</v>
      </c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25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</row>
    <row r="176" spans="1:25" ht="15.75" thickBo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25" x14ac:dyDescent="0.25">
      <c r="D177" s="247" t="s">
        <v>52</v>
      </c>
      <c r="E177" s="248"/>
      <c r="F177" s="248"/>
      <c r="G177" s="251" t="str">
        <f>CONCATENATE(Arkusz18!A2," - ",Arkusz18!B2," r.")</f>
        <v>01.01.2020 - 31.01.2020 r.</v>
      </c>
      <c r="H177" s="251"/>
      <c r="I177" s="251"/>
      <c r="J177" s="251"/>
      <c r="K177" s="251"/>
      <c r="L177" s="251"/>
      <c r="M177" s="251"/>
      <c r="N177" s="251"/>
      <c r="O177" s="251"/>
      <c r="P177" s="251"/>
      <c r="Q177" s="251"/>
      <c r="R177" s="252"/>
    </row>
    <row r="178" spans="1:25" ht="31.5" customHeight="1" x14ac:dyDescent="0.25">
      <c r="D178" s="249"/>
      <c r="E178" s="250"/>
      <c r="F178" s="250"/>
      <c r="G178" s="253" t="s">
        <v>68</v>
      </c>
      <c r="H178" s="253"/>
      <c r="I178" s="253"/>
      <c r="J178" s="253" t="s">
        <v>93</v>
      </c>
      <c r="K178" s="253"/>
      <c r="L178" s="253"/>
      <c r="M178" s="253" t="s">
        <v>67</v>
      </c>
      <c r="N178" s="253"/>
      <c r="O178" s="253"/>
      <c r="P178" s="253" t="s">
        <v>92</v>
      </c>
      <c r="Q178" s="253"/>
      <c r="R178" s="254"/>
    </row>
    <row r="179" spans="1:25" x14ac:dyDescent="0.25">
      <c r="D179" s="197" t="s">
        <v>91</v>
      </c>
      <c r="E179" s="198"/>
      <c r="F179" s="198"/>
      <c r="G179" s="143">
        <f>Arkusz16!A2</f>
        <v>0</v>
      </c>
      <c r="H179" s="143"/>
      <c r="I179" s="143"/>
      <c r="J179" s="143">
        <f>Arkusz16!A3</f>
        <v>0</v>
      </c>
      <c r="K179" s="143"/>
      <c r="L179" s="143"/>
      <c r="M179" s="143">
        <f>Arkusz16!A4</f>
        <v>0</v>
      </c>
      <c r="N179" s="143"/>
      <c r="O179" s="143"/>
      <c r="P179" s="143">
        <f>Arkusz16!A5</f>
        <v>0</v>
      </c>
      <c r="Q179" s="143"/>
      <c r="R179" s="143"/>
    </row>
    <row r="180" spans="1:25" x14ac:dyDescent="0.25">
      <c r="D180" s="125" t="s">
        <v>54</v>
      </c>
      <c r="E180" s="126"/>
      <c r="F180" s="126"/>
      <c r="G180" s="127">
        <f>Arkusz16!A6</f>
        <v>886</v>
      </c>
      <c r="H180" s="127"/>
      <c r="I180" s="127"/>
      <c r="J180" s="128">
        <f>Arkusz16!A7</f>
        <v>6</v>
      </c>
      <c r="K180" s="129"/>
      <c r="L180" s="130"/>
      <c r="M180" s="128">
        <f>Arkusz16!A8</f>
        <v>0</v>
      </c>
      <c r="N180" s="129"/>
      <c r="O180" s="130"/>
      <c r="P180" s="128">
        <f>Arkusz16!A9</f>
        <v>1</v>
      </c>
      <c r="Q180" s="129"/>
      <c r="R180" s="130"/>
    </row>
    <row r="181" spans="1:25" ht="15.75" thickBot="1" x14ac:dyDescent="0.3">
      <c r="D181" s="233" t="s">
        <v>55</v>
      </c>
      <c r="E181" s="234"/>
      <c r="F181" s="234"/>
      <c r="G181" s="235">
        <f>Arkusz16!A10</f>
        <v>343</v>
      </c>
      <c r="H181" s="235"/>
      <c r="I181" s="235"/>
      <c r="J181" s="235">
        <f>Arkusz16!A11</f>
        <v>0</v>
      </c>
      <c r="K181" s="235"/>
      <c r="L181" s="235"/>
      <c r="M181" s="235">
        <f>Arkusz16!A12</f>
        <v>3</v>
      </c>
      <c r="N181" s="235"/>
      <c r="O181" s="235"/>
      <c r="P181" s="235">
        <f>Arkusz16!A13</f>
        <v>0</v>
      </c>
      <c r="Q181" s="235"/>
      <c r="R181" s="235"/>
    </row>
    <row r="182" spans="1:25" ht="15.75" thickBot="1" x14ac:dyDescent="0.3">
      <c r="D182" s="133" t="s">
        <v>53</v>
      </c>
      <c r="E182" s="134"/>
      <c r="F182" s="134"/>
      <c r="G182" s="135">
        <f>SUM(G179:I181)</f>
        <v>1229</v>
      </c>
      <c r="H182" s="135"/>
      <c r="I182" s="135"/>
      <c r="J182" s="135">
        <f t="shared" ref="J182" si="2">SUM(J179:L181)</f>
        <v>6</v>
      </c>
      <c r="K182" s="135"/>
      <c r="L182" s="135"/>
      <c r="M182" s="135">
        <f t="shared" ref="M182" si="3">SUM(M179:O181)</f>
        <v>3</v>
      </c>
      <c r="N182" s="135"/>
      <c r="O182" s="135"/>
      <c r="P182" s="135">
        <f t="shared" ref="P182" si="4">SUM(P179:R181)</f>
        <v>1</v>
      </c>
      <c r="Q182" s="135"/>
      <c r="R182" s="244"/>
    </row>
    <row r="183" spans="1:25" x14ac:dyDescent="0.25">
      <c r="A183" s="26"/>
      <c r="B183" s="26"/>
      <c r="C183" s="26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spans="1:25" x14ac:dyDescent="0.25">
      <c r="A184" s="110" t="s">
        <v>171</v>
      </c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</row>
    <row r="185" spans="1:25" x14ac:dyDescent="0.25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</row>
    <row r="186" spans="1:25" s="47" customForma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</row>
    <row r="187" spans="1:25" s="47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</row>
    <row r="188" spans="1:25" s="47" customFormat="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</row>
    <row r="189" spans="1:25" s="47" customFormat="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</row>
    <row r="190" spans="1:25" s="47" customFormat="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</row>
    <row r="191" spans="1:25" s="47" customForma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</row>
    <row r="193" spans="1:22" ht="18.75" x14ac:dyDescent="0.25">
      <c r="A193" s="8" t="s">
        <v>70</v>
      </c>
      <c r="F193" s="9"/>
    </row>
    <row r="194" spans="1:22" x14ac:dyDescent="0.25">
      <c r="F194" s="9"/>
    </row>
    <row r="195" spans="1:22" x14ac:dyDescent="0.25">
      <c r="A195" s="101" t="s">
        <v>148</v>
      </c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</row>
    <row r="196" spans="1:22" ht="15.75" thickBo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2" x14ac:dyDescent="0.25">
      <c r="C197" s="139" t="s">
        <v>0</v>
      </c>
      <c r="D197" s="140"/>
      <c r="E197" s="140"/>
      <c r="F197" s="140"/>
      <c r="G197" s="136" t="str">
        <f>CONCATENATE(Arkusz18!A2," - ",Arkusz18!B2," r.")</f>
        <v>01.01.2020 - 31.01.2020 r.</v>
      </c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8"/>
    </row>
    <row r="198" spans="1:22" x14ac:dyDescent="0.25">
      <c r="C198" s="141"/>
      <c r="D198" s="142"/>
      <c r="E198" s="142"/>
      <c r="F198" s="142"/>
      <c r="G198" s="94" t="s">
        <v>34</v>
      </c>
      <c r="H198" s="98"/>
      <c r="I198" s="98"/>
      <c r="J198" s="100"/>
      <c r="K198" s="94" t="s">
        <v>35</v>
      </c>
      <c r="L198" s="98"/>
      <c r="M198" s="98"/>
      <c r="N198" s="100"/>
      <c r="O198" s="94" t="s">
        <v>106</v>
      </c>
      <c r="P198" s="98"/>
      <c r="Q198" s="98"/>
      <c r="R198" s="100"/>
      <c r="S198" s="94" t="s">
        <v>58</v>
      </c>
      <c r="T198" s="98"/>
      <c r="U198" s="98"/>
      <c r="V198" s="95"/>
    </row>
    <row r="199" spans="1:22" x14ac:dyDescent="0.25">
      <c r="C199" s="141"/>
      <c r="D199" s="142"/>
      <c r="E199" s="142"/>
      <c r="F199" s="142"/>
      <c r="G199" s="96" t="s">
        <v>33</v>
      </c>
      <c r="H199" s="97"/>
      <c r="I199" s="94" t="s">
        <v>10</v>
      </c>
      <c r="J199" s="100"/>
      <c r="K199" s="96" t="s">
        <v>36</v>
      </c>
      <c r="L199" s="97"/>
      <c r="M199" s="94" t="s">
        <v>10</v>
      </c>
      <c r="N199" s="100"/>
      <c r="O199" s="96" t="s">
        <v>33</v>
      </c>
      <c r="P199" s="97"/>
      <c r="Q199" s="94" t="s">
        <v>10</v>
      </c>
      <c r="R199" s="100"/>
      <c r="S199" s="96" t="s">
        <v>33</v>
      </c>
      <c r="T199" s="97"/>
      <c r="U199" s="94" t="s">
        <v>10</v>
      </c>
      <c r="V199" s="95"/>
    </row>
    <row r="200" spans="1:22" x14ac:dyDescent="0.25">
      <c r="C200" s="131" t="str">
        <f>Arkusz2!B2</f>
        <v>ROSJA</v>
      </c>
      <c r="D200" s="132"/>
      <c r="E200" s="132"/>
      <c r="F200" s="132"/>
      <c r="G200" s="59">
        <f>Arkusz2!F2</f>
        <v>60</v>
      </c>
      <c r="H200" s="60"/>
      <c r="I200" s="59">
        <f>Arkusz2!F8</f>
        <v>160</v>
      </c>
      <c r="J200" s="60"/>
      <c r="K200" s="59">
        <f>SUM(Arkusz2!F14,-G200)</f>
        <v>25</v>
      </c>
      <c r="L200" s="60"/>
      <c r="M200" s="59">
        <f>SUM(Arkusz2!F20,-I200)</f>
        <v>53</v>
      </c>
      <c r="N200" s="60"/>
      <c r="O200" s="59">
        <f>Arkusz2!F26</f>
        <v>6</v>
      </c>
      <c r="P200" s="60"/>
      <c r="Q200" s="59">
        <f>Arkusz2!F32</f>
        <v>15</v>
      </c>
      <c r="R200" s="60"/>
      <c r="S200" s="59">
        <f>SUM(Arkusz2!F14,O200)</f>
        <v>91</v>
      </c>
      <c r="T200" s="60"/>
      <c r="U200" s="59">
        <f>SUM(Arkusz2!F20,Q200)</f>
        <v>228</v>
      </c>
      <c r="V200" s="99"/>
    </row>
    <row r="201" spans="1:22" x14ac:dyDescent="0.25">
      <c r="C201" s="68" t="str">
        <f>Arkusz2!B3</f>
        <v>TADŻYKISTAN</v>
      </c>
      <c r="D201" s="69"/>
      <c r="E201" s="69"/>
      <c r="F201" s="69"/>
      <c r="G201" s="92">
        <f>Arkusz2!F3</f>
        <v>1</v>
      </c>
      <c r="H201" s="93"/>
      <c r="I201" s="92">
        <f>Arkusz2!F9</f>
        <v>8</v>
      </c>
      <c r="J201" s="93"/>
      <c r="K201" s="92">
        <f>SUM(Arkusz2!F15,-G201)</f>
        <v>6</v>
      </c>
      <c r="L201" s="93"/>
      <c r="M201" s="92">
        <f>SUM(Arkusz2!F21,-I201)</f>
        <v>18</v>
      </c>
      <c r="N201" s="93"/>
      <c r="O201" s="92">
        <f>Arkusz2!F27</f>
        <v>0</v>
      </c>
      <c r="P201" s="93"/>
      <c r="Q201" s="92">
        <f>Arkusz2!F33</f>
        <v>0</v>
      </c>
      <c r="R201" s="93"/>
      <c r="S201" s="92">
        <f>SUM(Arkusz2!F15,O201)</f>
        <v>7</v>
      </c>
      <c r="T201" s="93"/>
      <c r="U201" s="92">
        <f>SUM(Arkusz2!F21,Q201)</f>
        <v>26</v>
      </c>
      <c r="V201" s="144"/>
    </row>
    <row r="202" spans="1:22" x14ac:dyDescent="0.25">
      <c r="C202" s="131" t="str">
        <f>Arkusz2!B4</f>
        <v>UKRAINA</v>
      </c>
      <c r="D202" s="132"/>
      <c r="E202" s="132"/>
      <c r="F202" s="132"/>
      <c r="G202" s="59">
        <f>Arkusz2!F4</f>
        <v>11</v>
      </c>
      <c r="H202" s="60"/>
      <c r="I202" s="59">
        <f>Arkusz2!F10</f>
        <v>13</v>
      </c>
      <c r="J202" s="60"/>
      <c r="K202" s="59">
        <f>SUM(Arkusz2!F16,-G202)</f>
        <v>9</v>
      </c>
      <c r="L202" s="60"/>
      <c r="M202" s="59">
        <f>SUM(Arkusz2!F22,-I202)</f>
        <v>9</v>
      </c>
      <c r="N202" s="60"/>
      <c r="O202" s="59">
        <f>Arkusz2!F28</f>
        <v>4</v>
      </c>
      <c r="P202" s="60"/>
      <c r="Q202" s="59">
        <f>Arkusz2!F34</f>
        <v>4</v>
      </c>
      <c r="R202" s="60"/>
      <c r="S202" s="59">
        <f>SUM(Arkusz2!F16,O202)</f>
        <v>24</v>
      </c>
      <c r="T202" s="60"/>
      <c r="U202" s="59">
        <f>SUM(Arkusz2!F22,Q202)</f>
        <v>26</v>
      </c>
      <c r="V202" s="99"/>
    </row>
    <row r="203" spans="1:22" x14ac:dyDescent="0.25">
      <c r="C203" s="68" t="str">
        <f>Arkusz2!B5</f>
        <v>TURCJA</v>
      </c>
      <c r="D203" s="69"/>
      <c r="E203" s="69"/>
      <c r="F203" s="69"/>
      <c r="G203" s="92">
        <f>Arkusz2!F5</f>
        <v>11</v>
      </c>
      <c r="H203" s="93"/>
      <c r="I203" s="92">
        <f>Arkusz2!F11</f>
        <v>20</v>
      </c>
      <c r="J203" s="93"/>
      <c r="K203" s="92">
        <f>SUM(Arkusz2!F17,-G203)</f>
        <v>0</v>
      </c>
      <c r="L203" s="93"/>
      <c r="M203" s="92">
        <f>SUM(Arkusz2!F23,-I203)</f>
        <v>1</v>
      </c>
      <c r="N203" s="93"/>
      <c r="O203" s="92">
        <f>Arkusz2!F29</f>
        <v>0</v>
      </c>
      <c r="P203" s="93"/>
      <c r="Q203" s="92">
        <f>Arkusz2!F35</f>
        <v>0</v>
      </c>
      <c r="R203" s="93"/>
      <c r="S203" s="92">
        <f>SUM(Arkusz2!F17,O203)</f>
        <v>11</v>
      </c>
      <c r="T203" s="93"/>
      <c r="U203" s="92">
        <f>SUM(Arkusz2!F23,Q203)</f>
        <v>21</v>
      </c>
      <c r="V203" s="144"/>
    </row>
    <row r="204" spans="1:22" x14ac:dyDescent="0.25">
      <c r="C204" s="131" t="str">
        <f>Arkusz2!B6</f>
        <v>JEMEN</v>
      </c>
      <c r="D204" s="132"/>
      <c r="E204" s="132"/>
      <c r="F204" s="132"/>
      <c r="G204" s="59">
        <f>Arkusz2!F6</f>
        <v>2</v>
      </c>
      <c r="H204" s="60"/>
      <c r="I204" s="59">
        <f>Arkusz2!F12</f>
        <v>8</v>
      </c>
      <c r="J204" s="60"/>
      <c r="K204" s="59">
        <f>SUM(Arkusz2!F18,-G204)</f>
        <v>0</v>
      </c>
      <c r="L204" s="60"/>
      <c r="M204" s="59">
        <f>SUM(Arkusz2!F24,-I204)</f>
        <v>0</v>
      </c>
      <c r="N204" s="60"/>
      <c r="O204" s="59">
        <f>Arkusz2!F30</f>
        <v>2</v>
      </c>
      <c r="P204" s="60"/>
      <c r="Q204" s="59">
        <f>Arkusz2!F36</f>
        <v>2</v>
      </c>
      <c r="R204" s="60"/>
      <c r="S204" s="59">
        <f>SUM(Arkusz2!F18,O204)</f>
        <v>4</v>
      </c>
      <c r="T204" s="60"/>
      <c r="U204" s="59">
        <f>SUM(Arkusz2!F24,Q204)</f>
        <v>10</v>
      </c>
      <c r="V204" s="99"/>
    </row>
    <row r="205" spans="1:22" ht="15.75" thickBot="1" x14ac:dyDescent="0.3">
      <c r="C205" s="146" t="str">
        <f>Arkusz2!B7</f>
        <v>Pozostałe</v>
      </c>
      <c r="D205" s="147"/>
      <c r="E205" s="147"/>
      <c r="F205" s="147"/>
      <c r="G205" s="90">
        <f>Arkusz2!F7</f>
        <v>35</v>
      </c>
      <c r="H205" s="91"/>
      <c r="I205" s="90">
        <f>Arkusz2!F13</f>
        <v>40</v>
      </c>
      <c r="J205" s="91"/>
      <c r="K205" s="90">
        <f>SUM(Arkusz2!F19,-G205)</f>
        <v>10</v>
      </c>
      <c r="L205" s="91"/>
      <c r="M205" s="90">
        <f>SUM(Arkusz2!F25,-I205)</f>
        <v>13</v>
      </c>
      <c r="N205" s="91"/>
      <c r="O205" s="90">
        <f>Arkusz2!F31</f>
        <v>5</v>
      </c>
      <c r="P205" s="91"/>
      <c r="Q205" s="90">
        <f>Arkusz2!F37</f>
        <v>8</v>
      </c>
      <c r="R205" s="91"/>
      <c r="S205" s="90">
        <f>SUM(Arkusz2!F19,O205)</f>
        <v>50</v>
      </c>
      <c r="T205" s="91"/>
      <c r="U205" s="90">
        <f>SUM(Arkusz2!F25,Q205)</f>
        <v>61</v>
      </c>
      <c r="V205" s="184"/>
    </row>
    <row r="206" spans="1:22" ht="15.75" thickBot="1" x14ac:dyDescent="0.3">
      <c r="C206" s="121" t="s">
        <v>1</v>
      </c>
      <c r="D206" s="122"/>
      <c r="E206" s="122"/>
      <c r="F206" s="122"/>
      <c r="G206" s="123">
        <f>SUM(G200:G205)</f>
        <v>120</v>
      </c>
      <c r="H206" s="124"/>
      <c r="I206" s="123">
        <f>SUM(I200:I205)</f>
        <v>249</v>
      </c>
      <c r="J206" s="124"/>
      <c r="K206" s="123">
        <f>SUM(K200:K205)</f>
        <v>50</v>
      </c>
      <c r="L206" s="124"/>
      <c r="M206" s="123">
        <f>SUM(M200:M205)</f>
        <v>94</v>
      </c>
      <c r="N206" s="124"/>
      <c r="O206" s="123">
        <f>SUM(O200:O205)</f>
        <v>17</v>
      </c>
      <c r="P206" s="124"/>
      <c r="Q206" s="123">
        <f>SUM(Q200:Q205)</f>
        <v>29</v>
      </c>
      <c r="R206" s="124"/>
      <c r="S206" s="123">
        <f>SUM(S200:S205)</f>
        <v>187</v>
      </c>
      <c r="T206" s="124"/>
      <c r="U206" s="123">
        <f>SUM(U200:U205)</f>
        <v>372</v>
      </c>
      <c r="V206" s="217"/>
    </row>
    <row r="210" spans="1:19" x14ac:dyDescent="0.25">
      <c r="M210" s="11"/>
      <c r="N210" s="11"/>
      <c r="O210" s="11"/>
      <c r="P210" s="11"/>
      <c r="Q210" s="11"/>
      <c r="R210" s="11"/>
      <c r="S210" s="11"/>
    </row>
    <row r="211" spans="1:19" x14ac:dyDescent="0.25">
      <c r="M211" s="11"/>
      <c r="N211" s="11"/>
      <c r="O211" s="11"/>
      <c r="P211" s="11"/>
      <c r="Q211" s="11"/>
      <c r="R211" s="11"/>
      <c r="S211" s="11"/>
    </row>
    <row r="212" spans="1:19" x14ac:dyDescent="0.25">
      <c r="M212" s="11"/>
      <c r="N212" s="11"/>
      <c r="O212" s="11"/>
      <c r="P212" s="11"/>
      <c r="Q212" s="11"/>
      <c r="R212" s="11"/>
      <c r="S212" s="11"/>
    </row>
    <row r="213" spans="1:19" x14ac:dyDescent="0.25">
      <c r="M213" s="11"/>
      <c r="N213" s="11"/>
      <c r="O213" s="11"/>
      <c r="P213" s="11"/>
      <c r="Q213" s="11"/>
      <c r="R213" s="11"/>
      <c r="S213" s="11"/>
    </row>
    <row r="214" spans="1:19" x14ac:dyDescent="0.25">
      <c r="M214" s="11"/>
      <c r="N214" s="11"/>
      <c r="O214" s="11"/>
      <c r="P214" s="11"/>
      <c r="Q214" s="11"/>
      <c r="R214" s="11"/>
      <c r="S214" s="11"/>
    </row>
    <row r="215" spans="1:19" x14ac:dyDescent="0.25">
      <c r="M215" s="11"/>
      <c r="N215" s="11"/>
      <c r="O215" s="11"/>
      <c r="P215" s="11"/>
      <c r="Q215" s="11"/>
      <c r="R215" s="11"/>
      <c r="S215" s="11"/>
    </row>
    <row r="216" spans="1:19" x14ac:dyDescent="0.25">
      <c r="M216" s="11"/>
      <c r="N216" s="11"/>
      <c r="O216" s="11"/>
      <c r="P216" s="11"/>
      <c r="Q216" s="11"/>
      <c r="R216" s="11"/>
      <c r="S216" s="11"/>
    </row>
    <row r="217" spans="1:19" x14ac:dyDescent="0.25">
      <c r="M217" s="11"/>
      <c r="N217" s="11"/>
      <c r="O217" s="11"/>
      <c r="P217" s="11"/>
      <c r="Q217" s="11"/>
      <c r="R217" s="11"/>
      <c r="S217" s="11"/>
    </row>
    <row r="218" spans="1:19" x14ac:dyDescent="0.25">
      <c r="D218" s="161"/>
      <c r="E218" s="161"/>
    </row>
    <row r="222" spans="1:19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</row>
    <row r="229" spans="1:26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2"/>
      <c r="W229" s="12"/>
      <c r="X229" s="12"/>
      <c r="Y229" s="13"/>
      <c r="Z229" s="12"/>
    </row>
    <row r="230" spans="1:26" x14ac:dyDescent="0.25">
      <c r="A230" s="110" t="s">
        <v>173</v>
      </c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</row>
    <row r="231" spans="1:26" x14ac:dyDescent="0.25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</row>
    <row r="232" spans="1:26" x14ac:dyDescent="0.25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</row>
    <row r="233" spans="1:26" x14ac:dyDescent="0.25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</row>
    <row r="234" spans="1:26" x14ac:dyDescent="0.25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</row>
    <row r="235" spans="1:26" x14ac:dyDescent="0.25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</row>
    <row r="236" spans="1:26" s="47" customFormat="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</row>
    <row r="238" spans="1:26" x14ac:dyDescent="0.25">
      <c r="A238" s="114" t="s">
        <v>149</v>
      </c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</row>
    <row r="239" spans="1:26" ht="15.75" thickBot="1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</row>
    <row r="240" spans="1:26" x14ac:dyDescent="0.25">
      <c r="A240" s="199" t="str">
        <f>CONCATENATE(Arkusz18!C2," - ",Arkusz18!B2," r.")</f>
        <v>01.01.2020 - 31.01.2020 r.</v>
      </c>
      <c r="B240" s="200"/>
      <c r="C240" s="200"/>
      <c r="D240" s="200"/>
      <c r="E240" s="200"/>
      <c r="F240" s="200"/>
      <c r="G240" s="200"/>
      <c r="H240" s="200"/>
      <c r="I240" s="201"/>
      <c r="M240" s="199" t="str">
        <f>CONCATENATE(Arkusz18!C2," - ",Arkusz18!B2," r.")</f>
        <v>01.01.2020 - 31.01.2020 r.</v>
      </c>
      <c r="N240" s="200"/>
      <c r="O240" s="200"/>
      <c r="P240" s="200"/>
      <c r="Q240" s="200"/>
      <c r="R240" s="200"/>
      <c r="S240" s="200"/>
      <c r="T240" s="200"/>
      <c r="U240" s="201"/>
    </row>
    <row r="241" spans="1:33" ht="52.5" customHeight="1" x14ac:dyDescent="0.25">
      <c r="A241" s="206" t="s">
        <v>59</v>
      </c>
      <c r="B241" s="207"/>
      <c r="C241" s="208"/>
      <c r="D241" s="202" t="s">
        <v>60</v>
      </c>
      <c r="E241" s="203"/>
      <c r="F241" s="202" t="s">
        <v>61</v>
      </c>
      <c r="G241" s="203"/>
      <c r="H241" s="202" t="s">
        <v>57</v>
      </c>
      <c r="I241" s="212"/>
      <c r="M241" s="206" t="s">
        <v>59</v>
      </c>
      <c r="N241" s="207"/>
      <c r="O241" s="208"/>
      <c r="P241" s="202" t="s">
        <v>62</v>
      </c>
      <c r="Q241" s="203"/>
      <c r="R241" s="202" t="s">
        <v>61</v>
      </c>
      <c r="S241" s="203"/>
      <c r="T241" s="202" t="s">
        <v>57</v>
      </c>
      <c r="U241" s="212"/>
    </row>
    <row r="242" spans="1:33" x14ac:dyDescent="0.25">
      <c r="A242" s="209"/>
      <c r="B242" s="210"/>
      <c r="C242" s="211"/>
      <c r="D242" s="204"/>
      <c r="E242" s="205"/>
      <c r="F242" s="204"/>
      <c r="G242" s="205"/>
      <c r="H242" s="204"/>
      <c r="I242" s="213"/>
      <c r="M242" s="209"/>
      <c r="N242" s="210"/>
      <c r="O242" s="211"/>
      <c r="P242" s="204"/>
      <c r="Q242" s="205"/>
      <c r="R242" s="204"/>
      <c r="S242" s="205"/>
      <c r="T242" s="204"/>
      <c r="U242" s="213"/>
    </row>
    <row r="243" spans="1:33" x14ac:dyDescent="0.25">
      <c r="A243" s="112" t="str">
        <f>Arkusz4!B2</f>
        <v>NIEMCY</v>
      </c>
      <c r="B243" s="113"/>
      <c r="C243" s="113"/>
      <c r="D243" s="108">
        <f>Arkusz4!C2</f>
        <v>197</v>
      </c>
      <c r="E243" s="108"/>
      <c r="F243" s="108">
        <f>Arkusz4!D2</f>
        <v>198</v>
      </c>
      <c r="G243" s="108"/>
      <c r="H243" s="108">
        <f>Arkusz4!E2</f>
        <v>22</v>
      </c>
      <c r="I243" s="108"/>
      <c r="M243" s="112" t="str">
        <f>Arkusz5!B2</f>
        <v>FRANCJA</v>
      </c>
      <c r="N243" s="113"/>
      <c r="O243" s="113"/>
      <c r="P243" s="108">
        <f>Arkusz5!C2</f>
        <v>6</v>
      </c>
      <c r="Q243" s="108"/>
      <c r="R243" s="108">
        <f>Arkusz5!D2</f>
        <v>6</v>
      </c>
      <c r="S243" s="108"/>
      <c r="T243" s="108">
        <f>Arkusz5!E2</f>
        <v>2</v>
      </c>
      <c r="U243" s="172"/>
    </row>
    <row r="244" spans="1:33" x14ac:dyDescent="0.25">
      <c r="A244" s="116" t="str">
        <f>Arkusz4!B3</f>
        <v>FRANCJA</v>
      </c>
      <c r="B244" s="117"/>
      <c r="C244" s="117"/>
      <c r="D244" s="118">
        <f>Arkusz4!C3</f>
        <v>101</v>
      </c>
      <c r="E244" s="118"/>
      <c r="F244" s="118">
        <f>Arkusz4!D3</f>
        <v>93</v>
      </c>
      <c r="G244" s="118"/>
      <c r="H244" s="118">
        <f>Arkusz4!E3</f>
        <v>8</v>
      </c>
      <c r="I244" s="118"/>
      <c r="M244" s="116" t="str">
        <f>Arkusz5!B3</f>
        <v>NIEMCY</v>
      </c>
      <c r="N244" s="117"/>
      <c r="O244" s="117"/>
      <c r="P244" s="118">
        <f>Arkusz5!C3</f>
        <v>2</v>
      </c>
      <c r="Q244" s="118"/>
      <c r="R244" s="118">
        <f>Arkusz5!D3</f>
        <v>3</v>
      </c>
      <c r="S244" s="118"/>
      <c r="T244" s="118">
        <f>Arkusz5!E3</f>
        <v>1</v>
      </c>
      <c r="U244" s="173"/>
      <c r="AG244" s="47"/>
    </row>
    <row r="245" spans="1:33" x14ac:dyDescent="0.25">
      <c r="A245" s="112" t="str">
        <f>Arkusz4!B4</f>
        <v>SZWECJA</v>
      </c>
      <c r="B245" s="113"/>
      <c r="C245" s="113"/>
      <c r="D245" s="108">
        <f>Arkusz4!C4</f>
        <v>16</v>
      </c>
      <c r="E245" s="108"/>
      <c r="F245" s="108">
        <f>Arkusz4!D4</f>
        <v>12</v>
      </c>
      <c r="G245" s="108"/>
      <c r="H245" s="108">
        <f>Arkusz4!E4</f>
        <v>4</v>
      </c>
      <c r="I245" s="108"/>
      <c r="M245" s="112" t="str">
        <f>Arkusz5!B4</f>
        <v>AUSTRIA</v>
      </c>
      <c r="N245" s="113"/>
      <c r="O245" s="113"/>
      <c r="P245" s="108">
        <f>Arkusz5!C4</f>
        <v>1</v>
      </c>
      <c r="Q245" s="108"/>
      <c r="R245" s="108">
        <f>Arkusz5!D4</f>
        <v>0</v>
      </c>
      <c r="S245" s="108"/>
      <c r="T245" s="108">
        <f>Arkusz5!E4</f>
        <v>0</v>
      </c>
      <c r="U245" s="172"/>
    </row>
    <row r="246" spans="1:33" x14ac:dyDescent="0.25">
      <c r="A246" s="116" t="str">
        <f>Arkusz4!B5</f>
        <v>BELGIA</v>
      </c>
      <c r="B246" s="117"/>
      <c r="C246" s="117"/>
      <c r="D246" s="118">
        <f>Arkusz4!C5</f>
        <v>14</v>
      </c>
      <c r="E246" s="118"/>
      <c r="F246" s="118">
        <f>Arkusz4!D5</f>
        <v>6</v>
      </c>
      <c r="G246" s="118"/>
      <c r="H246" s="118">
        <f>Arkusz4!E5</f>
        <v>1</v>
      </c>
      <c r="I246" s="118"/>
      <c r="M246" s="116" t="str">
        <f>Arkusz5!B5</f>
        <v>FINLANDIA</v>
      </c>
      <c r="N246" s="117"/>
      <c r="O246" s="117"/>
      <c r="P246" s="118">
        <f>Arkusz5!C5</f>
        <v>1</v>
      </c>
      <c r="Q246" s="118"/>
      <c r="R246" s="118">
        <f>Arkusz5!D5</f>
        <v>1</v>
      </c>
      <c r="S246" s="118"/>
      <c r="T246" s="118">
        <f>Arkusz5!E5</f>
        <v>0</v>
      </c>
      <c r="U246" s="173"/>
    </row>
    <row r="247" spans="1:33" x14ac:dyDescent="0.25">
      <c r="A247" s="112" t="str">
        <f>Arkusz4!B6</f>
        <v>NIDERLANDY</v>
      </c>
      <c r="B247" s="113"/>
      <c r="C247" s="113"/>
      <c r="D247" s="108">
        <f>Arkusz4!C6</f>
        <v>13</v>
      </c>
      <c r="E247" s="108"/>
      <c r="F247" s="108">
        <f>Arkusz4!D6</f>
        <v>13</v>
      </c>
      <c r="G247" s="108"/>
      <c r="H247" s="108">
        <f>Arkusz4!E6</f>
        <v>3</v>
      </c>
      <c r="I247" s="108"/>
      <c r="M247" s="112" t="str">
        <f>Arkusz5!B6</f>
        <v>SZWAJCARIA</v>
      </c>
      <c r="N247" s="113"/>
      <c r="O247" s="113"/>
      <c r="P247" s="108">
        <f>Arkusz5!C6</f>
        <v>1</v>
      </c>
      <c r="Q247" s="108"/>
      <c r="R247" s="108">
        <f>Arkusz5!D6</f>
        <v>1</v>
      </c>
      <c r="S247" s="108"/>
      <c r="T247" s="108">
        <f>Arkusz5!E6</f>
        <v>0</v>
      </c>
      <c r="U247" s="172"/>
    </row>
    <row r="248" spans="1:33" ht="15.75" thickBot="1" x14ac:dyDescent="0.3">
      <c r="A248" s="174" t="str">
        <f>Arkusz4!B7</f>
        <v>Pozostałe</v>
      </c>
      <c r="B248" s="175"/>
      <c r="C248" s="175"/>
      <c r="D248" s="109">
        <f>Arkusz4!C7</f>
        <v>15</v>
      </c>
      <c r="E248" s="109"/>
      <c r="F248" s="109">
        <f>Arkusz4!D7</f>
        <v>15</v>
      </c>
      <c r="G248" s="109"/>
      <c r="H248" s="109">
        <f>Arkusz4!E7</f>
        <v>3</v>
      </c>
      <c r="I248" s="109"/>
      <c r="M248" s="174" t="str">
        <f>Arkusz5!B7</f>
        <v>Pozostałe</v>
      </c>
      <c r="N248" s="175"/>
      <c r="O248" s="175"/>
      <c r="P248" s="109">
        <f>Arkusz5!C7</f>
        <v>1</v>
      </c>
      <c r="Q248" s="109"/>
      <c r="R248" s="109">
        <f>Arkusz5!D7</f>
        <v>3</v>
      </c>
      <c r="S248" s="109"/>
      <c r="T248" s="109">
        <f>Arkusz5!E7</f>
        <v>1</v>
      </c>
      <c r="U248" s="115"/>
    </row>
    <row r="249" spans="1:33" ht="15.75" thickBot="1" x14ac:dyDescent="0.3">
      <c r="A249" s="176" t="s">
        <v>72</v>
      </c>
      <c r="B249" s="177"/>
      <c r="C249" s="177"/>
      <c r="D249" s="180">
        <f>SUM(D243:E248)</f>
        <v>356</v>
      </c>
      <c r="E249" s="180"/>
      <c r="F249" s="180">
        <f>SUM(F243:G248)</f>
        <v>337</v>
      </c>
      <c r="G249" s="180"/>
      <c r="H249" s="180">
        <f>SUM(H243:I248)</f>
        <v>41</v>
      </c>
      <c r="I249" s="181"/>
      <c r="M249" s="176" t="s">
        <v>72</v>
      </c>
      <c r="N249" s="177"/>
      <c r="O249" s="177"/>
      <c r="P249" s="180">
        <f>SUM(P243:Q248)</f>
        <v>12</v>
      </c>
      <c r="Q249" s="180"/>
      <c r="R249" s="180">
        <f t="shared" ref="R249" si="5">SUM(R243:S248)</f>
        <v>14</v>
      </c>
      <c r="S249" s="180"/>
      <c r="T249" s="180">
        <f>SUM(T243:U248)</f>
        <v>4</v>
      </c>
      <c r="U249" s="181"/>
    </row>
    <row r="251" spans="1:33" x14ac:dyDescent="0.25">
      <c r="A251" s="110" t="s">
        <v>180</v>
      </c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</row>
    <row r="252" spans="1:33" x14ac:dyDescent="0.25">
      <c r="A252" s="111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</row>
    <row r="253" spans="1:33" x14ac:dyDescent="0.25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</row>
    <row r="254" spans="1:33" s="42" customFormat="1" x14ac:dyDescent="0.25">
      <c r="A254" s="111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AG254" s="3"/>
    </row>
    <row r="255" spans="1:33" x14ac:dyDescent="0.25">
      <c r="A255" s="111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AG255" s="42"/>
    </row>
    <row r="256" spans="1:33" x14ac:dyDescent="0.25">
      <c r="A256" s="111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</row>
    <row r="257" spans="1:26" x14ac:dyDescent="0.25">
      <c r="A257" s="111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</row>
    <row r="258" spans="1:26" x14ac:dyDescent="0.25">
      <c r="A258" s="171" t="s">
        <v>71</v>
      </c>
      <c r="B258" s="171"/>
      <c r="C258" s="171"/>
      <c r="D258" s="171"/>
      <c r="E258" s="171"/>
      <c r="F258" s="171"/>
      <c r="G258" s="171"/>
      <c r="H258" s="171"/>
      <c r="I258" s="171"/>
      <c r="J258" s="171"/>
      <c r="K258" s="171"/>
      <c r="L258" s="171"/>
      <c r="M258" s="171"/>
      <c r="N258" s="171"/>
      <c r="O258" s="171"/>
      <c r="P258" s="171"/>
      <c r="Q258" s="171"/>
      <c r="R258" s="171"/>
      <c r="S258" s="171"/>
      <c r="T258" s="171"/>
      <c r="U258" s="171"/>
      <c r="V258" s="171"/>
      <c r="W258" s="171"/>
      <c r="X258" s="171"/>
      <c r="Y258" s="171"/>
      <c r="Z258" s="171"/>
    </row>
    <row r="259" spans="1:26" s="47" customForma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s="47" customForma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s="47" customForma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s="47" customForma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x14ac:dyDescent="0.25">
      <c r="A263" s="114" t="s">
        <v>150</v>
      </c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</row>
    <row r="264" spans="1:26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</row>
    <row r="265" spans="1:26" ht="15.75" thickBot="1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</row>
    <row r="266" spans="1:26" x14ac:dyDescent="0.25">
      <c r="C266" s="104" t="s">
        <v>0</v>
      </c>
      <c r="D266" s="105"/>
      <c r="E266" s="105"/>
      <c r="F266" s="105"/>
      <c r="G266" s="182" t="str">
        <f>CONCATENATE(Arkusz18!A2," - ",Arkusz18!B2," r.")</f>
        <v>01.01.2020 - 31.01.2020 r.</v>
      </c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3"/>
    </row>
    <row r="267" spans="1:26" ht="73.5" customHeight="1" x14ac:dyDescent="0.25">
      <c r="C267" s="167"/>
      <c r="D267" s="168"/>
      <c r="E267" s="168"/>
      <c r="F267" s="168"/>
      <c r="G267" s="61" t="s">
        <v>63</v>
      </c>
      <c r="H267" s="62"/>
      <c r="I267" s="63"/>
      <c r="J267" s="61" t="s">
        <v>64</v>
      </c>
      <c r="K267" s="62"/>
      <c r="L267" s="63"/>
      <c r="M267" s="61" t="s">
        <v>65</v>
      </c>
      <c r="N267" s="62"/>
      <c r="O267" s="63"/>
      <c r="P267" s="61" t="s">
        <v>74</v>
      </c>
      <c r="Q267" s="62"/>
      <c r="R267" s="63"/>
      <c r="S267" s="61" t="s">
        <v>66</v>
      </c>
      <c r="T267" s="62"/>
      <c r="U267" s="214"/>
    </row>
    <row r="268" spans="1:26" x14ac:dyDescent="0.25">
      <c r="C268" s="165" t="str">
        <f>Arkusz6!B2</f>
        <v>ROSJA</v>
      </c>
      <c r="D268" s="166"/>
      <c r="E268" s="166"/>
      <c r="F268" s="166"/>
      <c r="G268" s="106">
        <f>Arkusz6!C2</f>
        <v>6</v>
      </c>
      <c r="H268" s="106"/>
      <c r="I268" s="106"/>
      <c r="J268" s="106">
        <f>Arkusz6!D2</f>
        <v>2</v>
      </c>
      <c r="K268" s="106"/>
      <c r="L268" s="106"/>
      <c r="M268" s="106">
        <f>Arkusz6!E2</f>
        <v>0</v>
      </c>
      <c r="N268" s="106"/>
      <c r="O268" s="106"/>
      <c r="P268" s="106">
        <f>Arkusz6!F2</f>
        <v>60</v>
      </c>
      <c r="Q268" s="106"/>
      <c r="R268" s="106"/>
      <c r="S268" s="106">
        <f>Arkusz6!G2</f>
        <v>227</v>
      </c>
      <c r="T268" s="106"/>
      <c r="U268" s="106"/>
    </row>
    <row r="269" spans="1:26" x14ac:dyDescent="0.25">
      <c r="C269" s="119" t="str">
        <f>Arkusz6!B3</f>
        <v>UKRAINA</v>
      </c>
      <c r="D269" s="120"/>
      <c r="E269" s="120"/>
      <c r="F269" s="120"/>
      <c r="G269" s="107">
        <f>Arkusz6!C3</f>
        <v>0</v>
      </c>
      <c r="H269" s="107"/>
      <c r="I269" s="107"/>
      <c r="J269" s="107">
        <f>Arkusz6!D3</f>
        <v>2</v>
      </c>
      <c r="K269" s="107"/>
      <c r="L269" s="107"/>
      <c r="M269" s="107">
        <f>Arkusz6!E3</f>
        <v>0</v>
      </c>
      <c r="N269" s="107"/>
      <c r="O269" s="107"/>
      <c r="P269" s="107">
        <f>Arkusz6!F3</f>
        <v>40</v>
      </c>
      <c r="Q269" s="107"/>
      <c r="R269" s="107"/>
      <c r="S269" s="107">
        <f>Arkusz6!G3</f>
        <v>5</v>
      </c>
      <c r="T269" s="107"/>
      <c r="U269" s="107"/>
    </row>
    <row r="270" spans="1:26" x14ac:dyDescent="0.25">
      <c r="C270" s="165" t="str">
        <f>Arkusz6!B4</f>
        <v>TADŻYKISTAN</v>
      </c>
      <c r="D270" s="166"/>
      <c r="E270" s="166"/>
      <c r="F270" s="166"/>
      <c r="G270" s="106">
        <f>Arkusz6!C4</f>
        <v>1</v>
      </c>
      <c r="H270" s="106"/>
      <c r="I270" s="106"/>
      <c r="J270" s="106">
        <f>Arkusz6!D4</f>
        <v>11</v>
      </c>
      <c r="K270" s="106"/>
      <c r="L270" s="106"/>
      <c r="M270" s="106">
        <f>Arkusz6!E4</f>
        <v>0</v>
      </c>
      <c r="N270" s="106"/>
      <c r="O270" s="106"/>
      <c r="P270" s="106">
        <f>Arkusz6!F4</f>
        <v>0</v>
      </c>
      <c r="Q270" s="106"/>
      <c r="R270" s="106"/>
      <c r="S270" s="106">
        <f>Arkusz6!G4</f>
        <v>5</v>
      </c>
      <c r="T270" s="106"/>
      <c r="U270" s="106"/>
    </row>
    <row r="271" spans="1:26" x14ac:dyDescent="0.25">
      <c r="C271" s="119" t="str">
        <f>Arkusz6!B5</f>
        <v>BIAŁORUŚ</v>
      </c>
      <c r="D271" s="120"/>
      <c r="E271" s="120"/>
      <c r="F271" s="120"/>
      <c r="G271" s="107">
        <f>Arkusz6!C5</f>
        <v>0</v>
      </c>
      <c r="H271" s="107"/>
      <c r="I271" s="107"/>
      <c r="J271" s="107">
        <f>Arkusz6!D5</f>
        <v>0</v>
      </c>
      <c r="K271" s="107"/>
      <c r="L271" s="107"/>
      <c r="M271" s="107">
        <f>Arkusz6!E5</f>
        <v>0</v>
      </c>
      <c r="N271" s="107"/>
      <c r="O271" s="107"/>
      <c r="P271" s="107">
        <f>Arkusz6!F5</f>
        <v>7</v>
      </c>
      <c r="Q271" s="107"/>
      <c r="R271" s="107"/>
      <c r="S271" s="107">
        <f>Arkusz6!G5</f>
        <v>4</v>
      </c>
      <c r="T271" s="107"/>
      <c r="U271" s="107"/>
    </row>
    <row r="272" spans="1:26" x14ac:dyDescent="0.25">
      <c r="C272" s="165" t="str">
        <f>Arkusz6!B6</f>
        <v>GRUZJA</v>
      </c>
      <c r="D272" s="166"/>
      <c r="E272" s="166"/>
      <c r="F272" s="166"/>
      <c r="G272" s="106">
        <f>Arkusz6!C6</f>
        <v>0</v>
      </c>
      <c r="H272" s="106"/>
      <c r="I272" s="106"/>
      <c r="J272" s="106">
        <f>Arkusz6!D6</f>
        <v>0</v>
      </c>
      <c r="K272" s="106"/>
      <c r="L272" s="106"/>
      <c r="M272" s="106">
        <f>Arkusz6!E6</f>
        <v>0</v>
      </c>
      <c r="N272" s="106"/>
      <c r="O272" s="106"/>
      <c r="P272" s="106">
        <f>Arkusz6!F6</f>
        <v>4</v>
      </c>
      <c r="Q272" s="106"/>
      <c r="R272" s="106"/>
      <c r="S272" s="106">
        <f>Arkusz6!G6</f>
        <v>5</v>
      </c>
      <c r="T272" s="106"/>
      <c r="U272" s="106"/>
    </row>
    <row r="273" spans="1:25" ht="15.75" thickBot="1" x14ac:dyDescent="0.3">
      <c r="C273" s="169" t="str">
        <f>Arkusz6!B7</f>
        <v>Pozostałe</v>
      </c>
      <c r="D273" s="170"/>
      <c r="E273" s="170"/>
      <c r="F273" s="170"/>
      <c r="G273" s="145">
        <f>Arkusz6!C7</f>
        <v>8</v>
      </c>
      <c r="H273" s="145"/>
      <c r="I273" s="145"/>
      <c r="J273" s="145">
        <f>Arkusz6!D7</f>
        <v>6</v>
      </c>
      <c r="K273" s="145"/>
      <c r="L273" s="145"/>
      <c r="M273" s="145">
        <f>Arkusz6!E7</f>
        <v>0</v>
      </c>
      <c r="N273" s="145"/>
      <c r="O273" s="145"/>
      <c r="P273" s="145">
        <f>Arkusz6!F7</f>
        <v>27</v>
      </c>
      <c r="Q273" s="145"/>
      <c r="R273" s="145"/>
      <c r="S273" s="145">
        <f>Arkusz6!G7</f>
        <v>16</v>
      </c>
      <c r="T273" s="145"/>
      <c r="U273" s="145"/>
    </row>
    <row r="274" spans="1:25" ht="15.75" thickBot="1" x14ac:dyDescent="0.3">
      <c r="C274" s="238" t="s">
        <v>1</v>
      </c>
      <c r="D274" s="239"/>
      <c r="E274" s="239"/>
      <c r="F274" s="239"/>
      <c r="G274" s="178">
        <f>SUM(G268:I273)</f>
        <v>15</v>
      </c>
      <c r="H274" s="178"/>
      <c r="I274" s="178"/>
      <c r="J274" s="178">
        <f t="shared" ref="J274" si="6">SUM(J268:L273)</f>
        <v>21</v>
      </c>
      <c r="K274" s="178"/>
      <c r="L274" s="178"/>
      <c r="M274" s="178">
        <f t="shared" ref="M274" si="7">SUM(M268:O273)</f>
        <v>0</v>
      </c>
      <c r="N274" s="178"/>
      <c r="O274" s="178"/>
      <c r="P274" s="178">
        <f t="shared" ref="P274" si="8">SUM(P268:R273)</f>
        <v>138</v>
      </c>
      <c r="Q274" s="178"/>
      <c r="R274" s="178"/>
      <c r="S274" s="178">
        <f>SUM(S268:U273)</f>
        <v>262</v>
      </c>
      <c r="T274" s="178"/>
      <c r="U274" s="179"/>
    </row>
    <row r="277" spans="1:25" x14ac:dyDescent="0.25">
      <c r="A277" s="110" t="s">
        <v>174</v>
      </c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</row>
    <row r="278" spans="1:25" x14ac:dyDescent="0.25">
      <c r="A278" s="111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</row>
    <row r="279" spans="1:25" x14ac:dyDescent="0.25">
      <c r="A279" s="111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</row>
    <row r="280" spans="1:25" x14ac:dyDescent="0.25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</row>
    <row r="281" spans="1:25" s="47" customFormat="1" x14ac:dyDescent="0.2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</row>
    <row r="283" spans="1:25" x14ac:dyDescent="0.25">
      <c r="A283" s="114" t="s">
        <v>151</v>
      </c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</row>
    <row r="284" spans="1:25" x14ac:dyDescent="0.25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</row>
    <row r="285" spans="1:25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</row>
    <row r="286" spans="1:25" ht="15.75" thickBot="1" x14ac:dyDescent="0.3"/>
    <row r="287" spans="1:25" ht="30" customHeight="1" x14ac:dyDescent="0.25">
      <c r="B287" s="104" t="s">
        <v>9</v>
      </c>
      <c r="C287" s="105"/>
      <c r="D287" s="105"/>
      <c r="E287" s="105"/>
      <c r="F287" s="105"/>
      <c r="G287" s="105"/>
      <c r="H287" s="105"/>
      <c r="I287" s="105"/>
      <c r="J287" s="216" t="str">
        <f>Arkusz8!C6</f>
        <v>28.12.2019 - 03.01.2020</v>
      </c>
      <c r="K287" s="216"/>
      <c r="L287" s="216"/>
      <c r="M287" s="216" t="str">
        <f>Arkusz8!C10</f>
        <v>04.01.2020 - 10.01.2020</v>
      </c>
      <c r="N287" s="216"/>
      <c r="O287" s="216"/>
      <c r="P287" s="216" t="str">
        <f>Arkusz8!C9</f>
        <v>11.01.2020 - 17.01.2020</v>
      </c>
      <c r="Q287" s="216"/>
      <c r="R287" s="216"/>
      <c r="S287" s="216" t="str">
        <f>Arkusz8!C8</f>
        <v>18.01.2020 - 24.01.2020</v>
      </c>
      <c r="T287" s="216"/>
      <c r="U287" s="216"/>
      <c r="V287" s="216" t="str">
        <f>Arkusz8!C7</f>
        <v>25.01.2020 - 31.01.2020</v>
      </c>
      <c r="W287" s="216"/>
      <c r="X287" s="218"/>
    </row>
    <row r="288" spans="1:25" x14ac:dyDescent="0.25">
      <c r="B288" s="102" t="s">
        <v>32</v>
      </c>
      <c r="C288" s="103"/>
      <c r="D288" s="103"/>
      <c r="E288" s="103"/>
      <c r="F288" s="103"/>
      <c r="G288" s="103"/>
      <c r="H288" s="103"/>
      <c r="I288" s="103"/>
      <c r="J288" s="164">
        <f>Arkusz8!A6</f>
        <v>1293</v>
      </c>
      <c r="K288" s="164"/>
      <c r="L288" s="164"/>
      <c r="M288" s="164">
        <f>Arkusz8!A5</f>
        <v>1268</v>
      </c>
      <c r="N288" s="164"/>
      <c r="O288" s="164"/>
      <c r="P288" s="164">
        <f>Arkusz8!A4</f>
        <v>1269</v>
      </c>
      <c r="Q288" s="164"/>
      <c r="R288" s="164"/>
      <c r="S288" s="164">
        <f>Arkusz8!A3</f>
        <v>1275</v>
      </c>
      <c r="T288" s="164"/>
      <c r="U288" s="164"/>
      <c r="V288" s="164">
        <f>Arkusz8!A2</f>
        <v>1263</v>
      </c>
      <c r="W288" s="164"/>
      <c r="X288" s="164"/>
    </row>
    <row r="289" spans="2:24" x14ac:dyDescent="0.25">
      <c r="B289" s="162" t="s">
        <v>5</v>
      </c>
      <c r="C289" s="163"/>
      <c r="D289" s="163"/>
      <c r="E289" s="163"/>
      <c r="F289" s="163"/>
      <c r="G289" s="163"/>
      <c r="H289" s="163"/>
      <c r="I289" s="163"/>
      <c r="J289" s="106">
        <f>Arkusz8!A11</f>
        <v>1760</v>
      </c>
      <c r="K289" s="106"/>
      <c r="L289" s="106"/>
      <c r="M289" s="106">
        <f>Arkusz8!A10</f>
        <v>1760</v>
      </c>
      <c r="N289" s="106"/>
      <c r="O289" s="106"/>
      <c r="P289" s="106">
        <f>Arkusz8!A9</f>
        <v>1771</v>
      </c>
      <c r="Q289" s="106"/>
      <c r="R289" s="106"/>
      <c r="S289" s="106">
        <f>Arkusz8!A8</f>
        <v>1777</v>
      </c>
      <c r="T289" s="106"/>
      <c r="U289" s="106"/>
      <c r="V289" s="106">
        <f>Arkusz8!A7</f>
        <v>1779</v>
      </c>
      <c r="W289" s="106"/>
      <c r="X289" s="106"/>
    </row>
    <row r="290" spans="2:24" x14ac:dyDescent="0.25">
      <c r="B290" s="102" t="s">
        <v>6</v>
      </c>
      <c r="C290" s="103"/>
      <c r="D290" s="103"/>
      <c r="E290" s="103"/>
      <c r="F290" s="103"/>
      <c r="G290" s="103"/>
      <c r="H290" s="103"/>
      <c r="I290" s="103"/>
      <c r="J290" s="164">
        <f>Arkusz8!A16</f>
        <v>68</v>
      </c>
      <c r="K290" s="164"/>
      <c r="L290" s="164"/>
      <c r="M290" s="164">
        <f>Arkusz8!A15</f>
        <v>62</v>
      </c>
      <c r="N290" s="164"/>
      <c r="O290" s="164"/>
      <c r="P290" s="164">
        <f>Arkusz8!A14</f>
        <v>45</v>
      </c>
      <c r="Q290" s="164"/>
      <c r="R290" s="164"/>
      <c r="S290" s="164">
        <f>Arkusz8!A13</f>
        <v>52</v>
      </c>
      <c r="T290" s="164"/>
      <c r="U290" s="164"/>
      <c r="V290" s="164">
        <f>Arkusz8!A12</f>
        <v>57</v>
      </c>
      <c r="W290" s="164"/>
      <c r="X290" s="164"/>
    </row>
    <row r="291" spans="2:24" x14ac:dyDescent="0.25">
      <c r="B291" s="242" t="s">
        <v>7</v>
      </c>
      <c r="C291" s="243"/>
      <c r="D291" s="243"/>
      <c r="E291" s="243"/>
      <c r="F291" s="243"/>
      <c r="G291" s="243"/>
      <c r="H291" s="243"/>
      <c r="I291" s="243"/>
      <c r="J291" s="106">
        <f>Arkusz8!A21</f>
        <v>49</v>
      </c>
      <c r="K291" s="106"/>
      <c r="L291" s="106"/>
      <c r="M291" s="106">
        <f>Arkusz8!A20</f>
        <v>51</v>
      </c>
      <c r="N291" s="106"/>
      <c r="O291" s="106"/>
      <c r="P291" s="106">
        <f>Arkusz8!A19</f>
        <v>53</v>
      </c>
      <c r="Q291" s="106"/>
      <c r="R291" s="106"/>
      <c r="S291" s="106">
        <f>Arkusz8!A18</f>
        <v>66</v>
      </c>
      <c r="T291" s="106"/>
      <c r="U291" s="106"/>
      <c r="V291" s="106">
        <f>Arkusz8!A17</f>
        <v>50</v>
      </c>
      <c r="W291" s="106"/>
      <c r="X291" s="106"/>
    </row>
    <row r="292" spans="2:24" ht="15.75" thickBot="1" x14ac:dyDescent="0.3">
      <c r="B292" s="240" t="s">
        <v>95</v>
      </c>
      <c r="C292" s="241"/>
      <c r="D292" s="241"/>
      <c r="E292" s="241"/>
      <c r="F292" s="241"/>
      <c r="G292" s="241"/>
      <c r="H292" s="241"/>
      <c r="I292" s="241"/>
      <c r="J292" s="215">
        <f>Arkusz8!A26</f>
        <v>4</v>
      </c>
      <c r="K292" s="215"/>
      <c r="L292" s="215"/>
      <c r="M292" s="215">
        <f>Arkusz8!A25</f>
        <v>3</v>
      </c>
      <c r="N292" s="215"/>
      <c r="O292" s="215"/>
      <c r="P292" s="215">
        <f>Arkusz8!A24</f>
        <v>3</v>
      </c>
      <c r="Q292" s="215"/>
      <c r="R292" s="215"/>
      <c r="S292" s="215">
        <f>Arkusz8!A23</f>
        <v>3</v>
      </c>
      <c r="T292" s="215"/>
      <c r="U292" s="215"/>
      <c r="V292" s="215">
        <f>Arkusz8!A22</f>
        <v>3</v>
      </c>
      <c r="W292" s="215"/>
      <c r="X292" s="215"/>
    </row>
    <row r="293" spans="2:24" ht="15.75" thickBot="1" x14ac:dyDescent="0.3">
      <c r="B293" s="219" t="s">
        <v>96</v>
      </c>
      <c r="C293" s="220"/>
      <c r="D293" s="220"/>
      <c r="E293" s="220"/>
      <c r="F293" s="220"/>
      <c r="G293" s="220"/>
      <c r="H293" s="220"/>
      <c r="I293" s="220"/>
      <c r="J293" s="236">
        <f>SUM(J288,J289,J292)</f>
        <v>3057</v>
      </c>
      <c r="K293" s="236"/>
      <c r="L293" s="236"/>
      <c r="M293" s="236">
        <f>SUM(M288,M289,M292)</f>
        <v>3031</v>
      </c>
      <c r="N293" s="236"/>
      <c r="O293" s="236"/>
      <c r="P293" s="236">
        <f>SUM(P288,P289,P292)</f>
        <v>3043</v>
      </c>
      <c r="Q293" s="236"/>
      <c r="R293" s="236"/>
      <c r="S293" s="236">
        <f>SUM(S288,S289,S292)</f>
        <v>3055</v>
      </c>
      <c r="T293" s="236"/>
      <c r="U293" s="236"/>
      <c r="V293" s="236">
        <f>SUM(V288,V289,V292)</f>
        <v>3045</v>
      </c>
      <c r="W293" s="236"/>
      <c r="X293" s="237"/>
    </row>
    <row r="294" spans="2:24" x14ac:dyDescent="0.25">
      <c r="B294" s="16"/>
      <c r="C294" s="16"/>
      <c r="D294" s="16"/>
      <c r="E294" s="16"/>
      <c r="F294" s="16"/>
      <c r="G294" s="16"/>
      <c r="H294" s="16"/>
      <c r="I294" s="16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2:24" x14ac:dyDescent="0.25">
      <c r="B295" s="16"/>
      <c r="C295" s="16"/>
      <c r="D295" s="16"/>
      <c r="E295" s="16"/>
      <c r="F295" s="16"/>
      <c r="G295" s="16"/>
      <c r="H295" s="16"/>
      <c r="I295" s="16"/>
      <c r="J295" s="17"/>
      <c r="K295" s="17"/>
      <c r="L295" s="17"/>
      <c r="M295" s="17"/>
      <c r="N295" s="17"/>
      <c r="O295" s="17"/>
      <c r="P295" s="17"/>
      <c r="Q295" s="45"/>
      <c r="R295" s="45"/>
      <c r="S295" s="45"/>
      <c r="T295" s="45"/>
      <c r="U295" s="45"/>
      <c r="V295" s="17"/>
      <c r="W295" s="17"/>
      <c r="X295" s="17"/>
    </row>
    <row r="310" spans="1:2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25" x14ac:dyDescent="0.25">
      <c r="A314" s="110" t="s">
        <v>177</v>
      </c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</row>
    <row r="315" spans="1:25" x14ac:dyDescent="0.25">
      <c r="A315" s="111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</row>
    <row r="316" spans="1:25" x14ac:dyDescent="0.25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</row>
    <row r="317" spans="1:25" x14ac:dyDescent="0.25">
      <c r="A317" s="111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</row>
    <row r="318" spans="1:25" x14ac:dyDescent="0.25">
      <c r="A318" s="111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</row>
    <row r="319" spans="1:25" x14ac:dyDescent="0.25">
      <c r="A319" s="111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</row>
    <row r="320" spans="1:25" x14ac:dyDescent="0.25">
      <c r="A320" s="111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</row>
    <row r="321" spans="1:33" x14ac:dyDescent="0.25">
      <c r="A321" s="111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</row>
    <row r="324" spans="1:33" s="44" customFormat="1" x14ac:dyDescent="0.25">
      <c r="Y324" s="6"/>
      <c r="AG324" s="3"/>
    </row>
    <row r="325" spans="1:33" s="44" customFormat="1" x14ac:dyDescent="0.25">
      <c r="Y325" s="6"/>
    </row>
    <row r="326" spans="1:33" s="47" customFormat="1" x14ac:dyDescent="0.25">
      <c r="Y326" s="6"/>
    </row>
    <row r="327" spans="1:33" s="47" customFormat="1" x14ac:dyDescent="0.25">
      <c r="Y327" s="6"/>
    </row>
    <row r="328" spans="1:33" s="47" customFormat="1" x14ac:dyDescent="0.25">
      <c r="Y328" s="6"/>
    </row>
    <row r="329" spans="1:33" s="44" customFormat="1" x14ac:dyDescent="0.25">
      <c r="Y329" s="6"/>
    </row>
    <row r="330" spans="1:33" x14ac:dyDescent="0.25">
      <c r="A330" s="27" t="s">
        <v>51</v>
      </c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R330" s="28"/>
      <c r="S330" s="28"/>
      <c r="T330" s="28"/>
      <c r="AG330" s="44"/>
    </row>
    <row r="331" spans="1:33" x14ac:dyDescent="0.25">
      <c r="P331" s="29"/>
      <c r="Q331" s="29"/>
      <c r="R331" s="28"/>
      <c r="S331" s="28"/>
      <c r="T331" s="28"/>
      <c r="U331" s="29"/>
    </row>
    <row r="332" spans="1:33" x14ac:dyDescent="0.25"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33" x14ac:dyDescent="0.25">
      <c r="A333" s="110" t="s">
        <v>179</v>
      </c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</row>
    <row r="334" spans="1:33" x14ac:dyDescent="0.25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</row>
    <row r="335" spans="1:33" x14ac:dyDescent="0.25">
      <c r="A335" s="111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</row>
    <row r="336" spans="1:33" x14ac:dyDescent="0.25">
      <c r="A336" s="111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</row>
    <row r="337" spans="1:33" x14ac:dyDescent="0.25">
      <c r="A337" s="111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</row>
    <row r="338" spans="1:33" x14ac:dyDescent="0.25">
      <c r="A338" s="111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</row>
    <row r="339" spans="1:33" x14ac:dyDescent="0.25">
      <c r="A339" s="111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</row>
    <row r="340" spans="1:33" x14ac:dyDescent="0.25">
      <c r="A340" s="111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</row>
    <row r="341" spans="1:33" x14ac:dyDescent="0.25">
      <c r="A341" s="111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</row>
    <row r="342" spans="1:33" x14ac:dyDescent="0.25">
      <c r="A342" s="111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</row>
    <row r="343" spans="1:33" x14ac:dyDescent="0.25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</row>
    <row r="344" spans="1:33" x14ac:dyDescent="0.2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</row>
    <row r="345" spans="1:33" x14ac:dyDescent="0.25">
      <c r="P345" s="31"/>
      <c r="Q345" s="31"/>
      <c r="R345" s="30"/>
      <c r="S345" s="30"/>
      <c r="T345" s="30"/>
      <c r="U345" s="31"/>
    </row>
    <row r="346" spans="1:33" x14ac:dyDescent="0.25">
      <c r="A346" s="32" t="s">
        <v>172</v>
      </c>
      <c r="B346" s="32"/>
      <c r="C346" s="32"/>
      <c r="D346" s="32"/>
      <c r="E346" s="32"/>
      <c r="F346" s="32"/>
      <c r="G346" s="32"/>
      <c r="H346" s="32"/>
      <c r="I346" s="32"/>
      <c r="N346" s="31" t="s">
        <v>29</v>
      </c>
      <c r="O346" s="31"/>
      <c r="P346" s="33"/>
      <c r="Q346" s="33"/>
      <c r="R346" s="30"/>
      <c r="S346" s="30"/>
      <c r="T346" s="30"/>
    </row>
    <row r="347" spans="1:33" x14ac:dyDescent="0.25">
      <c r="M347" s="34"/>
      <c r="N347" s="34" t="s">
        <v>30</v>
      </c>
      <c r="R347" s="30"/>
      <c r="S347" s="30"/>
      <c r="T347" s="30"/>
    </row>
    <row r="348" spans="1:33" s="44" customFormat="1" x14ac:dyDescent="0.25">
      <c r="M348" s="34"/>
      <c r="N348" s="34"/>
      <c r="R348" s="30"/>
      <c r="S348" s="30"/>
      <c r="T348" s="30"/>
      <c r="Y348" s="6"/>
      <c r="AG348" s="3"/>
    </row>
    <row r="349" spans="1:33" s="44" customFormat="1" x14ac:dyDescent="0.25">
      <c r="M349" s="34"/>
      <c r="N349" s="34"/>
      <c r="R349" s="30"/>
      <c r="S349" s="30"/>
      <c r="T349" s="30"/>
      <c r="Y349" s="6"/>
    </row>
    <row r="350" spans="1:33" s="44" customFormat="1" x14ac:dyDescent="0.25">
      <c r="M350" s="34"/>
      <c r="N350" s="34"/>
      <c r="R350" s="30"/>
      <c r="S350" s="30"/>
      <c r="T350" s="30"/>
      <c r="Y350" s="6"/>
    </row>
    <row r="351" spans="1:33" s="44" customFormat="1" x14ac:dyDescent="0.25">
      <c r="M351" s="34"/>
      <c r="N351" s="34"/>
      <c r="R351" s="30"/>
      <c r="S351" s="30"/>
      <c r="T351" s="30"/>
      <c r="Y351" s="6"/>
    </row>
    <row r="352" spans="1:33" s="44" customFormat="1" x14ac:dyDescent="0.25">
      <c r="M352" s="34"/>
      <c r="N352" s="34"/>
      <c r="R352" s="30"/>
      <c r="S352" s="30"/>
      <c r="T352" s="30"/>
      <c r="Y352" s="6"/>
    </row>
    <row r="353" spans="13:25" s="44" customFormat="1" x14ac:dyDescent="0.25">
      <c r="M353" s="34"/>
      <c r="N353" s="34"/>
      <c r="R353" s="30"/>
      <c r="S353" s="30"/>
      <c r="T353" s="30"/>
      <c r="Y353" s="6"/>
    </row>
    <row r="354" spans="13:25" s="44" customFormat="1" x14ac:dyDescent="0.25">
      <c r="M354" s="34"/>
      <c r="N354" s="34"/>
      <c r="R354" s="30"/>
      <c r="S354" s="30"/>
      <c r="T354" s="30"/>
      <c r="Y354" s="6"/>
    </row>
    <row r="355" spans="13:25" s="44" customFormat="1" x14ac:dyDescent="0.25">
      <c r="M355" s="34"/>
      <c r="N355" s="34"/>
      <c r="R355" s="30"/>
      <c r="S355" s="30"/>
      <c r="T355" s="30"/>
      <c r="Y355" s="6"/>
    </row>
    <row r="356" spans="13:25" s="44" customFormat="1" x14ac:dyDescent="0.25">
      <c r="M356" s="34"/>
      <c r="N356" s="34"/>
      <c r="R356" s="30"/>
      <c r="S356" s="30"/>
      <c r="T356" s="30"/>
      <c r="Y356" s="6"/>
    </row>
    <row r="357" spans="13:25" s="44" customFormat="1" x14ac:dyDescent="0.25">
      <c r="M357" s="34"/>
      <c r="N357" s="34"/>
      <c r="R357" s="30"/>
      <c r="S357" s="30"/>
      <c r="T357" s="30"/>
      <c r="Y357" s="6"/>
    </row>
    <row r="358" spans="13:25" s="44" customFormat="1" x14ac:dyDescent="0.25">
      <c r="M358" s="34"/>
      <c r="N358" s="34"/>
      <c r="R358" s="30"/>
      <c r="S358" s="30"/>
      <c r="T358" s="30"/>
      <c r="Y358" s="6"/>
    </row>
    <row r="359" spans="13:25" s="44" customFormat="1" x14ac:dyDescent="0.25">
      <c r="M359" s="34"/>
      <c r="N359" s="34"/>
      <c r="R359" s="30"/>
      <c r="S359" s="30"/>
      <c r="T359" s="30"/>
      <c r="Y359" s="6"/>
    </row>
    <row r="360" spans="13:25" s="44" customFormat="1" x14ac:dyDescent="0.25">
      <c r="M360" s="34"/>
      <c r="N360" s="34"/>
      <c r="R360" s="30"/>
      <c r="S360" s="30"/>
      <c r="T360" s="30"/>
      <c r="Y360" s="6"/>
    </row>
    <row r="361" spans="13:25" s="44" customFormat="1" x14ac:dyDescent="0.25">
      <c r="M361" s="34"/>
      <c r="N361" s="34"/>
      <c r="R361" s="30"/>
      <c r="S361" s="30"/>
      <c r="T361" s="30"/>
      <c r="Y361" s="6"/>
    </row>
    <row r="362" spans="13:25" s="44" customFormat="1" x14ac:dyDescent="0.25">
      <c r="M362" s="34"/>
      <c r="N362" s="34"/>
      <c r="R362" s="30"/>
      <c r="S362" s="30"/>
      <c r="T362" s="30"/>
      <c r="Y362" s="6"/>
    </row>
    <row r="363" spans="13:25" s="44" customFormat="1" x14ac:dyDescent="0.25">
      <c r="M363" s="34"/>
      <c r="N363" s="34"/>
      <c r="R363" s="30"/>
      <c r="S363" s="30"/>
      <c r="T363" s="30"/>
      <c r="Y363" s="6"/>
    </row>
    <row r="364" spans="13:25" s="44" customFormat="1" x14ac:dyDescent="0.25">
      <c r="M364" s="34"/>
      <c r="N364" s="34"/>
      <c r="R364" s="30"/>
      <c r="S364" s="30"/>
      <c r="T364" s="30"/>
      <c r="Y364" s="6"/>
    </row>
    <row r="365" spans="13:25" s="44" customFormat="1" x14ac:dyDescent="0.25">
      <c r="M365" s="34"/>
      <c r="N365" s="34"/>
      <c r="R365" s="30"/>
      <c r="S365" s="30"/>
      <c r="T365" s="30"/>
      <c r="Y365" s="6"/>
    </row>
    <row r="366" spans="13:25" s="44" customFormat="1" x14ac:dyDescent="0.25">
      <c r="M366" s="34"/>
      <c r="N366" s="34"/>
      <c r="R366" s="30"/>
      <c r="S366" s="30"/>
      <c r="T366" s="30"/>
      <c r="Y366" s="6"/>
    </row>
    <row r="367" spans="13:25" s="44" customFormat="1" x14ac:dyDescent="0.25">
      <c r="M367" s="34"/>
      <c r="N367" s="34"/>
      <c r="R367" s="30"/>
      <c r="S367" s="30"/>
      <c r="T367" s="30"/>
      <c r="Y367" s="6"/>
    </row>
    <row r="368" spans="13:25" s="44" customFormat="1" x14ac:dyDescent="0.25">
      <c r="M368" s="34"/>
      <c r="N368" s="34"/>
      <c r="R368" s="30"/>
      <c r="S368" s="30"/>
      <c r="T368" s="30"/>
      <c r="Y368" s="6"/>
    </row>
    <row r="369" spans="1:33" s="44" customFormat="1" x14ac:dyDescent="0.25">
      <c r="M369" s="34"/>
      <c r="N369" s="34"/>
      <c r="R369" s="30"/>
      <c r="S369" s="30"/>
      <c r="T369" s="30"/>
      <c r="Y369" s="6"/>
    </row>
    <row r="370" spans="1:33" s="44" customFormat="1" x14ac:dyDescent="0.25">
      <c r="M370" s="34"/>
      <c r="N370" s="34"/>
      <c r="R370" s="30"/>
      <c r="S370" s="30"/>
      <c r="T370" s="30"/>
      <c r="Y370" s="6"/>
    </row>
    <row r="371" spans="1:33" s="44" customFormat="1" x14ac:dyDescent="0.25">
      <c r="M371" s="34"/>
      <c r="N371" s="34"/>
      <c r="R371" s="30"/>
      <c r="S371" s="30"/>
      <c r="T371" s="30"/>
      <c r="Y371" s="6"/>
    </row>
    <row r="372" spans="1:33" s="44" customFormat="1" x14ac:dyDescent="0.25">
      <c r="M372" s="34"/>
      <c r="N372" s="34"/>
      <c r="R372" s="30"/>
      <c r="S372" s="30"/>
      <c r="T372" s="30"/>
      <c r="Y372" s="6"/>
    </row>
    <row r="373" spans="1:33" s="44" customFormat="1" x14ac:dyDescent="0.25">
      <c r="M373" s="34"/>
      <c r="N373" s="34"/>
      <c r="R373" s="30"/>
      <c r="S373" s="30"/>
      <c r="T373" s="30"/>
      <c r="Y373" s="6"/>
    </row>
    <row r="374" spans="1:33" s="44" customFormat="1" x14ac:dyDescent="0.25">
      <c r="M374" s="34"/>
      <c r="N374" s="34"/>
      <c r="R374" s="30"/>
      <c r="S374" s="30"/>
      <c r="T374" s="30"/>
      <c r="Y374" s="6"/>
    </row>
    <row r="375" spans="1:33" s="44" customFormat="1" x14ac:dyDescent="0.25">
      <c r="M375" s="34"/>
      <c r="N375" s="34"/>
      <c r="R375" s="30"/>
      <c r="S375" s="30"/>
      <c r="T375" s="30"/>
      <c r="Y375" s="6"/>
    </row>
    <row r="376" spans="1:33" s="44" customFormat="1" x14ac:dyDescent="0.25">
      <c r="M376" s="34"/>
      <c r="N376" s="34"/>
      <c r="R376" s="30"/>
      <c r="S376" s="30"/>
      <c r="T376" s="30"/>
      <c r="Y376" s="6"/>
    </row>
    <row r="377" spans="1:33" s="44" customFormat="1" x14ac:dyDescent="0.25">
      <c r="M377" s="34"/>
      <c r="N377" s="34"/>
      <c r="R377" s="30"/>
      <c r="S377" s="30"/>
      <c r="T377" s="30"/>
      <c r="Y377" s="6"/>
    </row>
    <row r="378" spans="1:33" s="44" customFormat="1" x14ac:dyDescent="0.25">
      <c r="M378" s="34"/>
      <c r="N378" s="34"/>
      <c r="R378" s="30"/>
      <c r="S378" s="30"/>
      <c r="T378" s="30"/>
      <c r="Y378" s="6"/>
    </row>
    <row r="379" spans="1:33" s="44" customFormat="1" x14ac:dyDescent="0.25">
      <c r="M379" s="34"/>
      <c r="N379" s="34"/>
      <c r="R379" s="30"/>
      <c r="S379" s="30"/>
      <c r="T379" s="30"/>
      <c r="Y379" s="6"/>
    </row>
    <row r="380" spans="1:33" s="44" customFormat="1" x14ac:dyDescent="0.25">
      <c r="M380" s="34"/>
      <c r="N380" s="34"/>
      <c r="R380" s="30"/>
      <c r="S380" s="30"/>
      <c r="T380" s="30"/>
      <c r="Y380" s="6"/>
    </row>
    <row r="381" spans="1:33" s="44" customFormat="1" x14ac:dyDescent="0.25">
      <c r="M381" s="34"/>
      <c r="N381" s="34"/>
      <c r="R381" s="30"/>
      <c r="S381" s="30"/>
      <c r="T381" s="30"/>
      <c r="Y381" s="6"/>
    </row>
    <row r="382" spans="1:33" x14ac:dyDescent="0.25">
      <c r="R382" s="30"/>
      <c r="S382" s="30"/>
      <c r="T382" s="30"/>
      <c r="AG382" s="44"/>
    </row>
    <row r="383" spans="1:33" x14ac:dyDescent="0.25">
      <c r="D383" s="7"/>
      <c r="E383" s="7"/>
      <c r="P383" s="34"/>
      <c r="Q383" s="34"/>
      <c r="R383" s="30"/>
      <c r="S383" s="30"/>
      <c r="T383" s="30"/>
      <c r="U383" s="34"/>
    </row>
    <row r="384" spans="1:33" x14ac:dyDescent="0.25">
      <c r="A384" s="35"/>
      <c r="B384" s="35"/>
      <c r="C384" s="35"/>
      <c r="D384" s="36"/>
      <c r="E384" s="36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U384" s="34"/>
    </row>
    <row r="385" spans="1:24" ht="17.25" customHeight="1" x14ac:dyDescent="0.25">
      <c r="A385" s="232" t="s">
        <v>28</v>
      </c>
      <c r="B385" s="232"/>
      <c r="C385" s="232"/>
      <c r="D385" s="36"/>
      <c r="E385" s="36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0"/>
      <c r="Q385" s="30"/>
      <c r="R385" s="37"/>
      <c r="U385" s="30"/>
    </row>
    <row r="386" spans="1:24" ht="120.75" customHeight="1" x14ac:dyDescent="0.25">
      <c r="A386" s="51" t="s">
        <v>152</v>
      </c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</row>
    <row r="387" spans="1:24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U387" s="30"/>
    </row>
    <row r="388" spans="1:24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U388" s="30"/>
    </row>
  </sheetData>
  <sheetProtection formatCells="0" insertColumns="0" insertRows="0" deleteColumns="0" deleteRows="0"/>
  <mergeCells count="430">
    <mergeCell ref="V75:W75"/>
    <mergeCell ref="V76:W76"/>
    <mergeCell ref="V77:W77"/>
    <mergeCell ref="V78:W78"/>
    <mergeCell ref="C80:K80"/>
    <mergeCell ref="Q107:S107"/>
    <mergeCell ref="K132:L132"/>
    <mergeCell ref="K131:L131"/>
    <mergeCell ref="C79:K79"/>
    <mergeCell ref="V82:W82"/>
    <mergeCell ref="V79:W79"/>
    <mergeCell ref="G125:J125"/>
    <mergeCell ref="A110:Y116"/>
    <mergeCell ref="C81:K81"/>
    <mergeCell ref="A122:U122"/>
    <mergeCell ref="Q108:S108"/>
    <mergeCell ref="V80:W80"/>
    <mergeCell ref="V81:W81"/>
    <mergeCell ref="G136:J136"/>
    <mergeCell ref="K136:L136"/>
    <mergeCell ref="M23:N23"/>
    <mergeCell ref="M22:N22"/>
    <mergeCell ref="O22:P22"/>
    <mergeCell ref="G137:J137"/>
    <mergeCell ref="G134:J134"/>
    <mergeCell ref="K134:L134"/>
    <mergeCell ref="D107:K107"/>
    <mergeCell ref="L79:M79"/>
    <mergeCell ref="L80:M80"/>
    <mergeCell ref="L81:M81"/>
    <mergeCell ref="C82:K82"/>
    <mergeCell ref="L107:M107"/>
    <mergeCell ref="G132:J132"/>
    <mergeCell ref="G131:J131"/>
    <mergeCell ref="G129:J129"/>
    <mergeCell ref="G128:J128"/>
    <mergeCell ref="K125:L125"/>
    <mergeCell ref="K126:L126"/>
    <mergeCell ref="G124:J124"/>
    <mergeCell ref="M21:N21"/>
    <mergeCell ref="O21:P21"/>
    <mergeCell ref="Q21:R21"/>
    <mergeCell ref="Q22:R22"/>
    <mergeCell ref="E5:Q8"/>
    <mergeCell ref="E9:Q9"/>
    <mergeCell ref="Q20:R20"/>
    <mergeCell ref="K19:L20"/>
    <mergeCell ref="K21:L21"/>
    <mergeCell ref="O20:P20"/>
    <mergeCell ref="A16:U18"/>
    <mergeCell ref="A139:Y141"/>
    <mergeCell ref="V69:W69"/>
    <mergeCell ref="V70:W70"/>
    <mergeCell ref="V71:W71"/>
    <mergeCell ref="V72:W72"/>
    <mergeCell ref="V73:W73"/>
    <mergeCell ref="L74:M74"/>
    <mergeCell ref="L68:M68"/>
    <mergeCell ref="G24:J24"/>
    <mergeCell ref="L71:M71"/>
    <mergeCell ref="L72:M72"/>
    <mergeCell ref="L73:M73"/>
    <mergeCell ref="A48:Y61"/>
    <mergeCell ref="L69:M69"/>
    <mergeCell ref="L70:M70"/>
    <mergeCell ref="V66:W66"/>
    <mergeCell ref="L66:M66"/>
    <mergeCell ref="L67:M67"/>
    <mergeCell ref="A63:U64"/>
    <mergeCell ref="Q24:R24"/>
    <mergeCell ref="V74:W74"/>
    <mergeCell ref="V67:W67"/>
    <mergeCell ref="V68:W68"/>
    <mergeCell ref="K24:L24"/>
    <mergeCell ref="D150:G150"/>
    <mergeCell ref="K150:M150"/>
    <mergeCell ref="H149:J149"/>
    <mergeCell ref="H150:J150"/>
    <mergeCell ref="D177:F178"/>
    <mergeCell ref="G177:R177"/>
    <mergeCell ref="G178:I178"/>
    <mergeCell ref="J178:L178"/>
    <mergeCell ref="M178:O178"/>
    <mergeCell ref="P178:R178"/>
    <mergeCell ref="D149:G149"/>
    <mergeCell ref="K149:M149"/>
    <mergeCell ref="A169:Y171"/>
    <mergeCell ref="A385:C385"/>
    <mergeCell ref="D181:F181"/>
    <mergeCell ref="G181:I181"/>
    <mergeCell ref="J181:L181"/>
    <mergeCell ref="A184:Y185"/>
    <mergeCell ref="A333:Y343"/>
    <mergeCell ref="V293:X293"/>
    <mergeCell ref="P293:R293"/>
    <mergeCell ref="J289:L289"/>
    <mergeCell ref="M289:O289"/>
    <mergeCell ref="J273:L273"/>
    <mergeCell ref="M273:O273"/>
    <mergeCell ref="C274:F274"/>
    <mergeCell ref="P287:R287"/>
    <mergeCell ref="B292:I292"/>
    <mergeCell ref="M181:O181"/>
    <mergeCell ref="P181:R181"/>
    <mergeCell ref="A277:Y280"/>
    <mergeCell ref="A314:Y321"/>
    <mergeCell ref="J293:L293"/>
    <mergeCell ref="M293:O293"/>
    <mergeCell ref="S293:U293"/>
    <mergeCell ref="B291:I291"/>
    <mergeCell ref="S288:U288"/>
    <mergeCell ref="B293:I293"/>
    <mergeCell ref="M19:R19"/>
    <mergeCell ref="M20:N20"/>
    <mergeCell ref="K22:L22"/>
    <mergeCell ref="G22:J22"/>
    <mergeCell ref="G21:J21"/>
    <mergeCell ref="G19:J20"/>
    <mergeCell ref="O206:P206"/>
    <mergeCell ref="Q206:R206"/>
    <mergeCell ref="I205:J205"/>
    <mergeCell ref="M205:N205"/>
    <mergeCell ref="O205:P205"/>
    <mergeCell ref="Q205:R205"/>
    <mergeCell ref="L75:M75"/>
    <mergeCell ref="L76:M76"/>
    <mergeCell ref="L77:M77"/>
    <mergeCell ref="L78:M78"/>
    <mergeCell ref="K137:L137"/>
    <mergeCell ref="G133:J133"/>
    <mergeCell ref="P241:Q242"/>
    <mergeCell ref="R241:S242"/>
    <mergeCell ref="P182:R182"/>
    <mergeCell ref="H146:J146"/>
    <mergeCell ref="G135:J135"/>
    <mergeCell ref="J290:L290"/>
    <mergeCell ref="S290:U290"/>
    <mergeCell ref="V292:X292"/>
    <mergeCell ref="J291:L291"/>
    <mergeCell ref="M291:O291"/>
    <mergeCell ref="P291:R291"/>
    <mergeCell ref="S291:U291"/>
    <mergeCell ref="M287:O287"/>
    <mergeCell ref="P289:R289"/>
    <mergeCell ref="M290:O290"/>
    <mergeCell ref="P290:R290"/>
    <mergeCell ref="V290:X290"/>
    <mergeCell ref="V287:X287"/>
    <mergeCell ref="J288:L288"/>
    <mergeCell ref="S287:U287"/>
    <mergeCell ref="V288:X288"/>
    <mergeCell ref="S292:U292"/>
    <mergeCell ref="J292:L292"/>
    <mergeCell ref="V291:X291"/>
    <mergeCell ref="S267:U267"/>
    <mergeCell ref="S270:U270"/>
    <mergeCell ref="P246:Q246"/>
    <mergeCell ref="R246:S246"/>
    <mergeCell ref="D241:E242"/>
    <mergeCell ref="K133:L133"/>
    <mergeCell ref="M292:O292"/>
    <mergeCell ref="P292:R292"/>
    <mergeCell ref="J287:L287"/>
    <mergeCell ref="C271:F271"/>
    <mergeCell ref="F248:G248"/>
    <mergeCell ref="D245:E245"/>
    <mergeCell ref="M241:O242"/>
    <mergeCell ref="D249:E249"/>
    <mergeCell ref="F249:G249"/>
    <mergeCell ref="H249:I249"/>
    <mergeCell ref="J270:L270"/>
    <mergeCell ref="M249:O249"/>
    <mergeCell ref="A238:U238"/>
    <mergeCell ref="A230:Y235"/>
    <mergeCell ref="U206:V206"/>
    <mergeCell ref="M240:U240"/>
    <mergeCell ref="T241:U242"/>
    <mergeCell ref="V289:X289"/>
    <mergeCell ref="M206:N206"/>
    <mergeCell ref="F241:G242"/>
    <mergeCell ref="A244:C244"/>
    <mergeCell ref="K206:L206"/>
    <mergeCell ref="A241:C242"/>
    <mergeCell ref="D243:E243"/>
    <mergeCell ref="F243:G243"/>
    <mergeCell ref="H241:I242"/>
    <mergeCell ref="H243:I243"/>
    <mergeCell ref="H244:I244"/>
    <mergeCell ref="D179:F179"/>
    <mergeCell ref="A240:I240"/>
    <mergeCell ref="D246:E246"/>
    <mergeCell ref="D244:E244"/>
    <mergeCell ref="F244:G244"/>
    <mergeCell ref="D247:E247"/>
    <mergeCell ref="F247:G247"/>
    <mergeCell ref="F245:G245"/>
    <mergeCell ref="D248:E248"/>
    <mergeCell ref="H245:I245"/>
    <mergeCell ref="H246:I246"/>
    <mergeCell ref="H247:I247"/>
    <mergeCell ref="H248:I248"/>
    <mergeCell ref="C204:F204"/>
    <mergeCell ref="O23:P23"/>
    <mergeCell ref="Q23:R23"/>
    <mergeCell ref="K23:L23"/>
    <mergeCell ref="G130:J130"/>
    <mergeCell ref="K130:L130"/>
    <mergeCell ref="C66:K66"/>
    <mergeCell ref="C67:K67"/>
    <mergeCell ref="C68:K68"/>
    <mergeCell ref="C69:K69"/>
    <mergeCell ref="C70:K70"/>
    <mergeCell ref="C71:K71"/>
    <mergeCell ref="N107:P107"/>
    <mergeCell ref="L108:M108"/>
    <mergeCell ref="N108:P108"/>
    <mergeCell ref="D108:K108"/>
    <mergeCell ref="K127:L127"/>
    <mergeCell ref="K124:L124"/>
    <mergeCell ref="G127:J127"/>
    <mergeCell ref="G126:J126"/>
    <mergeCell ref="K129:L129"/>
    <mergeCell ref="K128:L128"/>
    <mergeCell ref="M24:N24"/>
    <mergeCell ref="O24:P24"/>
    <mergeCell ref="L82:M82"/>
    <mergeCell ref="S274:U274"/>
    <mergeCell ref="J268:L268"/>
    <mergeCell ref="S273:U273"/>
    <mergeCell ref="P270:R270"/>
    <mergeCell ref="P247:Q247"/>
    <mergeCell ref="P249:Q249"/>
    <mergeCell ref="R249:S249"/>
    <mergeCell ref="T249:U249"/>
    <mergeCell ref="G266:U266"/>
    <mergeCell ref="M268:O268"/>
    <mergeCell ref="P268:R268"/>
    <mergeCell ref="S268:U268"/>
    <mergeCell ref="G267:I267"/>
    <mergeCell ref="M267:O267"/>
    <mergeCell ref="P274:R274"/>
    <mergeCell ref="G268:I268"/>
    <mergeCell ref="G272:I272"/>
    <mergeCell ref="J269:L269"/>
    <mergeCell ref="M270:O270"/>
    <mergeCell ref="G274:I274"/>
    <mergeCell ref="J274:L274"/>
    <mergeCell ref="M274:O274"/>
    <mergeCell ref="G271:I271"/>
    <mergeCell ref="P271:R271"/>
    <mergeCell ref="A258:Z258"/>
    <mergeCell ref="R245:S245"/>
    <mergeCell ref="T245:U245"/>
    <mergeCell ref="T246:U246"/>
    <mergeCell ref="T247:U247"/>
    <mergeCell ref="P243:Q243"/>
    <mergeCell ref="M243:O243"/>
    <mergeCell ref="T243:U243"/>
    <mergeCell ref="R243:S243"/>
    <mergeCell ref="A248:C248"/>
    <mergeCell ref="A247:C247"/>
    <mergeCell ref="A246:C246"/>
    <mergeCell ref="A249:C249"/>
    <mergeCell ref="R244:S244"/>
    <mergeCell ref="M245:O245"/>
    <mergeCell ref="M248:O248"/>
    <mergeCell ref="P245:Q245"/>
    <mergeCell ref="M246:O246"/>
    <mergeCell ref="T244:U244"/>
    <mergeCell ref="S206:T206"/>
    <mergeCell ref="D218:E218"/>
    <mergeCell ref="G206:H206"/>
    <mergeCell ref="B289:I289"/>
    <mergeCell ref="B290:I290"/>
    <mergeCell ref="M288:O288"/>
    <mergeCell ref="P288:R288"/>
    <mergeCell ref="A283:Y284"/>
    <mergeCell ref="S289:U289"/>
    <mergeCell ref="C268:F268"/>
    <mergeCell ref="F246:G246"/>
    <mergeCell ref="A243:C243"/>
    <mergeCell ref="C266:F267"/>
    <mergeCell ref="J267:L267"/>
    <mergeCell ref="P269:R269"/>
    <mergeCell ref="C270:F270"/>
    <mergeCell ref="G270:I270"/>
    <mergeCell ref="C272:F272"/>
    <mergeCell ref="C273:F273"/>
    <mergeCell ref="G273:I273"/>
    <mergeCell ref="G269:I269"/>
    <mergeCell ref="M271:O271"/>
    <mergeCell ref="M269:O269"/>
    <mergeCell ref="J272:L272"/>
    <mergeCell ref="M272:O272"/>
    <mergeCell ref="P273:R273"/>
    <mergeCell ref="P272:R272"/>
    <mergeCell ref="C203:F203"/>
    <mergeCell ref="C205:F205"/>
    <mergeCell ref="K135:L135"/>
    <mergeCell ref="C72:K72"/>
    <mergeCell ref="C73:K73"/>
    <mergeCell ref="C74:K74"/>
    <mergeCell ref="C75:K75"/>
    <mergeCell ref="C76:K76"/>
    <mergeCell ref="C77:K77"/>
    <mergeCell ref="C78:K78"/>
    <mergeCell ref="G199:H199"/>
    <mergeCell ref="I199:J199"/>
    <mergeCell ref="K199:L199"/>
    <mergeCell ref="D146:G146"/>
    <mergeCell ref="K146:M146"/>
    <mergeCell ref="D147:G147"/>
    <mergeCell ref="K147:M147"/>
    <mergeCell ref="D148:G148"/>
    <mergeCell ref="K148:M148"/>
    <mergeCell ref="H148:J148"/>
    <mergeCell ref="H147:J147"/>
    <mergeCell ref="P179:R179"/>
    <mergeCell ref="G179:I179"/>
    <mergeCell ref="J179:L179"/>
    <mergeCell ref="M179:O179"/>
    <mergeCell ref="U203:V203"/>
    <mergeCell ref="S203:T203"/>
    <mergeCell ref="Q203:R203"/>
    <mergeCell ref="O203:P203"/>
    <mergeCell ref="M203:N203"/>
    <mergeCell ref="U201:V201"/>
    <mergeCell ref="S201:T201"/>
    <mergeCell ref="Q201:R201"/>
    <mergeCell ref="O201:P201"/>
    <mergeCell ref="M201:N201"/>
    <mergeCell ref="K201:L201"/>
    <mergeCell ref="I201:J201"/>
    <mergeCell ref="G201:H201"/>
    <mergeCell ref="U200:V200"/>
    <mergeCell ref="S200:T200"/>
    <mergeCell ref="Q200:R200"/>
    <mergeCell ref="O200:P200"/>
    <mergeCell ref="M200:N200"/>
    <mergeCell ref="D180:F180"/>
    <mergeCell ref="G180:I180"/>
    <mergeCell ref="J180:L180"/>
    <mergeCell ref="M180:O180"/>
    <mergeCell ref="P180:R180"/>
    <mergeCell ref="C201:F201"/>
    <mergeCell ref="C202:F202"/>
    <mergeCell ref="D182:F182"/>
    <mergeCell ref="G182:I182"/>
    <mergeCell ref="J182:L182"/>
    <mergeCell ref="M182:O182"/>
    <mergeCell ref="K202:L202"/>
    <mergeCell ref="I202:J202"/>
    <mergeCell ref="G202:H202"/>
    <mergeCell ref="G198:J198"/>
    <mergeCell ref="G197:V197"/>
    <mergeCell ref="C197:F199"/>
    <mergeCell ref="C200:F200"/>
    <mergeCell ref="M199:N199"/>
    <mergeCell ref="O199:P199"/>
    <mergeCell ref="Q199:R199"/>
    <mergeCell ref="G200:H200"/>
    <mergeCell ref="A195:U195"/>
    <mergeCell ref="U204:V204"/>
    <mergeCell ref="S204:T204"/>
    <mergeCell ref="Q204:R204"/>
    <mergeCell ref="B288:I288"/>
    <mergeCell ref="B287:I287"/>
    <mergeCell ref="S272:U272"/>
    <mergeCell ref="S269:U269"/>
    <mergeCell ref="R247:S247"/>
    <mergeCell ref="P248:Q248"/>
    <mergeCell ref="R248:S248"/>
    <mergeCell ref="A251:Y257"/>
    <mergeCell ref="S271:U271"/>
    <mergeCell ref="A245:C245"/>
    <mergeCell ref="A263:U263"/>
    <mergeCell ref="T248:U248"/>
    <mergeCell ref="M244:O244"/>
    <mergeCell ref="P244:Q244"/>
    <mergeCell ref="C269:F269"/>
    <mergeCell ref="J271:L271"/>
    <mergeCell ref="C206:F206"/>
    <mergeCell ref="I206:J206"/>
    <mergeCell ref="M247:O247"/>
    <mergeCell ref="K200:L200"/>
    <mergeCell ref="K205:L205"/>
    <mergeCell ref="I203:J203"/>
    <mergeCell ref="G203:H203"/>
    <mergeCell ref="U199:V199"/>
    <mergeCell ref="S199:T199"/>
    <mergeCell ref="S198:V198"/>
    <mergeCell ref="U202:V202"/>
    <mergeCell ref="S202:T202"/>
    <mergeCell ref="Q202:R202"/>
    <mergeCell ref="O202:P202"/>
    <mergeCell ref="M202:N202"/>
    <mergeCell ref="K203:L203"/>
    <mergeCell ref="K198:N198"/>
    <mergeCell ref="I200:J200"/>
    <mergeCell ref="O198:R198"/>
    <mergeCell ref="G204:H204"/>
    <mergeCell ref="I204:J204"/>
    <mergeCell ref="U205:V205"/>
    <mergeCell ref="S205:T205"/>
    <mergeCell ref="G205:H205"/>
    <mergeCell ref="K204:L204"/>
    <mergeCell ref="A386:X386"/>
    <mergeCell ref="Q43:R43"/>
    <mergeCell ref="Q44:R44"/>
    <mergeCell ref="Q45:R45"/>
    <mergeCell ref="L65:V65"/>
    <mergeCell ref="O204:P204"/>
    <mergeCell ref="M204:N204"/>
    <mergeCell ref="P267:R267"/>
    <mergeCell ref="G23:J23"/>
    <mergeCell ref="O44:P44"/>
    <mergeCell ref="O45:P45"/>
    <mergeCell ref="G43:N43"/>
    <mergeCell ref="G44:N44"/>
    <mergeCell ref="G42:N42"/>
    <mergeCell ref="G45:N45"/>
    <mergeCell ref="O41:P41"/>
    <mergeCell ref="O42:P42"/>
    <mergeCell ref="O43:P43"/>
    <mergeCell ref="G41:N41"/>
    <mergeCell ref="Q39:R40"/>
    <mergeCell ref="Q41:R41"/>
    <mergeCell ref="Q42:R42"/>
    <mergeCell ref="G39:N40"/>
    <mergeCell ref="O39:P40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886</v>
      </c>
      <c r="B6" t="s">
        <v>54</v>
      </c>
      <c r="C6" t="s">
        <v>68</v>
      </c>
      <c r="D6">
        <v>1</v>
      </c>
    </row>
    <row r="7" spans="1:4" x14ac:dyDescent="0.25">
      <c r="A7">
        <v>6</v>
      </c>
      <c r="B7" t="s">
        <v>54</v>
      </c>
      <c r="C7" t="s">
        <v>93</v>
      </c>
      <c r="D7">
        <v>2</v>
      </c>
    </row>
    <row r="8" spans="1:4" x14ac:dyDescent="0.25">
      <c r="A8">
        <v>0</v>
      </c>
      <c r="B8" t="s">
        <v>54</v>
      </c>
      <c r="C8" t="s">
        <v>67</v>
      </c>
      <c r="D8">
        <v>3</v>
      </c>
    </row>
    <row r="9" spans="1:4" x14ac:dyDescent="0.25">
      <c r="A9">
        <v>1</v>
      </c>
      <c r="B9" t="s">
        <v>54</v>
      </c>
      <c r="C9" t="s">
        <v>92</v>
      </c>
      <c r="D9">
        <v>4</v>
      </c>
    </row>
    <row r="10" spans="1:4" x14ac:dyDescent="0.25">
      <c r="A10">
        <v>343</v>
      </c>
      <c r="B10" t="s">
        <v>55</v>
      </c>
      <c r="C10" t="s">
        <v>68</v>
      </c>
      <c r="D10">
        <v>1</v>
      </c>
    </row>
    <row r="11" spans="1:4" x14ac:dyDescent="0.25">
      <c r="A11">
        <v>0</v>
      </c>
      <c r="B11" t="s">
        <v>55</v>
      </c>
      <c r="C11" t="s">
        <v>93</v>
      </c>
      <c r="D11">
        <v>2</v>
      </c>
    </row>
    <row r="12" spans="1:4" x14ac:dyDescent="0.25">
      <c r="A12">
        <v>3</v>
      </c>
      <c r="B12" t="s">
        <v>55</v>
      </c>
      <c r="C12" t="s">
        <v>67</v>
      </c>
      <c r="D12">
        <v>3</v>
      </c>
    </row>
    <row r="13" spans="1:4" x14ac:dyDescent="0.25">
      <c r="A13">
        <v>0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126</v>
      </c>
      <c r="C2">
        <v>6</v>
      </c>
      <c r="D2">
        <v>2</v>
      </c>
      <c r="E2">
        <v>0</v>
      </c>
      <c r="F2">
        <v>60</v>
      </c>
      <c r="G2">
        <v>227</v>
      </c>
    </row>
    <row r="3" spans="1:7" x14ac:dyDescent="0.25">
      <c r="A3">
        <v>2</v>
      </c>
      <c r="B3" t="s">
        <v>125</v>
      </c>
      <c r="C3">
        <v>0</v>
      </c>
      <c r="D3">
        <v>2</v>
      </c>
      <c r="E3">
        <v>0</v>
      </c>
      <c r="F3">
        <v>40</v>
      </c>
      <c r="G3">
        <v>5</v>
      </c>
    </row>
    <row r="4" spans="1:7" x14ac:dyDescent="0.25">
      <c r="A4">
        <v>3</v>
      </c>
      <c r="B4" t="s">
        <v>139</v>
      </c>
      <c r="C4">
        <v>1</v>
      </c>
      <c r="D4">
        <v>11</v>
      </c>
      <c r="E4">
        <v>0</v>
      </c>
      <c r="F4">
        <v>0</v>
      </c>
      <c r="G4">
        <v>5</v>
      </c>
    </row>
    <row r="5" spans="1:7" x14ac:dyDescent="0.25">
      <c r="A5">
        <v>4</v>
      </c>
      <c r="B5" t="s">
        <v>160</v>
      </c>
      <c r="C5">
        <v>0</v>
      </c>
      <c r="D5">
        <v>0</v>
      </c>
      <c r="E5">
        <v>0</v>
      </c>
      <c r="F5">
        <v>7</v>
      </c>
      <c r="G5">
        <v>4</v>
      </c>
    </row>
    <row r="6" spans="1:7" x14ac:dyDescent="0.25">
      <c r="A6">
        <v>5</v>
      </c>
      <c r="B6" t="s">
        <v>138</v>
      </c>
      <c r="C6">
        <v>0</v>
      </c>
      <c r="D6">
        <v>0</v>
      </c>
      <c r="E6">
        <v>0</v>
      </c>
      <c r="F6">
        <v>4</v>
      </c>
      <c r="G6">
        <v>5</v>
      </c>
    </row>
    <row r="7" spans="1:7" x14ac:dyDescent="0.25">
      <c r="A7">
        <v>6</v>
      </c>
      <c r="B7" t="s">
        <v>105</v>
      </c>
      <c r="C7">
        <v>8</v>
      </c>
      <c r="D7">
        <v>6</v>
      </c>
      <c r="E7">
        <v>0</v>
      </c>
      <c r="F7">
        <v>27</v>
      </c>
      <c r="G7">
        <v>16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126</v>
      </c>
      <c r="C2">
        <v>6</v>
      </c>
      <c r="D2">
        <v>2</v>
      </c>
      <c r="E2">
        <v>0</v>
      </c>
      <c r="F2">
        <v>60</v>
      </c>
      <c r="G2">
        <v>227</v>
      </c>
    </row>
    <row r="3" spans="1:7" x14ac:dyDescent="0.25">
      <c r="A3">
        <v>2</v>
      </c>
      <c r="B3" t="s">
        <v>125</v>
      </c>
      <c r="C3">
        <v>0</v>
      </c>
      <c r="D3">
        <v>2</v>
      </c>
      <c r="E3">
        <v>0</v>
      </c>
      <c r="F3">
        <v>40</v>
      </c>
      <c r="G3">
        <v>5</v>
      </c>
    </row>
    <row r="4" spans="1:7" x14ac:dyDescent="0.25">
      <c r="A4">
        <v>3</v>
      </c>
      <c r="B4" t="s">
        <v>139</v>
      </c>
      <c r="C4">
        <v>1</v>
      </c>
      <c r="D4">
        <v>11</v>
      </c>
      <c r="E4">
        <v>0</v>
      </c>
      <c r="F4">
        <v>0</v>
      </c>
      <c r="G4">
        <v>5</v>
      </c>
    </row>
    <row r="5" spans="1:7" x14ac:dyDescent="0.25">
      <c r="A5">
        <v>4</v>
      </c>
      <c r="B5" t="s">
        <v>160</v>
      </c>
      <c r="C5">
        <v>0</v>
      </c>
      <c r="D5">
        <v>0</v>
      </c>
      <c r="E5">
        <v>0</v>
      </c>
      <c r="F5">
        <v>7</v>
      </c>
      <c r="G5">
        <v>4</v>
      </c>
    </row>
    <row r="6" spans="1:7" x14ac:dyDescent="0.25">
      <c r="A6">
        <v>5</v>
      </c>
      <c r="B6" t="s">
        <v>138</v>
      </c>
      <c r="C6">
        <v>0</v>
      </c>
      <c r="D6">
        <v>0</v>
      </c>
      <c r="E6">
        <v>0</v>
      </c>
      <c r="F6">
        <v>4</v>
      </c>
      <c r="G6">
        <v>5</v>
      </c>
    </row>
    <row r="7" spans="1:7" x14ac:dyDescent="0.25">
      <c r="A7">
        <v>6</v>
      </c>
      <c r="B7" t="s">
        <v>105</v>
      </c>
      <c r="C7">
        <v>8</v>
      </c>
      <c r="D7">
        <v>6</v>
      </c>
      <c r="E7">
        <v>0</v>
      </c>
      <c r="F7">
        <v>27</v>
      </c>
      <c r="G7">
        <v>16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109</v>
      </c>
      <c r="B1" t="s">
        <v>9</v>
      </c>
      <c r="C1" t="s">
        <v>110</v>
      </c>
    </row>
    <row r="2" spans="1:3" x14ac:dyDescent="0.25">
      <c r="A2">
        <v>1263</v>
      </c>
      <c r="B2" t="s">
        <v>111</v>
      </c>
      <c r="C2" t="s">
        <v>161</v>
      </c>
    </row>
    <row r="3" spans="1:3" x14ac:dyDescent="0.25">
      <c r="A3">
        <v>1275</v>
      </c>
      <c r="B3" t="s">
        <v>111</v>
      </c>
      <c r="C3" t="s">
        <v>162</v>
      </c>
    </row>
    <row r="4" spans="1:3" x14ac:dyDescent="0.25">
      <c r="A4">
        <v>1269</v>
      </c>
      <c r="B4" t="s">
        <v>111</v>
      </c>
      <c r="C4" t="s">
        <v>163</v>
      </c>
    </row>
    <row r="5" spans="1:3" x14ac:dyDescent="0.25">
      <c r="A5">
        <v>1268</v>
      </c>
      <c r="B5" t="s">
        <v>111</v>
      </c>
      <c r="C5" t="s">
        <v>164</v>
      </c>
    </row>
    <row r="6" spans="1:3" x14ac:dyDescent="0.25">
      <c r="A6">
        <v>1293</v>
      </c>
      <c r="B6" t="s">
        <v>111</v>
      </c>
      <c r="C6" t="s">
        <v>165</v>
      </c>
    </row>
    <row r="7" spans="1:3" x14ac:dyDescent="0.25">
      <c r="A7">
        <v>1779</v>
      </c>
      <c r="B7" t="s">
        <v>5</v>
      </c>
      <c r="C7" t="s">
        <v>161</v>
      </c>
    </row>
    <row r="8" spans="1:3" x14ac:dyDescent="0.25">
      <c r="A8">
        <v>1777</v>
      </c>
      <c r="B8" t="s">
        <v>5</v>
      </c>
      <c r="C8" t="s">
        <v>162</v>
      </c>
    </row>
    <row r="9" spans="1:3" x14ac:dyDescent="0.25">
      <c r="A9">
        <v>1771</v>
      </c>
      <c r="B9" t="s">
        <v>5</v>
      </c>
      <c r="C9" t="s">
        <v>163</v>
      </c>
    </row>
    <row r="10" spans="1:3" x14ac:dyDescent="0.25">
      <c r="A10">
        <v>1760</v>
      </c>
      <c r="B10" t="s">
        <v>5</v>
      </c>
      <c r="C10" t="s">
        <v>164</v>
      </c>
    </row>
    <row r="11" spans="1:3" x14ac:dyDescent="0.25">
      <c r="A11">
        <v>1760</v>
      </c>
      <c r="B11" t="s">
        <v>5</v>
      </c>
      <c r="C11" t="s">
        <v>165</v>
      </c>
    </row>
    <row r="12" spans="1:3" x14ac:dyDescent="0.25">
      <c r="A12">
        <v>57</v>
      </c>
      <c r="B12" t="s">
        <v>6</v>
      </c>
      <c r="C12" t="s">
        <v>161</v>
      </c>
    </row>
    <row r="13" spans="1:3" x14ac:dyDescent="0.25">
      <c r="A13">
        <v>52</v>
      </c>
      <c r="B13" t="s">
        <v>6</v>
      </c>
      <c r="C13" t="s">
        <v>162</v>
      </c>
    </row>
    <row r="14" spans="1:3" x14ac:dyDescent="0.25">
      <c r="A14">
        <v>45</v>
      </c>
      <c r="B14" t="s">
        <v>6</v>
      </c>
      <c r="C14" t="s">
        <v>163</v>
      </c>
    </row>
    <row r="15" spans="1:3" x14ac:dyDescent="0.25">
      <c r="A15">
        <v>62</v>
      </c>
      <c r="B15" t="s">
        <v>6</v>
      </c>
      <c r="C15" t="s">
        <v>164</v>
      </c>
    </row>
    <row r="16" spans="1:3" x14ac:dyDescent="0.25">
      <c r="A16">
        <v>68</v>
      </c>
      <c r="B16" t="s">
        <v>6</v>
      </c>
      <c r="C16" t="s">
        <v>165</v>
      </c>
    </row>
    <row r="17" spans="1:3" x14ac:dyDescent="0.25">
      <c r="A17">
        <v>50</v>
      </c>
      <c r="B17" t="s">
        <v>7</v>
      </c>
      <c r="C17" t="s">
        <v>161</v>
      </c>
    </row>
    <row r="18" spans="1:3" x14ac:dyDescent="0.25">
      <c r="A18">
        <v>66</v>
      </c>
      <c r="B18" t="s">
        <v>7</v>
      </c>
      <c r="C18" t="s">
        <v>162</v>
      </c>
    </row>
    <row r="19" spans="1:3" x14ac:dyDescent="0.25">
      <c r="A19">
        <v>53</v>
      </c>
      <c r="B19" t="s">
        <v>7</v>
      </c>
      <c r="C19" t="s">
        <v>163</v>
      </c>
    </row>
    <row r="20" spans="1:3" x14ac:dyDescent="0.25">
      <c r="A20">
        <v>51</v>
      </c>
      <c r="B20" t="s">
        <v>7</v>
      </c>
      <c r="C20" t="s">
        <v>164</v>
      </c>
    </row>
    <row r="21" spans="1:3" x14ac:dyDescent="0.25">
      <c r="A21" s="2">
        <v>49</v>
      </c>
      <c r="B21" s="2" t="s">
        <v>7</v>
      </c>
      <c r="C21" s="2" t="s">
        <v>165</v>
      </c>
    </row>
    <row r="22" spans="1:3" x14ac:dyDescent="0.25">
      <c r="A22" s="2">
        <v>3</v>
      </c>
      <c r="B22" s="2" t="s">
        <v>136</v>
      </c>
      <c r="C22" s="2" t="s">
        <v>161</v>
      </c>
    </row>
    <row r="23" spans="1:3" x14ac:dyDescent="0.25">
      <c r="A23" s="2">
        <v>3</v>
      </c>
      <c r="B23" s="2" t="s">
        <v>136</v>
      </c>
      <c r="C23" s="2" t="s">
        <v>162</v>
      </c>
    </row>
    <row r="24" spans="1:3" x14ac:dyDescent="0.25">
      <c r="A24" s="2">
        <v>3</v>
      </c>
      <c r="B24" s="2" t="s">
        <v>136</v>
      </c>
      <c r="C24" s="2" t="s">
        <v>163</v>
      </c>
    </row>
    <row r="25" spans="1:3" x14ac:dyDescent="0.25">
      <c r="A25" s="2">
        <v>3</v>
      </c>
      <c r="B25" s="2" t="s">
        <v>136</v>
      </c>
      <c r="C25" s="2" t="s">
        <v>164</v>
      </c>
    </row>
    <row r="26" spans="1:3" x14ac:dyDescent="0.25">
      <c r="A26" s="2">
        <v>4</v>
      </c>
      <c r="B26" s="2" t="s">
        <v>136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3378</v>
      </c>
      <c r="C2" t="s">
        <v>37</v>
      </c>
    </row>
    <row r="3" spans="1:3" x14ac:dyDescent="0.25">
      <c r="A3" t="s">
        <v>115</v>
      </c>
      <c r="B3">
        <v>13481</v>
      </c>
      <c r="C3" t="s">
        <v>37</v>
      </c>
    </row>
    <row r="4" spans="1:3" x14ac:dyDescent="0.25">
      <c r="A4" t="s">
        <v>116</v>
      </c>
      <c r="B4">
        <v>831</v>
      </c>
      <c r="C4" t="s">
        <v>37</v>
      </c>
    </row>
    <row r="5" spans="1:3" x14ac:dyDescent="0.25">
      <c r="A5" t="s">
        <v>33</v>
      </c>
      <c r="B5">
        <v>21600</v>
      </c>
      <c r="C5" t="s">
        <v>37</v>
      </c>
    </row>
    <row r="6" spans="1:3" x14ac:dyDescent="0.25">
      <c r="A6" t="s">
        <v>114</v>
      </c>
      <c r="B6">
        <v>38</v>
      </c>
      <c r="C6" t="s">
        <v>24</v>
      </c>
    </row>
    <row r="7" spans="1:3" x14ac:dyDescent="0.25">
      <c r="A7" t="s">
        <v>115</v>
      </c>
      <c r="B7">
        <v>179</v>
      </c>
      <c r="C7" t="s">
        <v>24</v>
      </c>
    </row>
    <row r="8" spans="1:3" x14ac:dyDescent="0.25">
      <c r="A8" t="s">
        <v>116</v>
      </c>
      <c r="B8">
        <v>43</v>
      </c>
      <c r="C8" t="s">
        <v>24</v>
      </c>
    </row>
    <row r="9" spans="1:3" x14ac:dyDescent="0.25">
      <c r="A9" t="s">
        <v>33</v>
      </c>
      <c r="B9">
        <v>269</v>
      </c>
      <c r="C9" t="s">
        <v>24</v>
      </c>
    </row>
    <row r="10" spans="1:3" x14ac:dyDescent="0.25">
      <c r="A10" t="s">
        <v>114</v>
      </c>
      <c r="B10">
        <v>238</v>
      </c>
      <c r="C10" t="s">
        <v>38</v>
      </c>
    </row>
    <row r="11" spans="1:3" x14ac:dyDescent="0.25">
      <c r="A11" t="s">
        <v>115</v>
      </c>
      <c r="B11">
        <v>1277</v>
      </c>
      <c r="C11" t="s">
        <v>38</v>
      </c>
    </row>
    <row r="12" spans="1:3" x14ac:dyDescent="0.25">
      <c r="A12" t="s">
        <v>116</v>
      </c>
      <c r="B12">
        <v>92</v>
      </c>
      <c r="C12" t="s">
        <v>38</v>
      </c>
    </row>
    <row r="13" spans="1:3" x14ac:dyDescent="0.25">
      <c r="A13" t="s">
        <v>33</v>
      </c>
      <c r="B13">
        <v>1632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614</v>
      </c>
      <c r="B2" t="s">
        <v>137</v>
      </c>
      <c r="C2" t="s">
        <v>3</v>
      </c>
      <c r="D2">
        <v>1</v>
      </c>
    </row>
    <row r="3" spans="1:4" x14ac:dyDescent="0.25">
      <c r="A3">
        <v>662</v>
      </c>
      <c r="B3" t="s">
        <v>137</v>
      </c>
      <c r="C3" t="s">
        <v>80</v>
      </c>
      <c r="D3">
        <v>1</v>
      </c>
    </row>
    <row r="4" spans="1:4" x14ac:dyDescent="0.25">
      <c r="A4">
        <v>82</v>
      </c>
      <c r="B4" t="s">
        <v>166</v>
      </c>
      <c r="C4" t="s">
        <v>3</v>
      </c>
      <c r="D4">
        <v>2</v>
      </c>
    </row>
    <row r="5" spans="1:4" x14ac:dyDescent="0.25">
      <c r="A5">
        <v>198</v>
      </c>
      <c r="B5" t="s">
        <v>166</v>
      </c>
      <c r="C5" t="s">
        <v>80</v>
      </c>
      <c r="D5">
        <v>2</v>
      </c>
    </row>
    <row r="6" spans="1:4" x14ac:dyDescent="0.25">
      <c r="A6">
        <v>31</v>
      </c>
      <c r="B6" t="s">
        <v>167</v>
      </c>
      <c r="C6" t="s">
        <v>3</v>
      </c>
      <c r="D6">
        <v>3</v>
      </c>
    </row>
    <row r="7" spans="1:4" x14ac:dyDescent="0.25">
      <c r="A7">
        <v>57</v>
      </c>
      <c r="B7" t="s">
        <v>167</v>
      </c>
      <c r="C7" t="s">
        <v>80</v>
      </c>
      <c r="D7">
        <v>3</v>
      </c>
    </row>
    <row r="8" spans="1:4" x14ac:dyDescent="0.25">
      <c r="A8">
        <v>4</v>
      </c>
      <c r="B8" t="s">
        <v>168</v>
      </c>
      <c r="C8" t="s">
        <v>3</v>
      </c>
      <c r="D8">
        <v>4</v>
      </c>
    </row>
    <row r="9" spans="1:4" x14ac:dyDescent="0.25">
      <c r="A9">
        <v>2</v>
      </c>
      <c r="B9" t="s">
        <v>168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3378</v>
      </c>
      <c r="C2" t="s">
        <v>37</v>
      </c>
    </row>
    <row r="3" spans="1:3" x14ac:dyDescent="0.25">
      <c r="A3" t="s">
        <v>115</v>
      </c>
      <c r="B3">
        <v>13481</v>
      </c>
      <c r="C3" t="s">
        <v>37</v>
      </c>
    </row>
    <row r="4" spans="1:3" x14ac:dyDescent="0.25">
      <c r="A4" t="s">
        <v>116</v>
      </c>
      <c r="B4">
        <v>831</v>
      </c>
      <c r="C4" t="s">
        <v>37</v>
      </c>
    </row>
    <row r="5" spans="1:3" x14ac:dyDescent="0.25">
      <c r="A5" t="s">
        <v>33</v>
      </c>
      <c r="B5">
        <v>21600</v>
      </c>
      <c r="C5" t="s">
        <v>37</v>
      </c>
    </row>
    <row r="6" spans="1:3" x14ac:dyDescent="0.25">
      <c r="A6" t="s">
        <v>114</v>
      </c>
      <c r="B6">
        <v>38</v>
      </c>
      <c r="C6" t="s">
        <v>24</v>
      </c>
    </row>
    <row r="7" spans="1:3" x14ac:dyDescent="0.25">
      <c r="A7" t="s">
        <v>115</v>
      </c>
      <c r="B7">
        <v>179</v>
      </c>
      <c r="C7" t="s">
        <v>24</v>
      </c>
    </row>
    <row r="8" spans="1:3" x14ac:dyDescent="0.25">
      <c r="A8" t="s">
        <v>116</v>
      </c>
      <c r="B8">
        <v>43</v>
      </c>
      <c r="C8" t="s">
        <v>24</v>
      </c>
    </row>
    <row r="9" spans="1:3" x14ac:dyDescent="0.25">
      <c r="A9" t="s">
        <v>33</v>
      </c>
      <c r="B9">
        <v>269</v>
      </c>
      <c r="C9" t="s">
        <v>24</v>
      </c>
    </row>
    <row r="10" spans="1:3" x14ac:dyDescent="0.25">
      <c r="A10" t="s">
        <v>114</v>
      </c>
      <c r="B10">
        <v>238</v>
      </c>
      <c r="C10" t="s">
        <v>38</v>
      </c>
    </row>
    <row r="11" spans="1:3" x14ac:dyDescent="0.25">
      <c r="A11" t="s">
        <v>115</v>
      </c>
      <c r="B11">
        <v>1277</v>
      </c>
      <c r="C11" t="s">
        <v>38</v>
      </c>
    </row>
    <row r="12" spans="1:3" x14ac:dyDescent="0.25">
      <c r="A12" t="s">
        <v>116</v>
      </c>
      <c r="B12">
        <v>92</v>
      </c>
      <c r="C12" t="s">
        <v>38</v>
      </c>
    </row>
    <row r="13" spans="1:3" x14ac:dyDescent="0.25">
      <c r="A13" t="s">
        <v>33</v>
      </c>
      <c r="B13">
        <v>1632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614</v>
      </c>
      <c r="B2" t="s">
        <v>137</v>
      </c>
      <c r="C2" t="s">
        <v>3</v>
      </c>
      <c r="D2">
        <v>1</v>
      </c>
    </row>
    <row r="3" spans="1:4" x14ac:dyDescent="0.25">
      <c r="A3">
        <v>662</v>
      </c>
      <c r="B3" t="s">
        <v>137</v>
      </c>
      <c r="C3" t="s">
        <v>80</v>
      </c>
      <c r="D3">
        <v>1</v>
      </c>
    </row>
    <row r="4" spans="1:4" x14ac:dyDescent="0.25">
      <c r="A4">
        <v>82</v>
      </c>
      <c r="B4" t="s">
        <v>166</v>
      </c>
      <c r="C4" t="s">
        <v>3</v>
      </c>
      <c r="D4">
        <v>2</v>
      </c>
    </row>
    <row r="5" spans="1:4" x14ac:dyDescent="0.25">
      <c r="A5">
        <v>198</v>
      </c>
      <c r="B5" t="s">
        <v>166</v>
      </c>
      <c r="C5" t="s">
        <v>80</v>
      </c>
      <c r="D5">
        <v>2</v>
      </c>
    </row>
    <row r="6" spans="1:4" x14ac:dyDescent="0.25">
      <c r="A6">
        <v>31</v>
      </c>
      <c r="B6" t="s">
        <v>167</v>
      </c>
      <c r="C6" t="s">
        <v>3</v>
      </c>
      <c r="D6">
        <v>3</v>
      </c>
    </row>
    <row r="7" spans="1:4" x14ac:dyDescent="0.25">
      <c r="A7">
        <v>57</v>
      </c>
      <c r="B7" t="s">
        <v>167</v>
      </c>
      <c r="C7" t="s">
        <v>80</v>
      </c>
      <c r="D7">
        <v>3</v>
      </c>
    </row>
    <row r="8" spans="1:4" x14ac:dyDescent="0.25">
      <c r="A8">
        <v>4</v>
      </c>
      <c r="B8" t="s">
        <v>168</v>
      </c>
      <c r="C8" t="s">
        <v>3</v>
      </c>
      <c r="D8">
        <v>4</v>
      </c>
    </row>
    <row r="9" spans="1:4" x14ac:dyDescent="0.25">
      <c r="A9">
        <v>2</v>
      </c>
      <c r="B9" t="s">
        <v>168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25">
      <c r="A2">
        <v>1</v>
      </c>
      <c r="B2" t="s">
        <v>37</v>
      </c>
      <c r="C2">
        <v>1488</v>
      </c>
      <c r="D2" t="s">
        <v>118</v>
      </c>
      <c r="E2">
        <v>1</v>
      </c>
    </row>
    <row r="3" spans="1:5" x14ac:dyDescent="0.25">
      <c r="A3">
        <v>2</v>
      </c>
      <c r="B3" t="s">
        <v>38</v>
      </c>
      <c r="C3">
        <v>89</v>
      </c>
      <c r="D3" t="s">
        <v>118</v>
      </c>
      <c r="E3">
        <v>1</v>
      </c>
    </row>
    <row r="4" spans="1:5" x14ac:dyDescent="0.25">
      <c r="A4">
        <v>3</v>
      </c>
      <c r="B4" t="s">
        <v>39</v>
      </c>
      <c r="C4">
        <v>23</v>
      </c>
      <c r="D4" t="s">
        <v>118</v>
      </c>
      <c r="E4">
        <v>1</v>
      </c>
    </row>
    <row r="5" spans="1:5" x14ac:dyDescent="0.25">
      <c r="A5">
        <v>4</v>
      </c>
      <c r="B5" t="s">
        <v>40</v>
      </c>
      <c r="C5">
        <v>0</v>
      </c>
      <c r="D5" t="s">
        <v>118</v>
      </c>
      <c r="E5">
        <v>1</v>
      </c>
    </row>
    <row r="6" spans="1:5" x14ac:dyDescent="0.25">
      <c r="A6">
        <v>5</v>
      </c>
      <c r="B6" t="s">
        <v>41</v>
      </c>
      <c r="C6">
        <v>0</v>
      </c>
      <c r="D6" t="s">
        <v>118</v>
      </c>
      <c r="E6">
        <v>1</v>
      </c>
    </row>
    <row r="7" spans="1:5" x14ac:dyDescent="0.25">
      <c r="A7">
        <v>6</v>
      </c>
      <c r="B7" t="s">
        <v>49</v>
      </c>
      <c r="C7">
        <v>0</v>
      </c>
      <c r="D7" t="s">
        <v>118</v>
      </c>
      <c r="E7">
        <v>1</v>
      </c>
    </row>
    <row r="8" spans="1:5" x14ac:dyDescent="0.2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118</v>
      </c>
      <c r="E9">
        <v>1</v>
      </c>
    </row>
    <row r="10" spans="1:5" x14ac:dyDescent="0.25">
      <c r="A10">
        <v>9</v>
      </c>
      <c r="B10" t="s">
        <v>42</v>
      </c>
      <c r="C10">
        <v>0</v>
      </c>
      <c r="D10" t="s">
        <v>118</v>
      </c>
      <c r="E10">
        <v>1</v>
      </c>
    </row>
    <row r="11" spans="1:5" x14ac:dyDescent="0.25">
      <c r="A11">
        <v>10</v>
      </c>
      <c r="B11" t="s">
        <v>43</v>
      </c>
      <c r="C11">
        <v>0</v>
      </c>
      <c r="D11" t="s">
        <v>118</v>
      </c>
      <c r="E11">
        <v>1</v>
      </c>
    </row>
    <row r="12" spans="1:5" x14ac:dyDescent="0.25">
      <c r="A12">
        <v>11</v>
      </c>
      <c r="B12" t="s">
        <v>44</v>
      </c>
      <c r="C12">
        <v>159</v>
      </c>
      <c r="D12" t="s">
        <v>118</v>
      </c>
      <c r="E12">
        <v>1</v>
      </c>
    </row>
    <row r="13" spans="1:5" x14ac:dyDescent="0.2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25">
      <c r="A14">
        <v>13</v>
      </c>
      <c r="B14" t="s">
        <v>11</v>
      </c>
      <c r="C14">
        <v>0</v>
      </c>
      <c r="D14" t="s">
        <v>118</v>
      </c>
      <c r="E14">
        <v>1</v>
      </c>
    </row>
    <row r="15" spans="1:5" x14ac:dyDescent="0.25">
      <c r="A15">
        <v>14</v>
      </c>
      <c r="B15" t="s">
        <v>46</v>
      </c>
      <c r="C15">
        <v>1</v>
      </c>
      <c r="D15" t="s">
        <v>118</v>
      </c>
      <c r="E15">
        <v>1</v>
      </c>
    </row>
    <row r="16" spans="1:5" x14ac:dyDescent="0.2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25">
      <c r="A17">
        <v>16</v>
      </c>
      <c r="B17" t="s">
        <v>48</v>
      </c>
      <c r="C17">
        <v>0</v>
      </c>
      <c r="D17" t="s">
        <v>118</v>
      </c>
      <c r="E17">
        <v>1</v>
      </c>
    </row>
    <row r="18" spans="1:5" x14ac:dyDescent="0.25">
      <c r="A18">
        <v>1</v>
      </c>
      <c r="B18" t="s">
        <v>37</v>
      </c>
      <c r="C18">
        <v>389</v>
      </c>
      <c r="D18" t="s">
        <v>12</v>
      </c>
      <c r="E18">
        <v>2</v>
      </c>
    </row>
    <row r="19" spans="1:5" x14ac:dyDescent="0.25">
      <c r="A19">
        <v>2</v>
      </c>
      <c r="B19" t="s">
        <v>38</v>
      </c>
      <c r="C19">
        <v>15</v>
      </c>
      <c r="D19" t="s">
        <v>12</v>
      </c>
      <c r="E19">
        <v>2</v>
      </c>
    </row>
    <row r="20" spans="1:5" x14ac:dyDescent="0.25">
      <c r="A20">
        <v>3</v>
      </c>
      <c r="B20" t="s">
        <v>39</v>
      </c>
      <c r="C20">
        <v>5</v>
      </c>
      <c r="D20" t="s">
        <v>12</v>
      </c>
      <c r="E20">
        <v>2</v>
      </c>
    </row>
    <row r="21" spans="1:5" x14ac:dyDescent="0.2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42</v>
      </c>
      <c r="C26">
        <v>1</v>
      </c>
      <c r="D26" t="s">
        <v>12</v>
      </c>
      <c r="E26">
        <v>2</v>
      </c>
    </row>
    <row r="27" spans="1:5" x14ac:dyDescent="0.25">
      <c r="A27">
        <v>10</v>
      </c>
      <c r="B27" t="s">
        <v>43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44</v>
      </c>
      <c r="C28">
        <v>74</v>
      </c>
      <c r="D28" t="s">
        <v>12</v>
      </c>
      <c r="E28">
        <v>2</v>
      </c>
    </row>
    <row r="29" spans="1:5" x14ac:dyDescent="0.2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46</v>
      </c>
      <c r="C31">
        <v>0</v>
      </c>
      <c r="D31" t="s">
        <v>12</v>
      </c>
      <c r="E31">
        <v>2</v>
      </c>
    </row>
    <row r="32" spans="1:5" x14ac:dyDescent="0.2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48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37</v>
      </c>
      <c r="C34">
        <v>223</v>
      </c>
      <c r="D34" t="s">
        <v>97</v>
      </c>
      <c r="E34">
        <v>3</v>
      </c>
    </row>
    <row r="35" spans="1:5" x14ac:dyDescent="0.25">
      <c r="A35">
        <v>2</v>
      </c>
      <c r="B35" t="s">
        <v>38</v>
      </c>
      <c r="C35">
        <v>5</v>
      </c>
      <c r="D35" t="s">
        <v>97</v>
      </c>
      <c r="E35">
        <v>3</v>
      </c>
    </row>
    <row r="36" spans="1:5" x14ac:dyDescent="0.25">
      <c r="A36">
        <v>3</v>
      </c>
      <c r="B36" t="s">
        <v>39</v>
      </c>
      <c r="C36">
        <v>12</v>
      </c>
      <c r="D36" t="s">
        <v>97</v>
      </c>
      <c r="E36">
        <v>3</v>
      </c>
    </row>
    <row r="37" spans="1:5" x14ac:dyDescent="0.2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2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2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2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2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2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25">
      <c r="A44">
        <v>11</v>
      </c>
      <c r="B44" t="s">
        <v>44</v>
      </c>
      <c r="C44">
        <v>1</v>
      </c>
      <c r="D44" t="s">
        <v>97</v>
      </c>
      <c r="E44">
        <v>3</v>
      </c>
    </row>
    <row r="45" spans="1:5" x14ac:dyDescent="0.2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2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2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2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25">
      <c r="A50">
        <v>1</v>
      </c>
      <c r="B50" t="s">
        <v>37</v>
      </c>
      <c r="C50">
        <v>227</v>
      </c>
      <c r="D50" t="s">
        <v>87</v>
      </c>
      <c r="E50">
        <v>4</v>
      </c>
    </row>
    <row r="51" spans="1:5" x14ac:dyDescent="0.25">
      <c r="A51">
        <v>2</v>
      </c>
      <c r="B51" t="s">
        <v>38</v>
      </c>
      <c r="C51">
        <v>14</v>
      </c>
      <c r="D51" t="s">
        <v>87</v>
      </c>
      <c r="E51">
        <v>4</v>
      </c>
    </row>
    <row r="52" spans="1:5" x14ac:dyDescent="0.25">
      <c r="A52">
        <v>3</v>
      </c>
      <c r="B52" t="s">
        <v>39</v>
      </c>
      <c r="C52">
        <v>10</v>
      </c>
      <c r="D52" t="s">
        <v>87</v>
      </c>
      <c r="E52">
        <v>4</v>
      </c>
    </row>
    <row r="53" spans="1:5" x14ac:dyDescent="0.2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2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25">
      <c r="A55">
        <v>6</v>
      </c>
      <c r="B55" t="s">
        <v>49</v>
      </c>
      <c r="C55">
        <v>0</v>
      </c>
      <c r="D55" t="s">
        <v>87</v>
      </c>
      <c r="E55">
        <v>4</v>
      </c>
    </row>
    <row r="56" spans="1:5" x14ac:dyDescent="0.2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25">
      <c r="A58">
        <v>9</v>
      </c>
      <c r="B58" t="s">
        <v>42</v>
      </c>
      <c r="C58">
        <v>0</v>
      </c>
      <c r="D58" t="s">
        <v>87</v>
      </c>
      <c r="E58">
        <v>4</v>
      </c>
    </row>
    <row r="59" spans="1:5" x14ac:dyDescent="0.2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25">
      <c r="A60">
        <v>11</v>
      </c>
      <c r="B60" t="s">
        <v>44</v>
      </c>
      <c r="C60">
        <v>2</v>
      </c>
      <c r="D60" t="s">
        <v>87</v>
      </c>
      <c r="E60">
        <v>4</v>
      </c>
    </row>
    <row r="61" spans="1:5" x14ac:dyDescent="0.2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2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2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2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25">
      <c r="A66">
        <v>1</v>
      </c>
      <c r="B66" t="s">
        <v>37</v>
      </c>
      <c r="C66">
        <v>43</v>
      </c>
      <c r="D66" t="s">
        <v>120</v>
      </c>
      <c r="E66">
        <v>5</v>
      </c>
    </row>
    <row r="67" spans="1:5" x14ac:dyDescent="0.25">
      <c r="A67">
        <v>2</v>
      </c>
      <c r="B67" t="s">
        <v>38</v>
      </c>
      <c r="C67">
        <v>1</v>
      </c>
      <c r="D67" t="s">
        <v>120</v>
      </c>
      <c r="E67">
        <v>5</v>
      </c>
    </row>
    <row r="68" spans="1:5" x14ac:dyDescent="0.25">
      <c r="A68">
        <v>3</v>
      </c>
      <c r="B68" t="s">
        <v>39</v>
      </c>
      <c r="C68">
        <v>3</v>
      </c>
      <c r="D68" t="s">
        <v>120</v>
      </c>
      <c r="E68">
        <v>5</v>
      </c>
    </row>
    <row r="69" spans="1:5" x14ac:dyDescent="0.2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2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2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2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2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2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25">
      <c r="A76">
        <v>11</v>
      </c>
      <c r="B76" t="s">
        <v>44</v>
      </c>
      <c r="C76">
        <v>14</v>
      </c>
      <c r="D76" t="s">
        <v>120</v>
      </c>
      <c r="E76">
        <v>5</v>
      </c>
    </row>
    <row r="77" spans="1:5" x14ac:dyDescent="0.2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120</v>
      </c>
      <c r="E78">
        <v>5</v>
      </c>
    </row>
    <row r="79" spans="1:5" x14ac:dyDescent="0.25">
      <c r="A79">
        <v>14</v>
      </c>
      <c r="B79" t="s">
        <v>46</v>
      </c>
      <c r="C79">
        <v>0</v>
      </c>
      <c r="D79" t="s">
        <v>120</v>
      </c>
      <c r="E79">
        <v>5</v>
      </c>
    </row>
    <row r="80" spans="1:5" x14ac:dyDescent="0.2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25">
      <c r="A81">
        <v>16</v>
      </c>
      <c r="B81" t="s">
        <v>48</v>
      </c>
      <c r="C81">
        <v>0</v>
      </c>
      <c r="D81" t="s">
        <v>120</v>
      </c>
      <c r="E81">
        <v>5</v>
      </c>
    </row>
    <row r="82" spans="1:5" x14ac:dyDescent="0.2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2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2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2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2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2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2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25">
      <c r="A90">
        <v>9</v>
      </c>
      <c r="B90" t="s">
        <v>42</v>
      </c>
      <c r="C90">
        <v>0</v>
      </c>
      <c r="D90" t="s">
        <v>42</v>
      </c>
      <c r="E90">
        <v>6</v>
      </c>
    </row>
    <row r="91" spans="1:5" x14ac:dyDescent="0.2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25">
      <c r="A92">
        <v>11</v>
      </c>
      <c r="B92" t="s">
        <v>44</v>
      </c>
      <c r="C92">
        <v>15</v>
      </c>
      <c r="D92" t="s">
        <v>42</v>
      </c>
      <c r="E92">
        <v>6</v>
      </c>
    </row>
    <row r="93" spans="1:5" x14ac:dyDescent="0.2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2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2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2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2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2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2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2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2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2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2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2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2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25">
      <c r="A124" s="2">
        <v>11</v>
      </c>
      <c r="B124" s="2" t="s">
        <v>44</v>
      </c>
      <c r="C124" s="2">
        <v>6</v>
      </c>
      <c r="D124" s="2" t="s">
        <v>45</v>
      </c>
      <c r="E124" s="2">
        <v>8</v>
      </c>
    </row>
    <row r="125" spans="1:5" x14ac:dyDescent="0.2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2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2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2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25">
      <c r="A130" s="2">
        <v>1</v>
      </c>
      <c r="B130" s="2" t="s">
        <v>37</v>
      </c>
      <c r="C130" s="2">
        <v>1893</v>
      </c>
      <c r="D130" s="2" t="s">
        <v>86</v>
      </c>
      <c r="E130" s="2">
        <v>9</v>
      </c>
    </row>
    <row r="131" spans="1:5" x14ac:dyDescent="0.25">
      <c r="A131" s="2">
        <v>2</v>
      </c>
      <c r="B131" s="2" t="s">
        <v>38</v>
      </c>
      <c r="C131" s="2">
        <v>58</v>
      </c>
      <c r="D131" s="2" t="s">
        <v>86</v>
      </c>
      <c r="E131" s="2">
        <v>9</v>
      </c>
    </row>
    <row r="132" spans="1:5" x14ac:dyDescent="0.25">
      <c r="A132" s="2">
        <v>3</v>
      </c>
      <c r="B132" s="2" t="s">
        <v>39</v>
      </c>
      <c r="C132" s="2">
        <v>47</v>
      </c>
      <c r="D132" s="2" t="s">
        <v>86</v>
      </c>
      <c r="E132" s="2">
        <v>9</v>
      </c>
    </row>
    <row r="133" spans="1:5" x14ac:dyDescent="0.25">
      <c r="A133" s="2">
        <v>4</v>
      </c>
      <c r="B133" s="2" t="s">
        <v>40</v>
      </c>
      <c r="C133" s="2">
        <v>2</v>
      </c>
      <c r="D133" s="2" t="s">
        <v>86</v>
      </c>
      <c r="E133" s="2">
        <v>9</v>
      </c>
    </row>
    <row r="134" spans="1:5" x14ac:dyDescent="0.25">
      <c r="A134" s="2">
        <v>5</v>
      </c>
      <c r="B134" s="2" t="s">
        <v>41</v>
      </c>
      <c r="C134" s="2">
        <v>0</v>
      </c>
      <c r="D134" s="2" t="s">
        <v>86</v>
      </c>
      <c r="E134" s="2">
        <v>9</v>
      </c>
    </row>
    <row r="135" spans="1:5" x14ac:dyDescent="0.25">
      <c r="A135" s="2">
        <v>6</v>
      </c>
      <c r="B135" s="2" t="s">
        <v>49</v>
      </c>
      <c r="C135" s="2">
        <v>0</v>
      </c>
      <c r="D135" s="2" t="s">
        <v>86</v>
      </c>
      <c r="E135" s="2">
        <v>9</v>
      </c>
    </row>
    <row r="136" spans="1:5" x14ac:dyDescent="0.2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25">
      <c r="A138" s="2">
        <v>9</v>
      </c>
      <c r="B138" s="2" t="s">
        <v>42</v>
      </c>
      <c r="C138" s="2">
        <v>1</v>
      </c>
      <c r="D138" s="2" t="s">
        <v>86</v>
      </c>
      <c r="E138" s="2">
        <v>9</v>
      </c>
    </row>
    <row r="139" spans="1:5" x14ac:dyDescent="0.25">
      <c r="A139" s="2">
        <v>10</v>
      </c>
      <c r="B139" s="2" t="s">
        <v>43</v>
      </c>
      <c r="C139" s="2">
        <v>0</v>
      </c>
      <c r="D139" s="2" t="s">
        <v>86</v>
      </c>
      <c r="E139" s="2">
        <v>9</v>
      </c>
    </row>
    <row r="140" spans="1:5" x14ac:dyDescent="0.25">
      <c r="A140" s="2">
        <v>11</v>
      </c>
      <c r="B140" s="2" t="s">
        <v>44</v>
      </c>
      <c r="C140" s="2">
        <v>141</v>
      </c>
      <c r="D140" s="2" t="s">
        <v>86</v>
      </c>
      <c r="E140" s="2">
        <v>9</v>
      </c>
    </row>
    <row r="141" spans="1:5" x14ac:dyDescent="0.2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86</v>
      </c>
      <c r="E142" s="2">
        <v>9</v>
      </c>
    </row>
    <row r="143" spans="1:5" x14ac:dyDescent="0.25">
      <c r="A143" s="2">
        <v>14</v>
      </c>
      <c r="B143" s="2" t="s">
        <v>46</v>
      </c>
      <c r="C143" s="2">
        <v>0</v>
      </c>
      <c r="D143" s="2" t="s">
        <v>86</v>
      </c>
      <c r="E143" s="2">
        <v>9</v>
      </c>
    </row>
    <row r="144" spans="1:5" x14ac:dyDescent="0.2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25">
      <c r="A145" s="2">
        <v>16</v>
      </c>
      <c r="B145" s="2" t="s">
        <v>48</v>
      </c>
      <c r="C145" s="2">
        <v>0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98</v>
      </c>
      <c r="B1" t="s">
        <v>103</v>
      </c>
      <c r="C1" t="s">
        <v>2</v>
      </c>
      <c r="D1" t="s">
        <v>113</v>
      </c>
    </row>
    <row r="2" spans="1:4" x14ac:dyDescent="0.25">
      <c r="A2">
        <v>1</v>
      </c>
      <c r="B2">
        <v>0</v>
      </c>
      <c r="C2" t="s">
        <v>88</v>
      </c>
      <c r="D2" t="s">
        <v>3</v>
      </c>
    </row>
    <row r="3" spans="1:4" x14ac:dyDescent="0.25">
      <c r="A3">
        <v>2</v>
      </c>
      <c r="B3">
        <v>0</v>
      </c>
      <c r="C3" t="s">
        <v>88</v>
      </c>
      <c r="D3" t="s">
        <v>89</v>
      </c>
    </row>
    <row r="4" spans="1:4" x14ac:dyDescent="0.2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98</v>
      </c>
      <c r="B1" t="s">
        <v>134</v>
      </c>
      <c r="C1" t="s">
        <v>103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83</v>
      </c>
      <c r="C5">
        <v>97</v>
      </c>
    </row>
    <row r="6" spans="1:3" x14ac:dyDescent="0.25">
      <c r="A6">
        <v>5</v>
      </c>
      <c r="B6" t="s">
        <v>84</v>
      </c>
      <c r="C6">
        <v>0</v>
      </c>
    </row>
    <row r="7" spans="1:3" x14ac:dyDescent="0.25">
      <c r="A7">
        <v>6</v>
      </c>
      <c r="B7" t="s">
        <v>135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98</v>
      </c>
      <c r="B1" t="s">
        <v>130</v>
      </c>
      <c r="C1" t="s">
        <v>33</v>
      </c>
      <c r="D1" t="s">
        <v>131</v>
      </c>
    </row>
    <row r="2" spans="1:4" x14ac:dyDescent="0.25">
      <c r="A2">
        <v>1</v>
      </c>
      <c r="B2" t="s">
        <v>132</v>
      </c>
      <c r="C2">
        <v>0</v>
      </c>
      <c r="D2">
        <v>0</v>
      </c>
    </row>
    <row r="3" spans="1:4" x14ac:dyDescent="0.25">
      <c r="A3">
        <v>2</v>
      </c>
      <c r="B3" t="s">
        <v>133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126</v>
      </c>
      <c r="C2" t="s">
        <v>34</v>
      </c>
      <c r="D2" t="s">
        <v>33</v>
      </c>
      <c r="E2">
        <v>1</v>
      </c>
      <c r="F2">
        <v>60</v>
      </c>
      <c r="G2">
        <v>1</v>
      </c>
    </row>
    <row r="3" spans="1:7" x14ac:dyDescent="0.25">
      <c r="A3">
        <v>2</v>
      </c>
      <c r="B3" t="s">
        <v>139</v>
      </c>
      <c r="C3" t="s">
        <v>34</v>
      </c>
      <c r="D3" t="s">
        <v>33</v>
      </c>
      <c r="E3">
        <v>1</v>
      </c>
      <c r="F3">
        <v>1</v>
      </c>
      <c r="G3">
        <v>1</v>
      </c>
    </row>
    <row r="4" spans="1:7" x14ac:dyDescent="0.25">
      <c r="A4">
        <v>3</v>
      </c>
      <c r="B4" t="s">
        <v>125</v>
      </c>
      <c r="C4" t="s">
        <v>34</v>
      </c>
      <c r="D4" t="s">
        <v>33</v>
      </c>
      <c r="E4">
        <v>1</v>
      </c>
      <c r="F4">
        <v>11</v>
      </c>
      <c r="G4">
        <v>1</v>
      </c>
    </row>
    <row r="5" spans="1:7" x14ac:dyDescent="0.25">
      <c r="A5">
        <v>4</v>
      </c>
      <c r="B5" t="s">
        <v>155</v>
      </c>
      <c r="C5" t="s">
        <v>34</v>
      </c>
      <c r="D5" t="s">
        <v>33</v>
      </c>
      <c r="E5">
        <v>1</v>
      </c>
      <c r="F5">
        <v>11</v>
      </c>
      <c r="G5">
        <v>1</v>
      </c>
    </row>
    <row r="6" spans="1:7" x14ac:dyDescent="0.25">
      <c r="A6">
        <v>5</v>
      </c>
      <c r="B6" t="s">
        <v>156</v>
      </c>
      <c r="C6" t="s">
        <v>34</v>
      </c>
      <c r="D6" t="s">
        <v>33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35</v>
      </c>
      <c r="G7">
        <v>1</v>
      </c>
    </row>
    <row r="8" spans="1:7" x14ac:dyDescent="0.25">
      <c r="A8">
        <v>1</v>
      </c>
      <c r="B8" t="s">
        <v>126</v>
      </c>
      <c r="C8" t="s">
        <v>34</v>
      </c>
      <c r="D8" t="s">
        <v>10</v>
      </c>
      <c r="E8">
        <v>2</v>
      </c>
      <c r="F8">
        <v>160</v>
      </c>
      <c r="G8">
        <v>1</v>
      </c>
    </row>
    <row r="9" spans="1:7" x14ac:dyDescent="0.25">
      <c r="A9">
        <v>2</v>
      </c>
      <c r="B9" t="s">
        <v>139</v>
      </c>
      <c r="C9" t="s">
        <v>34</v>
      </c>
      <c r="D9" t="s">
        <v>10</v>
      </c>
      <c r="E9">
        <v>2</v>
      </c>
      <c r="F9">
        <v>8</v>
      </c>
      <c r="G9">
        <v>1</v>
      </c>
    </row>
    <row r="10" spans="1:7" x14ac:dyDescent="0.25">
      <c r="A10">
        <v>3</v>
      </c>
      <c r="B10" t="s">
        <v>125</v>
      </c>
      <c r="C10" t="s">
        <v>34</v>
      </c>
      <c r="D10" t="s">
        <v>10</v>
      </c>
      <c r="E10">
        <v>2</v>
      </c>
      <c r="F10">
        <v>13</v>
      </c>
      <c r="G10">
        <v>1</v>
      </c>
    </row>
    <row r="11" spans="1:7" x14ac:dyDescent="0.25">
      <c r="A11">
        <v>4</v>
      </c>
      <c r="B11" t="s">
        <v>155</v>
      </c>
      <c r="C11" t="s">
        <v>34</v>
      </c>
      <c r="D11" t="s">
        <v>10</v>
      </c>
      <c r="E11">
        <v>2</v>
      </c>
      <c r="F11">
        <v>20</v>
      </c>
      <c r="G11">
        <v>1</v>
      </c>
    </row>
    <row r="12" spans="1:7" x14ac:dyDescent="0.25">
      <c r="A12">
        <v>5</v>
      </c>
      <c r="B12" t="s">
        <v>156</v>
      </c>
      <c r="C12" t="s">
        <v>34</v>
      </c>
      <c r="D12" t="s">
        <v>10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40</v>
      </c>
      <c r="G13">
        <v>1</v>
      </c>
    </row>
    <row r="14" spans="1:7" x14ac:dyDescent="0.25">
      <c r="A14">
        <v>1</v>
      </c>
      <c r="B14" t="s">
        <v>126</v>
      </c>
      <c r="C14" t="s">
        <v>58</v>
      </c>
      <c r="D14" t="s">
        <v>33</v>
      </c>
      <c r="E14">
        <v>1</v>
      </c>
      <c r="F14">
        <v>85</v>
      </c>
      <c r="G14">
        <v>2</v>
      </c>
    </row>
    <row r="15" spans="1:7" x14ac:dyDescent="0.25">
      <c r="A15">
        <v>2</v>
      </c>
      <c r="B15" t="s">
        <v>139</v>
      </c>
      <c r="C15" s="2" t="s">
        <v>58</v>
      </c>
      <c r="D15" t="s">
        <v>33</v>
      </c>
      <c r="E15">
        <v>1</v>
      </c>
      <c r="F15" s="2">
        <v>7</v>
      </c>
      <c r="G15">
        <v>2</v>
      </c>
    </row>
    <row r="16" spans="1:7" x14ac:dyDescent="0.25">
      <c r="A16">
        <v>3</v>
      </c>
      <c r="B16" t="s">
        <v>125</v>
      </c>
      <c r="C16" s="2" t="s">
        <v>58</v>
      </c>
      <c r="D16" t="s">
        <v>33</v>
      </c>
      <c r="E16">
        <v>1</v>
      </c>
      <c r="F16" s="2">
        <v>20</v>
      </c>
      <c r="G16">
        <v>2</v>
      </c>
    </row>
    <row r="17" spans="1:7" x14ac:dyDescent="0.25">
      <c r="A17">
        <v>4</v>
      </c>
      <c r="B17" t="s">
        <v>155</v>
      </c>
      <c r="C17" s="2" t="s">
        <v>58</v>
      </c>
      <c r="D17" t="s">
        <v>33</v>
      </c>
      <c r="E17">
        <v>1</v>
      </c>
      <c r="F17" s="2">
        <v>11</v>
      </c>
      <c r="G17">
        <v>2</v>
      </c>
    </row>
    <row r="18" spans="1:7" x14ac:dyDescent="0.25">
      <c r="A18">
        <v>5</v>
      </c>
      <c r="B18" t="s">
        <v>156</v>
      </c>
      <c r="C18" s="2" t="s">
        <v>58</v>
      </c>
      <c r="D18" t="s">
        <v>33</v>
      </c>
      <c r="E18">
        <v>1</v>
      </c>
      <c r="F18" s="2">
        <v>2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45</v>
      </c>
      <c r="G19">
        <v>2</v>
      </c>
    </row>
    <row r="20" spans="1:7" x14ac:dyDescent="0.25">
      <c r="A20">
        <v>1</v>
      </c>
      <c r="B20" t="s">
        <v>126</v>
      </c>
      <c r="C20" s="2" t="s">
        <v>58</v>
      </c>
      <c r="D20" t="s">
        <v>10</v>
      </c>
      <c r="E20">
        <v>2</v>
      </c>
      <c r="F20" s="2">
        <v>213</v>
      </c>
      <c r="G20">
        <v>2</v>
      </c>
    </row>
    <row r="21" spans="1:7" x14ac:dyDescent="0.25">
      <c r="A21">
        <v>2</v>
      </c>
      <c r="B21" t="s">
        <v>139</v>
      </c>
      <c r="C21" s="2" t="s">
        <v>58</v>
      </c>
      <c r="D21" t="s">
        <v>10</v>
      </c>
      <c r="E21">
        <v>2</v>
      </c>
      <c r="F21" s="2">
        <v>26</v>
      </c>
      <c r="G21">
        <v>2</v>
      </c>
    </row>
    <row r="22" spans="1:7" x14ac:dyDescent="0.25">
      <c r="A22">
        <v>3</v>
      </c>
      <c r="B22" t="s">
        <v>125</v>
      </c>
      <c r="C22" s="2" t="s">
        <v>58</v>
      </c>
      <c r="D22" t="s">
        <v>10</v>
      </c>
      <c r="E22">
        <v>2</v>
      </c>
      <c r="F22" s="2">
        <v>22</v>
      </c>
      <c r="G22">
        <v>2</v>
      </c>
    </row>
    <row r="23" spans="1:7" x14ac:dyDescent="0.25">
      <c r="A23">
        <v>4</v>
      </c>
      <c r="B23" t="s">
        <v>155</v>
      </c>
      <c r="C23" s="2" t="s">
        <v>58</v>
      </c>
      <c r="D23" t="s">
        <v>10</v>
      </c>
      <c r="E23">
        <v>2</v>
      </c>
      <c r="F23" s="2">
        <v>21</v>
      </c>
      <c r="G23">
        <v>2</v>
      </c>
    </row>
    <row r="24" spans="1:7" x14ac:dyDescent="0.25">
      <c r="A24">
        <v>5</v>
      </c>
      <c r="B24" t="s">
        <v>156</v>
      </c>
      <c r="C24" s="2" t="s">
        <v>58</v>
      </c>
      <c r="D24" t="s">
        <v>10</v>
      </c>
      <c r="E24">
        <v>2</v>
      </c>
      <c r="F24" s="2">
        <v>8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53</v>
      </c>
      <c r="G25">
        <v>2</v>
      </c>
    </row>
    <row r="26" spans="1:7" x14ac:dyDescent="0.25">
      <c r="A26">
        <v>1</v>
      </c>
      <c r="B26" t="s">
        <v>126</v>
      </c>
      <c r="C26" t="s">
        <v>106</v>
      </c>
      <c r="D26" t="s">
        <v>33</v>
      </c>
      <c r="E26">
        <v>1</v>
      </c>
      <c r="F26">
        <v>6</v>
      </c>
      <c r="G26">
        <v>3</v>
      </c>
    </row>
    <row r="27" spans="1:7" x14ac:dyDescent="0.25">
      <c r="A27">
        <v>2</v>
      </c>
      <c r="B27" t="s">
        <v>139</v>
      </c>
      <c r="C27" t="s">
        <v>106</v>
      </c>
      <c r="D27" t="s">
        <v>33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125</v>
      </c>
      <c r="C28" t="s">
        <v>106</v>
      </c>
      <c r="D28" t="s">
        <v>33</v>
      </c>
      <c r="E28">
        <v>1</v>
      </c>
      <c r="F28">
        <v>4</v>
      </c>
      <c r="G28">
        <v>3</v>
      </c>
    </row>
    <row r="29" spans="1:7" x14ac:dyDescent="0.25">
      <c r="A29">
        <v>4</v>
      </c>
      <c r="B29" t="s">
        <v>155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156</v>
      </c>
      <c r="C30" t="s">
        <v>106</v>
      </c>
      <c r="D30" t="s">
        <v>33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5</v>
      </c>
      <c r="G31">
        <v>3</v>
      </c>
    </row>
    <row r="32" spans="1:7" x14ac:dyDescent="0.25">
      <c r="A32">
        <v>1</v>
      </c>
      <c r="B32" t="s">
        <v>126</v>
      </c>
      <c r="C32" t="s">
        <v>106</v>
      </c>
      <c r="D32" t="s">
        <v>10</v>
      </c>
      <c r="E32">
        <v>2</v>
      </c>
      <c r="F32">
        <v>15</v>
      </c>
      <c r="G32">
        <v>3</v>
      </c>
    </row>
    <row r="33" spans="1:7" x14ac:dyDescent="0.25">
      <c r="A33">
        <v>2</v>
      </c>
      <c r="B33" t="s">
        <v>139</v>
      </c>
      <c r="C33" t="s">
        <v>106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125</v>
      </c>
      <c r="C34" t="s">
        <v>106</v>
      </c>
      <c r="D34" t="s">
        <v>10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155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156</v>
      </c>
      <c r="C36" t="s">
        <v>106</v>
      </c>
      <c r="D36" t="s">
        <v>10</v>
      </c>
      <c r="E36">
        <v>2</v>
      </c>
      <c r="F36">
        <v>2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126</v>
      </c>
      <c r="C2" t="s">
        <v>34</v>
      </c>
      <c r="D2" t="s">
        <v>33</v>
      </c>
      <c r="E2">
        <v>1</v>
      </c>
      <c r="F2">
        <v>60</v>
      </c>
      <c r="G2">
        <v>1</v>
      </c>
    </row>
    <row r="3" spans="1:7" x14ac:dyDescent="0.25">
      <c r="A3">
        <v>2</v>
      </c>
      <c r="B3" t="s">
        <v>139</v>
      </c>
      <c r="C3" t="s">
        <v>34</v>
      </c>
      <c r="D3" t="s">
        <v>33</v>
      </c>
      <c r="E3">
        <v>1</v>
      </c>
      <c r="F3">
        <v>1</v>
      </c>
      <c r="G3">
        <v>1</v>
      </c>
    </row>
    <row r="4" spans="1:7" x14ac:dyDescent="0.25">
      <c r="A4">
        <v>3</v>
      </c>
      <c r="B4" t="s">
        <v>125</v>
      </c>
      <c r="C4" t="s">
        <v>34</v>
      </c>
      <c r="D4" t="s">
        <v>33</v>
      </c>
      <c r="E4">
        <v>1</v>
      </c>
      <c r="F4">
        <v>11</v>
      </c>
      <c r="G4">
        <v>1</v>
      </c>
    </row>
    <row r="5" spans="1:7" x14ac:dyDescent="0.25">
      <c r="A5">
        <v>4</v>
      </c>
      <c r="B5" t="s">
        <v>155</v>
      </c>
      <c r="C5" t="s">
        <v>34</v>
      </c>
      <c r="D5" t="s">
        <v>33</v>
      </c>
      <c r="E5">
        <v>1</v>
      </c>
      <c r="F5">
        <v>11</v>
      </c>
      <c r="G5">
        <v>1</v>
      </c>
    </row>
    <row r="6" spans="1:7" x14ac:dyDescent="0.25">
      <c r="A6">
        <v>5</v>
      </c>
      <c r="B6" t="s">
        <v>156</v>
      </c>
      <c r="C6" t="s">
        <v>34</v>
      </c>
      <c r="D6" t="s">
        <v>33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35</v>
      </c>
      <c r="G7">
        <v>1</v>
      </c>
    </row>
    <row r="8" spans="1:7" x14ac:dyDescent="0.25">
      <c r="A8">
        <v>1</v>
      </c>
      <c r="B8" t="s">
        <v>126</v>
      </c>
      <c r="C8" t="s">
        <v>34</v>
      </c>
      <c r="D8" t="s">
        <v>10</v>
      </c>
      <c r="E8">
        <v>2</v>
      </c>
      <c r="F8">
        <v>160</v>
      </c>
      <c r="G8">
        <v>1</v>
      </c>
    </row>
    <row r="9" spans="1:7" x14ac:dyDescent="0.25">
      <c r="A9">
        <v>2</v>
      </c>
      <c r="B9" t="s">
        <v>139</v>
      </c>
      <c r="C9" t="s">
        <v>34</v>
      </c>
      <c r="D9" t="s">
        <v>10</v>
      </c>
      <c r="E9">
        <v>2</v>
      </c>
      <c r="F9">
        <v>8</v>
      </c>
      <c r="G9">
        <v>1</v>
      </c>
    </row>
    <row r="10" spans="1:7" x14ac:dyDescent="0.25">
      <c r="A10">
        <v>3</v>
      </c>
      <c r="B10" t="s">
        <v>125</v>
      </c>
      <c r="C10" t="s">
        <v>34</v>
      </c>
      <c r="D10" t="s">
        <v>10</v>
      </c>
      <c r="E10">
        <v>2</v>
      </c>
      <c r="F10">
        <v>13</v>
      </c>
      <c r="G10">
        <v>1</v>
      </c>
    </row>
    <row r="11" spans="1:7" x14ac:dyDescent="0.25">
      <c r="A11">
        <v>4</v>
      </c>
      <c r="B11" t="s">
        <v>155</v>
      </c>
      <c r="C11" t="s">
        <v>34</v>
      </c>
      <c r="D11" t="s">
        <v>10</v>
      </c>
      <c r="E11">
        <v>2</v>
      </c>
      <c r="F11">
        <v>20</v>
      </c>
      <c r="G11">
        <v>1</v>
      </c>
    </row>
    <row r="12" spans="1:7" x14ac:dyDescent="0.25">
      <c r="A12">
        <v>5</v>
      </c>
      <c r="B12" t="s">
        <v>156</v>
      </c>
      <c r="C12" t="s">
        <v>34</v>
      </c>
      <c r="D12" t="s">
        <v>10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40</v>
      </c>
      <c r="G13">
        <v>1</v>
      </c>
    </row>
    <row r="14" spans="1:7" x14ac:dyDescent="0.25">
      <c r="A14">
        <v>1</v>
      </c>
      <c r="B14" t="s">
        <v>126</v>
      </c>
      <c r="C14" t="s">
        <v>58</v>
      </c>
      <c r="D14" t="s">
        <v>33</v>
      </c>
      <c r="E14">
        <v>1</v>
      </c>
      <c r="F14">
        <v>85</v>
      </c>
      <c r="G14">
        <v>2</v>
      </c>
    </row>
    <row r="15" spans="1:7" x14ac:dyDescent="0.25">
      <c r="A15">
        <v>2</v>
      </c>
      <c r="B15" t="s">
        <v>139</v>
      </c>
      <c r="C15" s="2" t="s">
        <v>58</v>
      </c>
      <c r="D15" t="s">
        <v>33</v>
      </c>
      <c r="E15">
        <v>1</v>
      </c>
      <c r="F15" s="2">
        <v>7</v>
      </c>
      <c r="G15">
        <v>2</v>
      </c>
    </row>
    <row r="16" spans="1:7" x14ac:dyDescent="0.25">
      <c r="A16">
        <v>3</v>
      </c>
      <c r="B16" t="s">
        <v>125</v>
      </c>
      <c r="C16" s="2" t="s">
        <v>58</v>
      </c>
      <c r="D16" t="s">
        <v>33</v>
      </c>
      <c r="E16">
        <v>1</v>
      </c>
      <c r="F16" s="2">
        <v>20</v>
      </c>
      <c r="G16">
        <v>2</v>
      </c>
    </row>
    <row r="17" spans="1:7" x14ac:dyDescent="0.25">
      <c r="A17">
        <v>4</v>
      </c>
      <c r="B17" t="s">
        <v>155</v>
      </c>
      <c r="C17" s="2" t="s">
        <v>58</v>
      </c>
      <c r="D17" t="s">
        <v>33</v>
      </c>
      <c r="E17">
        <v>1</v>
      </c>
      <c r="F17" s="2">
        <v>11</v>
      </c>
      <c r="G17">
        <v>2</v>
      </c>
    </row>
    <row r="18" spans="1:7" x14ac:dyDescent="0.25">
      <c r="A18">
        <v>5</v>
      </c>
      <c r="B18" t="s">
        <v>156</v>
      </c>
      <c r="C18" s="2" t="s">
        <v>58</v>
      </c>
      <c r="D18" t="s">
        <v>33</v>
      </c>
      <c r="E18">
        <v>1</v>
      </c>
      <c r="F18" s="2">
        <v>2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45</v>
      </c>
      <c r="G19">
        <v>2</v>
      </c>
    </row>
    <row r="20" spans="1:7" x14ac:dyDescent="0.25">
      <c r="A20">
        <v>1</v>
      </c>
      <c r="B20" t="s">
        <v>126</v>
      </c>
      <c r="C20" s="2" t="s">
        <v>58</v>
      </c>
      <c r="D20" t="s">
        <v>10</v>
      </c>
      <c r="E20">
        <v>2</v>
      </c>
      <c r="F20" s="2">
        <v>213</v>
      </c>
      <c r="G20">
        <v>2</v>
      </c>
    </row>
    <row r="21" spans="1:7" x14ac:dyDescent="0.25">
      <c r="A21">
        <v>2</v>
      </c>
      <c r="B21" t="s">
        <v>139</v>
      </c>
      <c r="C21" s="2" t="s">
        <v>58</v>
      </c>
      <c r="D21" t="s">
        <v>10</v>
      </c>
      <c r="E21">
        <v>2</v>
      </c>
      <c r="F21" s="2">
        <v>26</v>
      </c>
      <c r="G21">
        <v>2</v>
      </c>
    </row>
    <row r="22" spans="1:7" x14ac:dyDescent="0.25">
      <c r="A22">
        <v>3</v>
      </c>
      <c r="B22" t="s">
        <v>125</v>
      </c>
      <c r="C22" s="2" t="s">
        <v>58</v>
      </c>
      <c r="D22" t="s">
        <v>10</v>
      </c>
      <c r="E22">
        <v>2</v>
      </c>
      <c r="F22" s="2">
        <v>22</v>
      </c>
      <c r="G22">
        <v>2</v>
      </c>
    </row>
    <row r="23" spans="1:7" x14ac:dyDescent="0.25">
      <c r="A23">
        <v>4</v>
      </c>
      <c r="B23" t="s">
        <v>155</v>
      </c>
      <c r="C23" s="2" t="s">
        <v>58</v>
      </c>
      <c r="D23" t="s">
        <v>10</v>
      </c>
      <c r="E23">
        <v>2</v>
      </c>
      <c r="F23" s="2">
        <v>21</v>
      </c>
      <c r="G23">
        <v>2</v>
      </c>
    </row>
    <row r="24" spans="1:7" x14ac:dyDescent="0.25">
      <c r="A24">
        <v>5</v>
      </c>
      <c r="B24" t="s">
        <v>156</v>
      </c>
      <c r="C24" s="2" t="s">
        <v>58</v>
      </c>
      <c r="D24" t="s">
        <v>10</v>
      </c>
      <c r="E24">
        <v>2</v>
      </c>
      <c r="F24" s="2">
        <v>8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53</v>
      </c>
      <c r="G25">
        <v>2</v>
      </c>
    </row>
    <row r="26" spans="1:7" x14ac:dyDescent="0.25">
      <c r="A26">
        <v>1</v>
      </c>
      <c r="B26" t="s">
        <v>126</v>
      </c>
      <c r="C26" t="s">
        <v>106</v>
      </c>
      <c r="D26" t="s">
        <v>33</v>
      </c>
      <c r="E26">
        <v>1</v>
      </c>
      <c r="F26">
        <v>6</v>
      </c>
      <c r="G26">
        <v>3</v>
      </c>
    </row>
    <row r="27" spans="1:7" x14ac:dyDescent="0.25">
      <c r="A27">
        <v>2</v>
      </c>
      <c r="B27" t="s">
        <v>139</v>
      </c>
      <c r="C27" t="s">
        <v>106</v>
      </c>
      <c r="D27" t="s">
        <v>33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125</v>
      </c>
      <c r="C28" t="s">
        <v>106</v>
      </c>
      <c r="D28" t="s">
        <v>33</v>
      </c>
      <c r="E28">
        <v>1</v>
      </c>
      <c r="F28">
        <v>4</v>
      </c>
      <c r="G28">
        <v>3</v>
      </c>
    </row>
    <row r="29" spans="1:7" x14ac:dyDescent="0.25">
      <c r="A29">
        <v>4</v>
      </c>
      <c r="B29" t="s">
        <v>155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156</v>
      </c>
      <c r="C30" t="s">
        <v>106</v>
      </c>
      <c r="D30" t="s">
        <v>33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5</v>
      </c>
      <c r="G31">
        <v>3</v>
      </c>
    </row>
    <row r="32" spans="1:7" x14ac:dyDescent="0.25">
      <c r="A32">
        <v>1</v>
      </c>
      <c r="B32" t="s">
        <v>126</v>
      </c>
      <c r="C32" t="s">
        <v>106</v>
      </c>
      <c r="D32" t="s">
        <v>10</v>
      </c>
      <c r="E32">
        <v>2</v>
      </c>
      <c r="F32">
        <v>15</v>
      </c>
      <c r="G32">
        <v>3</v>
      </c>
    </row>
    <row r="33" spans="1:7" x14ac:dyDescent="0.25">
      <c r="A33">
        <v>2</v>
      </c>
      <c r="B33" t="s">
        <v>139</v>
      </c>
      <c r="C33" t="s">
        <v>106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125</v>
      </c>
      <c r="C34" t="s">
        <v>106</v>
      </c>
      <c r="D34" t="s">
        <v>10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155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156</v>
      </c>
      <c r="C36" t="s">
        <v>106</v>
      </c>
      <c r="D36" t="s">
        <v>10</v>
      </c>
      <c r="E36">
        <v>2</v>
      </c>
      <c r="F36">
        <v>2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25">
      <c r="A2">
        <v>1</v>
      </c>
      <c r="B2" t="s">
        <v>127</v>
      </c>
      <c r="C2">
        <v>197</v>
      </c>
      <c r="D2">
        <v>198</v>
      </c>
      <c r="E2">
        <v>22</v>
      </c>
    </row>
    <row r="3" spans="1:5" x14ac:dyDescent="0.25">
      <c r="A3">
        <v>2</v>
      </c>
      <c r="B3" t="s">
        <v>128</v>
      </c>
      <c r="C3">
        <v>101</v>
      </c>
      <c r="D3">
        <v>93</v>
      </c>
      <c r="E3">
        <v>8</v>
      </c>
    </row>
    <row r="4" spans="1:5" x14ac:dyDescent="0.25">
      <c r="A4">
        <v>3</v>
      </c>
      <c r="B4" t="s">
        <v>141</v>
      </c>
      <c r="C4">
        <v>16</v>
      </c>
      <c r="D4">
        <v>12</v>
      </c>
      <c r="E4">
        <v>4</v>
      </c>
    </row>
    <row r="5" spans="1:5" x14ac:dyDescent="0.25">
      <c r="A5" s="2">
        <v>4</v>
      </c>
      <c r="B5" s="2" t="s">
        <v>140</v>
      </c>
      <c r="C5" s="2">
        <v>14</v>
      </c>
      <c r="D5" s="2">
        <v>6</v>
      </c>
      <c r="E5" s="2">
        <v>1</v>
      </c>
    </row>
    <row r="6" spans="1:5" x14ac:dyDescent="0.25">
      <c r="A6" s="2">
        <v>5</v>
      </c>
      <c r="B6" s="2" t="s">
        <v>157</v>
      </c>
      <c r="C6" s="2">
        <v>13</v>
      </c>
      <c r="D6" s="2">
        <v>13</v>
      </c>
      <c r="E6" s="2">
        <v>3</v>
      </c>
    </row>
    <row r="7" spans="1:5" x14ac:dyDescent="0.25">
      <c r="A7" s="2">
        <v>6</v>
      </c>
      <c r="B7" s="2" t="s">
        <v>105</v>
      </c>
      <c r="C7" s="2">
        <v>15</v>
      </c>
      <c r="D7" s="2">
        <v>15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25">
      <c r="A2" s="2">
        <v>1</v>
      </c>
      <c r="B2" s="2" t="s">
        <v>128</v>
      </c>
      <c r="C2" s="2">
        <v>6</v>
      </c>
      <c r="D2" s="2">
        <v>6</v>
      </c>
      <c r="E2" s="2">
        <v>2</v>
      </c>
    </row>
    <row r="3" spans="1:5" x14ac:dyDescent="0.25">
      <c r="A3" s="2">
        <v>2</v>
      </c>
      <c r="B3" s="2" t="s">
        <v>127</v>
      </c>
      <c r="C3" s="2">
        <v>2</v>
      </c>
      <c r="D3" s="2">
        <v>3</v>
      </c>
      <c r="E3" s="2">
        <v>1</v>
      </c>
    </row>
    <row r="4" spans="1:5" x14ac:dyDescent="0.25">
      <c r="A4" s="2">
        <v>3</v>
      </c>
      <c r="B4" s="2" t="s">
        <v>129</v>
      </c>
      <c r="C4" s="2">
        <v>1</v>
      </c>
      <c r="D4" s="2">
        <v>0</v>
      </c>
      <c r="E4" s="2">
        <v>0</v>
      </c>
    </row>
    <row r="5" spans="1:5" x14ac:dyDescent="0.25">
      <c r="A5" s="2">
        <v>4</v>
      </c>
      <c r="B5" s="2" t="s">
        <v>158</v>
      </c>
      <c r="C5" s="2">
        <v>1</v>
      </c>
      <c r="D5" s="2">
        <v>1</v>
      </c>
      <c r="E5" s="2">
        <v>0</v>
      </c>
    </row>
    <row r="6" spans="1:5" x14ac:dyDescent="0.25">
      <c r="A6" s="2">
        <v>5</v>
      </c>
      <c r="B6" s="2" t="s">
        <v>159</v>
      </c>
      <c r="C6" s="2">
        <v>1</v>
      </c>
      <c r="D6" s="2">
        <v>1</v>
      </c>
      <c r="E6" s="2">
        <v>0</v>
      </c>
    </row>
    <row r="7" spans="1:5" x14ac:dyDescent="0.25">
      <c r="A7" s="2">
        <v>6</v>
      </c>
      <c r="B7" s="2" t="s">
        <v>105</v>
      </c>
      <c r="C7" s="2">
        <v>1</v>
      </c>
      <c r="D7" s="2">
        <v>3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122</v>
      </c>
      <c r="B1" t="s">
        <v>123</v>
      </c>
      <c r="C1" t="s">
        <v>124</v>
      </c>
    </row>
    <row r="2" spans="1:3" x14ac:dyDescent="0.25">
      <c r="A2" s="1" t="s">
        <v>153</v>
      </c>
      <c r="B2" s="1" t="s">
        <v>154</v>
      </c>
      <c r="C2" s="1" t="s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886</v>
      </c>
      <c r="B6" t="s">
        <v>54</v>
      </c>
      <c r="C6" t="s">
        <v>68</v>
      </c>
      <c r="D6">
        <v>1</v>
      </c>
    </row>
    <row r="7" spans="1:4" x14ac:dyDescent="0.25">
      <c r="A7">
        <v>6</v>
      </c>
      <c r="B7" t="s">
        <v>54</v>
      </c>
      <c r="C7" t="s">
        <v>93</v>
      </c>
      <c r="D7">
        <v>2</v>
      </c>
    </row>
    <row r="8" spans="1:4" x14ac:dyDescent="0.25">
      <c r="A8">
        <v>0</v>
      </c>
      <c r="B8" t="s">
        <v>54</v>
      </c>
      <c r="C8" t="s">
        <v>67</v>
      </c>
      <c r="D8">
        <v>3</v>
      </c>
    </row>
    <row r="9" spans="1:4" x14ac:dyDescent="0.25">
      <c r="A9">
        <v>1</v>
      </c>
      <c r="B9" t="s">
        <v>54</v>
      </c>
      <c r="C9" t="s">
        <v>92</v>
      </c>
      <c r="D9">
        <v>4</v>
      </c>
    </row>
    <row r="10" spans="1:4" x14ac:dyDescent="0.25">
      <c r="A10">
        <v>343</v>
      </c>
      <c r="B10" t="s">
        <v>55</v>
      </c>
      <c r="C10" t="s">
        <v>68</v>
      </c>
      <c r="D10">
        <v>1</v>
      </c>
    </row>
    <row r="11" spans="1:4" x14ac:dyDescent="0.25">
      <c r="A11">
        <v>0</v>
      </c>
      <c r="B11" t="s">
        <v>55</v>
      </c>
      <c r="C11" t="s">
        <v>93</v>
      </c>
      <c r="D11">
        <v>2</v>
      </c>
    </row>
    <row r="12" spans="1:4" x14ac:dyDescent="0.25">
      <c r="A12">
        <v>3</v>
      </c>
      <c r="B12" t="s">
        <v>55</v>
      </c>
      <c r="C12" t="s">
        <v>67</v>
      </c>
      <c r="D12">
        <v>3</v>
      </c>
    </row>
    <row r="13" spans="1:4" x14ac:dyDescent="0.25">
      <c r="A13">
        <v>0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Informacja UdSC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2020-02-26T13:53:56Z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