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7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solski\Desktop\"/>
    </mc:Choice>
  </mc:AlternateContent>
  <bookViews>
    <workbookView xWindow="0" yWindow="0" windowWidth="19204" windowHeight="6729"/>
  </bookViews>
  <sheets>
    <sheet name="załącznik nr 6 - Plan Kosztów" sheetId="1" r:id="rId1"/>
  </sheets>
  <definedNames>
    <definedName name="_xlnm.Print_Area" localSheetId="0">'załącznik nr 6 - Plan Kosztów'!$A$1:$H$23</definedName>
    <definedName name="Z_086B0705_17E4_4DD4_9B17_908CB570503C_.wvu.PrintArea" localSheetId="0" hidden="1">'załącznik nr 6 - Plan Kosztów'!$A$1:$H$23</definedName>
    <definedName name="Z_45CABD82_88D0_4CBA_ADEC_30CE5645A42F_.wvu.PrintArea" localSheetId="0" hidden="1">'załącznik nr 6 - Plan Kosztów'!$A$1:$H$23</definedName>
    <definedName name="Z_898D7529_B182_419D_8387_07E9DBE4AEFC_.wvu.PrintArea" localSheetId="0" hidden="1">'załącznik nr 6 - Plan Kosztów'!$A$1:$H$23</definedName>
    <definedName name="Z_96DBFA1A_5CF3_4967_9FAB_1BBEA262F1CB_.wvu.PrintArea" localSheetId="0" hidden="1">'załącznik nr 6 - Plan Kosztów'!$A$1:$H$23</definedName>
    <definedName name="Z_B0AF179D_E46B_4539_9317_179AE02A6870_.wvu.PrintArea" localSheetId="0" hidden="1">'załącznik nr 6 - Plan Kosztów'!$A$1:$H$23</definedName>
    <definedName name="Z_B28C9AE1_A301_4306_B61A_A190CEA3BF7E_.wvu.PrintArea" localSheetId="0" hidden="1">'załącznik nr 6 - Plan Kosztów'!$A$1:$H$23</definedName>
    <definedName name="Z_CB58D065_A503_4F02_AC05_04A4FE3FDF82_.wvu.PrintArea" localSheetId="0" hidden="1">'załącznik nr 6 - Plan Kosztów'!$A$1:$H$23</definedName>
    <definedName name="Z_F2A0F611_7625_4221_B20C_45231BAA0E3F_.wvu.PrintArea" localSheetId="0" hidden="1">'załącznik nr 6 - Plan Kosztów'!$A$1:$H$23</definedName>
    <definedName name="Z_F5084999_653B_4DCA_9390_805B1455ECE1_.wvu.PrintArea" localSheetId="0" hidden="1">'załącznik nr 6 - Plan Kosztów'!$A$1:$H$23</definedName>
    <definedName name="Z_F69A9CA4_F73E_455F_BD40_DBE696D86AEE_.wvu.PrintArea" localSheetId="0" hidden="1">'załącznik nr 6 - Plan Kosztów'!$A$1:$H$23</definedName>
    <definedName name="Z_FC42D3D6_DD66_47B4_9EE9_B3C7C8B9BFB7_.wvu.PrintArea" localSheetId="0" hidden="1">'załącznik nr 6 - Plan Kosztów'!$A$1:$H$23</definedName>
  </definedNames>
  <calcPr calcId="152511"/>
  <customWorkbookViews>
    <customWorkbookView name="Solski Jan - Widok osobisty" guid="{F69A9CA4-F73E-455F-BD40-DBE696D86AEE}" mergeInterval="0" personalView="1" xWindow="116" yWindow="428" windowWidth="1906" windowHeight="545" activeSheetId="1"/>
    <customWorkbookView name="PracaZdalna - Widok osobisty" guid="{B0AF179D-E46B-4539-9317-179AE02A6870}" mergeInterval="0" personalView="1" maximized="1" xWindow="-11" yWindow="-11" windowWidth="1942" windowHeight="1042" activeSheetId="1"/>
    <customWorkbookView name="kdluginski - Widok osobisty" guid="{FC42D3D6-DD66-47B4-9EE9-B3C7C8B9BFB7}" mergeInterval="0" personalView="1" xWindow="3" yWindow="26" windowWidth="1825" windowHeight="814" activeSheetId="1" showComments="commIndAndComment"/>
    <customWorkbookView name="Magdalena Lipska - Widok osobisty" guid="{F2A0F611-7625-4221-B20C-45231BAA0E3F}" mergeInterval="0" personalView="1" maximized="1" xWindow="-8" yWindow="-8" windowWidth="1936" windowHeight="1056" activeSheetId="1" showComments="commIndAndComment"/>
    <customWorkbookView name="Monika Stec-Szukalska - Widok osobisty" guid="{45CABD82-88D0-4CBA-ADEC-30CE5645A42F}" mergeInterval="0" personalView="1" maximized="1" xWindow="-1929" yWindow="-9" windowWidth="1938" windowHeight="1050" activeSheetId="1"/>
    <customWorkbookView name="Skrzydlak Magdalena - Widok osobisty" guid="{086B0705-17E4-4DD4-9B17-908CB570503C}" mergeInterval="0" personalView="1" maximized="1" xWindow="-8" yWindow="-8" windowWidth="1936" windowHeight="1056" activeSheetId="1" showComments="commIndAndComment"/>
    <customWorkbookView name="Macina Natalia - Widok osobisty" guid="{898D7529-B182-419D-8387-07E9DBE4AEFC}" mergeInterval="0" personalView="1" maximized="1" xWindow="1912" yWindow="-8" windowWidth="1616" windowHeight="876" activeSheetId="1"/>
    <customWorkbookView name="Kocon Milena - Widok osobisty" guid="{B28C9AE1-A301-4306-B61A-A190CEA3BF7E}" mergeInterval="0" personalView="1" maximized="1" xWindow="-8" yWindow="-8" windowWidth="1936" windowHeight="1056" activeSheetId="1" showComments="commIndAndComment"/>
    <customWorkbookView name="Mateusiak Piotr - Widok osobisty" guid="{CB58D065-A503-4F02-AC05-04A4FE3FDF82}" mergeInterval="0" personalView="1" maximized="1" xWindow="-8" yWindow="-8" windowWidth="1616" windowHeight="876" activeSheetId="1"/>
    <customWorkbookView name="Dyminski Damian - Widok osobisty" guid="{F5084999-653B-4DCA-9390-805B1455ECE1}" mergeInterval="0" personalView="1" maximized="1" windowWidth="1596" windowHeight="675" activeSheetId="1"/>
    <customWorkbookView name="Agnieszka Kowal - Widok osobisty" guid="{96DBFA1A-5CF3-4967-9FAB-1BBEA262F1CB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9" i="1" s="1"/>
  <c r="C19" i="1" s="1"/>
  <c r="E9" i="1"/>
  <c r="E19" i="1" s="1"/>
  <c r="D10" i="1"/>
  <c r="H10" i="1" s="1"/>
  <c r="H9" i="1" s="1"/>
  <c r="E10" i="1"/>
  <c r="F10" i="1"/>
  <c r="F9" i="1" s="1"/>
  <c r="F19" i="1" s="1"/>
  <c r="G10" i="1"/>
  <c r="G9" i="1" s="1"/>
  <c r="G19" i="1" s="1"/>
  <c r="H11" i="1"/>
  <c r="H12" i="1"/>
  <c r="H13" i="1"/>
  <c r="H14" i="1"/>
  <c r="H16" i="1"/>
  <c r="H17" i="1"/>
  <c r="H18" i="1"/>
  <c r="D9" i="1" l="1"/>
  <c r="D19" i="1" s="1"/>
  <c r="H19" i="1" s="1"/>
  <c r="D23" i="1" l="1"/>
  <c r="E23" i="1" l="1"/>
  <c r="G23" i="1"/>
  <c r="F23" i="1"/>
  <c r="C23" i="1" l="1"/>
  <c r="H23" i="1" s="1"/>
</calcChain>
</file>

<file path=xl/sharedStrings.xml><?xml version="1.0" encoding="utf-8"?>
<sst xmlns="http://schemas.openxmlformats.org/spreadsheetml/2006/main" count="23" uniqueCount="23">
  <si>
    <t>Lp.</t>
  </si>
  <si>
    <t>Wyszczególnienie</t>
  </si>
  <si>
    <t>Prowadzenie ruchu kolejowego</t>
  </si>
  <si>
    <t>Amortyzacja</t>
  </si>
  <si>
    <t>Koszty Straży Ochrony Kolei</t>
  </si>
  <si>
    <t>A</t>
  </si>
  <si>
    <t>I</t>
  </si>
  <si>
    <t>II</t>
  </si>
  <si>
    <t>B</t>
  </si>
  <si>
    <t>C</t>
  </si>
  <si>
    <t>KOSZTY DZIAŁALNOŚCI GOSPODARCZEJ</t>
  </si>
  <si>
    <t>KOSZTY DZIAŁALNOŚCI OPERACYJNEJ, 
w tym:</t>
  </si>
  <si>
    <t>Koszty zarządzania infrastrukturą kolejową, w tym:</t>
  </si>
  <si>
    <t>Administrowanie</t>
  </si>
  <si>
    <t>Razem w latach 2019-2023</t>
  </si>
  <si>
    <t>Koszty pozostałe</t>
  </si>
  <si>
    <t xml:space="preserve">Koszty pozostałej działalności operacyjnej </t>
  </si>
  <si>
    <t>Koszty finansowe</t>
  </si>
  <si>
    <t>OGÓŁEM działalność Zarządcy</t>
  </si>
  <si>
    <t>Utrzymanie i remonty infrastruktury kolejowej</t>
  </si>
  <si>
    <t>Plan Kosztów Zarządcy - Prognoza [tys. zł]</t>
  </si>
  <si>
    <t xml:space="preserve">Załącznik nr 6 do Aneksu nr 1 </t>
  </si>
  <si>
    <t>Załącznik nr 6 do Umowy  z dnia z dnia 30.10.2019 r. na realizację programu "Pomoc w zakresie finansowania kosztów zarządzania infrastrukturą kolejową, w tym jej utrzymania i remontów do 2023 roku”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</si>
</sst>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"/>
  </numFmts>
  <fonts count="2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b/>
      <sz val="12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26"/>
      <name val="Arial Black"/>
      <family val="2"/>
      <charset val="238"/>
    </font>
    <font>
      <sz val="26"/>
      <color theme="1"/>
      <name val="Arial Black"/>
      <family val="2"/>
      <charset val="238"/>
    </font>
    <font>
      <i/>
      <sz val="10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i/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i/>
      <sz val="11"/>
      <color rgb="FFFF0000"/>
      <name val="Arial"/>
      <family val="2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0" borderId="1" xfId="1" applyFont="1" applyBorder="1" applyAlignment="1">
      <alignment vertical="center" wrapText="1"/>
    </xf>
    <xf numFmtId="0" fontId="8" fillId="0" borderId="0" xfId="1" applyFont="1" applyAlignment="1">
      <alignment vertical="center"/>
    </xf>
    <xf numFmtId="0" fontId="4" fillId="0" borderId="7" xfId="1" applyFont="1" applyBorder="1" applyAlignment="1">
      <alignment vertical="center" wrapText="1"/>
    </xf>
    <xf numFmtId="0" fontId="11" fillId="0" borderId="0" xfId="1" applyFont="1" applyFill="1" applyAlignment="1">
      <alignment vertical="center"/>
    </xf>
    <xf numFmtId="0" fontId="11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164" fontId="5" fillId="0" borderId="0" xfId="1" applyNumberFormat="1" applyFont="1" applyAlignment="1">
      <alignment vertical="center"/>
    </xf>
    <xf numFmtId="164" fontId="5" fillId="0" borderId="0" xfId="1" applyNumberFormat="1" applyFont="1" applyAlignment="1">
      <alignment horizontal="center" vertical="center"/>
    </xf>
    <xf numFmtId="164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12" fillId="0" borderId="0" xfId="1" applyFont="1" applyAlignment="1">
      <alignment vertical="center"/>
    </xf>
    <xf numFmtId="165" fontId="5" fillId="0" borderId="0" xfId="1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1" applyFont="1" applyAlignment="1">
      <alignment vertical="center"/>
    </xf>
    <xf numFmtId="0" fontId="15" fillId="0" borderId="0" xfId="1" applyFont="1" applyFill="1" applyAlignment="1">
      <alignment vertical="center"/>
    </xf>
    <xf numFmtId="0" fontId="5" fillId="3" borderId="0" xfId="1" applyFont="1" applyFill="1" applyAlignment="1">
      <alignment vertical="center"/>
    </xf>
    <xf numFmtId="0" fontId="11" fillId="0" borderId="0" xfId="1" applyFont="1" applyBorder="1" applyAlignment="1">
      <alignment horizontal="left" vertical="center"/>
    </xf>
    <xf numFmtId="164" fontId="11" fillId="0" borderId="0" xfId="1" applyNumberFormat="1" applyFont="1" applyBorder="1" applyAlignment="1">
      <alignment horizontal="right" vertical="center"/>
    </xf>
    <xf numFmtId="164" fontId="16" fillId="0" borderId="0" xfId="0" applyNumberFormat="1" applyFont="1" applyFill="1" applyBorder="1" applyAlignment="1">
      <alignment horizontal="left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horizontal="center" vertical="center" wrapText="1"/>
    </xf>
    <xf numFmtId="3" fontId="18" fillId="0" borderId="7" xfId="0" applyNumberFormat="1" applyFont="1" applyFill="1" applyBorder="1" applyAlignment="1">
      <alignment horizontal="center" vertical="center" wrapText="1"/>
    </xf>
    <xf numFmtId="164" fontId="16" fillId="0" borderId="7" xfId="0" applyNumberFormat="1" applyFont="1" applyFill="1" applyBorder="1" applyAlignment="1">
      <alignment horizontal="center" vertical="center" wrapText="1"/>
    </xf>
    <xf numFmtId="164" fontId="19" fillId="0" borderId="7" xfId="0" applyNumberFormat="1" applyFont="1" applyFill="1" applyBorder="1" applyAlignment="1">
      <alignment horizontal="center" vertical="center" wrapText="1"/>
    </xf>
    <xf numFmtId="0" fontId="7" fillId="0" borderId="7" xfId="1" applyFont="1" applyBorder="1" applyAlignment="1">
      <alignment horizontal="left" vertical="center" wrapText="1"/>
    </xf>
    <xf numFmtId="0" fontId="20" fillId="0" borderId="7" xfId="1" applyFont="1" applyBorder="1" applyAlignment="1">
      <alignment horizontal="left" vertical="center" wrapText="1"/>
    </xf>
    <xf numFmtId="0" fontId="20" fillId="0" borderId="7" xfId="1" applyFont="1" applyFill="1" applyBorder="1" applyAlignment="1">
      <alignment horizontal="left" vertical="center" wrapText="1"/>
    </xf>
    <xf numFmtId="0" fontId="10" fillId="0" borderId="9" xfId="1" applyFont="1" applyBorder="1" applyAlignment="1">
      <alignment vertical="center" wrapText="1"/>
    </xf>
    <xf numFmtId="164" fontId="9" fillId="0" borderId="0" xfId="1" applyNumberFormat="1" applyFont="1" applyAlignment="1">
      <alignment vertical="center"/>
    </xf>
    <xf numFmtId="0" fontId="21" fillId="0" borderId="0" xfId="1" applyFont="1" applyFill="1" applyAlignment="1">
      <alignment vertical="center"/>
    </xf>
    <xf numFmtId="0" fontId="22" fillId="0" borderId="7" xfId="1" applyFont="1" applyBorder="1" applyAlignment="1">
      <alignment horizontal="left" vertical="center" wrapText="1"/>
    </xf>
    <xf numFmtId="0" fontId="10" fillId="0" borderId="7" xfId="1" applyFont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right" vertical="center"/>
    </xf>
    <xf numFmtId="4" fontId="22" fillId="0" borderId="8" xfId="1" applyNumberFormat="1" applyFont="1" applyFill="1" applyBorder="1" applyAlignment="1">
      <alignment horizontal="right" vertical="center"/>
    </xf>
    <xf numFmtId="4" fontId="20" fillId="0" borderId="8" xfId="1" applyNumberFormat="1" applyFont="1" applyFill="1" applyBorder="1" applyAlignment="1">
      <alignment horizontal="right" vertical="center"/>
    </xf>
    <xf numFmtId="4" fontId="18" fillId="0" borderId="8" xfId="2" applyNumberFormat="1" applyFont="1" applyBorder="1" applyAlignment="1">
      <alignment horizontal="right" vertical="center"/>
    </xf>
    <xf numFmtId="4" fontId="7" fillId="0" borderId="8" xfId="1" applyNumberFormat="1" applyFont="1" applyBorder="1" applyAlignment="1">
      <alignment horizontal="right" vertical="center"/>
    </xf>
    <xf numFmtId="4" fontId="4" fillId="0" borderId="7" xfId="1" applyNumberFormat="1" applyFont="1" applyBorder="1" applyAlignment="1">
      <alignment horizontal="right" vertical="center"/>
    </xf>
    <xf numFmtId="4" fontId="10" fillId="0" borderId="7" xfId="1" applyNumberFormat="1" applyFont="1" applyBorder="1" applyAlignment="1">
      <alignment horizontal="right" vertical="center"/>
    </xf>
    <xf numFmtId="4" fontId="4" fillId="0" borderId="8" xfId="1" applyNumberFormat="1" applyFont="1" applyFill="1" applyBorder="1" applyAlignment="1">
      <alignment horizontal="right" vertical="center"/>
    </xf>
    <xf numFmtId="4" fontId="10" fillId="0" borderId="13" xfId="1" applyNumberFormat="1" applyFont="1" applyFill="1" applyBorder="1" applyAlignment="1">
      <alignment horizontal="right" vertical="center"/>
    </xf>
    <xf numFmtId="4" fontId="10" fillId="0" borderId="9" xfId="1" applyNumberFormat="1" applyFont="1" applyBorder="1" applyAlignment="1">
      <alignment horizontal="right" vertical="center"/>
    </xf>
    <xf numFmtId="4" fontId="11" fillId="0" borderId="14" xfId="1" applyNumberFormat="1" applyFont="1" applyBorder="1" applyAlignment="1">
      <alignment horizontal="right" vertical="center"/>
    </xf>
    <xf numFmtId="4" fontId="11" fillId="0" borderId="10" xfId="1" applyNumberFormat="1" applyFont="1" applyBorder="1" applyAlignment="1">
      <alignment horizontal="right" vertical="center"/>
    </xf>
    <xf numFmtId="4" fontId="4" fillId="0" borderId="8" xfId="2" applyNumberFormat="1" applyFont="1" applyBorder="1" applyAlignment="1">
      <alignment horizontal="right" vertical="center" wrapText="1"/>
    </xf>
    <xf numFmtId="0" fontId="5" fillId="0" borderId="0" xfId="1" applyFont="1" applyAlignment="1">
      <alignment vertical="top" wrapText="1"/>
    </xf>
    <xf numFmtId="0" fontId="4" fillId="0" borderId="0" xfId="1" applyFont="1" applyAlignment="1">
      <alignment horizontal="center" vertical="center"/>
    </xf>
    <xf numFmtId="0" fontId="11" fillId="0" borderId="11" xfId="1" applyFont="1" applyBorder="1" applyAlignment="1">
      <alignment horizontal="left" vertical="center"/>
    </xf>
    <xf numFmtId="0" fontId="11" fillId="0" borderId="12" xfId="1" applyFont="1" applyBorder="1" applyAlignment="1">
      <alignment horizontal="left" vertical="center"/>
    </xf>
    <xf numFmtId="0" fontId="11" fillId="0" borderId="11" xfId="1" applyFont="1" applyBorder="1" applyAlignment="1">
      <alignment horizontal="left" vertical="center" wrapText="1"/>
    </xf>
    <xf numFmtId="0" fontId="11" fillId="0" borderId="12" xfId="1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Normalny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10" Type="http://schemas.openxmlformats.org/officeDocument/2006/relationships/usernames" Target="revisions/userNames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2.xml"/><Relationship Id="rId34" Type="http://schemas.openxmlformats.org/officeDocument/2006/relationships/revisionLog" Target="revisionLog7.xml"/><Relationship Id="rId33" Type="http://schemas.openxmlformats.org/officeDocument/2006/relationships/revisionLog" Target="revisionLog6.xml"/><Relationship Id="rId38" Type="http://schemas.openxmlformats.org/officeDocument/2006/relationships/revisionLog" Target="revisionLog11.xml"/><Relationship Id="rId29" Type="http://schemas.openxmlformats.org/officeDocument/2006/relationships/revisionLog" Target="revisionLog1.xml"/><Relationship Id="rId32" Type="http://schemas.openxmlformats.org/officeDocument/2006/relationships/revisionLog" Target="revisionLog5.xml"/><Relationship Id="rId37" Type="http://schemas.openxmlformats.org/officeDocument/2006/relationships/revisionLog" Target="revisionLog10.xml"/><Relationship Id="rId36" Type="http://schemas.openxmlformats.org/officeDocument/2006/relationships/revisionLog" Target="revisionLog9.xml"/><Relationship Id="rId31" Type="http://schemas.openxmlformats.org/officeDocument/2006/relationships/revisionLog" Target="revisionLog4.xml"/><Relationship Id="rId30" Type="http://schemas.openxmlformats.org/officeDocument/2006/relationships/revisionLog" Target="revisionLog3.xml"/><Relationship Id="rId35" Type="http://schemas.openxmlformats.org/officeDocument/2006/relationships/revisionLog" Target="revisionLog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B1EE6B6-EEF7-4EAE-845F-0D89FC7B043B}" diskRevisions="1" revisionId="384" version="2">
  <header guid="{904FF894-EAC5-4370-A8BF-8A59CACEA6AE}" dateTime="2021-01-11T11:10:19" maxSheetId="2" userName="Agnieszka Kowal" r:id="rId29" minRId="310" maxRId="319">
    <sheetIdMap count="1">
      <sheetId val="1"/>
    </sheetIdMap>
  </header>
  <header guid="{7DDAB817-5B47-4745-98A7-68DC753163BE}" dateTime="2021-01-11T11:15:36" maxSheetId="2" userName="Agnieszka Kowal" r:id="rId30" minRId="321" maxRId="328">
    <sheetIdMap count="1">
      <sheetId val="1"/>
    </sheetIdMap>
  </header>
  <header guid="{6EFF7866-D339-4838-A853-669A730F6C62}" dateTime="2021-01-11T12:57:30" maxSheetId="2" userName="Agnieszka Kowal" r:id="rId31" minRId="329" maxRId="358">
    <sheetIdMap count="1">
      <sheetId val="1"/>
    </sheetIdMap>
  </header>
  <header guid="{0FBE7204-89B6-4FFC-A8FE-600388F6769B}" dateTime="2021-01-11T14:44:30" maxSheetId="2" userName="Agnieszka Kowal" r:id="rId32" minRId="359" maxRId="366">
    <sheetIdMap count="1">
      <sheetId val="1"/>
    </sheetIdMap>
  </header>
  <header guid="{61F949C4-362C-4A6E-9554-88A5B84579BC}" dateTime="2021-01-11T15:01:18" maxSheetId="2" userName="PracaZdalna" r:id="rId33">
    <sheetIdMap count="1">
      <sheetId val="1"/>
    </sheetIdMap>
  </header>
  <header guid="{53AAA61D-2427-4BB0-9438-A962EC815D4E}" dateTime="2021-01-11T15:16:00" maxSheetId="2" userName="PracaZdalna" r:id="rId34" minRId="369">
    <sheetIdMap count="1">
      <sheetId val="1"/>
    </sheetIdMap>
  </header>
  <header guid="{B75D2C8D-23A2-41B2-8ECF-CE8050F02A60}" dateTime="2021-01-13T13:49:35" maxSheetId="2" userName="PracaZdalna" r:id="rId35" minRId="370" maxRId="375">
    <sheetIdMap count="1">
      <sheetId val="1"/>
    </sheetIdMap>
  </header>
  <header guid="{D662A1BF-6C2E-4428-B3B7-C82652A5B191}" dateTime="2021-01-14T14:00:40" maxSheetId="2" userName="Solski Jan" r:id="rId36" minRId="377">
    <sheetIdMap count="1">
      <sheetId val="1"/>
    </sheetIdMap>
  </header>
  <header guid="{BDEBB168-9A86-4052-BBBE-4AB0A172EA95}" dateTime="2021-01-15T09:05:06" maxSheetId="2" userName="PracaZdalna" r:id="rId37" minRId="379">
    <sheetIdMap count="1">
      <sheetId val="1"/>
    </sheetIdMap>
  </header>
  <header guid="{9A38CCED-1CCF-45B7-A461-9C6277A11093}" dateTime="2021-01-20T16:56:56" maxSheetId="2" userName="Solski Jan" r:id="rId38" minRId="381" maxRId="382">
    <sheetIdMap count="1">
      <sheetId val="1"/>
    </sheetIdMap>
  </header>
  <header guid="{0B1EE6B6-EEF7-4EAE-845F-0D89FC7B043B}" dateTime="2021-01-27T15:27:02" maxSheetId="2" userName="Solski Jan" r:id="rId39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0" sId="1" numFmtId="4">
    <oc r="C13">
      <v>8928.4832538015125</v>
    </oc>
    <nc r="C13">
      <v>5664.3902783076455</v>
    </nc>
  </rcc>
  <rcc rId="311" sId="1" numFmtId="4">
    <oc r="D13">
      <v>9531.2984866666666</v>
    </oc>
    <nc r="D13">
      <v>5083.8895500000008</v>
    </nc>
  </rcc>
  <rcc rId="312" sId="1" numFmtId="4">
    <oc r="E13">
      <v>10198.489380733334</v>
    </oc>
    <nc r="E13">
      <v>5287.2451320000009</v>
    </nc>
  </rcc>
  <rcc rId="313" sId="1" numFmtId="4">
    <oc r="F13">
      <v>10912.383637384668</v>
    </oc>
    <nc r="F13">
      <v>5498.7349372800008</v>
    </nc>
  </rcc>
  <rcc rId="314" sId="1" numFmtId="4">
    <oc r="G13">
      <v>11978.407879620258</v>
    </oc>
    <nc r="G13">
      <v>5718.6843347712011</v>
    </nc>
  </rcc>
  <rcc rId="315" sId="1" numFmtId="4">
    <oc r="C15">
      <v>2199.9832538015125</v>
    </oc>
    <nc r="C15">
      <v>8928.4832538015125</v>
    </nc>
  </rcc>
  <rcc rId="316" sId="1" numFmtId="4">
    <oc r="D15">
      <v>2466.5043400000009</v>
    </oc>
    <nc r="D15">
      <v>9531.2984866666666</v>
    </nc>
  </rcc>
  <rcc rId="317" sId="1" numFmtId="4">
    <oc r="E15">
      <v>2639.159643800001</v>
    </oc>
    <nc r="E15">
      <v>10198.489380733334</v>
    </nc>
  </rcc>
  <rcc rId="318" sId="1" numFmtId="4">
    <oc r="F15">
      <v>2823.9008188660014</v>
    </oc>
    <nc r="F15">
      <v>10912.383637384668</v>
    </nc>
  </rcc>
  <rcc rId="319" sId="1" numFmtId="4">
    <oc r="G15">
      <v>3021.5738761866214</v>
    </oc>
    <nc r="G15">
      <v>11978.407879620258</v>
    </nc>
  </rcc>
  <rcv guid="{96DBFA1A-5CF3-4967-9FAB-1BBEA262F1CB}" action="delete"/>
  <rdn rId="0" localSheetId="1" customView="1" name="Z_96DBFA1A_5CF3_4967_9FAB_1BBEA262F1CB_.wvu.PrintArea" hidden="1" oldHidden="1">
    <formula>'załącznik nr 6 - Plan Kosztów'!$A$1:$H$23</formula>
    <oldFormula>'załącznik nr 6 - Plan Kosztów'!$A$1:$H$23</oldFormula>
  </rdn>
  <rcv guid="{96DBFA1A-5CF3-4967-9FAB-1BBEA262F1CB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9" sId="1">
    <oc r="A5" t="inlineStr">
      <is>
        <t>Plan Kosztów Zarządcy [tys. zł]</t>
      </is>
    </oc>
    <nc r="A5" t="inlineStr">
      <is>
        <t>Plan Kosztów Zarządcy - Prognoza [tys. zł]</t>
      </is>
    </nc>
  </rcc>
  <rcv guid="{B0AF179D-E46B-4539-9317-179AE02A6870}" action="delete"/>
  <rdn rId="0" localSheetId="1" customView="1" name="Z_B0AF179D_E46B_4539_9317_179AE02A6870_.wvu.PrintArea" hidden="1" oldHidden="1">
    <formula>'załącznik nr 6 - Plan Kosztów'!$A$1:$H$23</formula>
    <oldFormula>'załącznik nr 6 - Plan Kosztów'!$A$1:$H$23</oldFormula>
  </rdn>
  <rcv guid="{B0AF179D-E46B-4539-9317-179AE02A6870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1" sId="1">
    <oc r="A2" t="inlineStr">
      <is>
        <t>Załącznik nr 6</t>
      </is>
    </oc>
    <nc r="A2" t="inlineStr">
      <is>
        <t xml:space="preserve">Załącznik nr 6 do Aneksu nr 1 </t>
      </is>
    </nc>
  </rcc>
  <rcc rId="382" sId="1">
    <oc r="D3" t="inlineStr">
      <is>
        <t>do Umowy z dnia 30.10.2019 r. na realizację programu "Pomoc w zakresie finansowania kosztów zarządzania infrastrukturą kolejową, w tym jej utrzymania i remontów do 2023 roku”, zmienionej Aneksem nr 1 w związku z nowelizacją programu p/n „Wsparcie zadań zarządców infrastruktury kolejowej, w tym w zakresie utrzymania i remontów, do 2023 roku”</t>
      </is>
    </oc>
    <nc r="D3" t="inlineStr">
      <is>
        <t>Załącznik nr 6 do Umowy  z dnia z dnia 30.10.2019 r. na realizację programu "Pomoc w zakresie finansowania kosztów zarządzania infrastrukturą kolejową, w tym jej utrzymania i remontów do 2023 roku”</t>
      </is>
    </nc>
  </rcc>
  <rcv guid="{F69A9CA4-F73E-455F-BD40-DBE696D86AEE}" action="delete"/>
  <rdn rId="0" localSheetId="1" customView="1" name="Z_F69A9CA4_F73E_455F_BD40_DBE696D86AEE_.wvu.PrintArea" hidden="1" oldHidden="1">
    <formula>'załącznik nr 6 - Plan Kosztów'!$A$1:$H$23</formula>
    <oldFormula>'załącznik nr 6 - Plan Kosztów'!$A$1:$H$23</oldFormula>
  </rdn>
  <rcv guid="{F69A9CA4-F73E-455F-BD40-DBE696D86AEE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69A9CA4-F73E-455F-BD40-DBE696D86AEE}" action="delete"/>
  <rdn rId="0" localSheetId="1" customView="1" name="Z_F69A9CA4_F73E_455F_BD40_DBE696D86AEE_.wvu.PrintArea" hidden="1" oldHidden="1">
    <formula>'załącznik nr 6 - Plan Kosztów'!$A$1:$H$23</formula>
    <oldFormula>'załącznik nr 6 - Plan Kosztów'!$A$1:$H$23</oldFormula>
  </rdn>
  <rcv guid="{F69A9CA4-F73E-455F-BD40-DBE696D86AEE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1" sId="1" numFmtId="4">
    <oc r="D11">
      <v>11112.84791</v>
    </oc>
    <nc r="D11">
      <v>11336</v>
    </nc>
  </rcc>
  <rcc rId="322" sId="1" numFmtId="4">
    <oc r="D12">
      <v>3246.9640899999999</v>
    </oc>
    <nc r="D12">
      <v>3205</v>
    </nc>
  </rcc>
  <rcc rId="323" sId="1" numFmtId="4">
    <oc r="D13">
      <v>5083.8895500000008</v>
    </oc>
    <nc r="D13">
      <v>5320</v>
    </nc>
  </rcc>
  <rcc rId="324" sId="1" numFmtId="4">
    <oc r="D14">
      <v>1486.9196499999998</v>
    </oc>
    <nc r="D14">
      <v>1515</v>
    </nc>
  </rcc>
  <rcc rId="325" sId="1" numFmtId="4">
    <oc r="D16">
      <v>611.86006000000009</v>
    </oc>
    <nc r="D16">
      <v>671</v>
    </nc>
  </rcc>
  <rcc rId="326" sId="1" numFmtId="4">
    <oc r="D17">
      <v>265.06310999999999</v>
    </oc>
    <nc r="D17">
      <v>280</v>
    </nc>
  </rcc>
  <rcc rId="327" sId="1" numFmtId="4">
    <oc r="D18">
      <v>14.63293</v>
    </oc>
    <nc r="D18">
      <v>26</v>
    </nc>
  </rcc>
  <rcc rId="328" sId="1" numFmtId="4">
    <oc r="D15">
      <v>9531.2984866666666</v>
    </oc>
    <nc r="D15">
      <f>7037.1+2490</f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9" sId="1" numFmtId="4">
    <oc r="E12">
      <v>3376.8426536000002</v>
    </oc>
    <nc r="E12">
      <v>3333.2000000000003</v>
    </nc>
  </rcc>
  <rcc rId="330" sId="1" numFmtId="4">
    <oc r="F12">
      <v>3511.9163597440001</v>
    </oc>
    <nc r="F12">
      <v>3466.5280000000002</v>
    </nc>
  </rcc>
  <rcc rId="331" sId="1" numFmtId="4">
    <oc r="G12">
      <v>3652.3930141337601</v>
    </oc>
    <nc r="G12">
      <v>3605.1891200000005</v>
    </nc>
  </rcc>
  <rcc rId="332" sId="1" numFmtId="4">
    <oc r="E13">
      <v>5287.2451320000009</v>
    </oc>
    <nc r="E13">
      <v>5532.8</v>
    </nc>
  </rcc>
  <rcc rId="333" sId="1" numFmtId="4">
    <oc r="F13">
      <v>5498.7349372800008</v>
    </oc>
    <nc r="F13">
      <v>5754.1120000000001</v>
    </nc>
  </rcc>
  <rcc rId="334" sId="1" numFmtId="4">
    <oc r="G13">
      <v>5718.6843347712011</v>
    </oc>
    <nc r="G13">
      <v>5984.2764800000004</v>
    </nc>
  </rcc>
  <rcc rId="335" sId="1" numFmtId="4">
    <oc r="E14">
      <v>1561.2656324999998</v>
    </oc>
    <nc r="E14">
      <v>1590.75</v>
    </nc>
  </rcc>
  <rcc rId="336" sId="1" numFmtId="4">
    <oc r="F14">
      <v>1639.328914125</v>
    </oc>
    <nc r="F14">
      <v>1670.2875000000001</v>
    </nc>
  </rcc>
  <rcc rId="337" sId="1" numFmtId="4">
    <oc r="G14">
      <v>1721.2953598312502</v>
    </oc>
    <nc r="G14">
      <v>1753.8018750000001</v>
    </nc>
  </rcc>
  <rcc rId="338" sId="1" numFmtId="4">
    <oc r="D15">
      <f>7037.1+2490</f>
    </oc>
    <nc r="D15">
      <v>9527.1</v>
    </nc>
  </rcc>
  <rcc rId="339" sId="1" numFmtId="4">
    <oc r="E15">
      <v>10198.489380733334</v>
    </oc>
    <nc r="E15">
      <v>10193.997000000001</v>
    </nc>
  </rcc>
  <rcc rId="340" sId="1" numFmtId="4">
    <oc r="F15">
      <v>10912.383637384668</v>
    </oc>
    <nc r="F15">
      <v>10907.576790000003</v>
    </nc>
  </rcc>
  <rcc rId="341" sId="1" numFmtId="4">
    <oc r="G15">
      <v>11978.407879620258</v>
    </oc>
    <nc r="G15">
      <v>11671.107165300004</v>
    </nc>
  </rcc>
  <rcc rId="342" sId="1" numFmtId="4">
    <oc r="E16">
      <v>617.97866060000013</v>
    </oc>
    <nc r="E16">
      <v>677.71</v>
    </nc>
  </rcc>
  <rcc rId="343" sId="1" numFmtId="4">
    <oc r="F16">
      <v>624.15844720600012</v>
    </oc>
    <nc r="F16">
      <v>684.48710000000005</v>
    </nc>
  </rcc>
  <rcc rId="344" sId="1" numFmtId="4">
    <oc r="G16">
      <v>630.40003167806015</v>
    </oc>
    <nc r="G16">
      <v>691.33197100000007</v>
    </nc>
  </rcc>
  <rcc rId="345" sId="1" numFmtId="4">
    <oc r="E17">
      <v>267.71374109999999</v>
    </oc>
    <nc r="E17">
      <v>282.8</v>
    </nc>
  </rcc>
  <rcc rId="346" sId="1" numFmtId="4">
    <oc r="F17">
      <v>270.39087851099998</v>
    </oc>
    <nc r="F17">
      <v>285.62799999999999</v>
    </nc>
  </rcc>
  <rcc rId="347" sId="1" numFmtId="4">
    <oc r="G17">
      <v>273.09478729610998</v>
    </oc>
    <nc r="G17">
      <v>288.48428000000001</v>
    </nc>
  </rcc>
  <rcc rId="348" sId="1" numFmtId="4">
    <oc r="E18">
      <v>14.7792593</v>
    </oc>
    <nc r="E18">
      <v>26.26</v>
    </nc>
  </rcc>
  <rcc rId="349" sId="1" numFmtId="4">
    <oc r="F18">
      <v>14.927051893</v>
    </oc>
    <nc r="F18">
      <v>26.522600000000001</v>
    </nc>
  </rcc>
  <rcc rId="350" sId="1" numFmtId="4">
    <oc r="G18">
      <v>15.076322411930001</v>
    </oc>
    <nc r="G18">
      <v>26.787826000000003</v>
    </nc>
  </rcc>
  <rcc rId="351" sId="1" numFmtId="4">
    <oc r="C11">
      <v>12152.751560614552</v>
    </oc>
    <nc r="C11">
      <v>13776</v>
    </nc>
  </rcc>
  <rcc rId="352" sId="1" numFmtId="4">
    <oc r="C12">
      <v>3083.3229400000005</v>
    </oc>
    <nc r="C12">
      <v>3083</v>
    </nc>
  </rcc>
  <rcc rId="353" sId="1" numFmtId="4">
    <oc r="C13">
      <v>5664.3902783076455</v>
    </oc>
    <nc r="C13">
      <v>5446</v>
    </nc>
  </rcc>
  <rcc rId="354" sId="1" numFmtId="4">
    <oc r="C14">
      <v>990.05351000000007</v>
    </oc>
    <nc r="C14">
      <v>990</v>
    </nc>
  </rcc>
  <rcc rId="355" sId="1" numFmtId="4">
    <oc r="C15">
      <v>8928.4832538015125</v>
    </oc>
    <nc r="C15">
      <v>1434</v>
    </nc>
  </rcc>
  <rcc rId="356" sId="1" numFmtId="4">
    <oc r="C16">
      <v>644.46645328320869</v>
    </oc>
    <nc r="C16">
      <v>627</v>
    </nc>
  </rcc>
  <rcc rId="357" sId="1" numFmtId="4">
    <oc r="C17">
      <v>1691.83421</v>
    </oc>
    <nc r="C17">
      <v>1181</v>
    </nc>
  </rcc>
  <rcc rId="358" sId="1" numFmtId="4">
    <oc r="C18">
      <v>109.42055999999999</v>
    </oc>
    <nc r="C18">
      <v>3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9" sId="1" numFmtId="4">
    <oc r="C15">
      <v>1434</v>
    </oc>
    <nc r="C15">
      <f>1434+6725.5</f>
    </nc>
  </rcc>
  <rcc rId="360" sId="1" numFmtId="4">
    <oc r="C19">
      <f>C9+C17+C18</f>
    </oc>
    <nc r="C19">
      <v>33265.5</v>
    </nc>
  </rcc>
  <rcc rId="361" sId="1">
    <nc r="A26" t="inlineStr">
      <is>
        <t>*</t>
      </is>
    </nc>
  </rcc>
  <rcc rId="362" sId="1" numFmtId="4">
    <oc r="C9">
      <f>C10+C16</f>
    </oc>
    <nc r="C9">
      <v>32081.5</v>
    </nc>
  </rcc>
  <rcc rId="363" sId="1" numFmtId="4">
    <oc r="C10">
      <f>C11+C12+C13+C14+C15</f>
    </oc>
    <nc r="C10">
      <v>31454.5</v>
    </nc>
  </rcc>
  <rcc rId="364" sId="1" numFmtId="4">
    <oc r="H15">
      <f>SUM(C15:G15)</f>
    </oc>
    <nc r="H15">
      <v>50459.280955300004</v>
    </nc>
  </rcc>
  <rcc rId="365" sId="1" numFmtId="4">
    <oc r="C15">
      <f>1434+6725.5</f>
    </oc>
    <nc r="C15" t="inlineStr">
      <is>
        <t>8159,5*</t>
      </is>
    </nc>
  </rcc>
  <rfmt sheetId="1" sqref="B26:H30">
    <dxf>
      <alignment wrapText="1"/>
    </dxf>
  </rfmt>
  <rfmt sheetId="1" sqref="B26:H26">
    <dxf>
      <alignment wrapText="0"/>
    </dxf>
  </rfmt>
  <rfmt sheetId="1" sqref="B26">
    <dxf>
      <alignment wrapText="1"/>
    </dxf>
  </rfmt>
  <rfmt sheetId="1" sqref="A26" start="0" length="2147483647">
    <dxf>
      <font>
        <b/>
      </font>
    </dxf>
  </rfmt>
  <rfmt sheetId="1" sqref="A26">
    <dxf>
      <alignment vertical="bottom"/>
    </dxf>
  </rfmt>
  <rfmt sheetId="1" sqref="B26">
    <dxf>
      <alignment vertical="top"/>
    </dxf>
  </rfmt>
  <rfmt sheetId="1" sqref="A26">
    <dxf>
      <alignment vertical="center"/>
    </dxf>
  </rfmt>
  <rfmt sheetId="1" sqref="A26" start="0" length="2147483647">
    <dxf>
      <font>
        <sz val="12"/>
      </font>
    </dxf>
  </rfmt>
  <rcc rId="366" sId="1">
    <nc r="B26" t="inlineStr">
      <is>
        <t>Kwota amortyzacji za 2019 rok zawiera  kwotę 1 434 tys. rozliczoną w rozliczeniu rocznym za 2019 rok oraz dotację inwestycyjną 6 728,5 tys. z funduszu kolejowego, która bezpośrednio pomniejsza kwotę amortyzacji. Kwota dotacji 6 728,5 tys nie została ujeta w rozliczeniu rocznym za 2019 rok.</t>
      </is>
    </nc>
  </rcc>
  <rcv guid="{96DBFA1A-5CF3-4967-9FAB-1BBEA262F1CB}" action="delete"/>
  <rdn rId="0" localSheetId="1" customView="1" name="Z_96DBFA1A_5CF3_4967_9FAB_1BBEA262F1CB_.wvu.PrintArea" hidden="1" oldHidden="1">
    <formula>'załącznik nr 6 - Plan Kosztów'!$A$1:$H$23</formula>
    <oldFormula>'załącznik nr 6 - Plan Kosztów'!$A$1:$H$23</oldFormula>
  </rdn>
  <rcv guid="{96DBFA1A-5CF3-4967-9FAB-1BBEA262F1CB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B0AF179D_E46B_4539_9317_179AE02A6870_.wvu.PrintArea" hidden="1" oldHidden="1">
    <formula>'załącznik nr 6 - Plan Kosztów'!$A$1:$H$23</formula>
  </rdn>
  <rcv guid="{B0AF179D-E46B-4539-9317-179AE02A6870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9" sId="1">
    <oc r="D3" t="inlineStr">
      <is>
        <t>do Umowy z dnia ………………..…........ na realizację programu „Pomoc w zakresie finansowania kosztów zarządzania infrastrukturą kolejową, w tym jej utrzymania i remontów do 2023 roku"</t>
      </is>
    </oc>
    <nc r="D3" t="inlineStr">
      <is>
        <t>do Umowy z dnia 30.10.2019 r. na realizację programu "Pomoc w zakresie finansowania kosztów zarządzania infrastrukturą kolejową, w tym jej utrzymania i remontów do 2023 roku”, zmienionej Aneksem nr 1 z dnia ............... w związku z nowelizacją programu p/n „Wsparcie zadań zarządców infrastruktury kolejowej, w tym w zakresie utrzymania i remontów, do 2023 roku”</t>
      </is>
    </nc>
  </rcc>
  <rfmt sheetId="1" sqref="D3:H3">
    <dxf>
      <alignment horizontal="left" readingOrder="0"/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0" sId="1" numFmtId="4">
    <oc r="C9">
      <v>32081.5</v>
    </oc>
    <nc r="C9">
      <f>C10+C16</f>
    </nc>
  </rcc>
  <rcc rId="371" sId="1" numFmtId="4">
    <oc r="C10">
      <v>31454.5</v>
    </oc>
    <nc r="C10">
      <f>C11+C12+C13+C14+C15</f>
    </nc>
  </rcc>
  <rcc rId="372" sId="1" numFmtId="4">
    <oc r="C15" t="inlineStr">
      <is>
        <t>8159,5*</t>
      </is>
    </oc>
    <nc r="C15">
      <v>1434</v>
    </nc>
  </rcc>
  <rcc rId="373" sId="1" numFmtId="4">
    <oc r="C19">
      <v>33265.5</v>
    </oc>
    <nc r="C19">
      <f>C9+C17+C18</f>
    </nc>
  </rcc>
  <rcc rId="374" sId="1">
    <oc r="B26" t="inlineStr">
      <is>
        <t>Kwota amortyzacji za 2019 rok zawiera  kwotę 1 434 tys. rozliczoną w rozliczeniu rocznym za 2019 rok oraz dotację inwestycyjną 6 728,5 tys. z funduszu kolejowego, która bezpośrednio pomniejsza kwotę amortyzacji. Kwota dotacji 6 728,5 tys nie została ujeta w rozliczeniu rocznym za 2019 rok.</t>
      </is>
    </oc>
    <nc r="B26"/>
  </rcc>
  <rcc rId="375" sId="1">
    <oc r="A26" t="inlineStr">
      <is>
        <t>*</t>
      </is>
    </oc>
    <nc r="A26"/>
  </rcc>
  <rcv guid="{B0AF179D-E46B-4539-9317-179AE02A6870}" action="delete"/>
  <rdn rId="0" localSheetId="1" customView="1" name="Z_B0AF179D_E46B_4539_9317_179AE02A6870_.wvu.PrintArea" hidden="1" oldHidden="1">
    <formula>'załącznik nr 6 - Plan Kosztów'!$A$1:$H$23</formula>
    <oldFormula>'załącznik nr 6 - Plan Kosztów'!$A$1:$H$23</oldFormula>
  </rdn>
  <rcv guid="{B0AF179D-E46B-4539-9317-179AE02A6870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7" sId="1">
    <oc r="D3" t="inlineStr">
      <is>
        <t>do Umowy z dnia 30.10.2019 r. na realizację programu "Pomoc w zakresie finansowania kosztów zarządzania infrastrukturą kolejową, w tym jej utrzymania i remontów do 2023 roku”, zmienionej Aneksem nr 1 z dnia ............... w związku z nowelizacją programu p/n „Wsparcie zadań zarządców infrastruktury kolejowej, w tym w zakresie utrzymania i remontów, do 2023 roku”</t>
      </is>
    </oc>
    <nc r="D3" t="inlineStr">
      <is>
        <t>do Umowy z dnia 30.10.2019 r. na realizację programu "Pomoc w zakresie finansowania kosztów zarządzania infrastrukturą kolejową, w tym jej utrzymania i remontów do 2023 roku”, zmienionej Aneksem nr 1 w związku z nowelizacją programu p/n „Wsparcie zadań zarządców infrastruktury kolejowej, w tym w zakresie utrzymania i remontów, do 2023 roku”</t>
      </is>
    </nc>
  </rcc>
  <rdn rId="0" localSheetId="1" customView="1" name="Z_F69A9CA4_F73E_455F_BD40_DBE696D86AEE_.wvu.PrintArea" hidden="1" oldHidden="1">
    <formula>'załącznik nr 6 - Plan Kosztów'!$A$1:$H$23</formula>
  </rdn>
  <rcv guid="{F69A9CA4-F73E-455F-BD40-DBE696D86AEE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showGridLines="0" tabSelected="1" zoomScale="90" zoomScaleNormal="90" workbookViewId="0">
      <selection activeCell="J3" sqref="J3"/>
    </sheetView>
  </sheetViews>
  <sheetFormatPr defaultColWidth="9" defaultRowHeight="14.4"/>
  <cols>
    <col min="1" max="1" width="8.5546875" style="5" customWidth="1"/>
    <col min="2" max="2" width="50.44140625" style="6" customWidth="1"/>
    <col min="3" max="7" width="15.5546875" style="6" customWidth="1"/>
    <col min="8" max="8" width="20.5546875" style="6" customWidth="1"/>
    <col min="9" max="9" width="9" style="6"/>
    <col min="10" max="10" width="9" style="6" customWidth="1"/>
    <col min="11" max="11" width="9.109375" style="6" customWidth="1"/>
    <col min="12" max="12" width="9" style="6" customWidth="1"/>
    <col min="13" max="16384" width="9" style="6"/>
  </cols>
  <sheetData>
    <row r="1" spans="1:18" ht="31.6" customHeight="1">
      <c r="B1" s="7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s="2" customFormat="1" ht="15.75" customHeight="1">
      <c r="A2" s="63" t="s">
        <v>21</v>
      </c>
      <c r="B2" s="63"/>
      <c r="C2" s="63"/>
      <c r="D2" s="63"/>
      <c r="E2" s="63"/>
      <c r="F2" s="63"/>
      <c r="G2" s="63"/>
      <c r="H2" s="63"/>
      <c r="I2" s="1"/>
    </row>
    <row r="3" spans="1:18" s="3" customFormat="1" ht="52.05" customHeight="1">
      <c r="D3" s="64" t="s">
        <v>22</v>
      </c>
      <c r="E3" s="64"/>
      <c r="F3" s="64"/>
      <c r="G3" s="64"/>
      <c r="H3" s="64"/>
      <c r="I3" s="4"/>
    </row>
    <row r="4" spans="1:18">
      <c r="J4" s="41"/>
    </row>
    <row r="5" spans="1:18" s="23" customFormat="1" ht="35.200000000000003" customHeight="1">
      <c r="A5" s="65" t="s">
        <v>20</v>
      </c>
      <c r="B5" s="65"/>
      <c r="C5" s="65"/>
      <c r="D5" s="65"/>
      <c r="E5" s="65"/>
      <c r="F5" s="65"/>
      <c r="G5" s="65"/>
      <c r="H5" s="65"/>
    </row>
    <row r="6" spans="1:18" ht="27" customHeight="1" thickBot="1"/>
    <row r="7" spans="1:18" s="7" customFormat="1" ht="31.6" customHeight="1">
      <c r="A7" s="66" t="s">
        <v>0</v>
      </c>
      <c r="B7" s="66" t="s">
        <v>1</v>
      </c>
      <c r="C7" s="68"/>
      <c r="D7" s="68"/>
      <c r="E7" s="68"/>
      <c r="F7" s="68"/>
      <c r="G7" s="69"/>
      <c r="H7" s="70" t="s">
        <v>14</v>
      </c>
    </row>
    <row r="8" spans="1:18" s="7" customFormat="1" ht="31.6" customHeight="1" thickBot="1">
      <c r="A8" s="67"/>
      <c r="B8" s="67"/>
      <c r="C8" s="8">
        <v>2019</v>
      </c>
      <c r="D8" s="8">
        <v>2020</v>
      </c>
      <c r="E8" s="8">
        <v>2021</v>
      </c>
      <c r="F8" s="8">
        <v>2022</v>
      </c>
      <c r="G8" s="9">
        <v>2023</v>
      </c>
      <c r="H8" s="71"/>
      <c r="I8" s="24"/>
      <c r="J8" s="24"/>
      <c r="K8" s="24"/>
    </row>
    <row r="9" spans="1:18" s="7" customFormat="1" ht="40.6" customHeight="1">
      <c r="A9" s="30" t="s">
        <v>5</v>
      </c>
      <c r="B9" s="10" t="s">
        <v>11</v>
      </c>
      <c r="C9" s="56">
        <f t="shared" ref="C9" si="0">C10+C16</f>
        <v>25356</v>
      </c>
      <c r="D9" s="56">
        <f t="shared" ref="D9:H9" si="1">D10+D16</f>
        <v>31574.1</v>
      </c>
      <c r="E9" s="56">
        <f t="shared" si="1"/>
        <v>34331.90116985757</v>
      </c>
      <c r="F9" s="56">
        <f t="shared" si="1"/>
        <v>36396.676651747606</v>
      </c>
      <c r="G9" s="56">
        <f t="shared" si="1"/>
        <v>38593.349841369934</v>
      </c>
      <c r="H9" s="56">
        <f t="shared" si="1"/>
        <v>166252.02766297513</v>
      </c>
      <c r="I9" s="24"/>
      <c r="J9" s="40"/>
      <c r="K9" s="40"/>
      <c r="L9" s="40"/>
      <c r="M9" s="40"/>
      <c r="N9" s="40"/>
      <c r="O9" s="40"/>
      <c r="P9" s="40"/>
    </row>
    <row r="10" spans="1:18" s="11" customFormat="1" ht="31.6" customHeight="1">
      <c r="A10" s="31" t="s">
        <v>6</v>
      </c>
      <c r="B10" s="36" t="s">
        <v>12</v>
      </c>
      <c r="C10" s="48">
        <f>C11+C12+C13+C14+C15</f>
        <v>24729</v>
      </c>
      <c r="D10" s="48">
        <f>D11+D12+D13+D14+D15</f>
        <v>30903.1</v>
      </c>
      <c r="E10" s="48">
        <f>E11+E12+E13+E14+E15</f>
        <v>33654.191169857571</v>
      </c>
      <c r="F10" s="48">
        <f>F11+F12+F13+F14+F15</f>
        <v>35712.189551747608</v>
      </c>
      <c r="G10" s="48">
        <f>G11+G12+G13+G14+G15</f>
        <v>37902.017870369935</v>
      </c>
      <c r="H10" s="49">
        <f t="shared" ref="H10:H19" si="2">SUM(C10:G10)</f>
        <v>162900.49859197513</v>
      </c>
      <c r="I10" s="24"/>
      <c r="J10" s="24"/>
      <c r="K10" s="24"/>
    </row>
    <row r="11" spans="1:18" s="24" customFormat="1" ht="31.6" customHeight="1">
      <c r="A11" s="33">
        <v>1</v>
      </c>
      <c r="B11" s="42" t="s">
        <v>19</v>
      </c>
      <c r="C11" s="47">
        <v>13776</v>
      </c>
      <c r="D11" s="47">
        <v>11336</v>
      </c>
      <c r="E11" s="47">
        <v>13003.44416985757</v>
      </c>
      <c r="F11" s="47">
        <v>13913.685261747602</v>
      </c>
      <c r="G11" s="47">
        <v>14887.643230069934</v>
      </c>
      <c r="H11" s="50">
        <f t="shared" si="2"/>
        <v>66916.772661675102</v>
      </c>
      <c r="J11" s="40"/>
      <c r="K11" s="40"/>
      <c r="L11" s="40"/>
      <c r="M11" s="40"/>
      <c r="N11" s="40"/>
      <c r="O11" s="40"/>
      <c r="P11" s="40"/>
    </row>
    <row r="12" spans="1:18" s="24" customFormat="1" ht="31.6" customHeight="1">
      <c r="A12" s="33">
        <v>2</v>
      </c>
      <c r="B12" s="42" t="s">
        <v>2</v>
      </c>
      <c r="C12" s="45">
        <v>3083</v>
      </c>
      <c r="D12" s="45">
        <v>3205</v>
      </c>
      <c r="E12" s="45">
        <v>3333.2000000000003</v>
      </c>
      <c r="F12" s="45">
        <v>3466.5280000000002</v>
      </c>
      <c r="G12" s="45">
        <v>3605.1891200000005</v>
      </c>
      <c r="H12" s="50">
        <f t="shared" si="2"/>
        <v>16692.917120000002</v>
      </c>
    </row>
    <row r="13" spans="1:18" s="25" customFormat="1" ht="31.6" customHeight="1">
      <c r="A13" s="32">
        <v>3</v>
      </c>
      <c r="B13" s="38" t="s">
        <v>13</v>
      </c>
      <c r="C13" s="46">
        <v>5446</v>
      </c>
      <c r="D13" s="46">
        <v>5320</v>
      </c>
      <c r="E13" s="46">
        <v>5532.8</v>
      </c>
      <c r="F13" s="46">
        <v>5754.1120000000001</v>
      </c>
      <c r="G13" s="46">
        <v>5984.2764800000004</v>
      </c>
      <c r="H13" s="49">
        <f t="shared" si="2"/>
        <v>28037.188480000001</v>
      </c>
      <c r="I13" s="24"/>
      <c r="J13" s="24"/>
      <c r="K13" s="24"/>
    </row>
    <row r="14" spans="1:18" s="24" customFormat="1" ht="31.6" customHeight="1">
      <c r="A14" s="32">
        <v>4</v>
      </c>
      <c r="B14" s="37" t="s">
        <v>4</v>
      </c>
      <c r="C14" s="46">
        <v>990</v>
      </c>
      <c r="D14" s="46">
        <v>1515</v>
      </c>
      <c r="E14" s="46">
        <v>1590.75</v>
      </c>
      <c r="F14" s="46">
        <v>1670.2875000000001</v>
      </c>
      <c r="G14" s="46">
        <v>1753.8018750000001</v>
      </c>
      <c r="H14" s="49">
        <f t="shared" si="2"/>
        <v>7519.8393750000005</v>
      </c>
    </row>
    <row r="15" spans="1:18" s="11" customFormat="1" ht="31.6" customHeight="1">
      <c r="A15" s="33">
        <v>5</v>
      </c>
      <c r="B15" s="37" t="s">
        <v>3</v>
      </c>
      <c r="C15" s="46">
        <v>1434</v>
      </c>
      <c r="D15" s="46">
        <v>9527.1</v>
      </c>
      <c r="E15" s="46">
        <v>10193.997000000001</v>
      </c>
      <c r="F15" s="46">
        <v>10907.576790000003</v>
      </c>
      <c r="G15" s="46">
        <v>11671.107165300004</v>
      </c>
      <c r="H15" s="49">
        <v>50459.280955300004</v>
      </c>
      <c r="I15" s="24"/>
      <c r="J15" s="40"/>
      <c r="K15" s="40"/>
      <c r="L15" s="40"/>
      <c r="M15" s="40"/>
      <c r="N15" s="40"/>
      <c r="O15" s="40"/>
      <c r="P15" s="40"/>
    </row>
    <row r="16" spans="1:18" s="7" customFormat="1" ht="100.5" customHeight="1">
      <c r="A16" s="34" t="s">
        <v>7</v>
      </c>
      <c r="B16" s="43" t="s">
        <v>15</v>
      </c>
      <c r="C16" s="51">
        <v>627</v>
      </c>
      <c r="D16" s="51">
        <v>671</v>
      </c>
      <c r="E16" s="51">
        <v>677.71</v>
      </c>
      <c r="F16" s="51">
        <v>684.48710000000005</v>
      </c>
      <c r="G16" s="51">
        <v>691.33197100000007</v>
      </c>
      <c r="H16" s="49">
        <f t="shared" si="2"/>
        <v>3351.5290710000004</v>
      </c>
      <c r="I16" s="24"/>
      <c r="J16" s="24"/>
      <c r="K16" s="24"/>
    </row>
    <row r="17" spans="1:16" s="7" customFormat="1" ht="36" customHeight="1">
      <c r="A17" s="34" t="s">
        <v>8</v>
      </c>
      <c r="B17" s="12" t="s">
        <v>16</v>
      </c>
      <c r="C17" s="51">
        <v>1181</v>
      </c>
      <c r="D17" s="51">
        <v>280</v>
      </c>
      <c r="E17" s="51">
        <v>282.8</v>
      </c>
      <c r="F17" s="51">
        <v>285.62799999999999</v>
      </c>
      <c r="G17" s="51">
        <v>288.48428000000001</v>
      </c>
      <c r="H17" s="49">
        <f t="shared" si="2"/>
        <v>2317.91228</v>
      </c>
      <c r="I17" s="24"/>
      <c r="J17" s="40"/>
      <c r="K17" s="40"/>
      <c r="L17" s="40"/>
      <c r="M17" s="40"/>
      <c r="N17" s="40"/>
      <c r="O17" s="40"/>
      <c r="P17" s="40"/>
    </row>
    <row r="18" spans="1:16" s="7" customFormat="1" ht="40.6" customHeight="1" thickBot="1">
      <c r="A18" s="35" t="s">
        <v>9</v>
      </c>
      <c r="B18" s="39" t="s">
        <v>17</v>
      </c>
      <c r="C18" s="52">
        <v>3</v>
      </c>
      <c r="D18" s="52">
        <v>26</v>
      </c>
      <c r="E18" s="52">
        <v>26.26</v>
      </c>
      <c r="F18" s="52">
        <v>26.522600000000001</v>
      </c>
      <c r="G18" s="52">
        <v>26.787826000000003</v>
      </c>
      <c r="H18" s="53">
        <f t="shared" si="2"/>
        <v>108.570426</v>
      </c>
      <c r="I18" s="24"/>
      <c r="J18" s="40"/>
      <c r="K18" s="40"/>
      <c r="L18" s="40"/>
      <c r="M18" s="40"/>
      <c r="N18" s="40"/>
      <c r="O18" s="40"/>
      <c r="P18" s="40"/>
    </row>
    <row r="19" spans="1:16" s="14" customFormat="1" ht="31.6" customHeight="1" thickBot="1">
      <c r="A19" s="59" t="s">
        <v>10</v>
      </c>
      <c r="B19" s="60"/>
      <c r="C19" s="54">
        <f>C9+C17+C18</f>
        <v>26540</v>
      </c>
      <c r="D19" s="54">
        <f>D9+D17+D18</f>
        <v>31880.1</v>
      </c>
      <c r="E19" s="54">
        <f>E9+E17+E18</f>
        <v>34640.961169857575</v>
      </c>
      <c r="F19" s="54">
        <f>F9+F17+F18</f>
        <v>36708.8272517476</v>
      </c>
      <c r="G19" s="54">
        <f>G9+G17+G18</f>
        <v>38908.621947369931</v>
      </c>
      <c r="H19" s="55">
        <f t="shared" si="2"/>
        <v>168678.51036897511</v>
      </c>
      <c r="I19" s="24"/>
      <c r="J19" s="40"/>
      <c r="K19" s="40"/>
      <c r="L19" s="40"/>
      <c r="M19" s="40"/>
      <c r="N19" s="40"/>
      <c r="O19" s="40"/>
      <c r="P19" s="40"/>
    </row>
    <row r="20" spans="1:16" s="14" customFormat="1" ht="31.6" customHeight="1">
      <c r="A20" s="27"/>
      <c r="B20" s="27"/>
      <c r="C20" s="28"/>
      <c r="D20" s="28"/>
      <c r="E20" s="28"/>
      <c r="F20" s="28"/>
      <c r="G20" s="28"/>
      <c r="H20" s="28"/>
      <c r="I20" s="7"/>
      <c r="J20" s="29"/>
      <c r="K20" s="29"/>
      <c r="L20" s="13"/>
      <c r="M20" s="13"/>
      <c r="N20" s="13"/>
    </row>
    <row r="21" spans="1:16" s="14" customFormat="1" ht="31.6" customHeight="1">
      <c r="A21" s="27"/>
      <c r="B21" s="27"/>
      <c r="C21" s="28"/>
      <c r="D21" s="28"/>
      <c r="E21" s="28"/>
      <c r="F21" s="28"/>
      <c r="G21" s="28"/>
      <c r="H21" s="28"/>
      <c r="I21" s="7"/>
      <c r="J21" s="29"/>
      <c r="K21" s="29"/>
      <c r="L21" s="13"/>
      <c r="M21" s="13"/>
      <c r="N21" s="13"/>
    </row>
    <row r="22" spans="1:16" ht="15.05" thickBot="1">
      <c r="B22" s="15"/>
      <c r="C22" s="17"/>
      <c r="D22" s="16"/>
      <c r="E22" s="16"/>
      <c r="F22" s="16"/>
      <c r="G22" s="16"/>
      <c r="H22" s="18"/>
      <c r="I22" s="19"/>
      <c r="J22" s="19"/>
      <c r="K22" s="19"/>
      <c r="L22" s="19"/>
      <c r="M22" s="19"/>
      <c r="N22" s="19"/>
    </row>
    <row r="23" spans="1:16" s="21" customFormat="1" ht="40.6" customHeight="1" thickBot="1">
      <c r="A23" s="61" t="s">
        <v>18</v>
      </c>
      <c r="B23" s="62"/>
      <c r="C23" s="54">
        <f>C19</f>
        <v>26540</v>
      </c>
      <c r="D23" s="54">
        <f t="shared" ref="D23:G23" si="3">D19</f>
        <v>31880.1</v>
      </c>
      <c r="E23" s="54">
        <f t="shared" si="3"/>
        <v>34640.961169857575</v>
      </c>
      <c r="F23" s="54">
        <f t="shared" si="3"/>
        <v>36708.8272517476</v>
      </c>
      <c r="G23" s="54">
        <f t="shared" si="3"/>
        <v>38908.621947369931</v>
      </c>
      <c r="H23" s="44">
        <f>SUM(C23:G23)</f>
        <v>168678.51036897511</v>
      </c>
      <c r="I23" s="20"/>
      <c r="J23" s="20"/>
      <c r="K23" s="20"/>
      <c r="L23" s="20"/>
      <c r="M23" s="20"/>
      <c r="N23" s="20"/>
    </row>
    <row r="24" spans="1:16">
      <c r="C24" s="22"/>
      <c r="D24" s="22"/>
      <c r="E24" s="22"/>
      <c r="F24" s="22"/>
      <c r="G24" s="22"/>
      <c r="H24" s="19"/>
      <c r="I24" s="19"/>
      <c r="J24" s="19"/>
      <c r="K24" s="19"/>
      <c r="L24" s="19"/>
      <c r="M24" s="19"/>
      <c r="N24" s="19"/>
    </row>
    <row r="25" spans="1:16">
      <c r="C25" s="16"/>
      <c r="D25" s="16"/>
      <c r="E25" s="16"/>
      <c r="F25" s="16"/>
      <c r="G25" s="16"/>
      <c r="H25" s="16"/>
      <c r="I25" s="19"/>
      <c r="J25" s="19"/>
      <c r="K25" s="19"/>
      <c r="L25" s="19"/>
      <c r="M25" s="19"/>
      <c r="N25" s="19"/>
    </row>
    <row r="26" spans="1:16" ht="99" customHeight="1">
      <c r="A26" s="58"/>
      <c r="B26" s="57"/>
      <c r="C26" s="16"/>
      <c r="D26" s="16"/>
      <c r="E26" s="16"/>
      <c r="F26" s="16"/>
      <c r="G26" s="16"/>
    </row>
    <row r="27" spans="1:16">
      <c r="B27" s="15"/>
      <c r="C27" s="15"/>
      <c r="D27" s="15"/>
      <c r="E27" s="15"/>
      <c r="F27" s="15"/>
      <c r="G27" s="15"/>
      <c r="H27" s="15"/>
    </row>
    <row r="28" spans="1:16">
      <c r="B28" s="15"/>
      <c r="C28" s="15"/>
      <c r="D28" s="15"/>
      <c r="E28" s="15"/>
      <c r="F28" s="15"/>
      <c r="G28" s="15"/>
      <c r="H28" s="15"/>
    </row>
    <row r="29" spans="1:16">
      <c r="B29" s="15"/>
      <c r="C29" s="15"/>
      <c r="D29" s="15"/>
      <c r="E29" s="15"/>
      <c r="F29" s="15"/>
      <c r="G29" s="15"/>
      <c r="H29" s="15"/>
    </row>
    <row r="30" spans="1:16">
      <c r="B30" s="15"/>
      <c r="C30" s="15"/>
      <c r="D30" s="15"/>
      <c r="E30" s="15"/>
      <c r="F30" s="15"/>
      <c r="G30" s="15"/>
      <c r="H30" s="15"/>
    </row>
  </sheetData>
  <customSheetViews>
    <customSheetView guid="{F69A9CA4-F73E-455F-BD40-DBE696D86AEE}" scale="90" showPageBreaks="1" showGridLines="0" fitToPage="1" printArea="1">
      <selection activeCell="J3" sqref="J3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64" orientation="landscape" r:id="rId1"/>
    </customSheetView>
    <customSheetView guid="{B0AF179D-E46B-4539-9317-179AE02A6870}" scale="55" showPageBreaks="1" showGridLines="0" fitToPage="1" printArea="1">
      <selection activeCell="A5" sqref="A5:H5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62" orientation="landscape" r:id="rId2"/>
    </customSheetView>
    <customSheetView guid="{FC42D3D6-DD66-47B4-9EE9-B3C7C8B9BFB7}" scale="80" showGridLines="0" fitToPage="1">
      <selection activeCell="L28" sqref="L28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63" orientation="landscape" r:id="rId3"/>
    </customSheetView>
    <customSheetView guid="{F2A0F611-7625-4221-B20C-45231BAA0E3F}" scale="80" showGridLines="0" fitToPage="1" topLeftCell="A4">
      <selection activeCell="C25" sqref="C25:G25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57" orientation="landscape" r:id="rId4"/>
    </customSheetView>
    <customSheetView guid="{45CABD82-88D0-4CBA-ADEC-30CE5645A42F}" scale="60" showPageBreaks="1" showGridLines="0" fitToPage="1" printArea="1" topLeftCell="A4">
      <selection activeCell="D33" sqref="D33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55" orientation="landscape" r:id="rId5"/>
    </customSheetView>
    <customSheetView guid="{086B0705-17E4-4DD4-9B17-908CB570503C}" scale="80" showPageBreaks="1" showGridLines="0" fitToPage="1" printArea="1" topLeftCell="A17">
      <selection activeCell="C34" sqref="C34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57" orientation="landscape" r:id="rId6"/>
    </customSheetView>
    <customSheetView guid="{898D7529-B182-419D-8387-07E9DBE4AEFC}" scale="80" showGridLines="0" fitToPage="1">
      <selection activeCell="B10" sqref="B10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58" orientation="landscape" r:id="rId7"/>
    </customSheetView>
    <customSheetView guid="{B28C9AE1-A301-4306-B61A-A190CEA3BF7E}" scale="80" showGridLines="0" fitToPage="1">
      <selection activeCell="B9" sqref="B9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60" orientation="landscape" r:id="rId8"/>
    </customSheetView>
    <customSheetView guid="{CB58D065-A503-4F02-AC05-04A4FE3FDF82}" scale="80" showPageBreaks="1" showGridLines="0" fitToPage="1" printArea="1" topLeftCell="A16">
      <selection activeCell="B1" sqref="B1:C1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58" orientation="landscape" r:id="rId9"/>
    </customSheetView>
    <customSheetView guid="{F5084999-653B-4DCA-9390-805B1455ECE1}" scale="80" showPageBreaks="1" showGridLines="0" fitToPage="1" printArea="1">
      <selection activeCell="C19" sqref="C19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63" orientation="landscape" r:id="rId10"/>
    </customSheetView>
    <customSheetView guid="{96DBFA1A-5CF3-4967-9FAB-1BBEA262F1CB}" scale="60" showPageBreaks="1" showGridLines="0" fitToPage="1" printArea="1">
      <selection activeCell="AC26" sqref="AC26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63" orientation="landscape" r:id="rId11"/>
    </customSheetView>
  </customSheetViews>
  <mergeCells count="9">
    <mergeCell ref="A19:B19"/>
    <mergeCell ref="A23:B23"/>
    <mergeCell ref="A2:H2"/>
    <mergeCell ref="D3:H3"/>
    <mergeCell ref="A5:H5"/>
    <mergeCell ref="A7:A8"/>
    <mergeCell ref="B7:B8"/>
    <mergeCell ref="C7:G7"/>
    <mergeCell ref="H7:H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landscape" r:id="rId1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737FAB4BEF1044A5F7B6A3CB916EAC" ma:contentTypeVersion="0" ma:contentTypeDescription="Utwórz nowy dokument." ma:contentTypeScope="" ma:versionID="8807d0b104f3522ec81ce20e2a1850dd">
  <xsd:schema xmlns:xsd="http://www.w3.org/2001/XMLSchema" xmlns:xs="http://www.w3.org/2001/XMLSchema" xmlns:p="http://schemas.microsoft.com/office/2006/metadata/properties" xmlns:ns2="5790c09d-5b64-4959-95f9-23650bcbd207" targetNamespace="http://schemas.microsoft.com/office/2006/metadata/properties" ma:root="true" ma:fieldsID="967d39d7167160a3f34c95adddba83fb" ns2:_="">
    <xsd:import namespace="5790c09d-5b64-4959-95f9-23650bcbd20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0c09d-5b64-4959-95f9-23650bcbd20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rtość identyfikatora dokumentu" ma:description="Wartość identyfikatora dokumentu przypisanego do tego elementu." ma:internalName="_dlc_DocId" ma:readOnly="true">
      <xsd:simpleType>
        <xsd:restriction base="dms:Text"/>
      </xsd:simpleType>
    </xsd:element>
    <xsd:element name="_dlc_DocIdUrl" ma:index="9" nillable="true" ma:displayName="Identyfikator dokumentu" ma:description="Łącze stałe do teg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entyfikator trwały" ma:description="Zachowaj identyfikator podczas dodawania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790c09d-5b64-4959-95f9-23650bcbd207">4M5JP5TFURRC-623-7</_dlc_DocId>
    <_dlc_DocIdUrl xmlns="5790c09d-5b64-4959-95f9-23650bcbd207">
      <Url>http://e-plk.plk-sa.pl/IKF/_layouts/15/DocIdRedir.aspx?ID=4M5JP5TFURRC-623-7</Url>
      <Description>4M5JP5TFURRC-623-7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A3EE721-025F-450B-9FD8-01E2759175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0c09d-5b64-4959-95f9-23650bcbd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8BA2A8-E165-4B2F-9554-D0AD2D11EFC0}">
  <ds:schemaRefs>
    <ds:schemaRef ds:uri="http://purl.org/dc/elements/1.1/"/>
    <ds:schemaRef ds:uri="http://schemas.microsoft.com/office/2006/metadata/properties"/>
    <ds:schemaRef ds:uri="5790c09d-5b64-4959-95f9-23650bcbd207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F6478EA-F613-43EF-B029-FAF261C5BE7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DBFE913-AB67-4053-A7F4-9B2044FD72C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6 - Plan Kosztów</vt:lpstr>
      <vt:lpstr>'załącznik nr 6 - Plan Kosztów'!Obszar_wydruku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Sikora Ryszard</dc:creator>
  <cp:lastModifiedBy>Solski Jan</cp:lastModifiedBy>
  <cp:lastPrinted>2019-06-26T12:17:35Z</cp:lastPrinted>
  <dcterms:created xsi:type="dcterms:W3CDTF">2016-10-11T07:20:41Z</dcterms:created>
  <dcterms:modified xsi:type="dcterms:W3CDTF">2021-01-27T14:27:02Z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0x0101007F737FAB4BEF1044A5F7B6A3CB916EAC</vt:lpwstr>
  </property>
  <property fmtid="{D5CDD505-2E9C-101B-9397-08002B2CF9AE}" pid="3" name="_dlc_DocIdItemGuid">
    <vt:lpwstr>ab81056d-1e53-4a60-98df-0b450a97ecef</vt:lpwstr>
  </property>
</Properties>
</file>