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_ 2023" sheetId="78" r:id="rId14"/>
    <sheet name="Eksport_I-XI_ 2023" sheetId="77" r:id="rId15"/>
    <sheet name="Import_I-X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fileRecoveryPr repairLoad="1"/>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F8" i="78" l="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S597" i="36"/>
  <c r="M597" i="36"/>
  <c r="H597" i="36"/>
  <c r="W596" i="36"/>
  <c r="S596" i="36"/>
  <c r="M596" i="36"/>
  <c r="K596" i="36"/>
  <c r="C596" i="36"/>
  <c r="W595" i="36"/>
  <c r="S595" i="36"/>
  <c r="P595" i="36"/>
  <c r="M595" i="36"/>
  <c r="L595" i="36"/>
  <c r="J595" i="36"/>
  <c r="C595" i="36"/>
  <c r="S594" i="36"/>
  <c r="P594" i="36"/>
  <c r="K594" i="36"/>
  <c r="J594" i="36"/>
  <c r="F594" i="36"/>
  <c r="W593" i="36"/>
  <c r="S593" i="36"/>
  <c r="P593" i="36"/>
  <c r="J593" i="36"/>
  <c r="I593" i="36"/>
  <c r="H593" i="36"/>
  <c r="G593" i="36"/>
  <c r="W592" i="36"/>
  <c r="S592" i="36"/>
  <c r="M592" i="36"/>
  <c r="G592" i="36"/>
  <c r="C592" i="36"/>
  <c r="S591" i="36"/>
  <c r="P591" i="36"/>
  <c r="F591" i="36"/>
  <c r="Z403" i="36"/>
  <c r="Z597" i="36" s="1"/>
  <c r="W403" i="36"/>
  <c r="W597" i="36" s="1"/>
  <c r="V403" i="36"/>
  <c r="V597" i="36" s="1"/>
  <c r="S403" i="36"/>
  <c r="R403" i="36"/>
  <c r="R597" i="36" s="1"/>
  <c r="Q403" i="36"/>
  <c r="Q597" i="36" s="1"/>
  <c r="P403" i="36"/>
  <c r="P597" i="36" s="1"/>
  <c r="M403" i="36"/>
  <c r="L403" i="36"/>
  <c r="L597" i="36" s="1"/>
  <c r="K403" i="36"/>
  <c r="K597" i="36" s="1"/>
  <c r="J403" i="36"/>
  <c r="J597" i="36" s="1"/>
  <c r="I403" i="36"/>
  <c r="I597" i="36" s="1"/>
  <c r="H403" i="36"/>
  <c r="G403" i="36"/>
  <c r="G597" i="36" s="1"/>
  <c r="F403" i="36"/>
  <c r="F597" i="36" s="1"/>
  <c r="E403" i="36"/>
  <c r="E597" i="36" s="1"/>
  <c r="D403" i="36"/>
  <c r="D597" i="36" s="1"/>
  <c r="C403" i="36"/>
  <c r="C597" i="36" s="1"/>
  <c r="B403" i="36"/>
  <c r="B597" i="36" s="1"/>
  <c r="Z402" i="36"/>
  <c r="Z596" i="36" s="1"/>
  <c r="W402" i="36"/>
  <c r="V402" i="36"/>
  <c r="V596" i="36" s="1"/>
  <c r="S402" i="36"/>
  <c r="R402" i="36"/>
  <c r="R596" i="36" s="1"/>
  <c r="Q402" i="36"/>
  <c r="Q596" i="36" s="1"/>
  <c r="P402" i="36"/>
  <c r="P596" i="36" s="1"/>
  <c r="M402" i="36"/>
  <c r="L402" i="36"/>
  <c r="L596" i="36" s="1"/>
  <c r="K402" i="36"/>
  <c r="J402" i="36"/>
  <c r="J596" i="36" s="1"/>
  <c r="I402" i="36"/>
  <c r="I596" i="36" s="1"/>
  <c r="H402" i="36"/>
  <c r="H596" i="36" s="1"/>
  <c r="G402" i="36"/>
  <c r="G596" i="36" s="1"/>
  <c r="F402" i="36"/>
  <c r="F596" i="36" s="1"/>
  <c r="E402" i="36"/>
  <c r="E596" i="36" s="1"/>
  <c r="D402" i="36"/>
  <c r="D596" i="36" s="1"/>
  <c r="C402" i="36"/>
  <c r="B402" i="36"/>
  <c r="B596" i="36" s="1"/>
  <c r="Z401" i="36"/>
  <c r="Z595" i="36" s="1"/>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Z594" i="36" s="1"/>
  <c r="W400" i="36"/>
  <c r="W594" i="36" s="1"/>
  <c r="V400" i="36"/>
  <c r="V594" i="36" s="1"/>
  <c r="S400" i="36"/>
  <c r="R400" i="36"/>
  <c r="R594" i="36" s="1"/>
  <c r="Q400" i="36"/>
  <c r="Q594" i="36" s="1"/>
  <c r="P400" i="36"/>
  <c r="M400" i="36"/>
  <c r="M594" i="36" s="1"/>
  <c r="L400" i="36"/>
  <c r="L594" i="36" s="1"/>
  <c r="K400" i="36"/>
  <c r="J400" i="36"/>
  <c r="I400" i="36"/>
  <c r="I594" i="36" s="1"/>
  <c r="H400" i="36"/>
  <c r="H594" i="36" s="1"/>
  <c r="G400" i="36"/>
  <c r="G594" i="36" s="1"/>
  <c r="F400" i="36"/>
  <c r="E400" i="36"/>
  <c r="E594" i="36" s="1"/>
  <c r="D400" i="36"/>
  <c r="D594" i="36" s="1"/>
  <c r="C400" i="36"/>
  <c r="C594" i="36" s="1"/>
  <c r="B400" i="36"/>
  <c r="B594" i="36" s="1"/>
  <c r="Z399" i="36"/>
  <c r="Z593" i="36" s="1"/>
  <c r="W399" i="36"/>
  <c r="V399" i="36"/>
  <c r="V593" i="36" s="1"/>
  <c r="S399" i="36"/>
  <c r="R399" i="36"/>
  <c r="R593" i="36" s="1"/>
  <c r="Q399" i="36"/>
  <c r="Q593" i="36" s="1"/>
  <c r="P399" i="36"/>
  <c r="M399" i="36"/>
  <c r="M593" i="36" s="1"/>
  <c r="L399" i="36"/>
  <c r="L593" i="36" s="1"/>
  <c r="K399" i="36"/>
  <c r="K593" i="36" s="1"/>
  <c r="J399" i="36"/>
  <c r="I399" i="36"/>
  <c r="H399" i="36"/>
  <c r="G399" i="36"/>
  <c r="F399" i="36"/>
  <c r="F593" i="36" s="1"/>
  <c r="E399" i="36"/>
  <c r="E593" i="36" s="1"/>
  <c r="D399" i="36"/>
  <c r="D593" i="36" s="1"/>
  <c r="C399" i="36"/>
  <c r="C593" i="36" s="1"/>
  <c r="B399" i="36"/>
  <c r="B593" i="36" s="1"/>
  <c r="Z398" i="36"/>
  <c r="Z592" i="36" s="1"/>
  <c r="W398" i="36"/>
  <c r="V398" i="36"/>
  <c r="V592" i="36" s="1"/>
  <c r="S398" i="36"/>
  <c r="R398" i="36"/>
  <c r="R592" i="36" s="1"/>
  <c r="Q398" i="36"/>
  <c r="Q592" i="36" s="1"/>
  <c r="P398" i="36"/>
  <c r="P592" i="36" s="1"/>
  <c r="M398" i="36"/>
  <c r="L398" i="36"/>
  <c r="L592" i="36" s="1"/>
  <c r="K398" i="36"/>
  <c r="K592" i="36" s="1"/>
  <c r="J398" i="36"/>
  <c r="J592" i="36" s="1"/>
  <c r="I398" i="36"/>
  <c r="I592" i="36" s="1"/>
  <c r="H398" i="36"/>
  <c r="H592" i="36" s="1"/>
  <c r="G398" i="36"/>
  <c r="F398" i="36"/>
  <c r="F592" i="36" s="1"/>
  <c r="E398" i="36"/>
  <c r="E592" i="36" s="1"/>
  <c r="D398" i="36"/>
  <c r="D592" i="36" s="1"/>
  <c r="C398" i="36"/>
  <c r="B398" i="36"/>
  <c r="B592" i="36" s="1"/>
  <c r="Z397" i="36"/>
  <c r="Z591" i="36" s="1"/>
  <c r="W397" i="36"/>
  <c r="W591" i="36" s="1"/>
  <c r="V397" i="36"/>
  <c r="V591" i="36" s="1"/>
  <c r="S397" i="36"/>
  <c r="R397" i="36"/>
  <c r="R591" i="36" s="1"/>
  <c r="Q397" i="36"/>
  <c r="Q591" i="36" s="1"/>
  <c r="P397" i="36"/>
  <c r="M397" i="36"/>
  <c r="M591" i="36" s="1"/>
  <c r="L397" i="36"/>
  <c r="L591" i="36" s="1"/>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<sst xmlns="http://schemas.openxmlformats.org/spreadsheetml/2006/main" count="7510" uniqueCount="543">
  <si>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</si>
  <si>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</si>
  <si>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</si>
  <si>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</si>
  <si>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</si>
  <si>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</si>
  <si>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</si>
  <si>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</si>
  <si>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</si>
  <si>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</si>
  <si>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</si>
  <si>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</si>
  <si>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</si>
  <si>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</si>
  <si>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</si>
  <si>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</si>
  <si>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</si>
  <si>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</si>
  <si>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</si>
  <si>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</si>
  <si>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</si>
  <si>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</si>
  <si>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</si>
  <si>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</si>
  <si>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</si>
  <si>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</si>
  <si>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</si>
  <si>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</si>
  <si>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</si>
  <si>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</si>
  <si>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</si>
  <si>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</si>
  <si>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</si>
  <si>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</si>
  <si>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</si>
  <si>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</si>
  <si>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</si>
  <si>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</si>
  <si>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</si>
  <si>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</si>
  <si>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</si>
  <si>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</si>
  <si>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</si>
  <si>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</si>
  <si>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</si>
  <si>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</si>
  <si>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</si>
  <si>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</si>
  <si>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</si>
  <si>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</si>
  <si>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</si>
  <si>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</si>
  <si>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</si>
  <si>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</si>
  <si>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</si>
  <si>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</si>
  <si>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</si>
  <si>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</si>
  <si>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</si>
  <si>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</si>
  <si>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</si>
  <si>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</si>
  <si>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</si>
  <si>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</si>
  <si>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</si>
  <si>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</si>
  <si>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</si>
  <si>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</si>
  <si>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</si>
  <si>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</si>
  <si>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</si>
  <si>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</si>
  <si>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</si>
  <si>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</si>
  <si>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</si>
  <si>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</si>
  <si>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</si>
  <si>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</si>
  <si>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</si>
  <si>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</si>
  <si>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</si>
  <si>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</si>
  <si>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</si>
  <si>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</si>
  <si>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</si>
  <si>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</si>
  <si>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</si>
  <si>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</si>
  <si>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</si>
  <si>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</si>
  <si>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</si>
  <si>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</si>
  <si>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</si>
  <si>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</si>
  <si>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</si>
  <si>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</si>
  <si>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</si>
  <si>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</si>
  <si>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</si>
  <si>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</si>
  <si>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</si>
  <si>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</si>
  <si>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</si>
  <si>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</si>
  <si>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</si>
  <si>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</si>
  <si>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</si>
  <si>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</si>
  <si>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</si>
  <si>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</si>
  <si>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</si>
  <si>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</si>
  <si>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</si>
  <si>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</si>
  <si>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</si>
  <si>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</si>
  <si>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</si>
  <si>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</si>
  <si>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</si>
  <si>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</si>
  <si>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</si>
  <si>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</si>
  <si>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</si>
  <si>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</si>
  <si>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</si>
  <si>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</si>
  <si>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</si>
  <si>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</si>
  <si>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</si>
  <si>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</si>
  <si>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</si>
  <si>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</si>
  <si>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</si>
  <si>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</si>
  <si>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</si>
  <si>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</si>
  <si>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</si>
  <si>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</si>
  <si>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</si>
  <si>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</si>
  <si>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</si>
  <si>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</si>
  <si>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</si>
  <si>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</si>
  <si>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</si>
  <si>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</si>
  <si>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</si>
  <si>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</si>
  <si>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</si>
  <si>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</si>
  <si>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</si>
  <si>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</si>
  <si>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</si>
  <si>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</si>
  <si>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</si>
  <si>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</si>
  <si>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</si>
  <si>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</si>
  <si>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</si>
  <si>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</si>
  <si>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</si>
  <si>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</si>
  <si>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</si>
  <si>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</si>
  <si>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</si>
  <si>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</si>
  <si>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</si>
  <si>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</si>
  <si>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</si>
  <si>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</si>
  <si>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</si>
  <si>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</si>
  <si>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</si>
  <si>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</si>
  <si>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</si>
  <si>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</si>
  <si>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</si>
  <si>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</si>
  <si>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</si>
  <si>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</si>
  <si>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</si>
  <si>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</si>
  <si>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</si>
  <si>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</si>
  <si>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</si>
  <si>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</si>
  <si>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</si>
  <si>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</si>
  <si>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</si>
  <si>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</si>
  <si>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</si>
  <si>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</si>
  <si>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</si>
  <si>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</si>
  <si>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</si>
  <si>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</si>
  <si>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</si>
  <si>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</si>
  <si>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</si>
  <si>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</si>
  <si>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</si>
  <si>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</si>
  <si>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</si>
  <si>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</si>
  <si>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</si>
  <si>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</si>
  <si>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</si>
  <si>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</si>
  <si>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</si>
  <si>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</si>
  <si>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</si>
  <si>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</si>
  <si>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</si>
  <si>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</si>
  <si>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</si>
  <si>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</si>
  <si>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</si>
  <si>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</si>
  <si>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</si>
  <si>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</si>
  <si>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</si>
  <si>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</si>
  <si>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</si>
  <si>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</si>
  <si>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</si>
  <si>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</si>
  <si>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</si>
  <si>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</si>
  <si>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</si>
  <si>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</si>
  <si>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</si>
  <si>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</si>
  <si>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</si>
  <si>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</si>
  <si>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</si>
  <si>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</si>
  <si>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</si>
  <si>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</si>
  <si>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</si>
  <si>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</si>
  <si>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</si>
  <si>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</si>
  <si>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</si>
  <si>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</si>
  <si>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</si>
  <si>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</si>
  <si>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</si>
  <si>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</si>
  <si>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</si>
  <si>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</si>
  <si>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</si>
  <si>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</si>
  <si>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</si>
  <si>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</si>
  <si>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</si>
  <si>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</si>
  <si>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</si>
  <si>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</si>
  <si>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</si>
  <si>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</si>
  <si>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</si>
  <si>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</si>
  <si>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</si>
  <si>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</si>
  <si>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</si>
  <si>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</si>
  <si>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</si>
  <si>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</si>
  <si>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</si>
  <si>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</si>
  <si>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</si>
  <si>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</si>
  <si>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</si>
  <si>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</si>
  <si>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</si>
  <si>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</si>
  <si>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</si>
  <si>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</si>
  <si>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</si>
  <si>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</si>
  <si>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</si>
  <si>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</si>
  <si>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</si>
  <si>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</si>
  <si>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</si>
  <si>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</si>
  <si>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</si>
  <si>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</si>
  <si>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</si>
  <si>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</si>
  <si>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</si>
  <si>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</si>
  <si>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</si>
  <si>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</si>
  <si>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</si>
  <si>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</si>
  <si>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</si>
  <si>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</si>
  <si>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</si>
  <si>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</si>
  <si>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</si>
  <si>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</si>
  <si>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</si>
  <si>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</si>
  <si>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</si>
  <si>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</si>
  <si>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</si>
  <si>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</si>
  <si>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</si>
  <si>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</si>
  <si>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</si>
  <si>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</si>
  <si>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</si>
  <si>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</si>
  <si>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</si>
  <si>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</si>
  <si>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</si>
  <si>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</si>
  <si>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</si>
  <si>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</si>
  <si>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</si>
  <si>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</si>
  <si>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</si>
  <si>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</si>
  <si>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</si>
  <si>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</si>
  <si>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</si>
  <si>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</si>
  <si>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</si>
  <si>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</si>
  <si>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</si>
  <si>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</si>
  <si>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</si>
  <si>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</si>
  <si>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</si>
  <si>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</si>
  <si>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</si>
  <si>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</si>
  <si>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</si>
  <si>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</si>
  <si>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</si>
  <si>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</si>
  <si>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</si>
  <si>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</si>
  <si>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</si>
  <si>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</si>
  <si>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</si>
  <si>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</si>
  <si>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</si>
  <si>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</si>
  <si>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</si>
  <si>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</si>
  <si>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</si>
  <si>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</si>
  <si>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</si>
  <si>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</si>
  <si>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</si>
  <si>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</si>
  <si>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</si>
  <si>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</si>
  <si>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</si>
  <si>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</si>
  <si>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</si>
  <si>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</si>
  <si>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</si>
  <si>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</si>
  <si>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</si>
  <si>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</si>
  <si>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</si>
  <si>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</si>
  <si>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</si>
  <si>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</si>
  <si>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</si>
  <si>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</si>
  <si>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</si>
  <si>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</si>
  <si>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</si>
  <si>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</si>
  <si>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</si>
  <si>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</si>
  <si>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</si>
  <si>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</si>
  <si>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</si>
  <si>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</si>
  <si>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</si>
  <si>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</si>
  <si>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</si>
  <si>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</si>
  <si>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</si>
  <si>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</si>
  <si>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</si>
  <si>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</si>
  <si>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</si>
  <si>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</si>
  <si>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</si>
  <si>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</si>
  <si>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</si>
  <si>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</si>
  <si>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</si>
  <si>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</si>
  <si>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</si>
  <si>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</si>
  <si>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</si>
  <si>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</si>
  <si>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</si>
  <si>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</si>
  <si>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</si>
  <si>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</si>
  <si>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</si>
  <si>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</si>
  <si>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</si>
  <si>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</si>
  <si>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</si>
  <si>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</si>
  <si>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</si>
  <si>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</si>
  <si>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</si>
  <si>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</si>
  <si>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</si>
  <si>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</si>
  <si>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</si>
  <si>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</si>
  <si>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</si>
  <si>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</si>
  <si>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</si>
  <si>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</si>
  <si>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</si>
  <si>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</si>
  <si>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</si>
  <si>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</si>
  <si>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</si>
  <si>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</si>
  <si>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</si>
  <si>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</si>
  <si>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</si>
  <si>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</si>
  <si>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</si>
  <si>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</si>
  <si>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</si>
  <si>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</si>
  <si>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</si>
  <si>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</si>
  <si>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</si>
  <si>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</si>
  <si>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</si>
  <si>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</si>
  <si>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</si>
  <si>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</si>
  <si>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</si>
  <si>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</si>
  <si>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</si>
  <si>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</si>
  <si>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</si>
  <si>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</si>
  <si>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</si>
  <si>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</si>
  <si>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</si>
  <si>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</si>
  <si>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</si>
  <si>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</si>
  <si>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</si>
  <si>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</si>
  <si>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</si>
  <si>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</si>
  <si>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</si>
  <si>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</si>
  <si>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</si>
  <si>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</si>
  <si>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</si>
  <si>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</si>
  <si>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</si>
  <si>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</si>
  <si>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</si>
  <si>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</si>
  <si>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</si>
  <si>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</si>
  <si>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</si>
  <si>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</si>
  <si>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</si>
  <si>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</si>
  <si>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</si>
  <si>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</si>
  <si>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</si>
  <si>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</si>
  <si>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</si>
  <si>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</si>
  <si>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</si>
  <si>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</si>
  <si>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</si>
  <si>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</si>
  <si>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</si>
  <si>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</si>
  <si>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</si>
  <si>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</si>
  <si>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</si>
  <si>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</si>
  <si>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</si>
  <si>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</si>
  <si>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</si>
  <si>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</si>
  <si>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</si>
  <si>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</si>
  <si>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</si>
  <si>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</si>
  <si>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</si>
  <si>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</si>
  <si>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</si>
  <si>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</si>
  <si>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</si>
  <si>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</si>
  <si>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</si>
  <si>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</si>
  <si>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</si>
  <si>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</si>
  <si>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</si>
  <si>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</si>
  <si>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</si>
  <si>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</si>
  <si>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</si>
  <si>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05.01.2023</t>
  </si>
  <si>
    <t>Prices not received : EL, IT, HU, NL, PL</t>
  </si>
  <si>
    <t>Week 52</t>
  </si>
  <si>
    <t>07.01.2024</t>
  </si>
  <si>
    <t>NR 02/2024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</si>
  <si>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</si>
  <si>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t>OKRES: I-XI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</si>
  <si>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2023 r. (dane wstępne) </t>
    </r>
    <r>
      <rPr>
        <b/>
        <sz val="11"/>
        <rFont val="Calibri"/>
        <family val="2"/>
        <charset val="238"/>
        <scheme val="minor"/>
      </rPr>
      <t xml:space="preserve">w porównaniu do I - XI 2022 r. </t>
    </r>
    <r>
      <rPr>
        <i/>
        <sz val="11"/>
        <rFont val="Calibri"/>
        <family val="2"/>
        <charset val="238"/>
        <scheme val="minor"/>
      </rPr>
      <t>(wg wstępnych danych Min. Finansów).</t>
    </r>
  </si>
  <si>
    <t>I-XI 2023 r. (wstępne)</t>
  </si>
  <si>
    <t>I-XI 2022 r.</t>
  </si>
  <si>
    <t>zm. w stos. do  I-XI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</si>
  <si>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</si>
  <si>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2023 r. (dane wstępne)  </t>
    </r>
    <r>
      <rPr>
        <b/>
        <sz val="11"/>
        <rFont val="Calibri"/>
        <family val="2"/>
        <charset val="238"/>
        <scheme val="minor"/>
      </rPr>
      <t>w porównaniu do I-XI 2022 r.  (</t>
    </r>
    <r>
      <rPr>
        <i/>
        <sz val="11"/>
        <rFont val="Calibri"/>
        <family val="2"/>
        <charset val="238"/>
        <scheme val="minor"/>
      </rPr>
      <t>wg wstępnych danych Min. Finansów</t>
    </r>
    <r>
      <rPr>
        <b/>
        <sz val="11"/>
        <rFont val="Calibri"/>
        <family val="2"/>
        <charset val="238"/>
        <scheme val="minor"/>
      </rPr>
      <t>).</t>
    </r>
  </si>
  <si>
    <t>I-XI  2023 r. (wstępne)</t>
  </si>
  <si>
    <t>zm. w stos. do I-XI 2022 r. (%)</t>
  </si>
  <si>
    <t>14.01.2024</t>
  </si>
  <si>
    <r>
      <t>Tablica 5. Ceny sprzedaży netto (bez VAT) ćwierci wołowych (zagranica):</t>
    </r>
    <r>
      <rPr>
        <b/>
        <sz val="12"/>
        <color rgb="FF0000FF"/>
        <rFont val="Calibri"/>
        <family val="2"/>
        <charset val="238"/>
        <scheme val="minor"/>
      </rPr>
      <t xml:space="preserve"> 08 - 14.01.2024r.</t>
    </r>
  </si>
  <si>
    <r>
      <t>Tablica 6. Średnie ceny sprzedaży netto (bez VAT) elementów mięsa wołowego (kraj) wg makroregionów:</t>
    </r>
    <r>
      <rPr>
        <b/>
        <sz val="14"/>
        <color rgb="FF0000FF"/>
        <rFont val="Calibri"/>
        <family val="2"/>
        <charset val="238"/>
        <scheme val="minor"/>
      </rPr>
      <t xml:space="preserve"> 08 - 14.01.2024 r.</t>
    </r>
  </si>
  <si>
    <r>
      <t xml:space="preserve">Tablica 7. Średnie ceny sprzedaży netto (bez VAT) elementów mięsa wołowego (zagranica): </t>
    </r>
    <r>
      <rPr>
        <b/>
        <sz val="12"/>
        <color rgb="FF0000FF"/>
        <rFont val="Calibri"/>
        <family val="2"/>
        <charset val="238"/>
        <scheme val="minor"/>
      </rPr>
      <t>08 - 14.01.2024 r.</t>
    </r>
  </si>
  <si>
    <t>08.01.2024 - 14.01.2024</t>
  </si>
  <si>
    <t>18 stycznia 2024r.</t>
  </si>
  <si>
    <t>08 - 14.01.2024 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</si>
  <si>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- 14 694 sztuk.</t>
    </r>
  </si>
  <si>
    <r>
      <t>Tablica 9. Średnie ceny zakupu mięsa wołowego płacone przez podmioty handlu detalicznego w okresie:</t>
    </r>
    <r>
      <rPr>
        <b/>
        <sz val="16"/>
        <color rgb="FF0000FF"/>
        <rFont val="Calibri"/>
        <family val="2"/>
        <charset val="238"/>
        <scheme val="minor"/>
      </rPr>
      <t xml:space="preserve"> 08 -14.01.2024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</si>
</sst>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4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75" fillId="0" borderId="5" xfId="0" applyFont="1" applyBorder="1" applyAlignment="1">
      <alignment horizont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41" fillId="62" borderId="0" xfId="96" applyFont="1" applyFill="1" applyAlignment="1">
      <alignment horizontal="center" vertical="center"/>
    </xf>
    <xf numFmtId="165" fontId="207" fillId="63" borderId="4" xfId="0" applyNumberFormat="1" applyFont="1" applyFill="1" applyBorder="1"/>
    <xf numFmtId="3" fontId="184" fillId="0" borderId="10" xfId="0" quotePrefix="1" applyNumberFormat="1" applyFont="1" applyBorder="1" applyAlignment="1">
      <alignment horizontal="right"/>
    </xf>
    <xf numFmtId="3" fontId="184" fillId="0" borderId="37" xfId="0" quotePrefix="1" applyNumberFormat="1" applyFont="1" applyBorder="1" applyAlignment="1">
      <alignment horizontal="right"/>
    </xf>
    <xf numFmtId="165" fontId="207" fillId="63" borderId="9" xfId="0" applyNumberFormat="1" applyFont="1" applyFill="1" applyBorder="1"/>
    <xf numFmtId="3" fontId="184" fillId="0" borderId="20" xfId="0" quotePrefix="1" applyNumberFormat="1" applyFont="1" applyBorder="1" applyAlignment="1">
      <alignment horizontal="right"/>
    </xf>
    <xf numFmtId="3" fontId="184" fillId="0" borderId="29" xfId="0" quotePrefix="1" applyNumberFormat="1" applyFont="1" applyBorder="1" applyAlignment="1">
      <alignment horizontal="right"/>
    </xf>
    <xf numFmtId="165" fontId="207" fillId="63" borderId="58" xfId="0" applyNumberFormat="1" applyFont="1" applyFill="1" applyBorder="1"/>
    <xf numFmtId="3" fontId="184" fillId="0" borderId="10" xfId="0" applyNumberFormat="1" applyFont="1" applyBorder="1"/>
    <xf numFmtId="3" fontId="184" fillId="0" borderId="37" xfId="0" applyNumberFormat="1" applyFont="1" applyBorder="1"/>
    <xf numFmtId="165" fontId="207" fillId="63" borderId="42" xfId="0" applyNumberFormat="1" applyFont="1" applyFill="1" applyBorder="1"/>
    <xf numFmtId="3" fontId="184" fillId="0" borderId="5" xfId="0" quotePrefix="1" applyNumberFormat="1" applyFont="1" applyBorder="1" applyAlignment="1">
      <alignment horizontal="right"/>
    </xf>
    <xf numFmtId="3" fontId="184" fillId="0" borderId="45" xfId="0" quotePrefix="1" applyNumberFormat="1" applyFont="1" applyBorder="1" applyAlignment="1">
      <alignment horizontal="right"/>
    </xf>
    <xf numFmtId="3" fontId="184" fillId="0" borderId="26" xfId="0" applyNumberFormat="1" applyFont="1" applyBorder="1"/>
    <xf numFmtId="3" fontId="184" fillId="0" borderId="39" xfId="0" applyNumberFormat="1" applyFont="1" applyBorder="1"/>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193" fillId="59" borderId="16" xfId="0" applyFont="1" applyFill="1" applyBorder="1"/>
    <xf numFmtId="3" fontId="194" fillId="59" borderId="16" xfId="0" applyNumberFormat="1" applyFont="1" applyFill="1" applyBorder="1"/>
    <xf numFmtId="3" fontId="194" fillId="59" borderId="27" xfId="0" applyNumberFormat="1" applyFont="1" applyFill="1" applyBorder="1"/>
    <xf numFmtId="0" fontId="175" fillId="0" borderId="0" xfId="51" applyFont="1" applyBorder="1" applyAlignment="1">
      <alignment vertical="center"/>
    </xf>
    <xf numFmtId="14" fontId="193"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207" fillId="63" borderId="9" xfId="0" quotePrefix="1" applyNumberFormat="1" applyFont="1" applyFill="1" applyBorder="1" applyAlignment="1">
      <alignment horizontal="right"/>
    </xf>
    <xf numFmtId="165" fontId="207" fillId="63" borderId="58" xfId="0" quotePrefix="1" applyNumberFormat="1" applyFont="1" applyFill="1" applyBorder="1" applyAlignment="1">
      <alignment horizontal="right"/>
    </xf>
    <xf numFmtId="0" fontId="245" fillId="0" borderId="0" xfId="0" applyFont="1" applyAlignment="1">
      <alignment vertical="center"/>
    </xf>
    <xf numFmtId="0" fontId="0" fillId="0" borderId="0" xfId="0" applyAlignment="1">
      <alignment vertical="center"/>
    </xf>
    <xf numFmtId="0" fontId="246" fillId="0" borderId="0" xfId="0" applyFont="1" applyAlignment="1">
      <alignment vertical="center"/>
    </xf>
    <xf numFmtId="0" fontId="247" fillId="0" borderId="0" xfId="0" applyFont="1" applyAlignment="1">
      <alignment vertical="center"/>
    </xf>
    <xf numFmtId="0" fontId="248" fillId="0" borderId="0" xfId="0" quotePrefix="1" applyFont="1" applyAlignment="1">
      <alignment vertical="center"/>
    </xf>
    <xf numFmtId="0" fontId="249" fillId="0" borderId="2" xfId="0" applyFont="1" applyBorder="1" applyAlignment="1">
      <alignment horizontal="centerContinuous"/>
    </xf>
    <xf numFmtId="0" fontId="250" fillId="0" borderId="3" xfId="0" applyFont="1" applyBorder="1" applyAlignment="1">
      <alignment horizontal="centerContinuous"/>
    </xf>
    <xf numFmtId="0" fontId="250" fillId="0" borderId="4" xfId="0" applyFont="1" applyBorder="1" applyAlignment="1">
      <alignment horizontal="centerContinuous"/>
    </xf>
    <xf numFmtId="0" fontId="251" fillId="0" borderId="5" xfId="0" applyFont="1" applyBorder="1" applyAlignment="1">
      <alignment horizontal="center" vertical="center" wrapText="1"/>
    </xf>
    <xf numFmtId="0" fontId="251" fillId="0" borderId="6" xfId="0" applyFont="1" applyBorder="1" applyAlignment="1">
      <alignment horizontal="center" vertical="center" wrapText="1"/>
    </xf>
    <xf numFmtId="0" fontId="251" fillId="0" borderId="1" xfId="0" applyFont="1" applyBorder="1" applyAlignment="1">
      <alignment horizontal="centerContinuous" vertical="center"/>
    </xf>
    <xf numFmtId="0" fontId="251" fillId="0" borderId="7" xfId="0" applyFont="1" applyFill="1" applyBorder="1" applyAlignment="1">
      <alignment horizontal="centerContinuous" vertical="center" wrapText="1"/>
    </xf>
    <xf numFmtId="0" fontId="251" fillId="0" borderId="8" xfId="0" applyFont="1" applyFill="1" applyBorder="1" applyAlignment="1">
      <alignment horizontal="centerContinuous" vertical="center"/>
    </xf>
    <xf numFmtId="0" fontId="251" fillId="0" borderId="8" xfId="0" applyFont="1" applyFill="1" applyBorder="1" applyAlignment="1">
      <alignment horizontal="centerContinuous" vertical="center" wrapText="1"/>
    </xf>
    <xf numFmtId="0" fontId="251" fillId="0" borderId="9" xfId="0" applyFont="1" applyFill="1" applyBorder="1" applyAlignment="1">
      <alignment horizontal="centerContinuous" vertical="center" wrapText="1"/>
    </xf>
    <xf numFmtId="0" fontId="252" fillId="0" borderId="10" xfId="0" applyFont="1" applyBorder="1" applyAlignment="1">
      <alignment horizontal="center" vertical="center" wrapText="1"/>
    </xf>
    <xf numFmtId="0" fontId="252" fillId="0" borderId="11" xfId="0" applyFont="1" applyBorder="1" applyAlignment="1">
      <alignment horizontal="center" vertical="center" wrapText="1"/>
    </xf>
    <xf numFmtId="0" fontId="251" fillId="0" borderId="12" xfId="0" applyFont="1" applyBorder="1" applyAlignment="1">
      <alignment horizontal="centerContinuous" vertical="center"/>
    </xf>
    <xf numFmtId="0" fontId="251" fillId="2" borderId="52" xfId="0" applyFont="1" applyFill="1" applyBorder="1" applyAlignment="1">
      <alignment horizontal="centerContinuous" vertical="center"/>
    </xf>
    <xf numFmtId="0" fontId="251" fillId="2" borderId="12" xfId="0" applyFont="1" applyFill="1" applyBorder="1" applyAlignment="1">
      <alignment horizontal="centerContinuous" vertical="center"/>
    </xf>
    <xf numFmtId="0" fontId="251" fillId="0" borderId="0" xfId="0" applyFont="1" applyFill="1" applyBorder="1" applyAlignment="1">
      <alignment horizontal="center" vertical="center" wrapText="1"/>
    </xf>
    <xf numFmtId="0" fontId="251" fillId="0" borderId="52" xfId="0" applyFont="1" applyFill="1" applyBorder="1" applyAlignment="1">
      <alignment horizontal="centerContinuous" vertical="center"/>
    </xf>
    <xf numFmtId="0" fontId="251" fillId="0" borderId="54" xfId="0" applyFont="1" applyFill="1" applyBorder="1" applyAlignment="1">
      <alignment horizontal="centerContinuous" vertical="center" wrapText="1"/>
    </xf>
    <xf numFmtId="0" fontId="251" fillId="0" borderId="13" xfId="0" applyFont="1" applyFill="1" applyBorder="1" applyAlignment="1">
      <alignment horizontal="centerContinuous" vertical="center" wrapText="1"/>
    </xf>
    <xf numFmtId="0" fontId="252" fillId="0" borderId="14" xfId="0" applyFont="1" applyBorder="1" applyAlignment="1">
      <alignment horizontal="center" vertical="center"/>
    </xf>
    <xf numFmtId="0" fontId="252" fillId="0" borderId="15" xfId="0" applyFont="1" applyBorder="1" applyAlignment="1">
      <alignment horizontal="center" vertical="center"/>
    </xf>
    <xf numFmtId="14" fontId="251" fillId="0" borderId="46" xfId="0" applyNumberFormat="1" applyFont="1" applyBorder="1" applyAlignment="1">
      <alignment horizontal="center" vertical="center" wrapText="1"/>
    </xf>
    <xf numFmtId="14" fontId="251" fillId="0" borderId="47" xfId="0" applyNumberFormat="1" applyFont="1" applyBorder="1" applyAlignment="1">
      <alignment horizontal="center" vertical="center" wrapText="1"/>
    </xf>
    <xf numFmtId="14" fontId="251" fillId="2" borderId="51" xfId="0" applyNumberFormat="1" applyFont="1" applyFill="1" applyBorder="1" applyAlignment="1">
      <alignment horizontal="center" vertical="center" wrapText="1"/>
    </xf>
    <xf numFmtId="14" fontId="251" fillId="2" borderId="21" xfId="0" applyNumberFormat="1" applyFont="1" applyFill="1" applyBorder="1" applyAlignment="1">
      <alignment horizontal="center" vertical="center" wrapText="1"/>
    </xf>
    <xf numFmtId="0" fontId="251" fillId="0" borderId="13" xfId="0" applyFont="1" applyFill="1" applyBorder="1" applyAlignment="1">
      <alignment horizontal="center" vertical="center" wrapText="1"/>
    </xf>
    <xf numFmtId="0" fontId="251" fillId="0" borderId="53" xfId="0" applyFont="1" applyFill="1" applyBorder="1" applyAlignment="1">
      <alignment horizontal="center" vertical="center" wrapText="1"/>
    </xf>
    <xf numFmtId="0" fontId="251" fillId="0" borderId="12" xfId="0" applyFont="1" applyFill="1" applyBorder="1" applyAlignment="1">
      <alignment horizontal="center" vertical="center" wrapText="1"/>
    </xf>
    <xf numFmtId="14" fontId="251" fillId="0" borderId="12" xfId="0" applyNumberFormat="1" applyFont="1" applyFill="1" applyBorder="1" applyAlignment="1">
      <alignment horizontal="center" vertical="center" wrapText="1"/>
    </xf>
    <xf numFmtId="14" fontId="251" fillId="0" borderId="46" xfId="0" applyNumberFormat="1" applyFont="1" applyFill="1" applyBorder="1" applyAlignment="1">
      <alignment horizontal="center" vertical="center" wrapText="1"/>
    </xf>
    <xf numFmtId="14" fontId="251" fillId="0" borderId="29" xfId="0" applyNumberFormat="1" applyFont="1" applyFill="1" applyBorder="1" applyAlignment="1">
      <alignment horizontal="center" vertical="center" wrapText="1"/>
    </xf>
    <xf numFmtId="0" fontId="253" fillId="0" borderId="16" xfId="0" applyFont="1" applyBorder="1"/>
    <xf numFmtId="0" fontId="253" fillId="0" borderId="17" xfId="0" applyFont="1" applyBorder="1" applyAlignment="1">
      <alignment horizontal="center"/>
    </xf>
    <xf numFmtId="3" fontId="251" fillId="0" borderId="55" xfId="0" applyNumberFormat="1" applyFont="1" applyBorder="1"/>
    <xf numFmtId="3" fontId="251" fillId="2" borderId="43" xfId="0" applyNumberFormat="1" applyFont="1" applyFill="1" applyBorder="1"/>
    <xf numFmtId="3" fontId="251" fillId="2" borderId="55" xfId="0" applyNumberFormat="1" applyFont="1" applyFill="1" applyBorder="1"/>
    <xf numFmtId="2" fontId="251" fillId="0" borderId="4" xfId="0" applyNumberFormat="1" applyFont="1" applyFill="1" applyBorder="1"/>
    <xf numFmtId="165" fontId="251" fillId="0" borderId="56" xfId="0" applyNumberFormat="1" applyFont="1" applyFill="1" applyBorder="1"/>
    <xf numFmtId="165" fontId="251" fillId="0" borderId="3" xfId="0" applyNumberFormat="1" applyFont="1" applyFill="1" applyBorder="1"/>
    <xf numFmtId="165" fontId="251" fillId="0" borderId="27" xfId="0" applyNumberFormat="1" applyFont="1" applyFill="1" applyBorder="1"/>
    <xf numFmtId="0" fontId="253" fillId="0" borderId="2" xfId="0" applyFont="1" applyFill="1" applyBorder="1"/>
    <xf numFmtId="0" fontId="253" fillId="0" borderId="3" xfId="0" applyFont="1" applyFill="1" applyBorder="1" applyAlignment="1">
      <alignment horizontal="center"/>
    </xf>
    <xf numFmtId="3" fontId="251" fillId="0" borderId="3" xfId="0" applyNumberFormat="1" applyFont="1" applyFill="1" applyBorder="1"/>
    <xf numFmtId="2" fontId="251" fillId="0" borderId="3" xfId="0" applyNumberFormat="1" applyFont="1" applyFill="1" applyBorder="1"/>
    <xf numFmtId="165" fontId="251" fillId="0" borderId="4" xfId="0" applyNumberFormat="1" applyFont="1" applyFill="1" applyBorder="1"/>
    <xf numFmtId="0" fontId="235" fillId="0" borderId="18" xfId="0" applyFont="1" applyBorder="1"/>
    <xf numFmtId="0" fontId="235" fillId="0" borderId="19" xfId="0" applyFont="1" applyBorder="1" applyAlignment="1">
      <alignment horizontal="center"/>
    </xf>
    <xf numFmtId="3" fontId="254" fillId="0" borderId="1" xfId="0" applyNumberFormat="1" applyFont="1" applyBorder="1"/>
    <xf numFmtId="3" fontId="254" fillId="2" borderId="1" xfId="0" applyNumberFormat="1" applyFont="1" applyFill="1" applyBorder="1"/>
    <xf numFmtId="2" fontId="254" fillId="0" borderId="35" xfId="0" applyNumberFormat="1" applyFont="1" applyFill="1" applyBorder="1"/>
    <xf numFmtId="165" fontId="254" fillId="0" borderId="57" xfId="0" applyNumberFormat="1" applyFont="1" applyFill="1" applyBorder="1"/>
    <xf numFmtId="165" fontId="254" fillId="0" borderId="7" xfId="0" applyNumberFormat="1" applyFont="1" applyFill="1" applyBorder="1"/>
    <xf numFmtId="0" fontId="235" fillId="0" borderId="14" xfId="0" applyFont="1" applyBorder="1"/>
    <xf numFmtId="0" fontId="235" fillId="0" borderId="15" xfId="0" applyFont="1" applyBorder="1" applyAlignment="1">
      <alignment horizontal="center"/>
    </xf>
    <xf numFmtId="3" fontId="254" fillId="0" borderId="12" xfId="0" applyNumberFormat="1" applyFont="1" applyBorder="1"/>
    <xf numFmtId="3" fontId="254" fillId="2" borderId="12" xfId="0" applyNumberFormat="1" applyFont="1" applyFill="1" applyBorder="1"/>
    <xf numFmtId="2" fontId="254" fillId="0" borderId="13" xfId="0" applyNumberFormat="1" applyFont="1" applyFill="1" applyBorder="1"/>
    <xf numFmtId="165" fontId="254" fillId="0" borderId="53" xfId="0" applyNumberFormat="1" applyFont="1" applyFill="1" applyBorder="1"/>
    <xf numFmtId="165" fontId="254" fillId="0" borderId="28" xfId="0" applyNumberFormat="1" applyFont="1" applyFill="1" applyBorder="1"/>
    <xf numFmtId="0" fontId="235" fillId="0" borderId="20" xfId="0" applyFont="1" applyBorder="1"/>
    <xf numFmtId="0" fontId="235" fillId="0" borderId="21" xfId="0" applyFont="1" applyBorder="1" applyAlignment="1">
      <alignment horizontal="center"/>
    </xf>
    <xf numFmtId="3" fontId="254" fillId="0" borderId="46" xfId="0" applyNumberFormat="1" applyFont="1" applyBorder="1"/>
    <xf numFmtId="3" fontId="254" fillId="2" borderId="46" xfId="0" applyNumberFormat="1" applyFont="1" applyFill="1" applyBorder="1"/>
    <xf numFmtId="2" fontId="254" fillId="0" borderId="58" xfId="0" applyNumberFormat="1" applyFont="1" applyFill="1" applyBorder="1"/>
    <xf numFmtId="165" fontId="254" fillId="0" borderId="47" xfId="0" applyNumberFormat="1" applyFont="1" applyFill="1" applyBorder="1"/>
    <xf numFmtId="165" fontId="254" fillId="0" borderId="29" xfId="0" applyNumberFormat="1" applyFont="1" applyFill="1" applyBorder="1"/>
    <xf numFmtId="0" fontId="235" fillId="0" borderId="22" xfId="0" applyFont="1" applyBorder="1"/>
    <xf numFmtId="0" fontId="235" fillId="0" borderId="23" xfId="0" applyFont="1" applyBorder="1" applyAlignment="1">
      <alignment horizontal="center"/>
    </xf>
    <xf numFmtId="3" fontId="254" fillId="0" borderId="51" xfId="0" applyNumberFormat="1" applyFont="1" applyBorder="1"/>
    <xf numFmtId="3" fontId="254" fillId="2" borderId="51" xfId="0" applyNumberFormat="1" applyFont="1" applyFill="1" applyBorder="1"/>
    <xf numFmtId="2" fontId="254" fillId="0" borderId="59" xfId="0" applyNumberFormat="1" applyFont="1" applyFill="1" applyBorder="1"/>
    <xf numFmtId="165" fontId="254" fillId="0" borderId="60" xfId="0" applyNumberFormat="1" applyFont="1" applyFill="1" applyBorder="1"/>
    <xf numFmtId="165" fontId="254" fillId="0" borderId="30" xfId="0" applyNumberFormat="1" applyFont="1" applyFill="1" applyBorder="1"/>
    <xf numFmtId="0" fontId="253" fillId="0" borderId="3" xfId="0" applyFont="1" applyFill="1" applyBorder="1"/>
    <xf numFmtId="0" fontId="253" fillId="0" borderId="14" xfId="0" applyFont="1" applyBorder="1"/>
    <xf numFmtId="0" fontId="253" fillId="0" borderId="15" xfId="0" applyFont="1" applyBorder="1"/>
    <xf numFmtId="3" fontId="251" fillId="0" borderId="12" xfId="0" applyNumberFormat="1" applyFont="1" applyBorder="1"/>
    <xf numFmtId="3" fontId="251" fillId="2" borderId="12" xfId="0" applyNumberFormat="1" applyFont="1" applyFill="1" applyBorder="1"/>
    <xf numFmtId="2" fontId="251" fillId="0" borderId="13" xfId="0" applyNumberFormat="1" applyFont="1" applyFill="1" applyBorder="1"/>
    <xf numFmtId="165" fontId="251" fillId="0" borderId="53" xfId="0" applyNumberFormat="1" applyFont="1" applyFill="1" applyBorder="1"/>
    <xf numFmtId="165" fontId="251" fillId="0" borderId="49" xfId="0" applyNumberFormat="1" applyFont="1" applyFill="1" applyBorder="1"/>
    <xf numFmtId="165" fontId="251" fillId="0" borderId="37" xfId="0" applyNumberFormat="1" applyFont="1" applyFill="1" applyBorder="1"/>
    <xf numFmtId="0" fontId="235" fillId="0" borderId="21" xfId="0" applyFont="1" applyBorder="1"/>
    <xf numFmtId="165" fontId="254" fillId="0" borderId="61" xfId="0" applyNumberFormat="1" applyFont="1" applyFill="1" applyBorder="1"/>
    <xf numFmtId="165" fontId="254" fillId="0" borderId="62" xfId="0" applyNumberFormat="1" applyFont="1" applyFill="1" applyBorder="1"/>
    <xf numFmtId="0" fontId="253" fillId="0" borderId="21" xfId="0" applyFont="1" applyBorder="1"/>
    <xf numFmtId="3" fontId="251" fillId="0" borderId="46" xfId="0" applyNumberFormat="1" applyFont="1" applyBorder="1"/>
    <xf numFmtId="3" fontId="251" fillId="2" borderId="46" xfId="0" applyNumberFormat="1" applyFont="1" applyFill="1" applyBorder="1"/>
    <xf numFmtId="2" fontId="251" fillId="0" borderId="58" xfId="0" applyNumberFormat="1" applyFont="1" applyFill="1" applyBorder="1"/>
    <xf numFmtId="165" fontId="251" fillId="0" borderId="47" xfId="0" applyNumberFormat="1" applyFont="1" applyFill="1" applyBorder="1"/>
    <xf numFmtId="165" fontId="251" fillId="0" borderId="61" xfId="0" applyNumberFormat="1" applyFont="1" applyFill="1" applyBorder="1"/>
    <xf numFmtId="165" fontId="251" fillId="0" borderId="62" xfId="0" applyNumberFormat="1" applyFont="1" applyFill="1" applyBorder="1"/>
    <xf numFmtId="0" fontId="235" fillId="0" borderId="10" xfId="0" applyFont="1" applyBorder="1"/>
    <xf numFmtId="0" fontId="235" fillId="0" borderId="24" xfId="0" applyFont="1" applyBorder="1"/>
    <xf numFmtId="3" fontId="254" fillId="0" borderId="48" xfId="0" applyNumberFormat="1" applyFont="1" applyBorder="1"/>
    <xf numFmtId="3" fontId="254" fillId="2" borderId="48" xfId="0" applyNumberFormat="1" applyFont="1" applyFill="1" applyBorder="1"/>
    <xf numFmtId="2" fontId="254" fillId="0" borderId="63" xfId="0" applyNumberFormat="1" applyFont="1" applyFill="1" applyBorder="1"/>
    <xf numFmtId="0" fontId="235" fillId="0" borderId="2" xfId="0" applyFont="1" applyFill="1" applyBorder="1"/>
    <xf numFmtId="0" fontId="235" fillId="0" borderId="3" xfId="0" applyFont="1" applyFill="1" applyBorder="1"/>
    <xf numFmtId="3" fontId="254" fillId="0" borderId="3" xfId="0" applyNumberFormat="1" applyFont="1" applyFill="1" applyBorder="1"/>
    <xf numFmtId="2" fontId="254" fillId="0" borderId="3" xfId="0" applyNumberFormat="1" applyFont="1" applyFill="1" applyBorder="1"/>
    <xf numFmtId="165" fontId="254" fillId="0" borderId="3" xfId="0" applyNumberFormat="1" applyFont="1" applyFill="1" applyBorder="1"/>
    <xf numFmtId="165" fontId="254" fillId="0" borderId="4" xfId="0" applyNumberFormat="1" applyFont="1" applyFill="1" applyBorder="1"/>
    <xf numFmtId="0" fontId="235" fillId="0" borderId="11" xfId="0" applyFont="1" applyBorder="1"/>
    <xf numFmtId="3" fontId="254" fillId="0" borderId="52" xfId="0" applyNumberFormat="1" applyFont="1" applyBorder="1"/>
    <xf numFmtId="3" fontId="254" fillId="2" borderId="52" xfId="0" applyNumberFormat="1" applyFont="1" applyFill="1" applyBorder="1"/>
    <xf numFmtId="2" fontId="254" fillId="0" borderId="64" xfId="0" applyNumberFormat="1" applyFont="1" applyFill="1" applyBorder="1"/>
    <xf numFmtId="165" fontId="254" fillId="0" borderId="49" xfId="0" applyNumberFormat="1" applyFont="1" applyFill="1" applyBorder="1"/>
    <xf numFmtId="165" fontId="254" fillId="0" borderId="37" xfId="0" applyNumberFormat="1" applyFont="1" applyFill="1" applyBorder="1"/>
    <xf numFmtId="0" fontId="253" fillId="0" borderId="20" xfId="0" applyFont="1" applyBorder="1"/>
    <xf numFmtId="0" fontId="235" fillId="0" borderId="25"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0" fontId="235" fillId="0" borderId="26" xfId="0" applyFont="1" applyBorder="1"/>
    <xf numFmtId="0" fontId="235" fillId="0" borderId="23" xfId="0" applyFont="1" applyBorder="1"/>
    <xf numFmtId="0" fontId="254" fillId="0" borderId="0" xfId="0" applyFont="1"/>
    <xf numFmtId="4" fontId="254" fillId="0" borderId="0" xfId="0" applyNumberFormat="1" applyFont="1"/>
    <xf numFmtId="0" fontId="254" fillId="0" borderId="0" xfId="0" applyFont="1" applyFill="1"/>
    <xf numFmtId="0" fontId="0" fillId="0" borderId="0" xfId="0" applyFill="1"/>
    <xf numFmtId="0" fontId="0" fillId="0" borderId="41" xfId="0" applyFill="1" applyBorder="1"/>
    <xf numFmtId="0" fontId="250" fillId="0" borderId="3" xfId="0" applyFont="1" applyFill="1" applyBorder="1" applyAlignment="1">
      <alignment horizontal="centerContinuous"/>
    </xf>
    <xf numFmtId="0" fontId="250" fillId="0" borderId="4" xfId="0" applyFont="1" applyFill="1" applyBorder="1" applyAlignment="1">
      <alignment horizontal="centerContinuous"/>
    </xf>
    <xf numFmtId="2" fontId="254" fillId="0" borderId="58" xfId="0" quotePrefix="1" applyNumberFormat="1" applyFont="1" applyFill="1" applyBorder="1"/>
    <xf numFmtId="0" fontId="0" fillId="0" borderId="0" xfId="0" applyFill="1" applyBorder="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251" fillId="0" borderId="32" xfId="0" applyFont="1" applyFill="1" applyBorder="1" applyAlignment="1">
      <alignment horizontal="center" vertical="center" wrapText="1"/>
    </xf>
    <xf numFmtId="0" fontId="251" fillId="0" borderId="6" xfId="0" applyFont="1" applyFill="1" applyBorder="1" applyAlignment="1">
      <alignment horizontal="center" vertical="center" wrapText="1"/>
    </xf>
    <xf numFmtId="0" fontId="251" fillId="0" borderId="66" xfId="0" applyFont="1" applyFill="1" applyBorder="1" applyAlignment="1">
      <alignment horizontal="center" vertical="center" wrapText="1"/>
    </xf>
    <xf numFmtId="0" fontId="251"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175"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85725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19" sqref="H19"/>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523</v>
      </c>
      <c r="C12" s="879"/>
      <c r="D12" s="880"/>
      <c r="E12" s="881" t="s">
        <v>539</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540</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60" t="s">
        <v>433</v>
      </c>
      <c r="B1" s="1660"/>
      <c r="C1" s="1660"/>
      <c r="D1" s="1660"/>
      <c r="E1" s="1660"/>
      <c r="F1" s="1660"/>
      <c r="G1" s="471"/>
      <c r="H1" s="471"/>
    </row>
    <row r="2" spans="1:8" ht="18.75" customHeight="1" thickBot="1">
      <c r="A2" s="913"/>
      <c r="B2" s="912"/>
      <c r="C2" s="912"/>
      <c r="D2" s="912"/>
      <c r="E2" s="912"/>
      <c r="F2" s="912"/>
    </row>
    <row r="3" spans="1:8" ht="27" customHeight="1">
      <c r="A3" s="1656" t="s">
        <v>53</v>
      </c>
      <c r="B3" s="1656" t="s">
        <v>90</v>
      </c>
      <c r="C3" s="1661" t="s">
        <v>59</v>
      </c>
      <c r="D3" s="1662"/>
      <c r="E3" s="1663"/>
      <c r="F3" s="1658" t="s">
        <v>91</v>
      </c>
      <c r="G3" s="1659"/>
      <c r="H3" s="3"/>
    </row>
    <row r="4" spans="1:8" ht="32.25" customHeight="1" thickBot="1">
      <c r="A4" s="1657"/>
      <c r="B4" s="1657"/>
      <c r="C4" s="1039">
        <v>45305</v>
      </c>
      <c r="D4" s="1039">
        <v>45298</v>
      </c>
      <c r="E4" s="1040">
        <v>44941</v>
      </c>
      <c r="F4" s="1041" t="s">
        <v>277</v>
      </c>
      <c r="G4" s="1042" t="s">
        <v>92</v>
      </c>
      <c r="H4" s="3"/>
    </row>
    <row r="5" spans="1:8" ht="29.25" customHeight="1">
      <c r="A5" s="1331" t="s">
        <v>96</v>
      </c>
      <c r="B5" s="1332" t="s">
        <v>261</v>
      </c>
      <c r="C5" s="1043">
        <v>850.82</v>
      </c>
      <c r="D5" s="1043" t="s">
        <v>200</v>
      </c>
      <c r="E5" s="1044">
        <v>782.28</v>
      </c>
      <c r="F5" s="1045" t="s">
        <v>73</v>
      </c>
      <c r="G5" s="1046">
        <v>8.7615687477629596</v>
      </c>
      <c r="H5" s="3"/>
    </row>
    <row r="6" spans="1:8" ht="28.5" customHeight="1" thickBot="1">
      <c r="A6" s="1333" t="s">
        <v>97</v>
      </c>
      <c r="B6" s="1334" t="s">
        <v>261</v>
      </c>
      <c r="C6" s="1047">
        <v>1250.93</v>
      </c>
      <c r="D6" s="1047" t="s">
        <v>200</v>
      </c>
      <c r="E6" s="1048">
        <v>1178.18</v>
      </c>
      <c r="F6" s="1049" t="s">
        <v>73</v>
      </c>
      <c r="G6" s="1050">
        <v>6.1747780474969867</v>
      </c>
      <c r="H6" s="3"/>
    </row>
    <row r="7" spans="1:8" ht="32.25" customHeight="1" thickBot="1">
      <c r="A7" s="1335" t="s">
        <v>93</v>
      </c>
      <c r="B7" s="1336" t="s">
        <v>94</v>
      </c>
      <c r="C7" s="1047" t="s">
        <v>200</v>
      </c>
      <c r="D7" s="1047" t="s">
        <v>200</v>
      </c>
      <c r="E7" s="1051" t="s">
        <v>200</v>
      </c>
      <c r="F7" s="1049" t="s">
        <v>73</v>
      </c>
      <c r="G7" s="1050"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H35" sqref="H35"/>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542</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64" t="s">
        <v>95</v>
      </c>
      <c r="C5" s="1666" t="s">
        <v>429</v>
      </c>
      <c r="D5" s="1667"/>
      <c r="E5" s="1668" t="s">
        <v>430</v>
      </c>
      <c r="F5" s="910"/>
    </row>
    <row r="6" spans="1:14" ht="24.95" customHeight="1" thickBot="1">
      <c r="B6" s="1665"/>
      <c r="C6" s="1337">
        <v>45305</v>
      </c>
      <c r="D6" s="1338">
        <v>45298</v>
      </c>
      <c r="E6" s="1669"/>
    </row>
    <row r="7" spans="1:14" ht="24.95" customHeight="1" thickBot="1">
      <c r="B7" s="1670" t="s">
        <v>446</v>
      </c>
      <c r="C7" s="1671"/>
      <c r="D7" s="1671"/>
      <c r="E7" s="1672"/>
    </row>
    <row r="8" spans="1:14" ht="24.95" customHeight="1">
      <c r="B8" s="1339" t="s">
        <v>475</v>
      </c>
      <c r="C8" s="1340" t="s">
        <v>200</v>
      </c>
      <c r="D8" s="1341" t="s">
        <v>200</v>
      </c>
      <c r="E8" s="1363" t="s">
        <v>73</v>
      </c>
    </row>
    <row r="9" spans="1:14" ht="24.95" customHeight="1">
      <c r="B9" s="1343" t="s">
        <v>447</v>
      </c>
      <c r="C9" s="1344">
        <v>36.1</v>
      </c>
      <c r="D9" s="1345">
        <v>37.86</v>
      </c>
      <c r="E9" s="1342">
        <v>-4.6487057580559901</v>
      </c>
    </row>
    <row r="10" spans="1:14" ht="24.95" customHeight="1" thickBot="1">
      <c r="B10" s="1346" t="s">
        <v>448</v>
      </c>
      <c r="C10" s="1347">
        <v>22.82</v>
      </c>
      <c r="D10" s="1348">
        <v>23.02</v>
      </c>
      <c r="E10" s="1349">
        <v>-0.86880973066898037</v>
      </c>
    </row>
    <row r="11" spans="1:14" ht="25.5" customHeight="1" thickBot="1">
      <c r="B11" s="1673" t="s">
        <v>449</v>
      </c>
      <c r="C11" s="1671"/>
      <c r="D11" s="1671"/>
      <c r="E11" s="1672"/>
    </row>
    <row r="12" spans="1:14" ht="20.25" customHeight="1" thickBot="1">
      <c r="B12" s="1350" t="s">
        <v>447</v>
      </c>
      <c r="C12" s="1351">
        <v>33.83</v>
      </c>
      <c r="D12" s="1352">
        <v>33.71</v>
      </c>
      <c r="E12" s="1353">
        <v>0.35597745476119103</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68" t="s">
        <v>416</v>
      </c>
      <c r="B1" s="1069"/>
      <c r="C1" s="1069"/>
      <c r="D1" s="1070"/>
      <c r="E1" s="1070"/>
      <c r="F1" s="1069"/>
      <c r="G1" s="1069"/>
      <c r="H1" s="1069"/>
      <c r="I1" s="1069"/>
      <c r="J1" s="1069"/>
      <c r="K1" s="1069"/>
      <c r="L1" s="1069"/>
      <c r="M1" s="1069"/>
      <c r="N1" s="1069"/>
      <c r="O1" s="1069"/>
      <c r="P1" s="1069"/>
      <c r="Q1" s="1069"/>
      <c r="R1" s="1069"/>
      <c r="S1" s="1069"/>
      <c r="T1" s="1069"/>
      <c r="U1" s="1069"/>
      <c r="V1" s="1069"/>
      <c r="W1" s="1069"/>
      <c r="X1" s="1069"/>
      <c r="Y1" s="1069"/>
      <c r="Z1" s="1071"/>
      <c r="AA1" s="1071" t="s">
        <v>421</v>
      </c>
      <c r="AD1" s="713">
        <v>1</v>
      </c>
      <c r="AE1" s="713"/>
      <c r="AF1" s="713"/>
      <c r="AG1" s="713">
        <v>0</v>
      </c>
      <c r="AH1" s="713">
        <v>0</v>
      </c>
      <c r="AI1" s="713">
        <v>0</v>
      </c>
    </row>
    <row r="2" spans="1:35" s="715" customFormat="1" ht="18" customHeight="1">
      <c r="A2" s="1072"/>
      <c r="B2" s="1073"/>
      <c r="C2" s="1073"/>
      <c r="D2" s="1074"/>
      <c r="E2" s="1074"/>
      <c r="F2" s="1073"/>
      <c r="G2" s="1073"/>
      <c r="H2" s="1073"/>
      <c r="I2" s="1073"/>
      <c r="J2" s="1073"/>
      <c r="K2" s="1073"/>
      <c r="L2" s="1073"/>
      <c r="M2" s="1073"/>
      <c r="N2" s="1073"/>
      <c r="O2" s="1073"/>
      <c r="P2" s="1073"/>
      <c r="Q2" s="1073"/>
      <c r="R2" s="1073"/>
      <c r="S2" s="1073"/>
      <c r="T2" s="1073"/>
      <c r="U2" s="1073"/>
      <c r="V2" s="1073"/>
      <c r="W2" s="1073"/>
      <c r="X2" s="1073"/>
      <c r="Y2" s="1073"/>
      <c r="Z2" s="714"/>
      <c r="AA2" s="1075" t="s">
        <v>519</v>
      </c>
      <c r="AD2" s="716"/>
      <c r="AF2" s="717"/>
    </row>
    <row r="3" spans="1:35" s="712" customFormat="1" ht="15" customHeight="1">
      <c r="A3" s="718"/>
      <c r="B3" s="719"/>
      <c r="C3" s="720"/>
      <c r="D3" s="1354"/>
      <c r="E3" s="1354"/>
      <c r="F3" s="720"/>
      <c r="G3" s="720"/>
      <c r="H3" s="720"/>
      <c r="I3" s="720"/>
      <c r="J3" s="720"/>
      <c r="K3" s="720"/>
      <c r="L3" s="720"/>
      <c r="M3" s="720"/>
      <c r="N3" s="720"/>
      <c r="Y3" s="721"/>
      <c r="Z3" s="722"/>
      <c r="AA3" s="723"/>
    </row>
    <row r="4" spans="1:35" ht="15">
      <c r="A4" s="718"/>
      <c r="Y4" s="1674">
        <v>52</v>
      </c>
      <c r="Z4" s="1674"/>
      <c r="AA4" s="1674"/>
    </row>
    <row r="5" spans="1:35" ht="15.75">
      <c r="A5" s="1076" t="s">
        <v>520</v>
      </c>
      <c r="B5" s="724"/>
      <c r="C5" s="724"/>
      <c r="D5" s="724"/>
      <c r="E5" s="724"/>
      <c r="F5" s="724"/>
      <c r="G5" s="724"/>
      <c r="H5" s="724"/>
      <c r="I5" s="724"/>
      <c r="J5" s="724"/>
      <c r="Y5" s="1390"/>
      <c r="Z5" s="1391" t="s">
        <v>422</v>
      </c>
      <c r="AA5" s="1392">
        <v>45285</v>
      </c>
      <c r="AE5" s="712"/>
      <c r="AF5" s="712"/>
      <c r="AG5" s="712"/>
      <c r="AH5" s="712"/>
      <c r="AI5" s="712"/>
    </row>
    <row r="6" spans="1:35">
      <c r="Y6" s="1390"/>
      <c r="Z6" s="1393" t="s">
        <v>423</v>
      </c>
      <c r="AA6" s="1394">
        <v>45291</v>
      </c>
      <c r="AE6" s="712"/>
      <c r="AF6" s="712"/>
      <c r="AG6" s="712"/>
      <c r="AH6" s="712"/>
      <c r="AI6" s="712"/>
    </row>
    <row r="7" spans="1:35" s="724" customFormat="1" ht="15.75">
      <c r="A7" s="1675" t="s">
        <v>424</v>
      </c>
      <c r="B7" s="1675"/>
      <c r="C7" s="1675"/>
      <c r="D7" s="1675"/>
      <c r="E7" s="1675"/>
      <c r="F7" s="1675"/>
      <c r="G7" s="1675"/>
      <c r="H7" s="1675"/>
      <c r="I7" s="1675"/>
      <c r="J7" s="1675"/>
      <c r="K7" s="1675"/>
      <c r="L7" s="1675"/>
      <c r="M7" s="1675"/>
      <c r="N7" s="1675"/>
      <c r="O7" s="1675"/>
      <c r="P7" s="1675"/>
      <c r="Q7" s="1675"/>
      <c r="R7" s="1675"/>
      <c r="S7" s="1675"/>
      <c r="T7" s="1675"/>
      <c r="U7" s="1675"/>
      <c r="V7" s="1675"/>
      <c r="W7" s="1675"/>
      <c r="X7" s="1675"/>
      <c r="Y7" s="1675"/>
      <c r="Z7" s="1675"/>
      <c r="AA7" s="1447"/>
      <c r="AB7" s="1395"/>
      <c r="AC7" s="1395"/>
      <c r="AD7" s="1395"/>
      <c r="AE7" s="712"/>
      <c r="AF7" s="712"/>
      <c r="AG7" s="712"/>
      <c r="AH7" s="712"/>
      <c r="AI7" s="712"/>
    </row>
    <row r="8" spans="1:35" s="724" customFormat="1" ht="15.75">
      <c r="A8" s="1675" t="s">
        <v>425</v>
      </c>
      <c r="B8" s="1675"/>
      <c r="C8" s="1675"/>
      <c r="D8" s="1675"/>
      <c r="E8" s="1675"/>
      <c r="F8" s="1675"/>
      <c r="G8" s="1675"/>
      <c r="H8" s="1675"/>
      <c r="I8" s="1675"/>
      <c r="J8" s="1675"/>
      <c r="K8" s="1675"/>
      <c r="L8" s="1675"/>
      <c r="M8" s="1675"/>
      <c r="N8" s="1675"/>
      <c r="O8" s="1675"/>
      <c r="P8" s="1675"/>
      <c r="Q8" s="1675"/>
      <c r="R8" s="1675"/>
      <c r="S8" s="1675"/>
      <c r="T8" s="1675"/>
      <c r="U8" s="1675"/>
      <c r="V8" s="1675"/>
      <c r="W8" s="1675"/>
      <c r="X8" s="1675"/>
      <c r="Y8" s="1675"/>
      <c r="Z8" s="1675"/>
      <c r="AA8" s="1447"/>
      <c r="AB8" s="1395"/>
      <c r="AC8" s="1395"/>
      <c r="AD8" s="1395"/>
      <c r="AE8" s="712"/>
      <c r="AF8" s="712"/>
      <c r="AG8" s="712"/>
      <c r="AH8" s="712"/>
      <c r="AI8" s="712"/>
    </row>
    <row r="9" spans="1:35" s="724" customFormat="1" ht="13.5" thickBot="1">
      <c r="A9" s="1396"/>
      <c r="B9" s="1396"/>
      <c r="C9" s="1397"/>
      <c r="D9" s="1397"/>
      <c r="E9" s="1397"/>
      <c r="F9" s="1397"/>
      <c r="G9" s="1397"/>
      <c r="H9" s="1398"/>
      <c r="I9" s="1397"/>
      <c r="J9" s="1397"/>
      <c r="K9" s="1397"/>
      <c r="L9" s="1397"/>
      <c r="M9" s="1397"/>
      <c r="N9" s="1397"/>
      <c r="O9" s="1397"/>
      <c r="P9" s="1397"/>
      <c r="Q9" s="1397"/>
      <c r="R9" s="1397"/>
      <c r="S9" s="1397"/>
      <c r="T9" s="1397"/>
      <c r="U9" s="1397"/>
      <c r="V9" s="1397"/>
      <c r="W9" s="1397"/>
      <c r="X9" s="1397"/>
      <c r="Y9" s="1397"/>
      <c r="Z9" s="1396"/>
      <c r="AA9" s="1396"/>
      <c r="AB9" s="1395"/>
      <c r="AC9" s="1395"/>
      <c r="AD9" s="1395"/>
      <c r="AE9" s="712"/>
      <c r="AF9" s="712"/>
      <c r="AG9" s="712"/>
      <c r="AH9" s="712"/>
      <c r="AI9" s="712"/>
    </row>
    <row r="10" spans="1:35" s="724" customFormat="1" ht="13.5" thickBot="1">
      <c r="A10" s="1399" t="s">
        <v>310</v>
      </c>
      <c r="B10" s="1396"/>
      <c r="C10" s="1676" t="s">
        <v>362</v>
      </c>
      <c r="D10" s="1677"/>
      <c r="E10" s="1677"/>
      <c r="F10" s="1677"/>
      <c r="G10" s="1677"/>
      <c r="H10" s="1678"/>
      <c r="I10" s="1397"/>
      <c r="J10" s="1676" t="s">
        <v>363</v>
      </c>
      <c r="K10" s="1677"/>
      <c r="L10" s="1677"/>
      <c r="M10" s="1677"/>
      <c r="N10" s="1677"/>
      <c r="O10" s="1678"/>
      <c r="P10" s="1397"/>
      <c r="Q10" s="1676" t="s">
        <v>364</v>
      </c>
      <c r="R10" s="1677"/>
      <c r="S10" s="1677"/>
      <c r="T10" s="1677"/>
      <c r="U10" s="1677"/>
      <c r="V10" s="1678"/>
      <c r="W10" s="1397"/>
      <c r="X10" s="1679" t="s">
        <v>365</v>
      </c>
      <c r="Y10" s="1680"/>
      <c r="Z10" s="1680"/>
      <c r="AA10" s="1681"/>
      <c r="AB10" s="1395"/>
      <c r="AC10" s="1395"/>
      <c r="AD10" s="1395"/>
      <c r="AE10" s="712"/>
      <c r="AF10" s="712"/>
      <c r="AG10" s="712"/>
      <c r="AH10" s="712"/>
      <c r="AI10" s="712"/>
    </row>
    <row r="11" spans="1:35" s="724" customFormat="1" ht="12" customHeight="1">
      <c r="A11" s="1396"/>
      <c r="B11" s="1396"/>
      <c r="C11" s="1682" t="s">
        <v>311</v>
      </c>
      <c r="D11" s="1682" t="s">
        <v>312</v>
      </c>
      <c r="E11" s="1682" t="s">
        <v>313</v>
      </c>
      <c r="F11" s="1682" t="s">
        <v>314</v>
      </c>
      <c r="G11" s="1400" t="s">
        <v>357</v>
      </c>
      <c r="H11" s="1401"/>
      <c r="I11" s="1397"/>
      <c r="J11" s="1684" t="s">
        <v>315</v>
      </c>
      <c r="K11" s="1684" t="s">
        <v>316</v>
      </c>
      <c r="L11" s="1684" t="s">
        <v>317</v>
      </c>
      <c r="M11" s="1684" t="s">
        <v>314</v>
      </c>
      <c r="N11" s="1400" t="s">
        <v>357</v>
      </c>
      <c r="O11" s="1400"/>
      <c r="P11" s="1397"/>
      <c r="Q11" s="1682" t="s">
        <v>311</v>
      </c>
      <c r="R11" s="1682" t="s">
        <v>312</v>
      </c>
      <c r="S11" s="1682" t="s">
        <v>313</v>
      </c>
      <c r="T11" s="1682" t="s">
        <v>314</v>
      </c>
      <c r="U11" s="1400" t="s">
        <v>357</v>
      </c>
      <c r="V11" s="1401"/>
      <c r="W11" s="1397"/>
      <c r="X11" s="1685" t="s">
        <v>318</v>
      </c>
      <c r="Y11" s="1402" t="s">
        <v>319</v>
      </c>
      <c r="Z11" s="1400" t="s">
        <v>357</v>
      </c>
      <c r="AA11" s="1400"/>
      <c r="AB11" s="1395"/>
      <c r="AC11" s="1395"/>
      <c r="AD11" s="1395"/>
      <c r="AE11" s="712"/>
      <c r="AF11" s="712"/>
      <c r="AG11" s="712"/>
      <c r="AH11" s="712"/>
      <c r="AI11" s="712"/>
    </row>
    <row r="12" spans="1:35" s="724" customFormat="1" ht="12" customHeight="1" thickBot="1">
      <c r="A12" s="1403" t="s">
        <v>358</v>
      </c>
      <c r="B12" s="1396"/>
      <c r="C12" s="1683"/>
      <c r="D12" s="1683"/>
      <c r="E12" s="1683"/>
      <c r="F12" s="1683"/>
      <c r="G12" s="1404" t="s">
        <v>359</v>
      </c>
      <c r="H12" s="1405" t="s">
        <v>320</v>
      </c>
      <c r="I12" s="1406"/>
      <c r="J12" s="1683"/>
      <c r="K12" s="1683"/>
      <c r="L12" s="1683"/>
      <c r="M12" s="1683"/>
      <c r="N12" s="1404" t="s">
        <v>359</v>
      </c>
      <c r="O12" s="1405" t="s">
        <v>320</v>
      </c>
      <c r="P12" s="1396"/>
      <c r="Q12" s="1683"/>
      <c r="R12" s="1683"/>
      <c r="S12" s="1683"/>
      <c r="T12" s="1683"/>
      <c r="U12" s="1404" t="s">
        <v>359</v>
      </c>
      <c r="V12" s="1405" t="s">
        <v>320</v>
      </c>
      <c r="W12" s="1396"/>
      <c r="X12" s="1686"/>
      <c r="Y12" s="1407" t="s">
        <v>321</v>
      </c>
      <c r="Z12" s="1404" t="s">
        <v>359</v>
      </c>
      <c r="AA12" s="1404" t="s">
        <v>320</v>
      </c>
      <c r="AB12" s="1395"/>
      <c r="AC12" s="1395"/>
      <c r="AD12" s="1395"/>
      <c r="AE12" s="1395"/>
    </row>
    <row r="13" spans="1:35" s="724" customFormat="1" ht="15.75" thickBot="1">
      <c r="A13" s="1408" t="s">
        <v>360</v>
      </c>
      <c r="B13" s="1396"/>
      <c r="C13" s="1409">
        <v>500.03699999999998</v>
      </c>
      <c r="D13" s="1410">
        <v>492.03199999999998</v>
      </c>
      <c r="E13" s="1411"/>
      <c r="F13" s="1412">
        <v>493.274</v>
      </c>
      <c r="G13" s="725">
        <v>1.1890000000000214</v>
      </c>
      <c r="H13" s="726">
        <v>2.4162492252355339E-3</v>
      </c>
      <c r="I13" s="1406"/>
      <c r="J13" s="1409">
        <v>390.86200000000002</v>
      </c>
      <c r="K13" s="1410">
        <v>511.54300000000001</v>
      </c>
      <c r="L13" s="1411">
        <v>522.79</v>
      </c>
      <c r="M13" s="1412">
        <v>514.93799999999999</v>
      </c>
      <c r="N13" s="725">
        <v>9.7939999999999827</v>
      </c>
      <c r="O13" s="726">
        <v>1.9388530795179104E-2</v>
      </c>
      <c r="P13" s="1396"/>
      <c r="Q13" s="1409">
        <v>502.411</v>
      </c>
      <c r="R13" s="1410">
        <v>503.41699999999997</v>
      </c>
      <c r="S13" s="1411"/>
      <c r="T13" s="1412">
        <v>489.642</v>
      </c>
      <c r="U13" s="725">
        <v>2.8879999999999768</v>
      </c>
      <c r="V13" s="726">
        <v>5.9331818536672021E-3</v>
      </c>
      <c r="W13" s="1396"/>
      <c r="X13" s="1413">
        <v>495.49180000000001</v>
      </c>
      <c r="Y13" s="757">
        <v>222.79307553956835</v>
      </c>
      <c r="Z13" s="725">
        <v>2.6487999999999943</v>
      </c>
      <c r="AA13" s="726">
        <v>5.3745310372674826E-3</v>
      </c>
      <c r="AB13" s="1395"/>
      <c r="AC13" s="1395"/>
      <c r="AD13" s="1395"/>
      <c r="AE13" s="1395"/>
      <c r="AF13" s="727"/>
    </row>
    <row r="14" spans="1:35" s="724" customFormat="1" ht="2.1" customHeight="1">
      <c r="A14" s="1414"/>
      <c r="B14" s="1396"/>
      <c r="C14" s="1414"/>
      <c r="D14" s="1397"/>
      <c r="E14" s="1397"/>
      <c r="F14" s="1397"/>
      <c r="G14" s="1397"/>
      <c r="H14" s="728"/>
      <c r="I14" s="1397"/>
      <c r="J14" s="1397"/>
      <c r="K14" s="1397"/>
      <c r="L14" s="1397"/>
      <c r="M14" s="1397"/>
      <c r="N14" s="1397"/>
      <c r="O14" s="729"/>
      <c r="P14" s="1396"/>
      <c r="Q14" s="1414"/>
      <c r="R14" s="1397"/>
      <c r="S14" s="1397"/>
      <c r="T14" s="1397"/>
      <c r="U14" s="1397"/>
      <c r="V14" s="728"/>
      <c r="W14" s="1396"/>
      <c r="X14" s="1415"/>
      <c r="Y14" s="1416"/>
      <c r="Z14" s="1414"/>
      <c r="AA14" s="1414"/>
      <c r="AB14" s="1395"/>
      <c r="AC14" s="1395"/>
      <c r="AD14" s="1395"/>
      <c r="AE14" s="1395"/>
    </row>
    <row r="15" spans="1:35" s="724" customFormat="1" ht="2.85" customHeight="1">
      <c r="A15" s="1417"/>
      <c r="B15" s="1396"/>
      <c r="C15" s="1417"/>
      <c r="D15" s="1417"/>
      <c r="E15" s="1417"/>
      <c r="F15" s="1417"/>
      <c r="G15" s="730"/>
      <c r="H15" s="731"/>
      <c r="I15" s="1417"/>
      <c r="J15" s="1417"/>
      <c r="K15" s="1417"/>
      <c r="L15" s="1417"/>
      <c r="M15" s="1417"/>
      <c r="N15" s="1417"/>
      <c r="O15" s="732"/>
      <c r="P15" s="1417"/>
      <c r="Q15" s="1417"/>
      <c r="R15" s="1417"/>
      <c r="S15" s="1417"/>
      <c r="T15" s="1417"/>
      <c r="U15" s="730"/>
      <c r="V15" s="731"/>
      <c r="W15" s="1417"/>
      <c r="X15" s="1417"/>
      <c r="Y15" s="1417"/>
      <c r="Z15" s="1418"/>
      <c r="AA15" s="1418"/>
      <c r="AB15" s="1395"/>
      <c r="AC15" s="1395"/>
      <c r="AD15" s="1395"/>
      <c r="AE15" s="1395"/>
    </row>
    <row r="16" spans="1:35" s="724" customFormat="1" ht="13.5" thickBot="1">
      <c r="A16" s="1417"/>
      <c r="B16" s="1396"/>
      <c r="C16" s="1445" t="s">
        <v>322</v>
      </c>
      <c r="D16" s="1445" t="s">
        <v>323</v>
      </c>
      <c r="E16" s="1445" t="s">
        <v>324</v>
      </c>
      <c r="F16" s="1445" t="s">
        <v>325</v>
      </c>
      <c r="G16" s="1445"/>
      <c r="H16" s="733"/>
      <c r="I16" s="1397"/>
      <c r="J16" s="1445" t="s">
        <v>322</v>
      </c>
      <c r="K16" s="1445" t="s">
        <v>323</v>
      </c>
      <c r="L16" s="1445" t="s">
        <v>324</v>
      </c>
      <c r="M16" s="1445" t="s">
        <v>325</v>
      </c>
      <c r="N16" s="1419"/>
      <c r="O16" s="734"/>
      <c r="P16" s="1397"/>
      <c r="Q16" s="1445" t="s">
        <v>322</v>
      </c>
      <c r="R16" s="1445" t="s">
        <v>323</v>
      </c>
      <c r="S16" s="1445" t="s">
        <v>324</v>
      </c>
      <c r="T16" s="1445" t="s">
        <v>325</v>
      </c>
      <c r="U16" s="1445"/>
      <c r="V16" s="733"/>
      <c r="W16" s="1396"/>
      <c r="X16" s="1446" t="s">
        <v>318</v>
      </c>
      <c r="Y16" s="1397"/>
      <c r="Z16" s="1418"/>
      <c r="AA16" s="1418"/>
      <c r="AB16" s="1395"/>
      <c r="AC16" s="1395"/>
      <c r="AD16" s="1395"/>
      <c r="AE16" s="1395"/>
    </row>
    <row r="17" spans="1:31" s="724" customFormat="1">
      <c r="A17" s="1420" t="s">
        <v>326</v>
      </c>
      <c r="B17" s="1396"/>
      <c r="C17" s="1421">
        <v>458.97859999999997</v>
      </c>
      <c r="D17" s="1422">
        <v>424.0813</v>
      </c>
      <c r="E17" s="1422" t="s">
        <v>372</v>
      </c>
      <c r="F17" s="1423">
        <v>454.43599999999998</v>
      </c>
      <c r="G17" s="735">
        <v>-0.48600000000004684</v>
      </c>
      <c r="H17" s="736">
        <v>-1.0683150078476533E-3</v>
      </c>
      <c r="I17" s="1424"/>
      <c r="J17" s="1421" t="s">
        <v>372</v>
      </c>
      <c r="K17" s="1422" t="s">
        <v>372</v>
      </c>
      <c r="L17" s="1422" t="s">
        <v>372</v>
      </c>
      <c r="M17" s="1423" t="s">
        <v>372</v>
      </c>
      <c r="N17" s="735"/>
      <c r="O17" s="736"/>
      <c r="P17" s="1396"/>
      <c r="Q17" s="1421" t="s">
        <v>372</v>
      </c>
      <c r="R17" s="1422" t="s">
        <v>372</v>
      </c>
      <c r="S17" s="1422" t="s">
        <v>372</v>
      </c>
      <c r="T17" s="1423" t="s">
        <v>372</v>
      </c>
      <c r="U17" s="735" t="s">
        <v>372</v>
      </c>
      <c r="V17" s="737" t="s">
        <v>372</v>
      </c>
      <c r="W17" s="1396"/>
      <c r="X17" s="1425">
        <v>454.43599999999998</v>
      </c>
      <c r="Y17" s="1426"/>
      <c r="Z17" s="738">
        <v>-0.48600000000004684</v>
      </c>
      <c r="AA17" s="737">
        <v>-1.0683150078476533E-3</v>
      </c>
      <c r="AB17" s="1427"/>
      <c r="AC17" s="1427"/>
      <c r="AD17" s="1427"/>
      <c r="AE17" s="1427"/>
    </row>
    <row r="18" spans="1:31" s="724" customFormat="1">
      <c r="A18" s="1428" t="s">
        <v>327</v>
      </c>
      <c r="B18" s="1396"/>
      <c r="C18" s="1429" t="s">
        <v>372</v>
      </c>
      <c r="D18" s="1430">
        <v>533.34270000000004</v>
      </c>
      <c r="E18" s="1430" t="s">
        <v>372</v>
      </c>
      <c r="F18" s="1431">
        <v>533.34270000000004</v>
      </c>
      <c r="G18" s="739"/>
      <c r="H18" s="740">
        <v>0</v>
      </c>
      <c r="I18" s="1424"/>
      <c r="J18" s="1429" t="s">
        <v>372</v>
      </c>
      <c r="K18" s="1430" t="s">
        <v>372</v>
      </c>
      <c r="L18" s="1430" t="s">
        <v>372</v>
      </c>
      <c r="M18" s="1431" t="s">
        <v>372</v>
      </c>
      <c r="N18" s="739" t="s">
        <v>372</v>
      </c>
      <c r="O18" s="741" t="s">
        <v>372</v>
      </c>
      <c r="P18" s="1396"/>
      <c r="Q18" s="1429" t="s">
        <v>372</v>
      </c>
      <c r="R18" s="1430" t="s">
        <v>372</v>
      </c>
      <c r="S18" s="1430" t="s">
        <v>372</v>
      </c>
      <c r="T18" s="1431" t="s">
        <v>372</v>
      </c>
      <c r="U18" s="739" t="s">
        <v>372</v>
      </c>
      <c r="V18" s="741" t="s">
        <v>372</v>
      </c>
      <c r="W18" s="1396"/>
      <c r="X18" s="1432">
        <v>533.34270000000004</v>
      </c>
      <c r="Y18" s="1397"/>
      <c r="Z18" s="742" t="s">
        <v>372</v>
      </c>
      <c r="AA18" s="741" t="s">
        <v>372</v>
      </c>
      <c r="AB18" s="1427"/>
      <c r="AC18" s="1427"/>
      <c r="AD18" s="1427"/>
      <c r="AE18" s="1427"/>
    </row>
    <row r="19" spans="1:31" s="724" customFormat="1">
      <c r="A19" s="1428" t="s">
        <v>328</v>
      </c>
      <c r="B19" s="1396"/>
      <c r="C19" s="1429">
        <v>430.55009999999999</v>
      </c>
      <c r="D19" s="1430">
        <v>437.21469999999999</v>
      </c>
      <c r="E19" s="1430">
        <v>434.5317</v>
      </c>
      <c r="F19" s="1431">
        <v>434.62240000000003</v>
      </c>
      <c r="G19" s="739">
        <v>-4.3554999999999495</v>
      </c>
      <c r="H19" s="740">
        <v>-9.9219117864474127E-3</v>
      </c>
      <c r="I19" s="1424"/>
      <c r="J19" s="1429" t="s">
        <v>372</v>
      </c>
      <c r="K19" s="1430" t="s">
        <v>372</v>
      </c>
      <c r="L19" s="1430" t="s">
        <v>372</v>
      </c>
      <c r="M19" s="1431" t="s">
        <v>372</v>
      </c>
      <c r="N19" s="739" t="s">
        <v>372</v>
      </c>
      <c r="O19" s="741" t="s">
        <v>372</v>
      </c>
      <c r="P19" s="1396"/>
      <c r="Q19" s="1429" t="s">
        <v>372</v>
      </c>
      <c r="R19" s="1430" t="s">
        <v>372</v>
      </c>
      <c r="S19" s="1430">
        <v>314.30689999999998</v>
      </c>
      <c r="T19" s="1431">
        <v>314.30689999999998</v>
      </c>
      <c r="U19" s="739">
        <v>-1.5739000000000374</v>
      </c>
      <c r="V19" s="741">
        <v>-4.9825757057726516E-3</v>
      </c>
      <c r="W19" s="1396"/>
      <c r="X19" s="1432">
        <v>430.7971</v>
      </c>
      <c r="Y19" s="1397"/>
      <c r="Z19" s="742">
        <v>-4.2671000000000276</v>
      </c>
      <c r="AA19" s="741">
        <v>-9.8079777651206568E-3</v>
      </c>
      <c r="AB19" s="1427"/>
      <c r="AC19" s="1427"/>
      <c r="AD19" s="1427"/>
      <c r="AE19" s="1427"/>
    </row>
    <row r="20" spans="1:31" s="724" customFormat="1">
      <c r="A20" s="1428" t="s">
        <v>329</v>
      </c>
      <c r="B20" s="1396"/>
      <c r="C20" s="1429" t="s">
        <v>372</v>
      </c>
      <c r="D20" s="1430">
        <v>412.02080000000001</v>
      </c>
      <c r="E20" s="1430">
        <v>400.59699999999998</v>
      </c>
      <c r="F20" s="1431">
        <v>405.23259999999999</v>
      </c>
      <c r="G20" s="739">
        <v>-6.459699999999998</v>
      </c>
      <c r="H20" s="740">
        <v>-1.5690601937417781E-2</v>
      </c>
      <c r="I20" s="1424"/>
      <c r="J20" s="1429" t="s">
        <v>372</v>
      </c>
      <c r="K20" s="1430" t="s">
        <v>372</v>
      </c>
      <c r="L20" s="1430" t="s">
        <v>372</v>
      </c>
      <c r="M20" s="1431" t="s">
        <v>372</v>
      </c>
      <c r="N20" s="739" t="s">
        <v>372</v>
      </c>
      <c r="O20" s="741" t="s">
        <v>372</v>
      </c>
      <c r="P20" s="1396"/>
      <c r="Q20" s="1429" t="s">
        <v>372</v>
      </c>
      <c r="R20" s="1430">
        <v>447.10329999999999</v>
      </c>
      <c r="S20" s="1430">
        <v>464.41340000000002</v>
      </c>
      <c r="T20" s="1431">
        <v>459.59370000000001</v>
      </c>
      <c r="U20" s="739">
        <v>-1.7394999999999641</v>
      </c>
      <c r="V20" s="741">
        <v>-3.7705935753159503E-3</v>
      </c>
      <c r="W20" s="1396"/>
      <c r="X20" s="1433">
        <v>444.16120000000001</v>
      </c>
      <c r="Y20" s="1396"/>
      <c r="Z20" s="742">
        <v>-3.0794999999999959</v>
      </c>
      <c r="AA20" s="741">
        <v>-6.8855540204636467E-3</v>
      </c>
      <c r="AB20" s="1427"/>
      <c r="AC20" s="1427"/>
      <c r="AD20" s="1427"/>
      <c r="AE20" s="1427"/>
    </row>
    <row r="21" spans="1:31" s="724" customFormat="1">
      <c r="A21" s="1428" t="s">
        <v>330</v>
      </c>
      <c r="B21" s="1396"/>
      <c r="C21" s="1429">
        <v>475.23630000000003</v>
      </c>
      <c r="D21" s="1430">
        <v>486.45710000000003</v>
      </c>
      <c r="E21" s="1430" t="s">
        <v>372</v>
      </c>
      <c r="F21" s="1431">
        <v>480.71850000000001</v>
      </c>
      <c r="G21" s="739">
        <v>1.0679999999999836</v>
      </c>
      <c r="H21" s="740">
        <v>2.2266212586039558E-3</v>
      </c>
      <c r="I21" s="1424"/>
      <c r="J21" s="1429" t="s">
        <v>372</v>
      </c>
      <c r="K21" s="1430" t="s">
        <v>372</v>
      </c>
      <c r="L21" s="1430" t="s">
        <v>372</v>
      </c>
      <c r="M21" s="1431" t="s">
        <v>372</v>
      </c>
      <c r="N21" s="739" t="s">
        <v>372</v>
      </c>
      <c r="O21" s="741" t="s">
        <v>372</v>
      </c>
      <c r="P21" s="1396"/>
      <c r="Q21" s="1429" t="s">
        <v>372</v>
      </c>
      <c r="R21" s="1430" t="s">
        <v>372</v>
      </c>
      <c r="S21" s="1430" t="s">
        <v>372</v>
      </c>
      <c r="T21" s="1431" t="s">
        <v>372</v>
      </c>
      <c r="U21" s="739" t="s">
        <v>372</v>
      </c>
      <c r="V21" s="741" t="s">
        <v>372</v>
      </c>
      <c r="W21" s="1396"/>
      <c r="X21" s="1433">
        <v>480.71850000000001</v>
      </c>
      <c r="Y21" s="1397"/>
      <c r="Z21" s="742">
        <v>1.0679999999999836</v>
      </c>
      <c r="AA21" s="741">
        <v>2.2266212586039558E-3</v>
      </c>
      <c r="AB21" s="1427"/>
      <c r="AC21" s="1427"/>
      <c r="AD21" s="1427"/>
      <c r="AE21" s="1427"/>
    </row>
    <row r="22" spans="1:31" s="724" customFormat="1">
      <c r="A22" s="1428" t="s">
        <v>331</v>
      </c>
      <c r="B22" s="1396"/>
      <c r="C22" s="1429" t="s">
        <v>372</v>
      </c>
      <c r="D22" s="1430" t="s">
        <v>504</v>
      </c>
      <c r="E22" s="1430" t="s">
        <v>372</v>
      </c>
      <c r="F22" s="1431" t="s">
        <v>504</v>
      </c>
      <c r="G22" s="753" t="s">
        <v>372</v>
      </c>
      <c r="H22" s="754" t="s">
        <v>372</v>
      </c>
      <c r="I22" s="1424"/>
      <c r="J22" s="1429" t="s">
        <v>372</v>
      </c>
      <c r="K22" s="1430" t="s">
        <v>372</v>
      </c>
      <c r="L22" s="1430" t="s">
        <v>372</v>
      </c>
      <c r="M22" s="1431" t="s">
        <v>372</v>
      </c>
      <c r="N22" s="739" t="s">
        <v>372</v>
      </c>
      <c r="O22" s="741" t="s">
        <v>372</v>
      </c>
      <c r="P22" s="1396"/>
      <c r="Q22" s="1429" t="s">
        <v>372</v>
      </c>
      <c r="R22" s="1430" t="s">
        <v>372</v>
      </c>
      <c r="S22" s="1430" t="s">
        <v>372</v>
      </c>
      <c r="T22" s="1431" t="s">
        <v>372</v>
      </c>
      <c r="U22" s="739" t="s">
        <v>372</v>
      </c>
      <c r="V22" s="741" t="s">
        <v>372</v>
      </c>
      <c r="W22" s="1396"/>
      <c r="X22" s="1433" t="s">
        <v>504</v>
      </c>
      <c r="Y22" s="1397"/>
      <c r="Z22" s="742"/>
      <c r="AA22" s="741"/>
      <c r="AB22" s="1427"/>
      <c r="AC22" s="1427"/>
      <c r="AD22" s="1427"/>
      <c r="AE22" s="1427"/>
    </row>
    <row r="23" spans="1:31" s="724" customFormat="1">
      <c r="A23" s="1428" t="s">
        <v>332</v>
      </c>
      <c r="B23" s="1396"/>
      <c r="C23" s="1434" t="s">
        <v>372</v>
      </c>
      <c r="D23" s="1435" t="s">
        <v>372</v>
      </c>
      <c r="E23" s="1435" t="s">
        <v>372</v>
      </c>
      <c r="F23" s="1436" t="s">
        <v>372</v>
      </c>
      <c r="G23" s="739"/>
      <c r="H23" s="740"/>
      <c r="I23" s="1437"/>
      <c r="J23" s="1434">
        <v>491.24959999999999</v>
      </c>
      <c r="K23" s="1435">
        <v>509.27440000000001</v>
      </c>
      <c r="L23" s="1435">
        <v>529.95180000000005</v>
      </c>
      <c r="M23" s="1436">
        <v>518.34379999999999</v>
      </c>
      <c r="N23" s="739">
        <v>9.9363999999999919</v>
      </c>
      <c r="O23" s="741">
        <v>1.9544168711942422E-2</v>
      </c>
      <c r="P23" s="1396"/>
      <c r="Q23" s="1434" t="s">
        <v>372</v>
      </c>
      <c r="R23" s="1435" t="s">
        <v>372</v>
      </c>
      <c r="S23" s="1435" t="s">
        <v>372</v>
      </c>
      <c r="T23" s="1436" t="s">
        <v>372</v>
      </c>
      <c r="U23" s="739" t="s">
        <v>372</v>
      </c>
      <c r="V23" s="741" t="s">
        <v>372</v>
      </c>
      <c r="W23" s="1396"/>
      <c r="X23" s="1433">
        <v>518.34379999999999</v>
      </c>
      <c r="Y23" s="1426"/>
      <c r="Z23" s="742">
        <v>9.9363999999999919</v>
      </c>
      <c r="AA23" s="741">
        <v>1.9544168711942422E-2</v>
      </c>
      <c r="AB23" s="1427"/>
      <c r="AC23" s="1427"/>
      <c r="AD23" s="1427"/>
      <c r="AE23" s="1427"/>
    </row>
    <row r="24" spans="1:31" s="724" customFormat="1">
      <c r="A24" s="1428" t="s">
        <v>333</v>
      </c>
      <c r="B24" s="1396"/>
      <c r="C24" s="1429" t="s">
        <v>372</v>
      </c>
      <c r="D24" s="1430" t="s">
        <v>372</v>
      </c>
      <c r="E24" s="1430" t="s">
        <v>372</v>
      </c>
      <c r="F24" s="1431" t="s">
        <v>372</v>
      </c>
      <c r="G24" s="739">
        <v>0</v>
      </c>
      <c r="H24" s="740" t="s">
        <v>372</v>
      </c>
      <c r="I24" s="1424"/>
      <c r="J24" s="1429" t="s">
        <v>372</v>
      </c>
      <c r="K24" s="1430" t="s">
        <v>372</v>
      </c>
      <c r="L24" s="1430" t="s">
        <v>372</v>
      </c>
      <c r="M24" s="1431" t="s">
        <v>372</v>
      </c>
      <c r="N24" s="739" t="s">
        <v>372</v>
      </c>
      <c r="O24" s="741" t="s">
        <v>372</v>
      </c>
      <c r="P24" s="1396"/>
      <c r="Q24" s="1429" t="s">
        <v>372</v>
      </c>
      <c r="R24" s="1430" t="s">
        <v>372</v>
      </c>
      <c r="S24" s="1430" t="s">
        <v>372</v>
      </c>
      <c r="T24" s="1431" t="s">
        <v>372</v>
      </c>
      <c r="U24" s="739" t="s">
        <v>372</v>
      </c>
      <c r="V24" s="741" t="s">
        <v>372</v>
      </c>
      <c r="W24" s="1396"/>
      <c r="X24" s="1433" t="s">
        <v>372</v>
      </c>
      <c r="Y24" s="1426"/>
      <c r="Z24" s="742" t="s">
        <v>372</v>
      </c>
      <c r="AA24" s="741" t="s">
        <v>372</v>
      </c>
      <c r="AB24" s="1427"/>
      <c r="AC24" s="1427"/>
      <c r="AD24" s="1427"/>
      <c r="AE24" s="1427"/>
    </row>
    <row r="25" spans="1:31" s="724" customFormat="1">
      <c r="A25" s="1428" t="s">
        <v>334</v>
      </c>
      <c r="B25" s="1396"/>
      <c r="C25" s="1429">
        <v>494.91500000000002</v>
      </c>
      <c r="D25" s="1430">
        <v>501.80860000000001</v>
      </c>
      <c r="E25" s="1430" t="s">
        <v>372</v>
      </c>
      <c r="F25" s="1431">
        <v>497.32650000000001</v>
      </c>
      <c r="G25" s="739">
        <v>3.8965000000000032</v>
      </c>
      <c r="H25" s="740">
        <v>7.8967634720223945E-3</v>
      </c>
      <c r="I25" s="1424"/>
      <c r="J25" s="1429" t="s">
        <v>372</v>
      </c>
      <c r="K25" s="1430" t="s">
        <v>372</v>
      </c>
      <c r="L25" s="1430" t="s">
        <v>372</v>
      </c>
      <c r="M25" s="1431" t="s">
        <v>372</v>
      </c>
      <c r="N25" s="739" t="s">
        <v>372</v>
      </c>
      <c r="O25" s="741" t="s">
        <v>372</v>
      </c>
      <c r="P25" s="1396"/>
      <c r="Q25" s="1429">
        <v>498.31470000000002</v>
      </c>
      <c r="R25" s="1430">
        <v>517.42060000000004</v>
      </c>
      <c r="S25" s="1430" t="s">
        <v>372</v>
      </c>
      <c r="T25" s="1431">
        <v>509.93509999999998</v>
      </c>
      <c r="U25" s="739">
        <v>2.6744999999999663</v>
      </c>
      <c r="V25" s="741">
        <v>5.2724378751276557E-3</v>
      </c>
      <c r="W25" s="1396"/>
      <c r="X25" s="1433">
        <v>504.06790000000001</v>
      </c>
      <c r="Y25" s="1426"/>
      <c r="Z25" s="742">
        <v>3.2432000000000016</v>
      </c>
      <c r="AA25" s="741">
        <v>6.4757189491653211E-3</v>
      </c>
      <c r="AB25" s="1427"/>
      <c r="AC25" s="1427"/>
      <c r="AD25" s="1427"/>
      <c r="AE25" s="1427"/>
    </row>
    <row r="26" spans="1:31" s="724" customFormat="1">
      <c r="A26" s="1428" t="s">
        <v>335</v>
      </c>
      <c r="B26" s="1396"/>
      <c r="C26" s="1434">
        <v>518.13149999999996</v>
      </c>
      <c r="D26" s="1435">
        <v>521.60799999999995</v>
      </c>
      <c r="E26" s="1435">
        <v>497.62979999999999</v>
      </c>
      <c r="F26" s="1436">
        <v>516.13559999999995</v>
      </c>
      <c r="G26" s="739">
        <v>1.5788000000000011</v>
      </c>
      <c r="H26" s="740">
        <v>3.0682715688530315E-3</v>
      </c>
      <c r="I26" s="1424"/>
      <c r="J26" s="1434" t="s">
        <v>372</v>
      </c>
      <c r="K26" s="1435">
        <v>528</v>
      </c>
      <c r="L26" s="1435" t="s">
        <v>95</v>
      </c>
      <c r="M26" s="1436">
        <v>497.9948</v>
      </c>
      <c r="N26" s="739">
        <v>9.0898000000000252</v>
      </c>
      <c r="O26" s="741">
        <v>1.8592160031089877E-2</v>
      </c>
      <c r="P26" s="1396"/>
      <c r="Q26" s="1434" t="s">
        <v>372</v>
      </c>
      <c r="R26" s="1435" t="s">
        <v>372</v>
      </c>
      <c r="S26" s="1435" t="s">
        <v>372</v>
      </c>
      <c r="T26" s="1436" t="s">
        <v>372</v>
      </c>
      <c r="U26" s="739" t="s">
        <v>372</v>
      </c>
      <c r="V26" s="741" t="s">
        <v>372</v>
      </c>
      <c r="W26" s="1396"/>
      <c r="X26" s="1433">
        <v>513.31880000000001</v>
      </c>
      <c r="Y26" s="1397"/>
      <c r="Z26" s="742">
        <v>2.7451000000000363</v>
      </c>
      <c r="AA26" s="741">
        <v>5.3765009831099331E-3</v>
      </c>
      <c r="AB26" s="1427"/>
      <c r="AC26" s="1427"/>
      <c r="AD26" s="1427"/>
      <c r="AE26" s="1427"/>
    </row>
    <row r="27" spans="1:31" s="724" customFormat="1">
      <c r="A27" s="1428" t="s">
        <v>336</v>
      </c>
      <c r="B27" s="1396"/>
      <c r="C27" s="1434">
        <v>507.5949</v>
      </c>
      <c r="D27" s="1435">
        <v>513.69839999999999</v>
      </c>
      <c r="E27" s="1435" t="s">
        <v>372</v>
      </c>
      <c r="F27" s="1436">
        <v>512.22919999999999</v>
      </c>
      <c r="G27" s="739">
        <v>-2.9542999999999893</v>
      </c>
      <c r="H27" s="740">
        <v>-5.7344616044574526E-3</v>
      </c>
      <c r="I27" s="1424"/>
      <c r="J27" s="1434" t="s">
        <v>372</v>
      </c>
      <c r="K27" s="1435" t="s">
        <v>372</v>
      </c>
      <c r="L27" s="1435" t="s">
        <v>372</v>
      </c>
      <c r="M27" s="1436" t="s">
        <v>372</v>
      </c>
      <c r="N27" s="739" t="s">
        <v>372</v>
      </c>
      <c r="O27" s="741" t="s">
        <v>372</v>
      </c>
      <c r="P27" s="1396"/>
      <c r="Q27" s="1434">
        <v>691.57090000000005</v>
      </c>
      <c r="R27" s="1435">
        <v>572.97540000000004</v>
      </c>
      <c r="S27" s="1435">
        <v>572.97540000000004</v>
      </c>
      <c r="T27" s="1436">
        <v>588.83270000000005</v>
      </c>
      <c r="U27" s="739" t="s">
        <v>372</v>
      </c>
      <c r="V27" s="741" t="s">
        <v>372</v>
      </c>
      <c r="W27" s="1396"/>
      <c r="X27" s="1433">
        <v>515.56380000000001</v>
      </c>
      <c r="Y27" s="1397"/>
      <c r="Z27" s="742">
        <v>-2.8256999999999834</v>
      </c>
      <c r="AA27" s="741">
        <v>-5.4509205915628245E-3</v>
      </c>
      <c r="AB27" s="1427"/>
      <c r="AC27" s="1427"/>
      <c r="AD27" s="1427"/>
      <c r="AE27" s="1427"/>
    </row>
    <row r="28" spans="1:31" s="724" customFormat="1">
      <c r="A28" s="1428" t="s">
        <v>337</v>
      </c>
      <c r="B28" s="1396"/>
      <c r="C28" s="1429">
        <v>538.95309999999995</v>
      </c>
      <c r="D28" s="1430">
        <v>489.02690000000001</v>
      </c>
      <c r="E28" s="1430">
        <v>451.49009999999998</v>
      </c>
      <c r="F28" s="1431">
        <v>530.65099999999995</v>
      </c>
      <c r="G28" s="743">
        <v>0</v>
      </c>
      <c r="H28" s="740">
        <v>0</v>
      </c>
      <c r="I28" s="1424"/>
      <c r="J28" s="1429" t="s">
        <v>372</v>
      </c>
      <c r="K28" s="1430" t="s">
        <v>372</v>
      </c>
      <c r="L28" s="1430" t="s">
        <v>372</v>
      </c>
      <c r="M28" s="1431" t="s">
        <v>372</v>
      </c>
      <c r="N28" s="739" t="s">
        <v>372</v>
      </c>
      <c r="O28" s="741" t="s">
        <v>372</v>
      </c>
      <c r="P28" s="1396"/>
      <c r="Q28" s="1429">
        <v>587.71569999999997</v>
      </c>
      <c r="R28" s="1430">
        <v>540.95650000000001</v>
      </c>
      <c r="S28" s="1430">
        <v>573.90530000000001</v>
      </c>
      <c r="T28" s="1431">
        <v>566.48609999999996</v>
      </c>
      <c r="U28" s="739" t="s">
        <v>372</v>
      </c>
      <c r="V28" s="741" t="s">
        <v>372</v>
      </c>
      <c r="W28" s="1396"/>
      <c r="X28" s="1433">
        <v>532.45939999999996</v>
      </c>
      <c r="Y28" s="1397"/>
      <c r="Z28" s="742" t="s">
        <v>372</v>
      </c>
      <c r="AA28" s="741" t="s">
        <v>372</v>
      </c>
      <c r="AB28" s="1427"/>
      <c r="AC28" s="1427"/>
      <c r="AD28" s="1427"/>
      <c r="AE28" s="1427"/>
    </row>
    <row r="29" spans="1:31" s="724" customFormat="1">
      <c r="A29" s="1428" t="s">
        <v>338</v>
      </c>
      <c r="B29" s="1396"/>
      <c r="C29" s="1429" t="s">
        <v>372</v>
      </c>
      <c r="D29" s="1430" t="s">
        <v>372</v>
      </c>
      <c r="E29" s="1430" t="s">
        <v>372</v>
      </c>
      <c r="F29" s="1431" t="s">
        <v>372</v>
      </c>
      <c r="G29" s="739">
        <v>0</v>
      </c>
      <c r="H29" s="740">
        <v>0</v>
      </c>
      <c r="I29" s="1424"/>
      <c r="J29" s="1429" t="s">
        <v>372</v>
      </c>
      <c r="K29" s="1430" t="s">
        <v>372</v>
      </c>
      <c r="L29" s="1430" t="s">
        <v>372</v>
      </c>
      <c r="M29" s="1431" t="s">
        <v>372</v>
      </c>
      <c r="N29" s="739" t="s">
        <v>372</v>
      </c>
      <c r="O29" s="741" t="s">
        <v>372</v>
      </c>
      <c r="P29" s="1396"/>
      <c r="Q29" s="1429" t="s">
        <v>372</v>
      </c>
      <c r="R29" s="1430" t="s">
        <v>372</v>
      </c>
      <c r="S29" s="1430" t="s">
        <v>372</v>
      </c>
      <c r="T29" s="1431" t="s">
        <v>372</v>
      </c>
      <c r="U29" s="739" t="s">
        <v>372</v>
      </c>
      <c r="V29" s="741" t="s">
        <v>372</v>
      </c>
      <c r="W29" s="1396"/>
      <c r="X29" s="1433" t="s">
        <v>372</v>
      </c>
      <c r="Y29" s="1426"/>
      <c r="Z29" s="742" t="s">
        <v>372</v>
      </c>
      <c r="AA29" s="741" t="s">
        <v>372</v>
      </c>
      <c r="AB29" s="1427"/>
      <c r="AC29" s="1427"/>
      <c r="AD29" s="1427"/>
      <c r="AE29" s="1427"/>
    </row>
    <row r="30" spans="1:31" s="724" customFormat="1">
      <c r="A30" s="1428" t="s">
        <v>339</v>
      </c>
      <c r="B30" s="1396"/>
      <c r="C30" s="1429" t="s">
        <v>372</v>
      </c>
      <c r="D30" s="1430">
        <v>442.5711</v>
      </c>
      <c r="E30" s="1430" t="s">
        <v>372</v>
      </c>
      <c r="F30" s="1431">
        <v>442.5711</v>
      </c>
      <c r="G30" s="739">
        <v>-20.796800000000019</v>
      </c>
      <c r="H30" s="740">
        <v>-4.4881831477752376E-2</v>
      </c>
      <c r="I30" s="1424"/>
      <c r="J30" s="1429" t="s">
        <v>372</v>
      </c>
      <c r="K30" s="1430" t="s">
        <v>372</v>
      </c>
      <c r="L30" s="1430" t="s">
        <v>372</v>
      </c>
      <c r="M30" s="1431" t="s">
        <v>372</v>
      </c>
      <c r="N30" s="739" t="s">
        <v>372</v>
      </c>
      <c r="O30" s="741" t="s">
        <v>372</v>
      </c>
      <c r="P30" s="1396"/>
      <c r="Q30" s="1429" t="s">
        <v>372</v>
      </c>
      <c r="R30" s="1430">
        <v>320.00790000000001</v>
      </c>
      <c r="S30" s="1430" t="s">
        <v>372</v>
      </c>
      <c r="T30" s="1431">
        <v>320.00790000000001</v>
      </c>
      <c r="U30" s="739">
        <v>13.327200000000005</v>
      </c>
      <c r="V30" s="741">
        <v>4.3456272272758056E-2</v>
      </c>
      <c r="W30" s="1396"/>
      <c r="X30" s="1433">
        <v>417.38510000000002</v>
      </c>
      <c r="Y30" s="1426"/>
      <c r="Z30" s="742">
        <v>-13.784599999999955</v>
      </c>
      <c r="AA30" s="741">
        <v>-3.1970242806950377E-2</v>
      </c>
      <c r="AB30" s="1427"/>
      <c r="AC30" s="1427"/>
      <c r="AD30" s="1427"/>
      <c r="AE30" s="1427"/>
    </row>
    <row r="31" spans="1:31" s="724" customFormat="1">
      <c r="A31" s="1428" t="s">
        <v>340</v>
      </c>
      <c r="B31" s="1396"/>
      <c r="C31" s="1429" t="s">
        <v>372</v>
      </c>
      <c r="D31" s="1430">
        <v>388.51530000000002</v>
      </c>
      <c r="E31" s="1430" t="s">
        <v>504</v>
      </c>
      <c r="F31" s="1431" t="s">
        <v>504</v>
      </c>
      <c r="G31" s="739" t="s">
        <v>372</v>
      </c>
      <c r="H31" s="740" t="s">
        <v>372</v>
      </c>
      <c r="I31" s="1424"/>
      <c r="J31" s="1429" t="s">
        <v>372</v>
      </c>
      <c r="K31" s="1430" t="s">
        <v>372</v>
      </c>
      <c r="L31" s="1430" t="s">
        <v>372</v>
      </c>
      <c r="M31" s="1431" t="s">
        <v>372</v>
      </c>
      <c r="N31" s="739" t="s">
        <v>372</v>
      </c>
      <c r="O31" s="741" t="s">
        <v>372</v>
      </c>
      <c r="P31" s="1396"/>
      <c r="Q31" s="1429" t="s">
        <v>372</v>
      </c>
      <c r="R31" s="1430" t="s">
        <v>504</v>
      </c>
      <c r="S31" s="1430" t="s">
        <v>372</v>
      </c>
      <c r="T31" s="1431" t="s">
        <v>504</v>
      </c>
      <c r="U31" s="739" t="s">
        <v>372</v>
      </c>
      <c r="V31" s="741" t="s">
        <v>372</v>
      </c>
      <c r="W31" s="1396"/>
      <c r="X31" s="1433" t="s">
        <v>504</v>
      </c>
      <c r="Y31" s="1426"/>
      <c r="Z31" s="742" t="s">
        <v>372</v>
      </c>
      <c r="AA31" s="741" t="s">
        <v>372</v>
      </c>
      <c r="AB31" s="1427"/>
      <c r="AC31" s="1427"/>
      <c r="AD31" s="1427"/>
      <c r="AE31" s="1427"/>
    </row>
    <row r="32" spans="1:31" s="724" customFormat="1">
      <c r="A32" s="1428" t="s">
        <v>341</v>
      </c>
      <c r="B32" s="1396"/>
      <c r="C32" s="1429" t="s">
        <v>504</v>
      </c>
      <c r="D32" s="1435" t="s">
        <v>504</v>
      </c>
      <c r="E32" s="1435" t="s">
        <v>372</v>
      </c>
      <c r="F32" s="1436" t="s">
        <v>504</v>
      </c>
      <c r="G32" s="739" t="s">
        <v>372</v>
      </c>
      <c r="H32" s="740" t="s">
        <v>372</v>
      </c>
      <c r="I32" s="1424"/>
      <c r="J32" s="1429" t="s">
        <v>372</v>
      </c>
      <c r="K32" s="1435" t="s">
        <v>372</v>
      </c>
      <c r="L32" s="1435" t="s">
        <v>372</v>
      </c>
      <c r="M32" s="1436" t="s">
        <v>372</v>
      </c>
      <c r="N32" s="739" t="s">
        <v>372</v>
      </c>
      <c r="O32" s="741" t="s">
        <v>372</v>
      </c>
      <c r="P32" s="1396"/>
      <c r="Q32" s="1429" t="s">
        <v>372</v>
      </c>
      <c r="R32" s="1435" t="s">
        <v>372</v>
      </c>
      <c r="S32" s="1435" t="s">
        <v>372</v>
      </c>
      <c r="T32" s="1436" t="s">
        <v>372</v>
      </c>
      <c r="U32" s="739" t="s">
        <v>372</v>
      </c>
      <c r="V32" s="741" t="s">
        <v>372</v>
      </c>
      <c r="W32" s="1396"/>
      <c r="X32" s="1433" t="s">
        <v>504</v>
      </c>
      <c r="Y32" s="1426"/>
      <c r="Z32" s="742" t="s">
        <v>372</v>
      </c>
      <c r="AA32" s="741" t="s">
        <v>372</v>
      </c>
      <c r="AB32" s="1427"/>
      <c r="AC32" s="1427"/>
      <c r="AD32" s="1427"/>
      <c r="AE32" s="1427"/>
    </row>
    <row r="33" spans="1:31" s="724" customFormat="1">
      <c r="A33" s="1428" t="s">
        <v>342</v>
      </c>
      <c r="B33" s="1396"/>
      <c r="C33" s="1429" t="s">
        <v>372</v>
      </c>
      <c r="D33" s="1435">
        <v>220.1386</v>
      </c>
      <c r="E33" s="1435" t="s">
        <v>372</v>
      </c>
      <c r="F33" s="1436">
        <v>220.1386</v>
      </c>
      <c r="G33" s="739">
        <v>0.52359999999998763</v>
      </c>
      <c r="H33" s="740">
        <v>2.3841723015276539E-3</v>
      </c>
      <c r="I33" s="1424"/>
      <c r="J33" s="1429" t="s">
        <v>372</v>
      </c>
      <c r="K33" s="1435" t="s">
        <v>372</v>
      </c>
      <c r="L33" s="1435" t="s">
        <v>372</v>
      </c>
      <c r="M33" s="1436" t="s">
        <v>372</v>
      </c>
      <c r="N33" s="739" t="s">
        <v>372</v>
      </c>
      <c r="O33" s="741" t="s">
        <v>372</v>
      </c>
      <c r="P33" s="1396"/>
      <c r="Q33" s="1429" t="s">
        <v>372</v>
      </c>
      <c r="R33" s="1435" t="s">
        <v>372</v>
      </c>
      <c r="S33" s="1435" t="s">
        <v>372</v>
      </c>
      <c r="T33" s="1436" t="s">
        <v>372</v>
      </c>
      <c r="U33" s="739" t="s">
        <v>372</v>
      </c>
      <c r="V33" s="741" t="s">
        <v>372</v>
      </c>
      <c r="W33" s="1396"/>
      <c r="X33" s="1433">
        <v>220.1386</v>
      </c>
      <c r="Y33" s="1426"/>
      <c r="Z33" s="742">
        <v>0.52359999999998763</v>
      </c>
      <c r="AA33" s="741">
        <v>2.3841723015276539E-3</v>
      </c>
      <c r="AB33" s="1427"/>
      <c r="AC33" s="1427"/>
      <c r="AD33" s="1427"/>
      <c r="AE33" s="1427"/>
    </row>
    <row r="34" spans="1:31" s="724" customFormat="1">
      <c r="A34" s="1428" t="s">
        <v>343</v>
      </c>
      <c r="B34" s="1396"/>
      <c r="C34" s="1429" t="s">
        <v>372</v>
      </c>
      <c r="D34" s="1435" t="s">
        <v>372</v>
      </c>
      <c r="E34" s="1435" t="s">
        <v>372</v>
      </c>
      <c r="F34" s="1436" t="s">
        <v>372</v>
      </c>
      <c r="G34" s="739"/>
      <c r="H34" s="740" t="s">
        <v>372</v>
      </c>
      <c r="I34" s="1424"/>
      <c r="J34" s="1429" t="s">
        <v>372</v>
      </c>
      <c r="K34" s="1435" t="s">
        <v>372</v>
      </c>
      <c r="L34" s="1435" t="s">
        <v>372</v>
      </c>
      <c r="M34" s="1436" t="s">
        <v>372</v>
      </c>
      <c r="N34" s="739" t="s">
        <v>372</v>
      </c>
      <c r="O34" s="741" t="s">
        <v>372</v>
      </c>
      <c r="P34" s="1396"/>
      <c r="Q34" s="1429" t="s">
        <v>372</v>
      </c>
      <c r="R34" s="1435" t="s">
        <v>372</v>
      </c>
      <c r="S34" s="1435" t="s">
        <v>372</v>
      </c>
      <c r="T34" s="1436" t="s">
        <v>372</v>
      </c>
      <c r="U34" s="739" t="s">
        <v>372</v>
      </c>
      <c r="V34" s="741" t="s">
        <v>372</v>
      </c>
      <c r="W34" s="1396"/>
      <c r="X34" s="1433" t="s">
        <v>372</v>
      </c>
      <c r="Y34" s="1426"/>
      <c r="Z34" s="742" t="s">
        <v>372</v>
      </c>
      <c r="AA34" s="741" t="s">
        <v>372</v>
      </c>
      <c r="AB34" s="1427"/>
      <c r="AC34" s="1427"/>
      <c r="AD34" s="1427"/>
      <c r="AE34" s="1427"/>
    </row>
    <row r="35" spans="1:31" s="724" customFormat="1">
      <c r="A35" s="1428" t="s">
        <v>344</v>
      </c>
      <c r="B35" s="1396"/>
      <c r="C35" s="1429" t="s">
        <v>372</v>
      </c>
      <c r="D35" s="1430">
        <v>361.66329999999999</v>
      </c>
      <c r="E35" s="1430">
        <v>170.73589999999999</v>
      </c>
      <c r="F35" s="1431">
        <v>264.77510000000001</v>
      </c>
      <c r="G35" s="739">
        <v>0</v>
      </c>
      <c r="H35" s="740">
        <v>0</v>
      </c>
      <c r="I35" s="1424"/>
      <c r="J35" s="1429" t="s">
        <v>372</v>
      </c>
      <c r="K35" s="1430" t="s">
        <v>372</v>
      </c>
      <c r="L35" s="1430" t="s">
        <v>372</v>
      </c>
      <c r="M35" s="1431" t="s">
        <v>372</v>
      </c>
      <c r="N35" s="739" t="s">
        <v>372</v>
      </c>
      <c r="O35" s="741" t="s">
        <v>372</v>
      </c>
      <c r="P35" s="1396"/>
      <c r="Q35" s="1429" t="s">
        <v>372</v>
      </c>
      <c r="R35" s="1430">
        <v>451.95119999999997</v>
      </c>
      <c r="S35" s="1430">
        <v>419.85910000000001</v>
      </c>
      <c r="T35" s="1431">
        <v>425.3313</v>
      </c>
      <c r="U35" s="739" t="s">
        <v>372</v>
      </c>
      <c r="V35" s="741" t="s">
        <v>372</v>
      </c>
      <c r="W35" s="1396"/>
      <c r="X35" s="1433">
        <v>388.43549999999999</v>
      </c>
      <c r="Y35" s="1397"/>
      <c r="Z35" s="742" t="s">
        <v>372</v>
      </c>
      <c r="AA35" s="741" t="s">
        <v>372</v>
      </c>
      <c r="AB35" s="1427"/>
      <c r="AC35" s="1427"/>
      <c r="AD35" s="1427"/>
      <c r="AE35" s="1427"/>
    </row>
    <row r="36" spans="1:31" s="724" customFormat="1">
      <c r="A36" s="1428" t="s">
        <v>345</v>
      </c>
      <c r="B36" s="1396"/>
      <c r="C36" s="1429">
        <v>484.91219999999998</v>
      </c>
      <c r="D36" s="1430">
        <v>492.91489999999999</v>
      </c>
      <c r="E36" s="1430" t="s">
        <v>372</v>
      </c>
      <c r="F36" s="1431">
        <v>487.54849999999999</v>
      </c>
      <c r="G36" s="739">
        <v>3.6216000000000008</v>
      </c>
      <c r="H36" s="740">
        <v>7.4837749255105557E-3</v>
      </c>
      <c r="I36" s="1424"/>
      <c r="J36" s="1429" t="s">
        <v>372</v>
      </c>
      <c r="K36" s="1430" t="s">
        <v>372</v>
      </c>
      <c r="L36" s="1430" t="s">
        <v>372</v>
      </c>
      <c r="M36" s="1431" t="s">
        <v>372</v>
      </c>
      <c r="N36" s="739" t="s">
        <v>372</v>
      </c>
      <c r="O36" s="741" t="s">
        <v>372</v>
      </c>
      <c r="P36" s="1396"/>
      <c r="Q36" s="1429">
        <v>534.57050000000004</v>
      </c>
      <c r="R36" s="1430">
        <v>520.87099999999998</v>
      </c>
      <c r="S36" s="1430" t="s">
        <v>372</v>
      </c>
      <c r="T36" s="1431">
        <v>528.97749999999996</v>
      </c>
      <c r="U36" s="739">
        <v>2.2306999999999562</v>
      </c>
      <c r="V36" s="741">
        <v>4.2348619868217696E-3</v>
      </c>
      <c r="W36" s="1396"/>
      <c r="X36" s="1433">
        <v>490.70979999999997</v>
      </c>
      <c r="Y36" s="1397"/>
      <c r="Z36" s="742">
        <v>3.5154999999999745</v>
      </c>
      <c r="AA36" s="741">
        <v>7.2158069172811867E-3</v>
      </c>
      <c r="AB36" s="1427"/>
      <c r="AC36" s="1427"/>
      <c r="AD36" s="1427"/>
      <c r="AE36" s="1427"/>
    </row>
    <row r="37" spans="1:31" s="724" customFormat="1">
      <c r="A37" s="1428" t="s">
        <v>346</v>
      </c>
      <c r="B37" s="1396"/>
      <c r="C37" s="1429" t="s">
        <v>372</v>
      </c>
      <c r="D37" s="1430">
        <v>476.81380000000001</v>
      </c>
      <c r="E37" s="1430">
        <v>479.75830000000002</v>
      </c>
      <c r="F37" s="1431">
        <v>478.78160000000003</v>
      </c>
      <c r="G37" s="739">
        <v>-0.22709999999995034</v>
      </c>
      <c r="H37" s="740">
        <v>-4.7410412378723343E-4</v>
      </c>
      <c r="I37" s="1424"/>
      <c r="J37" s="1429" t="s">
        <v>372</v>
      </c>
      <c r="K37" s="1430" t="s">
        <v>372</v>
      </c>
      <c r="L37" s="1430" t="s">
        <v>372</v>
      </c>
      <c r="M37" s="1431" t="s">
        <v>372</v>
      </c>
      <c r="N37" s="739" t="s">
        <v>372</v>
      </c>
      <c r="O37" s="741" t="s">
        <v>372</v>
      </c>
      <c r="P37" s="1396"/>
      <c r="Q37" s="1429" t="s">
        <v>372</v>
      </c>
      <c r="R37" s="1430">
        <v>448.45080000000002</v>
      </c>
      <c r="S37" s="1430">
        <v>461.53820000000002</v>
      </c>
      <c r="T37" s="1431">
        <v>458.03829999999999</v>
      </c>
      <c r="U37" s="739">
        <v>-0.21719999999999118</v>
      </c>
      <c r="V37" s="741">
        <v>-4.7397139805194222E-4</v>
      </c>
      <c r="W37" s="1396"/>
      <c r="X37" s="1433">
        <v>478.60770000000002</v>
      </c>
      <c r="Y37" s="1397"/>
      <c r="Z37" s="742">
        <v>-0.22699999999997544</v>
      </c>
      <c r="AA37" s="741">
        <v>-4.7406756444334786E-4</v>
      </c>
      <c r="AB37" s="1427"/>
      <c r="AC37" s="1427"/>
      <c r="AD37" s="1427"/>
      <c r="AE37" s="1427"/>
    </row>
    <row r="38" spans="1:31" s="724" customFormat="1">
      <c r="A38" s="1428" t="s">
        <v>347</v>
      </c>
      <c r="B38" s="1396"/>
      <c r="C38" s="1429">
        <v>490.23649999999998</v>
      </c>
      <c r="D38" s="1430">
        <v>483.73329999999999</v>
      </c>
      <c r="E38" s="1430" t="s">
        <v>372</v>
      </c>
      <c r="F38" s="1431">
        <v>487.37880000000001</v>
      </c>
      <c r="G38" s="739">
        <v>2.4712999999999852</v>
      </c>
      <c r="H38" s="740">
        <v>5.0964359181906449E-3</v>
      </c>
      <c r="I38" s="1424"/>
      <c r="J38" s="1429" t="s">
        <v>372</v>
      </c>
      <c r="K38" s="1430" t="s">
        <v>372</v>
      </c>
      <c r="L38" s="1430" t="s">
        <v>372</v>
      </c>
      <c r="M38" s="1431" t="s">
        <v>372</v>
      </c>
      <c r="N38" s="739" t="s">
        <v>372</v>
      </c>
      <c r="O38" s="741" t="s">
        <v>372</v>
      </c>
      <c r="P38" s="1396"/>
      <c r="Q38" s="1429">
        <v>468.9427</v>
      </c>
      <c r="R38" s="1430">
        <v>447.28640000000001</v>
      </c>
      <c r="S38" s="1430" t="s">
        <v>372</v>
      </c>
      <c r="T38" s="1431">
        <v>450.84440000000001</v>
      </c>
      <c r="U38" s="739">
        <v>10.913999999999987</v>
      </c>
      <c r="V38" s="741">
        <v>2.4808469703389457E-2</v>
      </c>
      <c r="W38" s="1396"/>
      <c r="X38" s="1433">
        <v>470.06610000000001</v>
      </c>
      <c r="Y38" s="1397"/>
      <c r="Z38" s="742">
        <v>6.47199999999998</v>
      </c>
      <c r="AA38" s="741">
        <v>1.3960488280588601E-2</v>
      </c>
      <c r="AB38" s="1395"/>
      <c r="AC38" s="1395"/>
      <c r="AD38" s="1395"/>
      <c r="AE38" s="1395"/>
    </row>
    <row r="39" spans="1:31" s="724" customFormat="1">
      <c r="A39" s="1428" t="s">
        <v>348</v>
      </c>
      <c r="B39" s="1396"/>
      <c r="C39" s="1429">
        <v>420.90499999999997</v>
      </c>
      <c r="D39" s="1430">
        <v>440.51679999999999</v>
      </c>
      <c r="E39" s="1430">
        <v>457.9907</v>
      </c>
      <c r="F39" s="1431">
        <v>451.73419999999999</v>
      </c>
      <c r="G39" s="739">
        <v>23.742999999999995</v>
      </c>
      <c r="H39" s="740">
        <v>5.5475439681937466E-2</v>
      </c>
      <c r="I39" s="1424"/>
      <c r="J39" s="1429" t="s">
        <v>372</v>
      </c>
      <c r="K39" s="1430" t="s">
        <v>372</v>
      </c>
      <c r="L39" s="1430" t="s">
        <v>372</v>
      </c>
      <c r="M39" s="1431" t="s">
        <v>372</v>
      </c>
      <c r="N39" s="739" t="s">
        <v>372</v>
      </c>
      <c r="O39" s="741" t="s">
        <v>372</v>
      </c>
      <c r="P39" s="1396"/>
      <c r="Q39" s="1429">
        <v>355.7894</v>
      </c>
      <c r="R39" s="1430">
        <v>406.91570000000002</v>
      </c>
      <c r="S39" s="1430">
        <v>409.21530000000001</v>
      </c>
      <c r="T39" s="1431">
        <v>408.49509999999998</v>
      </c>
      <c r="U39" s="739">
        <v>14.065399999999954</v>
      </c>
      <c r="V39" s="741">
        <v>3.5660093547722038E-2</v>
      </c>
      <c r="W39" s="1396"/>
      <c r="X39" s="1433">
        <v>420.4708</v>
      </c>
      <c r="Y39" s="1397"/>
      <c r="Z39" s="742">
        <v>16.745799999999974</v>
      </c>
      <c r="AA39" s="741">
        <v>4.1478233946374399E-2</v>
      </c>
      <c r="AB39" s="1427"/>
      <c r="AC39" s="1427"/>
      <c r="AD39" s="1427"/>
      <c r="AE39" s="1427"/>
    </row>
    <row r="40" spans="1:31" s="724" customFormat="1">
      <c r="A40" s="1428" t="s">
        <v>349</v>
      </c>
      <c r="B40" s="1396"/>
      <c r="C40" s="1429">
        <v>472.06819999999999</v>
      </c>
      <c r="D40" s="1430">
        <v>485.06020000000001</v>
      </c>
      <c r="E40" s="1430">
        <v>494.70710000000003</v>
      </c>
      <c r="F40" s="1431">
        <v>481.95119999999997</v>
      </c>
      <c r="G40" s="739">
        <v>2.8923999999999523</v>
      </c>
      <c r="H40" s="740">
        <v>6.0376722022430496E-3</v>
      </c>
      <c r="I40" s="1424"/>
      <c r="J40" s="1429" t="s">
        <v>372</v>
      </c>
      <c r="K40" s="1430" t="s">
        <v>372</v>
      </c>
      <c r="L40" s="1430" t="s">
        <v>372</v>
      </c>
      <c r="M40" s="1431" t="s">
        <v>372</v>
      </c>
      <c r="N40" s="739" t="s">
        <v>372</v>
      </c>
      <c r="O40" s="741" t="s">
        <v>372</v>
      </c>
      <c r="P40" s="1396"/>
      <c r="Q40" s="1429">
        <v>434.48020000000002</v>
      </c>
      <c r="R40" s="1430">
        <v>483.18639999999999</v>
      </c>
      <c r="S40" s="1430">
        <v>470.3766</v>
      </c>
      <c r="T40" s="1431">
        <v>475.2276</v>
      </c>
      <c r="U40" s="739">
        <v>28.051100000000019</v>
      </c>
      <c r="V40" s="741">
        <v>6.2729369723140582E-2</v>
      </c>
      <c r="W40" s="1396"/>
      <c r="X40" s="1433">
        <v>481.3963</v>
      </c>
      <c r="Y40" s="1397"/>
      <c r="Z40" s="742">
        <v>4.9685999999999808</v>
      </c>
      <c r="AA40" s="741">
        <v>1.0428864652495928E-2</v>
      </c>
      <c r="AB40" s="1427"/>
      <c r="AC40" s="1427"/>
      <c r="AD40" s="1427"/>
      <c r="AE40" s="1427"/>
    </row>
    <row r="41" spans="1:31" s="724" customFormat="1">
      <c r="A41" s="1428" t="s">
        <v>350</v>
      </c>
      <c r="B41" s="1396"/>
      <c r="C41" s="1429" t="s">
        <v>372</v>
      </c>
      <c r="D41" s="1430">
        <v>456.32870000000003</v>
      </c>
      <c r="E41" s="1430" t="s">
        <v>504</v>
      </c>
      <c r="F41" s="1431" t="s">
        <v>504</v>
      </c>
      <c r="G41" s="739" t="s">
        <v>372</v>
      </c>
      <c r="H41" s="740" t="s">
        <v>372</v>
      </c>
      <c r="I41" s="1424"/>
      <c r="J41" s="1429" t="s">
        <v>372</v>
      </c>
      <c r="K41" s="1430" t="s">
        <v>372</v>
      </c>
      <c r="L41" s="1430" t="s">
        <v>372</v>
      </c>
      <c r="M41" s="1431" t="s">
        <v>372</v>
      </c>
      <c r="N41" s="739" t="s">
        <v>372</v>
      </c>
      <c r="O41" s="741" t="s">
        <v>372</v>
      </c>
      <c r="P41" s="1396"/>
      <c r="Q41" s="1429" t="s">
        <v>372</v>
      </c>
      <c r="R41" s="1430" t="s">
        <v>372</v>
      </c>
      <c r="S41" s="1430" t="s">
        <v>504</v>
      </c>
      <c r="T41" s="1431" t="s">
        <v>504</v>
      </c>
      <c r="U41" s="739" t="s">
        <v>372</v>
      </c>
      <c r="V41" s="741" t="s">
        <v>372</v>
      </c>
      <c r="W41" s="1396"/>
      <c r="X41" s="1433" t="s">
        <v>504</v>
      </c>
      <c r="Y41" s="1397"/>
      <c r="Z41" s="742" t="s">
        <v>372</v>
      </c>
      <c r="AA41" s="741" t="s">
        <v>372</v>
      </c>
      <c r="AB41" s="1427"/>
      <c r="AC41" s="1427"/>
      <c r="AD41" s="1427"/>
      <c r="AE41" s="1427"/>
    </row>
    <row r="42" spans="1:31" s="724" customFormat="1">
      <c r="A42" s="1428" t="s">
        <v>351</v>
      </c>
      <c r="B42" s="1396"/>
      <c r="C42" s="1429" t="s">
        <v>372</v>
      </c>
      <c r="D42" s="1430">
        <v>501.13760000000002</v>
      </c>
      <c r="E42" s="1430">
        <v>490.2</v>
      </c>
      <c r="F42" s="1431">
        <v>492.54140000000001</v>
      </c>
      <c r="G42" s="739">
        <v>-5.5176000000000158</v>
      </c>
      <c r="H42" s="740">
        <v>-1.107820559411643E-2</v>
      </c>
      <c r="I42" s="1424"/>
      <c r="J42" s="1429" t="s">
        <v>372</v>
      </c>
      <c r="K42" s="1430" t="s">
        <v>372</v>
      </c>
      <c r="L42" s="1430" t="s">
        <v>372</v>
      </c>
      <c r="M42" s="1431" t="s">
        <v>372</v>
      </c>
      <c r="N42" s="739" t="s">
        <v>372</v>
      </c>
      <c r="O42" s="741" t="s">
        <v>372</v>
      </c>
      <c r="P42" s="1396"/>
      <c r="Q42" s="1429" t="s">
        <v>372</v>
      </c>
      <c r="R42" s="1430" t="s">
        <v>372</v>
      </c>
      <c r="S42" s="1430" t="s">
        <v>372</v>
      </c>
      <c r="T42" s="1431" t="s">
        <v>372</v>
      </c>
      <c r="U42" s="739" t="s">
        <v>372</v>
      </c>
      <c r="V42" s="741" t="s">
        <v>372</v>
      </c>
      <c r="W42" s="1396"/>
      <c r="X42" s="1433">
        <v>492.54140000000001</v>
      </c>
      <c r="Y42" s="1397"/>
      <c r="Z42" s="742">
        <v>-5.5176000000000158</v>
      </c>
      <c r="AA42" s="741">
        <v>-1.107820559411643E-2</v>
      </c>
      <c r="AB42" s="1427"/>
      <c r="AC42" s="1427"/>
      <c r="AD42" s="1427"/>
      <c r="AE42" s="1427"/>
    </row>
    <row r="43" spans="1:31" s="724" customFormat="1" ht="13.5" thickBot="1">
      <c r="A43" s="1438" t="s">
        <v>352</v>
      </c>
      <c r="B43" s="1396"/>
      <c r="C43" s="1439" t="s">
        <v>372</v>
      </c>
      <c r="D43" s="1440">
        <v>519.94619999999998</v>
      </c>
      <c r="E43" s="1440">
        <v>543.30650000000003</v>
      </c>
      <c r="F43" s="1441">
        <v>533.49009999999998</v>
      </c>
      <c r="G43" s="744">
        <v>8.1131000000000313</v>
      </c>
      <c r="H43" s="745">
        <v>1.544243467072226E-2</v>
      </c>
      <c r="I43" s="1424"/>
      <c r="J43" s="1439" t="s">
        <v>372</v>
      </c>
      <c r="K43" s="1440" t="s">
        <v>372</v>
      </c>
      <c r="L43" s="1440" t="s">
        <v>372</v>
      </c>
      <c r="M43" s="1441" t="s">
        <v>372</v>
      </c>
      <c r="N43" s="744" t="s">
        <v>372</v>
      </c>
      <c r="O43" s="746" t="s">
        <v>372</v>
      </c>
      <c r="P43" s="1396"/>
      <c r="Q43" s="1439" t="s">
        <v>372</v>
      </c>
      <c r="R43" s="1440">
        <v>552.04560000000004</v>
      </c>
      <c r="S43" s="1440" t="s">
        <v>372</v>
      </c>
      <c r="T43" s="1441">
        <v>552.04560000000004</v>
      </c>
      <c r="U43" s="744">
        <v>31.230000000000018</v>
      </c>
      <c r="V43" s="746">
        <v>5.9963641642070575E-2</v>
      </c>
      <c r="W43" s="1396"/>
      <c r="X43" s="1442">
        <v>534.5915</v>
      </c>
      <c r="Y43" s="1397"/>
      <c r="Z43" s="747">
        <v>9.485300000000052</v>
      </c>
      <c r="AA43" s="746">
        <v>1.8063584090227902E-2</v>
      </c>
      <c r="AB43" s="1395"/>
      <c r="AC43" s="1395"/>
      <c r="AD43" s="1395"/>
      <c r="AE43" s="1395"/>
    </row>
    <row r="44" spans="1:31">
      <c r="A44" s="1443" t="s">
        <v>401</v>
      </c>
    </row>
    <row r="55" spans="3:5" ht="15">
      <c r="D55" s="1395"/>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68" t="s">
        <v>416</v>
      </c>
      <c r="D1" s="1069"/>
      <c r="E1" s="1069"/>
      <c r="F1" s="1070"/>
      <c r="G1" s="1070"/>
      <c r="H1" s="1069"/>
      <c r="I1" s="1069"/>
      <c r="J1" s="1069"/>
      <c r="K1" s="1069"/>
      <c r="L1" s="1069"/>
      <c r="M1" s="1069"/>
      <c r="N1" s="1069"/>
      <c r="O1" s="1069"/>
      <c r="P1" s="1069"/>
      <c r="Q1" s="1069"/>
      <c r="R1" s="1069"/>
      <c r="S1" s="1071" t="s">
        <v>417</v>
      </c>
      <c r="U1" s="683">
        <v>0</v>
      </c>
      <c r="AE1" s="3">
        <v>0</v>
      </c>
    </row>
    <row r="2" spans="1:31" s="635" customFormat="1" ht="20.85" customHeight="1">
      <c r="A2" s="1129"/>
      <c r="B2" s="1129"/>
      <c r="C2" s="1072"/>
      <c r="D2" s="1073"/>
      <c r="E2" s="1073"/>
      <c r="F2" s="1074"/>
      <c r="G2" s="1074"/>
      <c r="H2" s="1073"/>
      <c r="I2" s="1073"/>
      <c r="J2" s="1073"/>
      <c r="K2" s="1073"/>
      <c r="L2" s="1073"/>
      <c r="M2" s="1073"/>
      <c r="N2" s="1073"/>
      <c r="O2" s="1073"/>
      <c r="P2" s="1073"/>
      <c r="Q2" s="1073"/>
      <c r="R2" s="1073"/>
      <c r="S2" s="1075" t="s">
        <v>519</v>
      </c>
      <c r="U2" s="1129"/>
    </row>
    <row r="3" spans="1:31" s="684" customFormat="1">
      <c r="C3" s="1130"/>
      <c r="Q3" s="1131" t="s">
        <v>521</v>
      </c>
      <c r="R3" s="1132" t="s">
        <v>418</v>
      </c>
      <c r="S3" s="1133">
        <v>45285</v>
      </c>
    </row>
    <row r="4" spans="1:31" s="684" customFormat="1">
      <c r="C4" s="1130"/>
      <c r="R4" s="1132" t="s">
        <v>419</v>
      </c>
      <c r="S4" s="1133">
        <v>45291</v>
      </c>
    </row>
    <row r="5" spans="1:31" ht="6.6" customHeight="1">
      <c r="C5" s="1076"/>
    </row>
    <row r="6" spans="1:31" ht="28.35" customHeight="1">
      <c r="C6" s="1687" t="s">
        <v>420</v>
      </c>
      <c r="D6" s="1687"/>
      <c r="E6" s="1687"/>
      <c r="F6" s="1687"/>
      <c r="G6" s="1687"/>
      <c r="H6" s="1687"/>
      <c r="I6" s="1687"/>
      <c r="J6" s="1687"/>
      <c r="K6" s="1687"/>
      <c r="L6" s="1687"/>
      <c r="M6" s="1687"/>
      <c r="N6" s="1687"/>
      <c r="O6" s="1687"/>
      <c r="P6" s="1687"/>
      <c r="Q6" s="1687"/>
      <c r="R6" s="1687"/>
      <c r="S6" s="1687"/>
    </row>
    <row r="7" spans="1:31" ht="5.85" customHeight="1">
      <c r="C7" s="1077"/>
      <c r="D7" s="1077"/>
      <c r="E7" s="1077"/>
      <c r="F7" s="1077"/>
      <c r="G7" s="1077"/>
      <c r="H7" s="1077"/>
      <c r="I7" s="1077"/>
      <c r="J7" s="1077"/>
      <c r="K7" s="1077"/>
      <c r="L7" s="1077"/>
      <c r="M7" s="1077"/>
      <c r="N7" s="1077"/>
      <c r="O7" s="1077"/>
      <c r="P7" s="1077"/>
      <c r="Q7" s="1078"/>
      <c r="R7" s="1077"/>
      <c r="S7" s="1077"/>
    </row>
    <row r="8" spans="1:31" ht="13.5" thickBot="1">
      <c r="A8" s="1134"/>
      <c r="B8" s="1134"/>
      <c r="C8" s="1077"/>
      <c r="D8" s="1077"/>
      <c r="E8" s="1077"/>
      <c r="F8" s="1077"/>
      <c r="G8" s="1077"/>
      <c r="H8" s="1077"/>
      <c r="I8" s="1077"/>
      <c r="J8" s="1077"/>
      <c r="K8" s="1077"/>
      <c r="L8" s="1077"/>
      <c r="M8" s="1077"/>
      <c r="N8" s="1077"/>
      <c r="O8" s="1077"/>
      <c r="P8" s="1077"/>
      <c r="Q8" s="1077"/>
      <c r="R8" s="1077"/>
      <c r="S8" s="1077"/>
    </row>
    <row r="9" spans="1:31" ht="18.75" thickBot="1">
      <c r="A9" s="1134"/>
      <c r="B9" s="1134"/>
      <c r="C9" s="1079" t="s">
        <v>376</v>
      </c>
      <c r="D9" s="1080"/>
      <c r="E9" s="1080"/>
      <c r="F9" s="1080"/>
      <c r="G9" s="1080"/>
      <c r="H9" s="1080"/>
      <c r="I9" s="1080"/>
      <c r="J9" s="1080"/>
      <c r="K9" s="1080"/>
      <c r="L9" s="1080"/>
      <c r="M9" s="1080"/>
      <c r="N9" s="1080"/>
      <c r="O9" s="1080"/>
      <c r="P9" s="1080"/>
      <c r="Q9" s="1080"/>
      <c r="R9" s="1081"/>
      <c r="S9" s="1077"/>
    </row>
    <row r="10" spans="1:31" ht="13.5" thickBot="1">
      <c r="A10" s="683" t="s">
        <v>378</v>
      </c>
      <c r="B10" s="683" t="s">
        <v>379</v>
      </c>
      <c r="C10" s="1082"/>
      <c r="D10" s="1083" t="s">
        <v>326</v>
      </c>
      <c r="E10" s="1084" t="s">
        <v>329</v>
      </c>
      <c r="F10" s="1084" t="s">
        <v>330</v>
      </c>
      <c r="G10" s="1084" t="s">
        <v>332</v>
      </c>
      <c r="H10" s="1084" t="s">
        <v>334</v>
      </c>
      <c r="I10" s="1084" t="s">
        <v>335</v>
      </c>
      <c r="J10" s="1084" t="s">
        <v>337</v>
      </c>
      <c r="K10" s="1084" t="s">
        <v>344</v>
      </c>
      <c r="L10" s="1084" t="s">
        <v>345</v>
      </c>
      <c r="M10" s="1084" t="s">
        <v>346</v>
      </c>
      <c r="N10" s="1084" t="s">
        <v>347</v>
      </c>
      <c r="O10" s="1084" t="s">
        <v>348</v>
      </c>
      <c r="P10" s="1085" t="s">
        <v>349</v>
      </c>
      <c r="Q10" s="1085" t="s">
        <v>352</v>
      </c>
      <c r="R10" s="1086" t="s">
        <v>377</v>
      </c>
      <c r="S10" s="1077"/>
    </row>
    <row r="11" spans="1:31" ht="14.25">
      <c r="C11" s="1087" t="s">
        <v>380</v>
      </c>
      <c r="D11" s="1088"/>
      <c r="E11" s="1089"/>
      <c r="F11" s="1089"/>
      <c r="G11" s="1089"/>
      <c r="H11" s="1089"/>
      <c r="I11" s="1089"/>
      <c r="J11" s="1089"/>
      <c r="K11" s="1089"/>
      <c r="L11" s="1089"/>
      <c r="M11" s="1089"/>
      <c r="N11" s="1089"/>
      <c r="O11" s="1089"/>
      <c r="P11" s="1089"/>
      <c r="Q11" s="1089"/>
      <c r="R11" s="1090"/>
      <c r="S11" s="1077"/>
    </row>
    <row r="12" spans="1:31">
      <c r="C12" s="1091" t="s">
        <v>381</v>
      </c>
      <c r="D12" s="1135">
        <v>60.08</v>
      </c>
      <c r="E12" s="1136">
        <v>100.6071</v>
      </c>
      <c r="F12" s="1136">
        <v>100.46</v>
      </c>
      <c r="G12" s="1136">
        <v>81.89</v>
      </c>
      <c r="H12" s="1136">
        <v>93.04</v>
      </c>
      <c r="I12" s="1136">
        <v>54.45</v>
      </c>
      <c r="J12" s="1136">
        <v>120.23</v>
      </c>
      <c r="K12" s="1136">
        <v>72</v>
      </c>
      <c r="L12" s="1136">
        <v>135.25</v>
      </c>
      <c r="M12" s="1136">
        <v>189.1233</v>
      </c>
      <c r="N12" s="1136" t="e">
        <v>#N/A</v>
      </c>
      <c r="O12" s="1136">
        <v>48.259599999999999</v>
      </c>
      <c r="P12" s="1137" t="e">
        <v>#N/A</v>
      </c>
      <c r="Q12" s="1137" t="e">
        <v>#N/A</v>
      </c>
      <c r="R12" s="1138">
        <v>96.5411</v>
      </c>
      <c r="S12" s="1077"/>
    </row>
    <row r="13" spans="1:31">
      <c r="A13" s="1139"/>
      <c r="B13" s="1139"/>
      <c r="C13" s="1092" t="s">
        <v>382</v>
      </c>
      <c r="D13" s="1140">
        <v>60.08</v>
      </c>
      <c r="E13" s="1141">
        <v>100.5917</v>
      </c>
      <c r="F13" s="1141">
        <v>95.31</v>
      </c>
      <c r="G13" s="1141">
        <v>82</v>
      </c>
      <c r="H13" s="1141">
        <v>93.7</v>
      </c>
      <c r="I13" s="1141">
        <v>54.45</v>
      </c>
      <c r="J13" s="1141">
        <v>120.23</v>
      </c>
      <c r="K13" s="1141">
        <v>72</v>
      </c>
      <c r="L13" s="1141">
        <v>135.25</v>
      </c>
      <c r="M13" s="1141">
        <v>189.21299999999999</v>
      </c>
      <c r="N13" s="1141" t="e">
        <v>#N/A</v>
      </c>
      <c r="O13" s="1141">
        <v>48.285699999999999</v>
      </c>
      <c r="P13" s="1142" t="e">
        <v>#N/A</v>
      </c>
      <c r="Q13" s="1142" t="e">
        <v>#N/A</v>
      </c>
      <c r="R13" s="1143">
        <v>95.474999999999994</v>
      </c>
      <c r="S13" s="1077"/>
    </row>
    <row r="14" spans="1:31">
      <c r="A14" s="1139"/>
      <c r="B14" s="1139"/>
      <c r="C14" s="1093" t="s">
        <v>383</v>
      </c>
      <c r="D14" s="1144">
        <v>0</v>
      </c>
      <c r="E14" s="1145">
        <v>1.5399999999999636E-2</v>
      </c>
      <c r="F14" s="1145">
        <v>5.1499999999999915</v>
      </c>
      <c r="G14" s="1145">
        <v>-0.10999999999999943</v>
      </c>
      <c r="H14" s="1145">
        <v>-0.65999999999999659</v>
      </c>
      <c r="I14" s="1145">
        <v>0</v>
      </c>
      <c r="J14" s="1145">
        <v>0</v>
      </c>
      <c r="K14" s="1145">
        <v>0</v>
      </c>
      <c r="L14" s="1145">
        <v>0</v>
      </c>
      <c r="M14" s="1145">
        <v>-8.9699999999993452E-2</v>
      </c>
      <c r="N14" s="1146" t="e">
        <v>#N/A</v>
      </c>
      <c r="O14" s="1145">
        <v>-2.6099999999999568E-2</v>
      </c>
      <c r="P14" s="1147"/>
      <c r="Q14" s="1148"/>
      <c r="R14" s="1149">
        <v>1.0661000000000058</v>
      </c>
      <c r="S14" s="1077"/>
    </row>
    <row r="15" spans="1:31">
      <c r="A15" s="1150"/>
      <c r="B15" s="1150"/>
      <c r="C15" s="1093" t="s">
        <v>384</v>
      </c>
      <c r="D15" s="1094">
        <v>62.232562090135701</v>
      </c>
      <c r="E15" s="1095">
        <v>104.21167772068063</v>
      </c>
      <c r="F15" s="1095">
        <v>104.05930738307312</v>
      </c>
      <c r="G15" s="1095">
        <v>84.823976523988236</v>
      </c>
      <c r="H15" s="1095">
        <v>96.373461665549712</v>
      </c>
      <c r="I15" s="1095">
        <v>56.400848964845032</v>
      </c>
      <c r="J15" s="1095">
        <v>124.5376321587386</v>
      </c>
      <c r="K15" s="1095">
        <v>74.579634994836397</v>
      </c>
      <c r="L15" s="1095">
        <v>140.09577268127254</v>
      </c>
      <c r="M15" s="1095">
        <v>195.89925948637418</v>
      </c>
      <c r="N15" s="1095"/>
      <c r="O15" s="1095">
        <v>49.988657680511203</v>
      </c>
      <c r="P15" s="1096"/>
      <c r="Q15" s="1096"/>
      <c r="R15" s="1097"/>
      <c r="S15" s="1077"/>
    </row>
    <row r="16" spans="1:31">
      <c r="A16" s="683" t="s">
        <v>378</v>
      </c>
      <c r="B16" s="683" t="s">
        <v>386</v>
      </c>
      <c r="C16" s="1098" t="s">
        <v>385</v>
      </c>
      <c r="D16" s="1099">
        <v>3.1</v>
      </c>
      <c r="E16" s="1100">
        <v>3.17</v>
      </c>
      <c r="F16" s="1100">
        <v>21.7</v>
      </c>
      <c r="G16" s="1100">
        <v>8.6</v>
      </c>
      <c r="H16" s="1100">
        <v>4.6100000000000003</v>
      </c>
      <c r="I16" s="1100">
        <v>18.399999999999999</v>
      </c>
      <c r="J16" s="1100">
        <v>10.62</v>
      </c>
      <c r="K16" s="1100">
        <v>8.94</v>
      </c>
      <c r="L16" s="1100">
        <v>3.14</v>
      </c>
      <c r="M16" s="1100">
        <v>11.6</v>
      </c>
      <c r="N16" s="1100">
        <v>0</v>
      </c>
      <c r="O16" s="1100">
        <v>6.13</v>
      </c>
      <c r="P16" s="1101"/>
      <c r="Q16" s="1102"/>
      <c r="R16" s="1103">
        <v>100.00999999999999</v>
      </c>
      <c r="S16" s="1077"/>
    </row>
    <row r="17" spans="1:19" ht="14.25">
      <c r="C17" s="1087" t="s">
        <v>387</v>
      </c>
      <c r="D17" s="1104"/>
      <c r="E17" s="1105"/>
      <c r="F17" s="1105"/>
      <c r="G17" s="1105"/>
      <c r="H17" s="1105"/>
      <c r="I17" s="1105"/>
      <c r="J17" s="1105"/>
      <c r="K17" s="1105"/>
      <c r="L17" s="1105"/>
      <c r="M17" s="1105"/>
      <c r="N17" s="1105"/>
      <c r="O17" s="1105"/>
      <c r="P17" s="1105"/>
      <c r="Q17" s="1105"/>
      <c r="R17" s="1106"/>
      <c r="S17" s="1077"/>
    </row>
    <row r="18" spans="1:19">
      <c r="C18" s="1091" t="s">
        <v>381</v>
      </c>
      <c r="D18" s="1135">
        <v>357.22</v>
      </c>
      <c r="E18" s="1136">
        <v>164.60220000000001</v>
      </c>
      <c r="F18" s="1136">
        <v>169.2</v>
      </c>
      <c r="G18" s="1136">
        <v>235.32</v>
      </c>
      <c r="H18" s="1136">
        <v>233.86</v>
      </c>
      <c r="I18" s="1136">
        <v>222.13</v>
      </c>
      <c r="J18" s="1136">
        <v>243.2</v>
      </c>
      <c r="K18" s="1136">
        <v>165</v>
      </c>
      <c r="L18" s="1136">
        <v>294</v>
      </c>
      <c r="M18" s="1136">
        <v>284.86270000000002</v>
      </c>
      <c r="N18" s="1136" t="e">
        <v>#N/A</v>
      </c>
      <c r="O18" s="1136">
        <v>394.92469999999997</v>
      </c>
      <c r="P18" s="1137"/>
      <c r="Q18" s="1137"/>
      <c r="R18" s="1138">
        <v>233.51329999999999</v>
      </c>
      <c r="S18" s="1077"/>
    </row>
    <row r="19" spans="1:19">
      <c r="A19" s="1139"/>
      <c r="B19" s="1139"/>
      <c r="C19" s="1092" t="s">
        <v>382</v>
      </c>
      <c r="D19" s="1140">
        <v>357.22</v>
      </c>
      <c r="E19" s="1141">
        <v>164.60220000000001</v>
      </c>
      <c r="F19" s="1141">
        <v>191.3</v>
      </c>
      <c r="G19" s="1141">
        <v>235.32</v>
      </c>
      <c r="H19" s="1141">
        <v>233.7</v>
      </c>
      <c r="I19" s="1141">
        <v>222.13</v>
      </c>
      <c r="J19" s="1141">
        <v>243.2</v>
      </c>
      <c r="K19" s="1141">
        <v>165</v>
      </c>
      <c r="L19" s="1141">
        <v>294</v>
      </c>
      <c r="M19" s="1141">
        <v>284.99779999999998</v>
      </c>
      <c r="N19" s="1141" t="e">
        <v>#N/A</v>
      </c>
      <c r="O19" s="1141">
        <v>395.13810000000001</v>
      </c>
      <c r="P19" s="1142"/>
      <c r="Q19" s="1142"/>
      <c r="R19" s="1143">
        <v>237.33709999999999</v>
      </c>
      <c r="S19" s="1077"/>
    </row>
    <row r="20" spans="1:19">
      <c r="A20" s="1139"/>
      <c r="B20" s="1139"/>
      <c r="C20" s="1093" t="s">
        <v>383</v>
      </c>
      <c r="D20" s="1144">
        <v>0</v>
      </c>
      <c r="E20" s="1146">
        <v>0</v>
      </c>
      <c r="F20" s="1145">
        <v>-22.100000000000023</v>
      </c>
      <c r="G20" s="1145">
        <v>0</v>
      </c>
      <c r="H20" s="1145">
        <v>0.16000000000002501</v>
      </c>
      <c r="I20" s="1145">
        <v>0</v>
      </c>
      <c r="J20" s="1145">
        <v>0</v>
      </c>
      <c r="K20" s="1145">
        <v>0</v>
      </c>
      <c r="L20" s="1145">
        <v>0</v>
      </c>
      <c r="M20" s="1145">
        <v>-0.1350999999999658</v>
      </c>
      <c r="N20" s="1146">
        <v>0</v>
      </c>
      <c r="O20" s="1145">
        <v>-0.21340000000003556</v>
      </c>
      <c r="P20" s="1147"/>
      <c r="Q20" s="1148"/>
      <c r="R20" s="1149">
        <v>-3.8238000000000056</v>
      </c>
      <c r="S20" s="1077"/>
    </row>
    <row r="21" spans="1:19">
      <c r="A21" s="1150"/>
      <c r="B21" s="1150"/>
      <c r="C21" s="1093" t="s">
        <v>384</v>
      </c>
      <c r="D21" s="1094">
        <v>152.97629728156815</v>
      </c>
      <c r="E21" s="1107">
        <v>70.489432507698709</v>
      </c>
      <c r="F21" s="1095">
        <v>72.458399585805182</v>
      </c>
      <c r="G21" s="1095">
        <v>100.77370325373329</v>
      </c>
      <c r="H21" s="1095">
        <v>100.14847120056973</v>
      </c>
      <c r="I21" s="1095">
        <v>95.125202718646008</v>
      </c>
      <c r="J21" s="1095">
        <v>104.14824337628734</v>
      </c>
      <c r="K21" s="1095">
        <v>70.659786830129164</v>
      </c>
      <c r="L21" s="1095">
        <v>125.90289289732107</v>
      </c>
      <c r="M21" s="1095">
        <v>121.98992519912144</v>
      </c>
      <c r="N21" s="1095"/>
      <c r="O21" s="1095">
        <v>169.1230007027437</v>
      </c>
      <c r="P21" s="1096"/>
      <c r="Q21" s="1096"/>
      <c r="R21" s="1097"/>
      <c r="S21" s="1077"/>
    </row>
    <row r="22" spans="1:19" ht="13.5" thickBot="1">
      <c r="C22" s="1108" t="s">
        <v>385</v>
      </c>
      <c r="D22" s="1109">
        <v>3.57</v>
      </c>
      <c r="E22" s="1110">
        <v>0</v>
      </c>
      <c r="F22" s="1110">
        <v>17.29</v>
      </c>
      <c r="G22" s="1110">
        <v>9.2799999999999994</v>
      </c>
      <c r="H22" s="1110">
        <v>11.3</v>
      </c>
      <c r="I22" s="1110">
        <v>27.46</v>
      </c>
      <c r="J22" s="1110">
        <v>9.18</v>
      </c>
      <c r="K22" s="1110">
        <v>6.31</v>
      </c>
      <c r="L22" s="1110">
        <v>2.77</v>
      </c>
      <c r="M22" s="1110">
        <v>8.49</v>
      </c>
      <c r="N22" s="1110">
        <v>0</v>
      </c>
      <c r="O22" s="1110">
        <v>4.3499999999999996</v>
      </c>
      <c r="P22" s="1111"/>
      <c r="Q22" s="1112"/>
      <c r="R22" s="1113">
        <v>100</v>
      </c>
      <c r="S22" s="1077"/>
    </row>
    <row r="23" spans="1:19" ht="13.5" thickBot="1">
      <c r="A23" s="1134"/>
      <c r="B23" s="1134"/>
      <c r="C23" s="1077"/>
      <c r="D23" s="1077"/>
      <c r="E23" s="1077"/>
      <c r="F23" s="1077"/>
      <c r="G23" s="1077"/>
      <c r="H23" s="1077"/>
      <c r="I23" s="1077"/>
      <c r="J23" s="1077"/>
      <c r="K23" s="1077"/>
      <c r="L23" s="1077"/>
      <c r="M23" s="1077"/>
      <c r="N23" s="1077"/>
      <c r="O23" s="1077"/>
      <c r="P23" s="1077"/>
      <c r="Q23" s="1077"/>
      <c r="R23" s="1077"/>
      <c r="S23" s="1077"/>
    </row>
    <row r="24" spans="1:19" ht="18.75" thickBot="1">
      <c r="A24" s="1134"/>
      <c r="B24" s="1134"/>
      <c r="C24" s="1114" t="s">
        <v>388</v>
      </c>
      <c r="D24" s="1080"/>
      <c r="E24" s="1080"/>
      <c r="F24" s="1080"/>
      <c r="G24" s="1080"/>
      <c r="H24" s="1080"/>
      <c r="I24" s="1080"/>
      <c r="J24" s="1080"/>
      <c r="K24" s="1080"/>
      <c r="L24" s="1080"/>
      <c r="M24" s="1080"/>
      <c r="N24" s="1080"/>
      <c r="O24" s="1080"/>
      <c r="P24" s="1080"/>
      <c r="Q24" s="1080"/>
      <c r="R24" s="1081"/>
      <c r="S24" s="1077"/>
    </row>
    <row r="25" spans="1:19" ht="13.5" thickBot="1">
      <c r="A25" s="683" t="s">
        <v>389</v>
      </c>
      <c r="B25" s="683" t="s">
        <v>390</v>
      </c>
      <c r="C25" s="1082"/>
      <c r="D25" s="1083" t="s">
        <v>326</v>
      </c>
      <c r="E25" s="1084" t="s">
        <v>329</v>
      </c>
      <c r="F25" s="1084" t="s">
        <v>330</v>
      </c>
      <c r="G25" s="1084" t="s">
        <v>332</v>
      </c>
      <c r="H25" s="1084" t="s">
        <v>334</v>
      </c>
      <c r="I25" s="1084" t="s">
        <v>335</v>
      </c>
      <c r="J25" s="1084" t="s">
        <v>337</v>
      </c>
      <c r="K25" s="1084" t="s">
        <v>344</v>
      </c>
      <c r="L25" s="1084" t="s">
        <v>345</v>
      </c>
      <c r="M25" s="1084" t="s">
        <v>346</v>
      </c>
      <c r="N25" s="1084" t="s">
        <v>347</v>
      </c>
      <c r="O25" s="1084" t="s">
        <v>348</v>
      </c>
      <c r="P25" s="1085" t="s">
        <v>349</v>
      </c>
      <c r="Q25" s="1085" t="s">
        <v>352</v>
      </c>
      <c r="R25" s="1086" t="s">
        <v>377</v>
      </c>
      <c r="S25" s="1077"/>
    </row>
    <row r="26" spans="1:19" ht="14.25">
      <c r="C26" s="1087" t="s">
        <v>391</v>
      </c>
      <c r="D26" s="1088"/>
      <c r="E26" s="1089"/>
      <c r="F26" s="1089"/>
      <c r="G26" s="1089"/>
      <c r="H26" s="1089"/>
      <c r="I26" s="1089"/>
      <c r="J26" s="1089"/>
      <c r="K26" s="1089"/>
      <c r="L26" s="1089"/>
      <c r="M26" s="1089"/>
      <c r="N26" s="1089"/>
      <c r="O26" s="1089"/>
      <c r="P26" s="1089"/>
      <c r="Q26" s="1089"/>
      <c r="R26" s="1090"/>
      <c r="S26" s="1077"/>
    </row>
    <row r="27" spans="1:19">
      <c r="C27" s="1091" t="s">
        <v>392</v>
      </c>
      <c r="D27" s="1135">
        <v>4.63</v>
      </c>
      <c r="E27" s="1136"/>
      <c r="F27" s="1136"/>
      <c r="G27" s="1136">
        <v>2.4900000000000002</v>
      </c>
      <c r="H27" s="1136">
        <v>3.21</v>
      </c>
      <c r="I27" s="1136">
        <v>3.35</v>
      </c>
      <c r="J27" s="1136">
        <v>3.44</v>
      </c>
      <c r="K27" s="1136"/>
      <c r="L27" s="1136">
        <v>2.72</v>
      </c>
      <c r="M27" s="1136" t="s">
        <v>372</v>
      </c>
      <c r="N27" s="1136">
        <v>2.86</v>
      </c>
      <c r="O27" s="1136"/>
      <c r="P27" s="1137"/>
      <c r="Q27" s="1137">
        <v>2.5827</v>
      </c>
      <c r="R27" s="1138">
        <v>3.1478000000000002</v>
      </c>
      <c r="S27" s="1077"/>
    </row>
    <row r="28" spans="1:19">
      <c r="A28" s="1139"/>
      <c r="B28" s="1139"/>
      <c r="C28" s="1092" t="s">
        <v>382</v>
      </c>
      <c r="D28" s="1140">
        <v>4.63</v>
      </c>
      <c r="E28" s="1115"/>
      <c r="F28" s="1116"/>
      <c r="G28" s="1116">
        <v>2.4900000000000002</v>
      </c>
      <c r="H28" s="1116">
        <v>3.21</v>
      </c>
      <c r="I28" s="1116">
        <v>3.35</v>
      </c>
      <c r="J28" s="1116">
        <v>3.44</v>
      </c>
      <c r="K28" s="1116"/>
      <c r="L28" s="1116">
        <v>2.72</v>
      </c>
      <c r="M28" s="1116" t="s">
        <v>372</v>
      </c>
      <c r="N28" s="1116">
        <v>2.86</v>
      </c>
      <c r="O28" s="1116"/>
      <c r="P28" s="1117"/>
      <c r="Q28" s="1117">
        <v>2.5017</v>
      </c>
      <c r="R28" s="1143">
        <v>3.1440999999999999</v>
      </c>
      <c r="S28" s="1077"/>
    </row>
    <row r="29" spans="1:19">
      <c r="A29" s="1139"/>
      <c r="B29" s="1139"/>
      <c r="C29" s="1093" t="s">
        <v>383</v>
      </c>
      <c r="D29" s="1144">
        <v>0</v>
      </c>
      <c r="E29" s="1146"/>
      <c r="F29" s="1145"/>
      <c r="G29" s="1145">
        <v>0</v>
      </c>
      <c r="H29" s="1145">
        <v>0</v>
      </c>
      <c r="I29" s="1145">
        <v>0</v>
      </c>
      <c r="J29" s="1145">
        <v>0</v>
      </c>
      <c r="K29" s="1145"/>
      <c r="L29" s="1145">
        <v>0</v>
      </c>
      <c r="M29" s="1145" t="e">
        <v>#VALUE!</v>
      </c>
      <c r="N29" s="1145">
        <v>0</v>
      </c>
      <c r="O29" s="1146"/>
      <c r="P29" s="1148"/>
      <c r="Q29" s="1147">
        <v>8.0999999999999961E-2</v>
      </c>
      <c r="R29" s="1149">
        <v>3.7000000000002586E-3</v>
      </c>
      <c r="S29" s="1077"/>
    </row>
    <row r="30" spans="1:19">
      <c r="A30" s="1150"/>
      <c r="B30" s="1150"/>
      <c r="C30" s="1093" t="s">
        <v>384</v>
      </c>
      <c r="D30" s="1094">
        <v>147.08685431094733</v>
      </c>
      <c r="E30" s="1107"/>
      <c r="F30" s="1095"/>
      <c r="G30" s="1095">
        <v>79.10286549336044</v>
      </c>
      <c r="H30" s="1095">
        <v>101.97598322638032</v>
      </c>
      <c r="I30" s="1095">
        <v>106.42353389668975</v>
      </c>
      <c r="J30" s="1095">
        <v>109.28267361331723</v>
      </c>
      <c r="K30" s="1095"/>
      <c r="L30" s="1095">
        <v>86.409555880297347</v>
      </c>
      <c r="M30" s="1095" t="e">
        <v>#VALUE!</v>
      </c>
      <c r="N30" s="1095">
        <v>90.857106550606773</v>
      </c>
      <c r="O30" s="1095"/>
      <c r="P30" s="1096"/>
      <c r="Q30" s="1096">
        <v>82.04777940148675</v>
      </c>
      <c r="R30" s="1118"/>
      <c r="S30" s="1077"/>
    </row>
    <row r="31" spans="1:19">
      <c r="A31" s="683" t="s">
        <v>389</v>
      </c>
      <c r="B31" s="683" t="s">
        <v>393</v>
      </c>
      <c r="C31" s="1098" t="s">
        <v>385</v>
      </c>
      <c r="D31" s="1099">
        <v>5.45</v>
      </c>
      <c r="E31" s="1100"/>
      <c r="F31" s="1100">
        <v>0</v>
      </c>
      <c r="G31" s="1100">
        <v>20.34</v>
      </c>
      <c r="H31" s="1100">
        <v>7.69</v>
      </c>
      <c r="I31" s="1100">
        <v>44.62</v>
      </c>
      <c r="J31" s="1100">
        <v>7.21</v>
      </c>
      <c r="K31" s="1100"/>
      <c r="L31" s="1100">
        <v>5.73</v>
      </c>
      <c r="M31" s="1100">
        <v>0</v>
      </c>
      <c r="N31" s="1100">
        <v>4.37</v>
      </c>
      <c r="O31" s="1100"/>
      <c r="P31" s="1101"/>
      <c r="Q31" s="1102">
        <v>4.59</v>
      </c>
      <c r="R31" s="1103">
        <v>100</v>
      </c>
      <c r="S31" s="1077"/>
    </row>
    <row r="32" spans="1:19" ht="14.25">
      <c r="C32" s="1087" t="s">
        <v>394</v>
      </c>
      <c r="D32" s="1104"/>
      <c r="E32" s="1105"/>
      <c r="F32" s="1105"/>
      <c r="G32" s="1105"/>
      <c r="H32" s="1105"/>
      <c r="I32" s="1105"/>
      <c r="J32" s="1105"/>
      <c r="K32" s="1105"/>
      <c r="L32" s="1105"/>
      <c r="M32" s="1105"/>
      <c r="N32" s="1105"/>
      <c r="O32" s="1105"/>
      <c r="P32" s="1105"/>
      <c r="Q32" s="1105"/>
      <c r="R32" s="1106"/>
      <c r="S32" s="1077"/>
    </row>
    <row r="33" spans="1:19">
      <c r="C33" s="1091" t="s">
        <v>392</v>
      </c>
      <c r="D33" s="1135">
        <v>4.43</v>
      </c>
      <c r="E33" s="1136"/>
      <c r="F33" s="1136">
        <v>4.57</v>
      </c>
      <c r="G33" s="1136">
        <v>2.37</v>
      </c>
      <c r="H33" s="1136" t="e">
        <v>#N/A</v>
      </c>
      <c r="I33" s="1136">
        <v>3.15</v>
      </c>
      <c r="J33" s="1136">
        <v>3.66</v>
      </c>
      <c r="K33" s="1136"/>
      <c r="L33" s="1136">
        <v>2</v>
      </c>
      <c r="M33" s="1136"/>
      <c r="N33" s="1136">
        <v>2.42</v>
      </c>
      <c r="O33" s="1136"/>
      <c r="P33" s="1137"/>
      <c r="Q33" s="1137">
        <v>2.5301999999999998</v>
      </c>
      <c r="R33" s="1138">
        <v>3.3508</v>
      </c>
      <c r="S33" s="1077"/>
    </row>
    <row r="34" spans="1:19">
      <c r="A34" s="1139"/>
      <c r="B34" s="1139"/>
      <c r="C34" s="1092" t="s">
        <v>382</v>
      </c>
      <c r="D34" s="1140">
        <v>4.43</v>
      </c>
      <c r="E34" s="1141"/>
      <c r="F34" s="1141">
        <v>4.57</v>
      </c>
      <c r="G34" s="1141">
        <v>2.37</v>
      </c>
      <c r="H34" s="1141" t="e">
        <v>#N/A</v>
      </c>
      <c r="I34" s="1141">
        <v>3.15</v>
      </c>
      <c r="J34" s="1141">
        <v>3.66</v>
      </c>
      <c r="K34" s="1141"/>
      <c r="L34" s="1141">
        <v>2</v>
      </c>
      <c r="M34" s="1141"/>
      <c r="N34" s="1141">
        <v>2.42</v>
      </c>
      <c r="O34" s="1141"/>
      <c r="P34" s="1142"/>
      <c r="Q34" s="1142">
        <v>2.1753999999999998</v>
      </c>
      <c r="R34" s="1143">
        <v>3.3384999999999998</v>
      </c>
      <c r="S34" s="1077"/>
    </row>
    <row r="35" spans="1:19">
      <c r="A35" s="1139"/>
      <c r="B35" s="1139"/>
      <c r="C35" s="1093" t="s">
        <v>383</v>
      </c>
      <c r="D35" s="1144">
        <v>0</v>
      </c>
      <c r="E35" s="1146"/>
      <c r="F35" s="1145">
        <v>0</v>
      </c>
      <c r="G35" s="1145">
        <v>0</v>
      </c>
      <c r="H35" s="1145" t="e">
        <v>#N/A</v>
      </c>
      <c r="I35" s="1145">
        <v>0</v>
      </c>
      <c r="J35" s="1145">
        <v>0</v>
      </c>
      <c r="K35" s="1145"/>
      <c r="L35" s="1145">
        <v>0</v>
      </c>
      <c r="M35" s="1145"/>
      <c r="N35" s="1145">
        <v>0</v>
      </c>
      <c r="O35" s="1146"/>
      <c r="P35" s="1148"/>
      <c r="Q35" s="1147">
        <v>0.3548</v>
      </c>
      <c r="R35" s="1149">
        <v>1.23000000000002E-2</v>
      </c>
      <c r="S35" s="1077"/>
    </row>
    <row r="36" spans="1:19">
      <c r="A36" s="1150"/>
      <c r="B36" s="1150"/>
      <c r="C36" s="1093" t="s">
        <v>384</v>
      </c>
      <c r="D36" s="1094">
        <v>132.20723409335082</v>
      </c>
      <c r="E36" s="1107"/>
      <c r="F36" s="1095">
        <v>136.38534081413394</v>
      </c>
      <c r="G36" s="1095">
        <v>70.729378058970994</v>
      </c>
      <c r="H36" s="1095" t="e">
        <v>#N/A</v>
      </c>
      <c r="I36" s="1095">
        <v>94.007401217619673</v>
      </c>
      <c r="J36" s="1095">
        <v>109.22764712904383</v>
      </c>
      <c r="K36" s="1095"/>
      <c r="L36" s="1095">
        <v>59.687238868329949</v>
      </c>
      <c r="M36" s="1095"/>
      <c r="N36" s="1095">
        <v>72.221559030679245</v>
      </c>
      <c r="O36" s="1095"/>
      <c r="P36" s="1096"/>
      <c r="Q36" s="1096">
        <v>75.510325892324218</v>
      </c>
      <c r="R36" s="1097"/>
      <c r="S36" s="1077"/>
    </row>
    <row r="37" spans="1:19">
      <c r="A37" s="683" t="s">
        <v>389</v>
      </c>
      <c r="B37" s="683" t="s">
        <v>395</v>
      </c>
      <c r="C37" s="1098" t="s">
        <v>385</v>
      </c>
      <c r="D37" s="1099">
        <v>2.85</v>
      </c>
      <c r="E37" s="1100"/>
      <c r="F37" s="1100">
        <v>25.17</v>
      </c>
      <c r="G37" s="1100">
        <v>24.15</v>
      </c>
      <c r="H37" s="1100">
        <v>0</v>
      </c>
      <c r="I37" s="1100">
        <v>21.5</v>
      </c>
      <c r="J37" s="1100">
        <v>16.48</v>
      </c>
      <c r="K37" s="1100"/>
      <c r="L37" s="1100">
        <v>4.92</v>
      </c>
      <c r="M37" s="1100"/>
      <c r="N37" s="1100">
        <v>1.46</v>
      </c>
      <c r="O37" s="1100"/>
      <c r="P37" s="1101"/>
      <c r="Q37" s="1102">
        <v>3.47</v>
      </c>
      <c r="R37" s="1103">
        <v>100</v>
      </c>
      <c r="S37" s="1077"/>
    </row>
    <row r="38" spans="1:19" ht="14.25">
      <c r="C38" s="1087" t="s">
        <v>396</v>
      </c>
      <c r="D38" s="1104"/>
      <c r="E38" s="1105"/>
      <c r="F38" s="1105"/>
      <c r="G38" s="1105"/>
      <c r="H38" s="1105"/>
      <c r="I38" s="1105"/>
      <c r="J38" s="1105"/>
      <c r="K38" s="1105"/>
      <c r="L38" s="1105"/>
      <c r="M38" s="1105"/>
      <c r="N38" s="1105"/>
      <c r="O38" s="1105"/>
      <c r="P38" s="1105"/>
      <c r="Q38" s="1105"/>
      <c r="R38" s="1106"/>
      <c r="S38" s="1077"/>
    </row>
    <row r="39" spans="1:19">
      <c r="C39" s="1091" t="s">
        <v>392</v>
      </c>
      <c r="D39" s="1135">
        <v>3.13</v>
      </c>
      <c r="E39" s="1136"/>
      <c r="F39" s="1136">
        <v>2.42</v>
      </c>
      <c r="G39" s="1136">
        <v>2.33</v>
      </c>
      <c r="H39" s="1136" t="e">
        <v>#N/A</v>
      </c>
      <c r="I39" s="1136">
        <v>3.23</v>
      </c>
      <c r="J39" s="1136">
        <v>2.94</v>
      </c>
      <c r="K39" s="1136"/>
      <c r="L39" s="1136">
        <v>2.33</v>
      </c>
      <c r="M39" s="1136"/>
      <c r="N39" s="1136">
        <v>2.4900000000000002</v>
      </c>
      <c r="O39" s="1136"/>
      <c r="P39" s="1137"/>
      <c r="Q39" s="1137">
        <v>2.3386999999999998</v>
      </c>
      <c r="R39" s="1138">
        <v>2.7747000000000002</v>
      </c>
      <c r="S39" s="1077"/>
    </row>
    <row r="40" spans="1:19">
      <c r="A40" s="1139"/>
      <c r="B40" s="1139"/>
      <c r="C40" s="1092" t="s">
        <v>382</v>
      </c>
      <c r="D40" s="1140">
        <v>3.13</v>
      </c>
      <c r="E40" s="1141"/>
      <c r="F40" s="1141">
        <v>2.42</v>
      </c>
      <c r="G40" s="1141">
        <v>2.33</v>
      </c>
      <c r="H40" s="1141" t="e">
        <v>#N/A</v>
      </c>
      <c r="I40" s="1141">
        <v>3.23</v>
      </c>
      <c r="J40" s="1141">
        <v>2.94</v>
      </c>
      <c r="K40" s="1141"/>
      <c r="L40" s="1141">
        <v>2.33</v>
      </c>
      <c r="M40" s="1141"/>
      <c r="N40" s="1141">
        <v>2.4900000000000002</v>
      </c>
      <c r="O40" s="1141"/>
      <c r="P40" s="1142"/>
      <c r="Q40" s="1142">
        <v>1.9641</v>
      </c>
      <c r="R40" s="1143">
        <v>2.7631999999999999</v>
      </c>
      <c r="S40" s="1077"/>
    </row>
    <row r="41" spans="1:19">
      <c r="A41" s="1139"/>
      <c r="B41" s="1139"/>
      <c r="C41" s="1093" t="s">
        <v>383</v>
      </c>
      <c r="D41" s="1144">
        <v>0</v>
      </c>
      <c r="E41" s="1146"/>
      <c r="F41" s="1145">
        <v>0</v>
      </c>
      <c r="G41" s="1145">
        <v>0</v>
      </c>
      <c r="H41" s="1145" t="e">
        <v>#N/A</v>
      </c>
      <c r="I41" s="1145">
        <v>0</v>
      </c>
      <c r="J41" s="1145">
        <v>0</v>
      </c>
      <c r="K41" s="1145"/>
      <c r="L41" s="1145">
        <v>0</v>
      </c>
      <c r="M41" s="1145"/>
      <c r="N41" s="1145">
        <v>0</v>
      </c>
      <c r="O41" s="1146"/>
      <c r="P41" s="1148"/>
      <c r="Q41" s="1147">
        <v>0.37459999999999982</v>
      </c>
      <c r="R41" s="1149">
        <v>1.1500000000000288E-2</v>
      </c>
      <c r="S41" s="1077"/>
    </row>
    <row r="42" spans="1:19">
      <c r="A42" s="1150"/>
      <c r="B42" s="1150"/>
      <c r="C42" s="1093" t="s">
        <v>384</v>
      </c>
      <c r="D42" s="1094">
        <v>112.80498792662269</v>
      </c>
      <c r="E42" s="1107"/>
      <c r="F42" s="1095">
        <v>87.216636032724253</v>
      </c>
      <c r="G42" s="1095">
        <v>83.973042130680795</v>
      </c>
      <c r="H42" s="1095" t="e">
        <v>#N/A</v>
      </c>
      <c r="I42" s="1095">
        <v>116.40898115111543</v>
      </c>
      <c r="J42" s="1095">
        <v>105.95740080008649</v>
      </c>
      <c r="K42" s="1095"/>
      <c r="L42" s="1095">
        <v>83.973042130680795</v>
      </c>
      <c r="M42" s="1095"/>
      <c r="N42" s="1095">
        <v>89.739431289869174</v>
      </c>
      <c r="O42" s="1095"/>
      <c r="P42" s="1096"/>
      <c r="Q42" s="1096">
        <v>84.286589541211654</v>
      </c>
      <c r="R42" s="1097"/>
      <c r="S42" s="1077"/>
    </row>
    <row r="43" spans="1:19" ht="13.5" thickBot="1">
      <c r="C43" s="1108" t="s">
        <v>385</v>
      </c>
      <c r="D43" s="1109">
        <v>5.14</v>
      </c>
      <c r="E43" s="1110"/>
      <c r="F43" s="1110">
        <v>25.14</v>
      </c>
      <c r="G43" s="1110">
        <v>14.29</v>
      </c>
      <c r="H43" s="1110">
        <v>0</v>
      </c>
      <c r="I43" s="1110">
        <v>32.54</v>
      </c>
      <c r="J43" s="1110">
        <v>13.84</v>
      </c>
      <c r="K43" s="1110"/>
      <c r="L43" s="1110">
        <v>3.79</v>
      </c>
      <c r="M43" s="1110"/>
      <c r="N43" s="1110">
        <v>2.1800000000000002</v>
      </c>
      <c r="O43" s="1110"/>
      <c r="P43" s="1111"/>
      <c r="Q43" s="1112">
        <v>3.09</v>
      </c>
      <c r="R43" s="1113">
        <v>100.01000000000002</v>
      </c>
      <c r="S43" s="1077"/>
    </row>
    <row r="44" spans="1:19" ht="13.5" thickBot="1">
      <c r="A44" s="1134" t="s">
        <v>397</v>
      </c>
      <c r="B44" s="1134" t="s">
        <v>398</v>
      </c>
      <c r="C44" s="1077"/>
      <c r="D44" s="1077"/>
      <c r="E44" s="1077"/>
      <c r="F44" s="1077"/>
      <c r="G44" s="1077"/>
      <c r="H44" s="1077"/>
      <c r="I44" s="1077"/>
      <c r="J44" s="1077"/>
      <c r="K44" s="1077"/>
      <c r="L44" s="1077"/>
      <c r="M44" s="1077"/>
      <c r="N44" s="1077"/>
      <c r="O44" s="1077"/>
      <c r="P44" s="1077"/>
      <c r="Q44" s="1077"/>
      <c r="R44" s="1077"/>
      <c r="S44" s="1077"/>
    </row>
    <row r="45" spans="1:19" ht="18.75" thickBot="1">
      <c r="A45" s="1134"/>
      <c r="B45" s="1134"/>
      <c r="C45" s="1079" t="s">
        <v>399</v>
      </c>
      <c r="D45" s="1080"/>
      <c r="E45" s="1080"/>
      <c r="F45" s="1080"/>
      <c r="G45" s="1080"/>
      <c r="H45" s="1080"/>
      <c r="I45" s="1080"/>
      <c r="J45" s="1080"/>
      <c r="K45" s="1080"/>
      <c r="L45" s="1080"/>
      <c r="M45" s="1080"/>
      <c r="N45" s="1080"/>
      <c r="O45" s="1080"/>
      <c r="P45" s="1080"/>
      <c r="Q45" s="1080"/>
      <c r="R45" s="1081"/>
      <c r="S45" s="1077"/>
    </row>
    <row r="46" spans="1:19" ht="13.5" thickBot="1">
      <c r="C46" s="1082"/>
      <c r="D46" s="1083" t="s">
        <v>326</v>
      </c>
      <c r="E46" s="1084" t="s">
        <v>329</v>
      </c>
      <c r="F46" s="1084" t="s">
        <v>330</v>
      </c>
      <c r="G46" s="1084" t="s">
        <v>332</v>
      </c>
      <c r="H46" s="1084" t="s">
        <v>334</v>
      </c>
      <c r="I46" s="1084" t="s">
        <v>335</v>
      </c>
      <c r="J46" s="1084" t="s">
        <v>337</v>
      </c>
      <c r="K46" s="1084" t="s">
        <v>344</v>
      </c>
      <c r="L46" s="1084" t="s">
        <v>345</v>
      </c>
      <c r="M46" s="1084" t="s">
        <v>346</v>
      </c>
      <c r="N46" s="1084" t="s">
        <v>347</v>
      </c>
      <c r="O46" s="1084" t="s">
        <v>348</v>
      </c>
      <c r="P46" s="1085" t="s">
        <v>349</v>
      </c>
      <c r="Q46" s="1085" t="s">
        <v>352</v>
      </c>
      <c r="R46" s="1086" t="s">
        <v>377</v>
      </c>
      <c r="S46" s="1077"/>
    </row>
    <row r="47" spans="1:19">
      <c r="C47" s="1119" t="s">
        <v>400</v>
      </c>
      <c r="D47" s="1120">
        <v>711.25</v>
      </c>
      <c r="E47" s="1121"/>
      <c r="F47" s="1122">
        <v>571</v>
      </c>
      <c r="G47" s="1122"/>
      <c r="H47" s="1122"/>
      <c r="I47" s="1122">
        <v>719.6</v>
      </c>
      <c r="J47" s="1122">
        <v>618</v>
      </c>
      <c r="K47" s="1121">
        <v>577.95000000000005</v>
      </c>
      <c r="L47" s="1121"/>
      <c r="M47" s="1121"/>
      <c r="N47" s="1121">
        <v>462.53</v>
      </c>
      <c r="O47" s="1121"/>
      <c r="P47" s="1121">
        <v>449.75</v>
      </c>
      <c r="Q47" s="1121"/>
      <c r="R47" s="1123">
        <v>633.09339999999997</v>
      </c>
      <c r="S47" s="1077"/>
    </row>
    <row r="48" spans="1:19">
      <c r="A48" s="1139"/>
      <c r="B48" s="1139"/>
      <c r="C48" s="1124" t="s">
        <v>382</v>
      </c>
      <c r="D48" s="1125">
        <v>711.25</v>
      </c>
      <c r="E48" s="1126"/>
      <c r="F48" s="1126">
        <v>569</v>
      </c>
      <c r="G48" s="1126"/>
      <c r="H48" s="1126"/>
      <c r="I48" s="1126">
        <v>717.5</v>
      </c>
      <c r="J48" s="1126">
        <v>618</v>
      </c>
      <c r="K48" s="1126">
        <v>577.95000000000005</v>
      </c>
      <c r="L48" s="1126"/>
      <c r="M48" s="1126"/>
      <c r="N48" s="1126">
        <v>469.92</v>
      </c>
      <c r="O48" s="1126"/>
      <c r="P48" s="1126">
        <v>450.37</v>
      </c>
      <c r="Q48" s="1127"/>
      <c r="R48" s="1128">
        <v>632.44159999999999</v>
      </c>
      <c r="S48" s="1077"/>
    </row>
    <row r="49" spans="1:19">
      <c r="A49" s="1139"/>
      <c r="B49" s="1139"/>
      <c r="C49" s="1093" t="s">
        <v>383</v>
      </c>
      <c r="D49" s="1144">
        <v>0</v>
      </c>
      <c r="E49" s="1146"/>
      <c r="F49" s="1145">
        <v>2</v>
      </c>
      <c r="G49" s="1145"/>
      <c r="H49" s="1145"/>
      <c r="I49" s="1145">
        <v>2.1000000000000227</v>
      </c>
      <c r="J49" s="1145">
        <v>0</v>
      </c>
      <c r="K49" s="1145">
        <v>0</v>
      </c>
      <c r="L49" s="1145"/>
      <c r="M49" s="1145"/>
      <c r="N49" s="1145">
        <v>-7.3900000000000432</v>
      </c>
      <c r="O49" s="1145"/>
      <c r="P49" s="1145">
        <v>-0.62000000000000455</v>
      </c>
      <c r="Q49" s="1148"/>
      <c r="R49" s="1149">
        <v>0.65179999999998017</v>
      </c>
      <c r="S49" s="1077"/>
    </row>
    <row r="50" spans="1:19">
      <c r="A50" s="1150"/>
      <c r="B50" s="1150"/>
      <c r="C50" s="1093" t="s">
        <v>384</v>
      </c>
      <c r="D50" s="1094">
        <v>112.345192668254</v>
      </c>
      <c r="E50" s="1095"/>
      <c r="F50" s="1095">
        <v>90.192063287976154</v>
      </c>
      <c r="G50" s="1095"/>
      <c r="H50" s="1095"/>
      <c r="I50" s="1095">
        <v>113.66411338358606</v>
      </c>
      <c r="J50" s="1095">
        <v>97.615928392240392</v>
      </c>
      <c r="K50" s="1095">
        <v>91.289847595947151</v>
      </c>
      <c r="L50" s="1095"/>
      <c r="M50" s="1095"/>
      <c r="N50" s="1095">
        <v>73.058730354794406</v>
      </c>
      <c r="O50" s="1095"/>
      <c r="P50" s="1095">
        <v>71.040070864741296</v>
      </c>
      <c r="Q50" s="1096"/>
      <c r="R50" s="1118"/>
      <c r="S50" s="1077"/>
    </row>
    <row r="51" spans="1:19" ht="13.5" thickBot="1">
      <c r="C51" s="1108" t="s">
        <v>385</v>
      </c>
      <c r="D51" s="1109">
        <v>7.99</v>
      </c>
      <c r="E51" s="1110"/>
      <c r="F51" s="1110">
        <v>7.91</v>
      </c>
      <c r="G51" s="1110"/>
      <c r="H51" s="1110"/>
      <c r="I51" s="1110">
        <v>28.82</v>
      </c>
      <c r="J51" s="1110">
        <v>15.97</v>
      </c>
      <c r="K51" s="1110">
        <v>37.450000000000003</v>
      </c>
      <c r="L51" s="1110"/>
      <c r="M51" s="1110"/>
      <c r="N51" s="1110">
        <v>1.48</v>
      </c>
      <c r="O51" s="1110"/>
      <c r="P51" s="1111">
        <v>0.37</v>
      </c>
      <c r="Q51" s="1112"/>
      <c r="R51" s="1113">
        <v>99.990000000000009</v>
      </c>
      <c r="S51" s="1077"/>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Q11" sqref="Q1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89" t="s">
        <v>526</v>
      </c>
      <c r="B5" s="1689"/>
      <c r="C5" s="1689"/>
      <c r="D5" s="1689"/>
      <c r="E5" s="1689"/>
      <c r="F5" s="1689"/>
      <c r="H5" s="917" t="s">
        <v>267</v>
      </c>
      <c r="K5" s="3"/>
      <c r="L5" s="3"/>
      <c r="M5" s="3"/>
      <c r="N5" s="3"/>
      <c r="O5" s="3"/>
      <c r="P5" s="3"/>
    </row>
    <row r="6" spans="1:20" ht="15.75" customHeight="1" thickBot="1">
      <c r="A6" s="1690" t="s">
        <v>116</v>
      </c>
      <c r="B6" s="1692" t="s">
        <v>527</v>
      </c>
      <c r="C6" s="1693"/>
      <c r="D6" s="1694"/>
      <c r="E6" s="1695" t="s">
        <v>528</v>
      </c>
      <c r="F6" s="1697" t="s">
        <v>529</v>
      </c>
      <c r="K6" s="3"/>
      <c r="L6" s="3"/>
      <c r="M6" s="3"/>
      <c r="N6" s="3"/>
      <c r="O6" s="3"/>
      <c r="P6" s="3"/>
    </row>
    <row r="7" spans="1:20" ht="21" customHeight="1" thickBot="1">
      <c r="A7" s="1691"/>
      <c r="B7" s="1387" t="s">
        <v>254</v>
      </c>
      <c r="C7" s="1388" t="s">
        <v>257</v>
      </c>
      <c r="D7" s="918" t="s">
        <v>258</v>
      </c>
      <c r="E7" s="1696"/>
      <c r="F7" s="1698"/>
      <c r="K7"/>
      <c r="L7"/>
      <c r="M7"/>
      <c r="N7"/>
      <c r="O7"/>
      <c r="P7" s="3"/>
    </row>
    <row r="8" spans="1:20" ht="17.25" customHeight="1" thickBot="1">
      <c r="A8" s="919" t="s">
        <v>117</v>
      </c>
      <c r="B8" s="924">
        <v>11245.802</v>
      </c>
      <c r="C8" s="933">
        <v>6263.9409999999998</v>
      </c>
      <c r="D8" s="922">
        <f t="shared" ref="D8:D13" si="0">(C8/B8)*100</f>
        <v>55.700260417176118</v>
      </c>
      <c r="E8" s="921">
        <v>11887.241</v>
      </c>
      <c r="F8" s="922">
        <f t="shared" ref="F8:F13" si="1">((B8-E8)/E8)*100</f>
        <v>-5.396029238407805</v>
      </c>
      <c r="H8" s="923" t="s">
        <v>118</v>
      </c>
      <c r="J8"/>
      <c r="K8"/>
      <c r="L8"/>
      <c r="M8"/>
      <c r="N8"/>
      <c r="O8"/>
      <c r="P8"/>
    </row>
    <row r="9" spans="1:20" ht="18" customHeight="1" thickBot="1">
      <c r="A9" s="919" t="s">
        <v>119</v>
      </c>
      <c r="B9" s="924">
        <v>47976</v>
      </c>
      <c r="C9" s="933">
        <v>13676</v>
      </c>
      <c r="D9" s="922">
        <f t="shared" si="0"/>
        <v>28.505919626479908</v>
      </c>
      <c r="E9" s="925">
        <v>40057</v>
      </c>
      <c r="F9" s="922">
        <f t="shared" si="1"/>
        <v>19.769328706593107</v>
      </c>
      <c r="H9" s="926">
        <f>B9-E9</f>
        <v>7919</v>
      </c>
      <c r="J9"/>
      <c r="K9"/>
      <c r="L9"/>
      <c r="M9"/>
      <c r="N9"/>
      <c r="O9"/>
      <c r="P9"/>
      <c r="Q9" s="897"/>
      <c r="R9" s="897"/>
      <c r="S9" s="897"/>
      <c r="T9" s="897"/>
    </row>
    <row r="10" spans="1:20" ht="15" customHeight="1" thickBot="1">
      <c r="A10" s="927" t="s">
        <v>249</v>
      </c>
      <c r="B10" s="924">
        <v>24178</v>
      </c>
      <c r="C10" s="933">
        <v>0</v>
      </c>
      <c r="D10" s="929">
        <f t="shared" si="0"/>
        <v>0</v>
      </c>
      <c r="E10" s="928">
        <v>13351</v>
      </c>
      <c r="F10" s="929">
        <f t="shared" si="1"/>
        <v>81.095049059995503</v>
      </c>
      <c r="J10"/>
      <c r="K10"/>
      <c r="L10"/>
      <c r="M10"/>
      <c r="N10"/>
      <c r="O10"/>
      <c r="P10"/>
      <c r="Q10" s="897"/>
      <c r="R10" s="897"/>
      <c r="S10" s="897"/>
      <c r="T10" s="897"/>
    </row>
    <row r="11" spans="1:20" ht="17.25" customHeight="1" thickBot="1">
      <c r="A11" s="919" t="s">
        <v>120</v>
      </c>
      <c r="B11" s="924">
        <v>269967.26299999998</v>
      </c>
      <c r="C11" s="930">
        <v>51712.188000000002</v>
      </c>
      <c r="D11" s="922">
        <f t="shared" si="0"/>
        <v>19.15498472864838</v>
      </c>
      <c r="E11" s="930">
        <v>234710.27600000001</v>
      </c>
      <c r="F11" s="922">
        <f t="shared" si="1"/>
        <v>15.021492710442708</v>
      </c>
      <c r="J11"/>
      <c r="K11"/>
      <c r="L11"/>
      <c r="M11"/>
      <c r="N11"/>
      <c r="O11"/>
      <c r="P11"/>
      <c r="Q11" s="897"/>
      <c r="R11" s="897"/>
      <c r="S11" s="897"/>
      <c r="T11" s="897"/>
    </row>
    <row r="12" spans="1:20" ht="15" customHeight="1" thickBot="1">
      <c r="A12" s="932" t="s">
        <v>121</v>
      </c>
      <c r="B12" s="924">
        <v>97186.434999999998</v>
      </c>
      <c r="C12" s="933">
        <v>15356.956</v>
      </c>
      <c r="D12" s="922">
        <f t="shared" si="0"/>
        <v>15.801542674139657</v>
      </c>
      <c r="E12" s="933">
        <v>99721.724000000002</v>
      </c>
      <c r="F12" s="922">
        <f t="shared" si="1"/>
        <v>-2.5423637882554098</v>
      </c>
      <c r="J12"/>
      <c r="K12"/>
      <c r="L12"/>
      <c r="M12"/>
      <c r="N12"/>
      <c r="O12"/>
      <c r="P12"/>
      <c r="Q12" s="897"/>
      <c r="R12" s="897"/>
      <c r="S12" s="897"/>
      <c r="T12" s="897"/>
    </row>
    <row r="13" spans="1:20" ht="15" customHeight="1" thickBot="1">
      <c r="A13" s="932" t="s">
        <v>122</v>
      </c>
      <c r="B13" s="924">
        <f>B11+B12</f>
        <v>367153.69799999997</v>
      </c>
      <c r="C13" s="933">
        <f>C11+C12</f>
        <v>67069.144</v>
      </c>
      <c r="D13" s="934">
        <f t="shared" si="0"/>
        <v>18.267320842836778</v>
      </c>
      <c r="E13" s="933">
        <f>E11+E12</f>
        <v>334432</v>
      </c>
      <c r="F13" s="934">
        <f t="shared" si="1"/>
        <v>9.7842604774662636</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89" t="s">
        <v>531</v>
      </c>
      <c r="B18" s="1689"/>
      <c r="C18" s="1689"/>
      <c r="D18" s="1689"/>
      <c r="E18" s="1689"/>
      <c r="F18" s="1689"/>
      <c r="I18"/>
      <c r="J18"/>
      <c r="K18"/>
      <c r="L18"/>
      <c r="M18" s="3"/>
      <c r="N18" s="3"/>
      <c r="O18" s="897"/>
      <c r="P18" s="897"/>
      <c r="Q18" s="897"/>
      <c r="R18" s="897"/>
      <c r="S18" s="897"/>
      <c r="T18" s="897"/>
    </row>
    <row r="19" spans="1:20" ht="16.5" customHeight="1" thickBot="1">
      <c r="A19" s="1699" t="s">
        <v>497</v>
      </c>
      <c r="B19" s="1692" t="s">
        <v>532</v>
      </c>
      <c r="C19" s="1693"/>
      <c r="D19" s="1694"/>
      <c r="E19" s="1695" t="s">
        <v>528</v>
      </c>
      <c r="F19" s="1697" t="s">
        <v>533</v>
      </c>
      <c r="I19"/>
      <c r="J19"/>
      <c r="K19"/>
      <c r="L19"/>
      <c r="M19" s="3"/>
      <c r="N19" s="3"/>
      <c r="O19" s="897"/>
      <c r="P19" s="897"/>
      <c r="Q19" s="897"/>
      <c r="R19" s="897"/>
      <c r="S19" s="897"/>
      <c r="T19" s="897"/>
    </row>
    <row r="20" spans="1:20" ht="21" customHeight="1" thickBot="1">
      <c r="A20" s="1700"/>
      <c r="B20" s="937" t="s">
        <v>254</v>
      </c>
      <c r="C20" s="937" t="s">
        <v>366</v>
      </c>
      <c r="D20" s="937" t="s">
        <v>367</v>
      </c>
      <c r="E20" s="1701"/>
      <c r="F20" s="1702"/>
      <c r="I20"/>
      <c r="J20"/>
      <c r="K20"/>
      <c r="L20"/>
      <c r="M20" s="3"/>
      <c r="N20" s="3"/>
      <c r="O20" s="897"/>
      <c r="P20" s="897"/>
      <c r="Q20" s="897"/>
      <c r="R20" s="897"/>
      <c r="S20" s="897"/>
      <c r="T20" s="897"/>
    </row>
    <row r="21" spans="1:20" ht="15.75" thickBot="1">
      <c r="A21" s="938" t="s">
        <v>117</v>
      </c>
      <c r="B21" s="924">
        <v>57065.66</v>
      </c>
      <c r="C21" s="939">
        <v>0</v>
      </c>
      <c r="D21" s="940">
        <f t="shared" ref="D21:D26" si="2">(C21/B21)*100</f>
        <v>0</v>
      </c>
      <c r="E21" s="933">
        <v>66281.926000000007</v>
      </c>
      <c r="F21" s="940">
        <f t="shared" ref="F21:F26" si="3">((B21-E21)/E21)*100</f>
        <v>-13.904644231370106</v>
      </c>
      <c r="H21" s="923" t="s">
        <v>124</v>
      </c>
      <c r="K21" s="3"/>
      <c r="L21" s="3"/>
      <c r="M21" s="3"/>
      <c r="N21" s="3"/>
      <c r="O21" s="897"/>
      <c r="P21" s="897"/>
      <c r="Q21" s="897"/>
      <c r="R21" s="897"/>
      <c r="S21" s="897"/>
      <c r="T21" s="897"/>
    </row>
    <row r="22" spans="1:20" ht="15.75" thickBot="1">
      <c r="A22" s="938" t="s">
        <v>119</v>
      </c>
      <c r="B22" s="924">
        <v>232187</v>
      </c>
      <c r="C22" s="939">
        <v>0</v>
      </c>
      <c r="D22" s="922">
        <f t="shared" si="2"/>
        <v>0</v>
      </c>
      <c r="E22" s="933">
        <v>250575</v>
      </c>
      <c r="F22" s="922">
        <f t="shared" si="3"/>
        <v>-7.3383218597226376</v>
      </c>
      <c r="H22" s="926">
        <f>B22-E22</f>
        <v>-18388</v>
      </c>
      <c r="K22" s="897"/>
      <c r="L22" s="897"/>
      <c r="M22" s="897"/>
      <c r="O22" s="897"/>
      <c r="P22" s="897"/>
      <c r="Q22" s="897"/>
      <c r="R22" s="897"/>
      <c r="S22" s="897"/>
      <c r="T22" s="897"/>
    </row>
    <row r="23" spans="1:20" ht="15.75" thickBot="1">
      <c r="A23" s="941" t="s">
        <v>249</v>
      </c>
      <c r="B23" s="924">
        <v>74886</v>
      </c>
      <c r="C23" s="942">
        <v>0</v>
      </c>
      <c r="D23" s="922">
        <f t="shared" si="2"/>
        <v>0</v>
      </c>
      <c r="E23" s="928">
        <v>79629</v>
      </c>
      <c r="F23" s="922">
        <f t="shared" si="3"/>
        <v>-5.9563726782955957</v>
      </c>
      <c r="N23" s="897"/>
      <c r="O23" s="897"/>
      <c r="P23" s="897"/>
      <c r="Q23" s="897"/>
      <c r="R23" s="897"/>
      <c r="S23" s="897"/>
      <c r="T23" s="897"/>
    </row>
    <row r="24" spans="1:20" ht="15.75" thickBot="1">
      <c r="A24" s="938" t="s">
        <v>120</v>
      </c>
      <c r="B24" s="924">
        <v>18482.102999999999</v>
      </c>
      <c r="C24" s="943">
        <v>424.00200000000001</v>
      </c>
      <c r="D24" s="929">
        <f t="shared" si="2"/>
        <v>2.294122048773346</v>
      </c>
      <c r="E24" s="933">
        <v>13094.84</v>
      </c>
      <c r="F24" s="929">
        <f t="shared" si="3"/>
        <v>41.140349939365422</v>
      </c>
      <c r="N24" s="897"/>
      <c r="O24" s="897"/>
      <c r="P24" s="897"/>
      <c r="Q24" s="897"/>
      <c r="R24" s="897"/>
      <c r="S24" s="897"/>
      <c r="T24" s="897"/>
    </row>
    <row r="25" spans="1:20" ht="15.75" thickBot="1">
      <c r="A25" s="938" t="s">
        <v>121</v>
      </c>
      <c r="B25" s="924">
        <v>6228.6310000000003</v>
      </c>
      <c r="C25" s="943">
        <v>337.63600000000002</v>
      </c>
      <c r="D25" s="922">
        <f t="shared" si="2"/>
        <v>5.4207096230295226</v>
      </c>
      <c r="E25" s="933">
        <v>9948.2060000000001</v>
      </c>
      <c r="F25" s="922">
        <f t="shared" si="3"/>
        <v>-37.389404682613126</v>
      </c>
      <c r="N25" s="897"/>
      <c r="O25" s="897"/>
      <c r="P25" s="897"/>
      <c r="Q25" s="897"/>
      <c r="R25" s="897"/>
      <c r="S25" s="897"/>
      <c r="T25" s="897"/>
    </row>
    <row r="26" spans="1:20" ht="15.75" thickBot="1">
      <c r="A26" s="938" t="s">
        <v>122</v>
      </c>
      <c r="B26" s="924">
        <f>B24+B25</f>
        <v>24710.734</v>
      </c>
      <c r="C26" s="933">
        <f>C24+C25</f>
        <v>761.63800000000003</v>
      </c>
      <c r="D26" s="934">
        <f t="shared" si="2"/>
        <v>3.0822152025107794</v>
      </c>
      <c r="E26" s="933">
        <f>E24+E25</f>
        <v>23043.046000000002</v>
      </c>
      <c r="F26" s="934">
        <f t="shared" si="3"/>
        <v>7.237272364078942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88"/>
      <c r="D30" s="1688"/>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88"/>
      <c r="C41" s="1688"/>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Y25" sqref="Y25"/>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4" t="s">
        <v>247</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ht="28.5" customHeight="1">
      <c r="A2" s="1704" t="s">
        <v>524</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1704"/>
      <c r="AA2" s="1704"/>
    </row>
    <row r="3" spans="1:27" ht="15.75" customHeight="1">
      <c r="A3" s="1705" t="s">
        <v>525</v>
      </c>
      <c r="B3" s="1705"/>
      <c r="C3" s="1705"/>
      <c r="D3" s="1705"/>
      <c r="E3" s="1705"/>
      <c r="F3" s="1705"/>
      <c r="G3" s="1705"/>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56" t="s">
        <v>125</v>
      </c>
      <c r="B5" s="1703" t="s">
        <v>126</v>
      </c>
      <c r="C5" s="1703"/>
      <c r="D5" s="1357"/>
      <c r="E5" s="1357"/>
      <c r="F5" s="1356" t="s">
        <v>127</v>
      </c>
      <c r="G5" s="1358" t="s">
        <v>128</v>
      </c>
      <c r="H5" s="1359"/>
      <c r="I5" s="1357"/>
      <c r="J5" s="1357"/>
      <c r="K5" s="1356" t="s">
        <v>129</v>
      </c>
      <c r="L5" s="1360" t="s">
        <v>130</v>
      </c>
      <c r="M5" s="1357"/>
      <c r="N5" s="1361"/>
      <c r="O5" s="855"/>
      <c r="P5" s="1356" t="s">
        <v>131</v>
      </c>
      <c r="Q5" s="1360" t="s">
        <v>132</v>
      </c>
      <c r="R5" s="1357"/>
    </row>
    <row r="6" spans="1:27" ht="53.25" customHeight="1" thickBot="1">
      <c r="A6" s="1056" t="s">
        <v>133</v>
      </c>
      <c r="B6" s="1057" t="s">
        <v>134</v>
      </c>
      <c r="C6" s="1058" t="s">
        <v>135</v>
      </c>
      <c r="D6" s="1059" t="s">
        <v>136</v>
      </c>
      <c r="E6" s="1060"/>
      <c r="F6" s="1056" t="s">
        <v>133</v>
      </c>
      <c r="G6" s="1057" t="s">
        <v>134</v>
      </c>
      <c r="H6" s="1061" t="s">
        <v>135</v>
      </c>
      <c r="I6" s="1059" t="s">
        <v>136</v>
      </c>
      <c r="J6" s="1060"/>
      <c r="K6" s="1052" t="s">
        <v>133</v>
      </c>
      <c r="L6" s="1053" t="s">
        <v>134</v>
      </c>
      <c r="M6" s="1054" t="s">
        <v>137</v>
      </c>
      <c r="N6" s="1055" t="s">
        <v>136</v>
      </c>
      <c r="O6" s="855"/>
      <c r="P6" s="1052" t="s">
        <v>133</v>
      </c>
      <c r="Q6" s="1053" t="s">
        <v>505</v>
      </c>
      <c r="R6" s="1054" t="s">
        <v>137</v>
      </c>
      <c r="S6" s="1055" t="s">
        <v>136</v>
      </c>
    </row>
    <row r="7" spans="1:27" ht="15.75">
      <c r="A7" s="981" t="s">
        <v>370</v>
      </c>
      <c r="B7" s="982">
        <v>17617.282999999999</v>
      </c>
      <c r="C7" s="982">
        <v>7795</v>
      </c>
      <c r="D7" s="983">
        <v>4.6653839737088107</v>
      </c>
      <c r="E7" s="1060"/>
      <c r="F7" s="981" t="s">
        <v>138</v>
      </c>
      <c r="G7" s="982">
        <v>4116.3999999999996</v>
      </c>
      <c r="H7" s="982">
        <v>23158</v>
      </c>
      <c r="I7" s="983">
        <v>2.9746320912536532</v>
      </c>
      <c r="J7" s="1060"/>
      <c r="K7" s="978" t="s">
        <v>138</v>
      </c>
      <c r="L7" s="979">
        <v>369972.64899999998</v>
      </c>
      <c r="M7" s="979">
        <v>65638.675000000003</v>
      </c>
      <c r="N7" s="980">
        <v>5.6365039208972449</v>
      </c>
      <c r="O7" s="978"/>
      <c r="P7" s="978" t="s">
        <v>139</v>
      </c>
      <c r="Q7" s="979">
        <v>95863.593999999997</v>
      </c>
      <c r="R7" s="979">
        <v>17980.77</v>
      </c>
      <c r="S7" s="980">
        <v>5.3314509890288342</v>
      </c>
    </row>
    <row r="8" spans="1:27" ht="15.75">
      <c r="A8" s="978" t="s">
        <v>402</v>
      </c>
      <c r="B8" s="979">
        <v>6172.78</v>
      </c>
      <c r="C8" s="979">
        <v>2552</v>
      </c>
      <c r="D8" s="980">
        <v>5.372666401490787</v>
      </c>
      <c r="E8" s="1060"/>
      <c r="F8" s="978" t="s">
        <v>140</v>
      </c>
      <c r="G8" s="979">
        <v>141.66900000000001</v>
      </c>
      <c r="H8" s="979">
        <v>386</v>
      </c>
      <c r="I8" s="980">
        <v>5.0371200000000007</v>
      </c>
      <c r="J8" s="1060"/>
      <c r="K8" s="978" t="s">
        <v>141</v>
      </c>
      <c r="L8" s="979">
        <v>253740.666</v>
      </c>
      <c r="M8" s="979">
        <v>47113.080999999998</v>
      </c>
      <c r="N8" s="980">
        <v>5.3857795035735405</v>
      </c>
      <c r="O8" s="978"/>
      <c r="P8" s="978" t="s">
        <v>140</v>
      </c>
      <c r="Q8" s="979">
        <v>64838.357000000004</v>
      </c>
      <c r="R8" s="979">
        <v>13115.934999999999</v>
      </c>
      <c r="S8" s="980">
        <v>4.9434795918095054</v>
      </c>
    </row>
    <row r="9" spans="1:27" ht="16.5" thickBot="1">
      <c r="A9" s="978" t="s">
        <v>138</v>
      </c>
      <c r="B9" s="979">
        <v>5659.2730000000001</v>
      </c>
      <c r="C9" s="979">
        <v>25937</v>
      </c>
      <c r="D9" s="980">
        <v>3.2713373800620476</v>
      </c>
      <c r="E9" s="1060"/>
      <c r="F9" s="978" t="s">
        <v>159</v>
      </c>
      <c r="G9" s="979">
        <v>73.305000000000007</v>
      </c>
      <c r="H9" s="979">
        <v>564</v>
      </c>
      <c r="I9" s="980">
        <v>1.919984284965951</v>
      </c>
      <c r="J9" s="1060"/>
      <c r="K9" s="978" t="s">
        <v>510</v>
      </c>
      <c r="L9" s="979">
        <v>159605.88399999999</v>
      </c>
      <c r="M9" s="979">
        <v>29584.138999999999</v>
      </c>
      <c r="N9" s="980">
        <v>5.3949815473757745</v>
      </c>
      <c r="O9" s="978"/>
      <c r="P9" s="978" t="s">
        <v>141</v>
      </c>
      <c r="Q9" s="979">
        <v>60562.188000000002</v>
      </c>
      <c r="R9" s="979">
        <v>11910.084000000001</v>
      </c>
      <c r="S9" s="980">
        <v>5.0849505343539141</v>
      </c>
    </row>
    <row r="10" spans="1:27" ht="16.5" thickBot="1">
      <c r="A10" s="978" t="s">
        <v>148</v>
      </c>
      <c r="B10" s="979">
        <v>3345.732</v>
      </c>
      <c r="C10" s="979">
        <v>1801</v>
      </c>
      <c r="D10" s="980">
        <v>3.4546109740697566</v>
      </c>
      <c r="E10" s="1060"/>
      <c r="F10" s="984" t="s">
        <v>259</v>
      </c>
      <c r="G10" s="985">
        <v>4335.9579999999996</v>
      </c>
      <c r="H10" s="985">
        <v>24178</v>
      </c>
      <c r="I10" s="986">
        <v>2.9852923356558616</v>
      </c>
      <c r="J10" s="1060"/>
      <c r="K10" s="978" t="s">
        <v>371</v>
      </c>
      <c r="L10" s="979">
        <v>120341.772</v>
      </c>
      <c r="M10" s="979">
        <v>26962.01</v>
      </c>
      <c r="N10" s="980">
        <v>4.4633828115930525</v>
      </c>
      <c r="O10" s="978"/>
      <c r="P10" s="978" t="s">
        <v>142</v>
      </c>
      <c r="Q10" s="979">
        <v>31077.054</v>
      </c>
      <c r="R10" s="979">
        <v>5180.8969999999999</v>
      </c>
      <c r="S10" s="980">
        <v>5.9983925563469027</v>
      </c>
    </row>
    <row r="11" spans="1:27" ht="15.75">
      <c r="A11" s="978" t="s">
        <v>151</v>
      </c>
      <c r="B11" s="979">
        <v>2911.3530000000001</v>
      </c>
      <c r="C11" s="979">
        <v>1628</v>
      </c>
      <c r="D11" s="980">
        <v>3.3275419864079931</v>
      </c>
      <c r="E11" s="1060"/>
      <c r="F11" s="855"/>
      <c r="G11" s="1060"/>
      <c r="H11" s="1062"/>
      <c r="I11" s="1060"/>
      <c r="J11" s="1060"/>
      <c r="K11" s="978" t="s">
        <v>140</v>
      </c>
      <c r="L11" s="979">
        <v>105624.78</v>
      </c>
      <c r="M11" s="979">
        <v>17255.580000000002</v>
      </c>
      <c r="N11" s="980">
        <v>6.1211955784737455</v>
      </c>
      <c r="O11" s="978"/>
      <c r="P11" s="978" t="s">
        <v>138</v>
      </c>
      <c r="Q11" s="979">
        <v>30519.003000000001</v>
      </c>
      <c r="R11" s="979">
        <v>6269.0309999999999</v>
      </c>
      <c r="S11" s="980">
        <v>4.868216954103433</v>
      </c>
    </row>
    <row r="12" spans="1:27" ht="15.75">
      <c r="A12" s="978" t="s">
        <v>500</v>
      </c>
      <c r="B12" s="979">
        <v>2195.9</v>
      </c>
      <c r="C12" s="979">
        <v>730</v>
      </c>
      <c r="D12" s="980">
        <v>5.9822377203258235</v>
      </c>
      <c r="E12" s="1060"/>
      <c r="F12"/>
      <c r="G12"/>
      <c r="H12"/>
      <c r="I12"/>
      <c r="J12" s="1060"/>
      <c r="K12" s="978" t="s">
        <v>147</v>
      </c>
      <c r="L12" s="979">
        <v>82973.876999999993</v>
      </c>
      <c r="M12" s="979">
        <v>12290.566999999999</v>
      </c>
      <c r="N12" s="980">
        <v>6.751021087961198</v>
      </c>
      <c r="O12" s="978"/>
      <c r="P12" s="978" t="s">
        <v>371</v>
      </c>
      <c r="Q12" s="979">
        <v>30443.833999999999</v>
      </c>
      <c r="R12" s="979">
        <v>6466.3950000000004</v>
      </c>
      <c r="S12" s="980">
        <v>4.7080071662804386</v>
      </c>
    </row>
    <row r="13" spans="1:27" ht="15.75">
      <c r="A13" s="978" t="s">
        <v>146</v>
      </c>
      <c r="B13" s="979">
        <v>2086.3780000000002</v>
      </c>
      <c r="C13" s="979">
        <v>2149</v>
      </c>
      <c r="D13" s="980">
        <v>3.4215762966753096</v>
      </c>
      <c r="E13" s="1060"/>
      <c r="F13"/>
      <c r="G13"/>
      <c r="H13"/>
      <c r="I13"/>
      <c r="J13" s="1060"/>
      <c r="K13" s="978" t="s">
        <v>145</v>
      </c>
      <c r="L13" s="979">
        <v>56060.779000000002</v>
      </c>
      <c r="M13" s="979">
        <v>6617.6580000000004</v>
      </c>
      <c r="N13" s="980">
        <v>8.4713925984086824</v>
      </c>
      <c r="O13" s="978"/>
      <c r="P13" s="978" t="s">
        <v>145</v>
      </c>
      <c r="Q13" s="979">
        <v>29835.048999999999</v>
      </c>
      <c r="R13" s="979">
        <v>3879.5</v>
      </c>
      <c r="S13" s="980">
        <v>7.6904366542080167</v>
      </c>
    </row>
    <row r="14" spans="1:27" ht="15.75">
      <c r="A14" s="978" t="s">
        <v>141</v>
      </c>
      <c r="B14" s="979">
        <v>1939.5650000000001</v>
      </c>
      <c r="C14" s="979">
        <v>1225</v>
      </c>
      <c r="D14" s="980">
        <v>3.4195433709449929</v>
      </c>
      <c r="E14" s="1060"/>
      <c r="F14"/>
      <c r="G14"/>
      <c r="H14"/>
      <c r="I14"/>
      <c r="J14" s="1060"/>
      <c r="K14" s="978" t="s">
        <v>148</v>
      </c>
      <c r="L14" s="979">
        <v>53903.887999999999</v>
      </c>
      <c r="M14" s="979">
        <v>9268.4189999999999</v>
      </c>
      <c r="N14" s="980">
        <v>5.8158665463872534</v>
      </c>
      <c r="O14" s="978"/>
      <c r="P14" s="978" t="s">
        <v>147</v>
      </c>
      <c r="Q14" s="979">
        <v>24908.748</v>
      </c>
      <c r="R14" s="979">
        <v>5197.9129999999996</v>
      </c>
      <c r="S14" s="980">
        <v>4.7920671238629815</v>
      </c>
    </row>
    <row r="15" spans="1:27" ht="15.75">
      <c r="A15" s="978" t="s">
        <v>470</v>
      </c>
      <c r="B15" s="979">
        <v>1612.3</v>
      </c>
      <c r="C15" s="979">
        <v>664</v>
      </c>
      <c r="D15" s="980">
        <v>6.0991110270474742</v>
      </c>
      <c r="E15" s="987"/>
      <c r="J15" s="1060"/>
      <c r="K15" s="978" t="s">
        <v>143</v>
      </c>
      <c r="L15" s="979">
        <v>49222.12</v>
      </c>
      <c r="M15" s="979">
        <v>8833.1209999999992</v>
      </c>
      <c r="N15" s="980">
        <v>5.5724494207653228</v>
      </c>
      <c r="O15" s="978"/>
      <c r="P15" s="978" t="s">
        <v>148</v>
      </c>
      <c r="Q15" s="979">
        <v>15088.63</v>
      </c>
      <c r="R15" s="979">
        <v>2890.98</v>
      </c>
      <c r="S15" s="980">
        <v>5.2192094030397991</v>
      </c>
    </row>
    <row r="16" spans="1:27" ht="15.75">
      <c r="A16" s="978" t="s">
        <v>499</v>
      </c>
      <c r="B16" s="979">
        <v>932.96</v>
      </c>
      <c r="C16" s="979">
        <v>350</v>
      </c>
      <c r="D16" s="980">
        <v>4.7994979088107748</v>
      </c>
      <c r="E16" s="1063"/>
      <c r="J16" s="1060"/>
      <c r="K16" s="978" t="s">
        <v>139</v>
      </c>
      <c r="L16" s="979">
        <v>48587</v>
      </c>
      <c r="M16" s="979">
        <v>7102.2759999999998</v>
      </c>
      <c r="N16" s="980">
        <v>6.8410464476457973</v>
      </c>
      <c r="O16" s="978"/>
      <c r="P16" s="978" t="s">
        <v>275</v>
      </c>
      <c r="Q16" s="979">
        <v>15082.154</v>
      </c>
      <c r="R16" s="979">
        <v>2854.962</v>
      </c>
      <c r="S16" s="980">
        <v>5.2827862507451941</v>
      </c>
    </row>
    <row r="17" spans="1:19" ht="15.75">
      <c r="A17" s="978" t="s">
        <v>308</v>
      </c>
      <c r="B17" s="979">
        <v>752.39300000000003</v>
      </c>
      <c r="C17" s="979">
        <v>339</v>
      </c>
      <c r="D17" s="980">
        <v>4.3191331802525834</v>
      </c>
      <c r="E17" s="1060"/>
      <c r="F17" s="1060"/>
      <c r="G17" s="1060"/>
      <c r="H17" s="1062"/>
      <c r="I17" s="1060"/>
      <c r="J17" s="1060"/>
      <c r="K17" s="978" t="s">
        <v>286</v>
      </c>
      <c r="L17" s="979">
        <v>39541.142</v>
      </c>
      <c r="M17" s="979">
        <v>5148.3029999999999</v>
      </c>
      <c r="N17" s="980">
        <v>7.6804224615373258</v>
      </c>
      <c r="O17" s="978"/>
      <c r="P17" s="978" t="s">
        <v>154</v>
      </c>
      <c r="Q17" s="979">
        <v>12234.531000000001</v>
      </c>
      <c r="R17" s="979">
        <v>2899.674</v>
      </c>
      <c r="S17" s="980">
        <v>4.2192780981586209</v>
      </c>
    </row>
    <row r="18" spans="1:19" ht="15.75">
      <c r="A18" s="978" t="s">
        <v>144</v>
      </c>
      <c r="B18" s="979">
        <v>549.17899999999997</v>
      </c>
      <c r="C18" s="979">
        <v>913</v>
      </c>
      <c r="D18" s="980">
        <v>3.0871657363216802</v>
      </c>
      <c r="E18" s="1060"/>
      <c r="F18" s="1060"/>
      <c r="G18" s="1060"/>
      <c r="H18" s="1062"/>
      <c r="I18" s="1060"/>
      <c r="J18" s="1060"/>
      <c r="K18" s="978" t="s">
        <v>155</v>
      </c>
      <c r="L18" s="979">
        <v>29039.040000000001</v>
      </c>
      <c r="M18" s="979">
        <v>5745.1819999999998</v>
      </c>
      <c r="N18" s="980">
        <v>5.0545030601293401</v>
      </c>
      <c r="O18" s="978"/>
      <c r="P18" s="978" t="s">
        <v>285</v>
      </c>
      <c r="Q18" s="979">
        <v>11221.888000000001</v>
      </c>
      <c r="R18" s="979">
        <v>2059.0250000000001</v>
      </c>
      <c r="S18" s="980">
        <v>5.4500979832687806</v>
      </c>
    </row>
    <row r="19" spans="1:19" ht="15.75">
      <c r="A19" s="978" t="s">
        <v>375</v>
      </c>
      <c r="B19" s="979">
        <v>411.65199999999999</v>
      </c>
      <c r="C19" s="979">
        <v>216</v>
      </c>
      <c r="D19" s="980">
        <v>4.0652972545921386</v>
      </c>
      <c r="E19" s="749"/>
      <c r="F19" s="1060"/>
      <c r="G19" s="1060"/>
      <c r="H19" s="1062"/>
      <c r="I19" s="1060"/>
      <c r="J19" s="1060"/>
      <c r="K19" s="978" t="s">
        <v>146</v>
      </c>
      <c r="L19" s="979">
        <v>27612.276999999998</v>
      </c>
      <c r="M19" s="979">
        <v>5833.5469999999996</v>
      </c>
      <c r="N19" s="980">
        <v>4.7333598237915968</v>
      </c>
      <c r="O19" s="978"/>
      <c r="P19" s="978" t="s">
        <v>156</v>
      </c>
      <c r="Q19" s="979">
        <v>7306.9750000000004</v>
      </c>
      <c r="R19" s="979">
        <v>1695.3009999999999</v>
      </c>
      <c r="S19" s="980">
        <v>4.3101343065331763</v>
      </c>
    </row>
    <row r="20" spans="1:19" ht="15.75">
      <c r="A20" s="978" t="s">
        <v>140</v>
      </c>
      <c r="B20" s="979">
        <v>310.01900000000001</v>
      </c>
      <c r="C20" s="979">
        <v>512</v>
      </c>
      <c r="D20" s="980">
        <v>4.3490075050852219</v>
      </c>
      <c r="E20" s="749"/>
      <c r="F20" s="1060"/>
      <c r="G20" s="1060"/>
      <c r="H20" s="1062"/>
      <c r="I20" s="1060"/>
      <c r="J20" s="1060"/>
      <c r="K20" s="978" t="s">
        <v>153</v>
      </c>
      <c r="L20" s="979">
        <v>19407.810000000001</v>
      </c>
      <c r="M20" s="979">
        <v>3336.8939999999998</v>
      </c>
      <c r="N20" s="980">
        <v>5.8161302097099883</v>
      </c>
      <c r="O20" s="978"/>
      <c r="P20" s="978" t="s">
        <v>152</v>
      </c>
      <c r="Q20" s="979">
        <v>6488.3190000000004</v>
      </c>
      <c r="R20" s="979">
        <v>1305.675</v>
      </c>
      <c r="S20" s="980">
        <v>4.9693216152564768</v>
      </c>
    </row>
    <row r="21" spans="1:19" ht="15.75">
      <c r="A21" s="978" t="s">
        <v>154</v>
      </c>
      <c r="B21" s="979">
        <v>235.98</v>
      </c>
      <c r="C21" s="979">
        <v>193</v>
      </c>
      <c r="D21" s="980">
        <v>3.9186316838259714</v>
      </c>
      <c r="E21" s="749"/>
      <c r="F21" s="1060"/>
      <c r="G21" s="1060"/>
      <c r="H21" s="1062"/>
      <c r="I21" s="1060"/>
      <c r="J21" s="1060"/>
      <c r="K21" s="978" t="s">
        <v>285</v>
      </c>
      <c r="L21" s="979">
        <v>19253.87</v>
      </c>
      <c r="M21" s="979">
        <v>3329.489</v>
      </c>
      <c r="N21" s="980">
        <v>5.7828303382290791</v>
      </c>
      <c r="O21" s="978"/>
      <c r="P21" s="978" t="s">
        <v>286</v>
      </c>
      <c r="Q21" s="979">
        <v>5827.5879999999997</v>
      </c>
      <c r="R21" s="979">
        <v>878.58299999999997</v>
      </c>
      <c r="S21" s="980">
        <v>6.6329396312016051</v>
      </c>
    </row>
    <row r="22" spans="1:19" ht="15.75">
      <c r="A22" s="978" t="s">
        <v>287</v>
      </c>
      <c r="B22" s="979">
        <v>188.619</v>
      </c>
      <c r="C22" s="979">
        <v>203</v>
      </c>
      <c r="D22" s="980">
        <v>3.8202863913474978</v>
      </c>
      <c r="E22" s="749"/>
      <c r="F22" s="1060"/>
      <c r="G22" s="1060"/>
      <c r="H22" s="1060"/>
      <c r="I22" s="1060"/>
      <c r="J22" s="1060"/>
      <c r="K22" s="978" t="s">
        <v>152</v>
      </c>
      <c r="L22" s="979">
        <v>16582.599999999999</v>
      </c>
      <c r="M22" s="979">
        <v>2350.808</v>
      </c>
      <c r="N22" s="980">
        <v>7.0540001565419201</v>
      </c>
      <c r="O22" s="978"/>
      <c r="P22" s="978" t="s">
        <v>158</v>
      </c>
      <c r="Q22" s="979">
        <v>5248.335</v>
      </c>
      <c r="R22" s="979">
        <v>1544.5350000000001</v>
      </c>
      <c r="S22" s="980">
        <v>3.3980032825413473</v>
      </c>
    </row>
    <row r="23" spans="1:19" ht="15.75">
      <c r="A23" s="978" t="s">
        <v>490</v>
      </c>
      <c r="B23" s="979">
        <v>184.78</v>
      </c>
      <c r="C23" s="979">
        <v>66</v>
      </c>
      <c r="D23" s="980">
        <v>5.3652729384436704</v>
      </c>
      <c r="E23" s="749"/>
      <c r="F23" s="1060"/>
      <c r="G23" s="1060"/>
      <c r="H23" s="1060"/>
      <c r="I23" s="1060"/>
      <c r="J23" s="1060"/>
      <c r="K23" s="978" t="s">
        <v>287</v>
      </c>
      <c r="L23" s="979">
        <v>15855.276</v>
      </c>
      <c r="M23" s="979">
        <v>2863.788</v>
      </c>
      <c r="N23" s="980">
        <v>5.5364698783569173</v>
      </c>
      <c r="O23" s="978"/>
      <c r="P23" s="978" t="s">
        <v>143</v>
      </c>
      <c r="Q23" s="979">
        <v>4646.7129999999997</v>
      </c>
      <c r="R23" s="979">
        <v>1327.9480000000001</v>
      </c>
      <c r="S23" s="980">
        <v>3.4991678891040912</v>
      </c>
    </row>
    <row r="24" spans="1:19" ht="16.5" thickBot="1">
      <c r="A24" s="978" t="s">
        <v>159</v>
      </c>
      <c r="B24" s="979">
        <v>73.305000000000007</v>
      </c>
      <c r="C24" s="979">
        <v>564</v>
      </c>
      <c r="D24" s="980">
        <v>1.919984284965951</v>
      </c>
      <c r="E24" s="749"/>
      <c r="F24" s="1060"/>
      <c r="G24" s="1060"/>
      <c r="H24" s="1060"/>
      <c r="I24" s="1060"/>
      <c r="J24" s="1060"/>
      <c r="K24" s="978" t="s">
        <v>142</v>
      </c>
      <c r="L24" s="979">
        <v>15811.365</v>
      </c>
      <c r="M24" s="979">
        <v>2575.3719999999998</v>
      </c>
      <c r="N24" s="980">
        <v>6.139448980574457</v>
      </c>
      <c r="O24" s="978"/>
      <c r="P24" s="978" t="s">
        <v>151</v>
      </c>
      <c r="Q24" s="979">
        <v>4479.0249999999996</v>
      </c>
      <c r="R24" s="979">
        <v>985.26700000000005</v>
      </c>
      <c r="S24" s="980">
        <v>4.5460012362131277</v>
      </c>
    </row>
    <row r="25" spans="1:19" ht="16.5" thickBot="1">
      <c r="A25" s="984" t="s">
        <v>259</v>
      </c>
      <c r="B25" s="985">
        <v>47290.338000000003</v>
      </c>
      <c r="C25" s="985">
        <v>47976</v>
      </c>
      <c r="D25" s="986">
        <v>4.2051547768669595</v>
      </c>
      <c r="E25" s="749"/>
      <c r="F25" s="1060"/>
      <c r="G25" s="1060"/>
      <c r="H25" s="1060"/>
      <c r="I25" s="1060"/>
      <c r="J25" s="1060"/>
      <c r="K25" s="978" t="s">
        <v>144</v>
      </c>
      <c r="L25" s="979">
        <v>10940.665000000001</v>
      </c>
      <c r="M25" s="979">
        <v>2856.8780000000002</v>
      </c>
      <c r="N25" s="980">
        <v>3.8295877527846831</v>
      </c>
      <c r="O25" s="978"/>
      <c r="P25" s="978" t="s">
        <v>157</v>
      </c>
      <c r="Q25" s="979">
        <v>3962.5410000000002</v>
      </c>
      <c r="R25" s="979">
        <v>814.77200000000005</v>
      </c>
      <c r="S25" s="980">
        <v>4.8633740481999874</v>
      </c>
    </row>
    <row r="26" spans="1:19" ht="15.75">
      <c r="A26"/>
      <c r="B26"/>
      <c r="C26"/>
      <c r="D26"/>
      <c r="E26" s="749"/>
      <c r="F26" s="1060"/>
      <c r="G26" s="1060"/>
      <c r="H26" s="1060"/>
      <c r="I26" s="1060"/>
      <c r="J26" s="1060"/>
      <c r="K26" s="978" t="s">
        <v>156</v>
      </c>
      <c r="L26" s="979">
        <v>6790.4960000000001</v>
      </c>
      <c r="M26" s="979">
        <v>1596.6010000000001</v>
      </c>
      <c r="N26" s="980">
        <v>4.2530951690497494</v>
      </c>
      <c r="O26" s="978"/>
      <c r="P26" s="978" t="s">
        <v>159</v>
      </c>
      <c r="Q26" s="979">
        <v>3822.3240000000001</v>
      </c>
      <c r="R26" s="979">
        <v>1021.503</v>
      </c>
      <c r="S26" s="980">
        <v>3.7418627258069725</v>
      </c>
    </row>
    <row r="27" spans="1:19" ht="15.75">
      <c r="A27"/>
      <c r="B27"/>
      <c r="C27"/>
      <c r="D27"/>
      <c r="E27" s="749"/>
      <c r="F27" s="1060"/>
      <c r="G27" s="1060"/>
      <c r="H27" s="1060"/>
      <c r="I27" s="1060"/>
      <c r="J27" s="1060"/>
      <c r="K27" s="978" t="s">
        <v>159</v>
      </c>
      <c r="L27" s="979">
        <v>5327.5680000000002</v>
      </c>
      <c r="M27" s="979">
        <v>1266.2739999999999</v>
      </c>
      <c r="N27" s="980">
        <v>4.2072789933300383</v>
      </c>
      <c r="O27" s="978"/>
      <c r="P27" s="978" t="s">
        <v>155</v>
      </c>
      <c r="Q27" s="979">
        <v>3369.701</v>
      </c>
      <c r="R27" s="979">
        <v>747.827</v>
      </c>
      <c r="S27" s="980">
        <v>4.5059900217563689</v>
      </c>
    </row>
    <row r="28" spans="1:19" ht="15.75">
      <c r="A28"/>
      <c r="B28"/>
      <c r="C28"/>
      <c r="D28"/>
      <c r="E28" s="749"/>
      <c r="F28" s="1060"/>
      <c r="G28" s="1060"/>
      <c r="H28" s="1060"/>
      <c r="I28" s="1060"/>
      <c r="J28" s="1060"/>
      <c r="K28" s="978" t="s">
        <v>151</v>
      </c>
      <c r="L28" s="979">
        <v>4609.6369999999997</v>
      </c>
      <c r="M28" s="979">
        <v>739.76599999999996</v>
      </c>
      <c r="N28" s="980">
        <v>6.2312095987109437</v>
      </c>
      <c r="O28" s="978"/>
      <c r="P28" s="978" t="s">
        <v>153</v>
      </c>
      <c r="Q28" s="979">
        <v>3205.97</v>
      </c>
      <c r="R28" s="979">
        <v>611.11199999999997</v>
      </c>
      <c r="S28" s="980">
        <v>5.2461250965453141</v>
      </c>
    </row>
    <row r="29" spans="1:19" ht="15.75">
      <c r="A29"/>
      <c r="B29"/>
      <c r="C29"/>
      <c r="D29"/>
      <c r="E29" s="749"/>
      <c r="F29" s="1060"/>
      <c r="G29" s="1060"/>
      <c r="H29" s="1060"/>
      <c r="I29" s="1060"/>
      <c r="J29" s="1060"/>
      <c r="K29" s="978" t="s">
        <v>160</v>
      </c>
      <c r="L29" s="979">
        <v>3226.848</v>
      </c>
      <c r="M29" s="979">
        <v>322.80200000000002</v>
      </c>
      <c r="N29" s="980">
        <v>9.9963692913922451</v>
      </c>
      <c r="O29" s="978"/>
      <c r="P29" s="978" t="s">
        <v>413</v>
      </c>
      <c r="Q29" s="979">
        <v>2746.462</v>
      </c>
      <c r="R29" s="979">
        <v>492.58800000000002</v>
      </c>
      <c r="S29" s="980">
        <v>5.5755763437192947</v>
      </c>
    </row>
    <row r="30" spans="1:19" ht="15.75">
      <c r="E30" s="749"/>
      <c r="F30" s="855"/>
      <c r="G30" s="855"/>
      <c r="H30" s="855"/>
      <c r="I30" s="855"/>
      <c r="J30" s="855"/>
      <c r="K30" s="978" t="s">
        <v>412</v>
      </c>
      <c r="L30" s="979">
        <v>2633.136</v>
      </c>
      <c r="M30" s="979">
        <v>285.11500000000001</v>
      </c>
      <c r="N30" s="980">
        <v>9.2353471406274661</v>
      </c>
      <c r="O30" s="978"/>
      <c r="P30" s="978" t="s">
        <v>409</v>
      </c>
      <c r="Q30" s="979">
        <v>2616.3240000000001</v>
      </c>
      <c r="R30" s="979">
        <v>418.53300000000002</v>
      </c>
      <c r="S30" s="980">
        <v>6.2511773265190556</v>
      </c>
    </row>
    <row r="31" spans="1:19" ht="16.5" thickBot="1">
      <c r="A31" s="749"/>
      <c r="B31" s="749"/>
      <c r="C31" s="749"/>
      <c r="D31" s="749"/>
      <c r="E31" s="749"/>
      <c r="F31" s="855"/>
      <c r="G31" s="855"/>
      <c r="H31" s="855"/>
      <c r="I31" s="855"/>
      <c r="J31" s="855"/>
      <c r="K31" s="978" t="s">
        <v>158</v>
      </c>
      <c r="L31" s="979">
        <v>2473.8420000000001</v>
      </c>
      <c r="M31" s="979">
        <v>406.76400000000001</v>
      </c>
      <c r="N31" s="980">
        <v>6.0817623978523176</v>
      </c>
      <c r="O31" s="855"/>
      <c r="P31" s="978" t="s">
        <v>411</v>
      </c>
      <c r="Q31" s="979">
        <v>2598.64</v>
      </c>
      <c r="R31" s="979">
        <v>486.31299999999999</v>
      </c>
      <c r="S31" s="980">
        <v>5.3435544597820748</v>
      </c>
    </row>
    <row r="32" spans="1:19" ht="16.5" thickBot="1">
      <c r="A32" s="855"/>
      <c r="B32" s="855"/>
      <c r="C32" s="855"/>
      <c r="D32" s="855"/>
      <c r="E32" s="855"/>
      <c r="F32" s="855"/>
      <c r="G32" s="855"/>
      <c r="H32" s="855"/>
      <c r="I32" s="855"/>
      <c r="J32" s="855"/>
      <c r="K32" s="984" t="s">
        <v>259</v>
      </c>
      <c r="L32" s="985">
        <v>1522243.7390000001</v>
      </c>
      <c r="M32" s="985">
        <v>269967.26299999998</v>
      </c>
      <c r="N32" s="986">
        <v>5.6386234467250951</v>
      </c>
      <c r="O32" s="855"/>
      <c r="P32" s="978" t="s">
        <v>149</v>
      </c>
      <c r="Q32" s="979">
        <v>2117.056</v>
      </c>
      <c r="R32" s="979">
        <v>742.69600000000003</v>
      </c>
      <c r="S32" s="980">
        <v>2.8505014164611091</v>
      </c>
    </row>
    <row r="33" spans="1:19" ht="15.75">
      <c r="A33" s="989"/>
      <c r="B33" s="989"/>
      <c r="C33" s="897"/>
      <c r="D33" s="897"/>
      <c r="E33" s="897"/>
      <c r="F33" s="897"/>
      <c r="G33" s="897"/>
      <c r="H33" s="897"/>
      <c r="I33" s="897"/>
      <c r="J33" s="897"/>
      <c r="K33"/>
      <c r="L33"/>
      <c r="M33"/>
      <c r="N33"/>
      <c r="O33" s="897"/>
      <c r="P33" s="978" t="s">
        <v>287</v>
      </c>
      <c r="Q33" s="979">
        <v>1878.8040000000001</v>
      </c>
      <c r="R33" s="979">
        <v>332.72199999999998</v>
      </c>
      <c r="S33" s="980">
        <v>5.6467681728289687</v>
      </c>
    </row>
    <row r="34" spans="1:19" ht="15.75">
      <c r="A34" s="944"/>
      <c r="C34" s="897"/>
      <c r="D34" s="897"/>
      <c r="E34" s="897"/>
      <c r="F34" s="897"/>
      <c r="G34" s="897"/>
      <c r="H34" s="897"/>
      <c r="I34" s="897"/>
      <c r="J34"/>
      <c r="K34"/>
      <c r="L34"/>
      <c r="M34"/>
      <c r="N34"/>
      <c r="O34" s="897"/>
      <c r="P34" s="978" t="s">
        <v>410</v>
      </c>
      <c r="Q34" s="979">
        <v>1809.4290000000001</v>
      </c>
      <c r="R34" s="979">
        <v>170.80799999999999</v>
      </c>
      <c r="S34" s="980">
        <v>10.593350428551357</v>
      </c>
    </row>
    <row r="35" spans="1:19" ht="15.75">
      <c r="A35" s="897"/>
      <c r="B35" s="897"/>
      <c r="C35" s="897"/>
      <c r="D35" s="897"/>
      <c r="E35" s="897"/>
      <c r="F35" s="897"/>
      <c r="G35" s="897"/>
      <c r="H35" s="897"/>
      <c r="I35" s="897"/>
      <c r="J35"/>
      <c r="K35"/>
      <c r="L35"/>
      <c r="M35"/>
      <c r="N35"/>
      <c r="O35" s="897"/>
      <c r="P35" s="978" t="s">
        <v>510</v>
      </c>
      <c r="Q35" s="979">
        <v>1381.8789999999999</v>
      </c>
      <c r="R35" s="979">
        <v>141.148</v>
      </c>
      <c r="S35" s="980">
        <v>9.7902839572647142</v>
      </c>
    </row>
    <row r="36" spans="1:19" ht="15.75" customHeight="1">
      <c r="A36"/>
      <c r="B36"/>
      <c r="C36"/>
      <c r="D36"/>
      <c r="E36"/>
      <c r="F36"/>
      <c r="G36"/>
      <c r="H36"/>
      <c r="I36"/>
      <c r="J36"/>
      <c r="K36"/>
      <c r="L36"/>
      <c r="M36"/>
      <c r="N36"/>
      <c r="O36" s="897"/>
      <c r="P36" s="978" t="s">
        <v>375</v>
      </c>
      <c r="Q36" s="979">
        <v>1273.9829999999999</v>
      </c>
      <c r="R36" s="979">
        <v>367.94099999999997</v>
      </c>
      <c r="S36" s="980">
        <v>3.4624654496237168</v>
      </c>
    </row>
    <row r="37" spans="1:19" ht="17.25" customHeight="1" thickBot="1">
      <c r="A37" s="2" t="s">
        <v>369</v>
      </c>
      <c r="B37" s="2"/>
      <c r="C37"/>
      <c r="D37"/>
      <c r="E37"/>
      <c r="F37"/>
      <c r="G37"/>
      <c r="H37"/>
      <c r="I37"/>
      <c r="J37"/>
      <c r="K37"/>
      <c r="L37"/>
      <c r="M37"/>
      <c r="N37"/>
      <c r="O37" s="897"/>
      <c r="P37" s="978" t="s">
        <v>160</v>
      </c>
      <c r="Q37" s="979">
        <v>1136.933</v>
      </c>
      <c r="R37" s="979">
        <v>205.845</v>
      </c>
      <c r="S37" s="980">
        <v>5.5232480750078947</v>
      </c>
    </row>
    <row r="38" spans="1:19" ht="16.5" thickBot="1">
      <c r="A38"/>
      <c r="B38"/>
      <c r="C38"/>
      <c r="D38"/>
      <c r="E38"/>
      <c r="F38"/>
      <c r="G38"/>
      <c r="H38"/>
      <c r="I38"/>
      <c r="J38"/>
      <c r="K38"/>
      <c r="L38"/>
      <c r="M38"/>
      <c r="N38"/>
      <c r="O38" s="897"/>
      <c r="P38" s="984" t="s">
        <v>259</v>
      </c>
      <c r="Q38" s="985">
        <v>494485.42300000001</v>
      </c>
      <c r="R38" s="985">
        <v>97186.434999999998</v>
      </c>
      <c r="S38" s="986">
        <v>5.0880086608794741</v>
      </c>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55"/>
      <c r="M83" s="1355"/>
      <c r="N83" s="996"/>
      <c r="O83"/>
      <c r="P83"/>
      <c r="Q83" s="897"/>
      <c r="R83" s="897"/>
    </row>
    <row r="84" spans="1:18" ht="15.75">
      <c r="A84"/>
      <c r="B84"/>
      <c r="C84"/>
      <c r="D84"/>
      <c r="E84"/>
      <c r="F84"/>
      <c r="G84"/>
      <c r="H84"/>
      <c r="I84"/>
      <c r="J84"/>
      <c r="K84"/>
      <c r="L84" s="1355"/>
      <c r="M84" s="1355"/>
      <c r="N84" s="996"/>
      <c r="O84"/>
      <c r="P84"/>
      <c r="Q84" s="897"/>
      <c r="R84" s="897"/>
    </row>
    <row r="85" spans="1:18" ht="15.75">
      <c r="A85"/>
      <c r="B85"/>
      <c r="C85"/>
      <c r="D85"/>
      <c r="E85"/>
      <c r="F85"/>
      <c r="G85"/>
      <c r="H85"/>
      <c r="I85"/>
      <c r="J85"/>
      <c r="K85"/>
      <c r="L85" s="1355"/>
      <c r="M85" s="1355"/>
      <c r="N85" s="996"/>
      <c r="O85"/>
      <c r="P85"/>
      <c r="Q85" s="897"/>
      <c r="R85" s="897"/>
    </row>
    <row r="86" spans="1:18" ht="15.75">
      <c r="A86"/>
      <c r="B86"/>
      <c r="C86"/>
      <c r="D86"/>
      <c r="E86"/>
      <c r="F86"/>
      <c r="G86"/>
      <c r="H86"/>
      <c r="I86"/>
      <c r="J86"/>
      <c r="K86"/>
      <c r="L86" s="1355"/>
      <c r="M86" s="1355"/>
      <c r="N86" s="996"/>
      <c r="O86"/>
      <c r="P86"/>
      <c r="Q86" s="897"/>
      <c r="R86" s="897"/>
    </row>
    <row r="87" spans="1:18" ht="15.75">
      <c r="A87"/>
      <c r="B87"/>
      <c r="C87"/>
      <c r="D87"/>
      <c r="E87"/>
      <c r="F87"/>
      <c r="G87"/>
      <c r="H87"/>
      <c r="I87"/>
      <c r="J87"/>
      <c r="K87"/>
      <c r="L87" s="1355"/>
      <c r="M87" s="1355"/>
      <c r="N87" s="996"/>
      <c r="O87"/>
      <c r="P87"/>
      <c r="Q87" s="897"/>
      <c r="R87" s="897"/>
    </row>
    <row r="88" spans="1:18" ht="15.75">
      <c r="A88"/>
      <c r="B88"/>
      <c r="C88"/>
      <c r="D88"/>
      <c r="E88"/>
      <c r="F88"/>
      <c r="G88"/>
      <c r="H88"/>
      <c r="I88"/>
      <c r="J88"/>
      <c r="K88"/>
      <c r="L88" s="1355"/>
      <c r="M88" s="1355"/>
      <c r="N88" s="996"/>
      <c r="O88"/>
      <c r="P88"/>
      <c r="Q88" s="897"/>
      <c r="R88" s="897"/>
    </row>
    <row r="89" spans="1:18" ht="15.75">
      <c r="A89"/>
      <c r="B89"/>
      <c r="C89"/>
      <c r="D89"/>
      <c r="E89"/>
      <c r="F89"/>
      <c r="G89"/>
      <c r="H89"/>
      <c r="I89"/>
      <c r="J89"/>
      <c r="K89"/>
      <c r="L89" s="1355"/>
      <c r="M89" s="1355"/>
      <c r="N89" s="996"/>
      <c r="O89"/>
      <c r="P89"/>
      <c r="Q89" s="897"/>
      <c r="R89" s="897"/>
    </row>
    <row r="90" spans="1:18" ht="15.75">
      <c r="A90"/>
      <c r="B90"/>
      <c r="C90"/>
      <c r="D90"/>
      <c r="E90"/>
      <c r="F90"/>
      <c r="G90"/>
      <c r="H90"/>
      <c r="I90"/>
      <c r="J90"/>
      <c r="K90"/>
      <c r="L90" s="1355"/>
      <c r="M90" s="1355"/>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1">
    <sortCondition descending="1" ref="Q7:Q61"/>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3" sqref="R2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704" t="s">
        <v>530</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1704"/>
      <c r="AA2" s="1704"/>
    </row>
    <row r="3" spans="1:27" ht="18" customHeight="1">
      <c r="A3" s="1705" t="s">
        <v>525</v>
      </c>
      <c r="B3" s="1705"/>
      <c r="C3" s="1705"/>
      <c r="D3" s="1705"/>
      <c r="E3" s="1705"/>
      <c r="F3" s="1705"/>
      <c r="G3" s="1705"/>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35868.292999999998</v>
      </c>
      <c r="C8" s="979">
        <v>42265</v>
      </c>
      <c r="D8" s="980">
        <v>2.7532946692081803</v>
      </c>
      <c r="E8" s="995"/>
      <c r="F8" s="978" t="s">
        <v>371</v>
      </c>
      <c r="G8" s="979">
        <v>4903.6850000000004</v>
      </c>
      <c r="H8" s="979">
        <v>12010</v>
      </c>
      <c r="I8" s="980">
        <v>5.2161534566682555</v>
      </c>
      <c r="J8" s="988"/>
      <c r="K8" s="981" t="s">
        <v>141</v>
      </c>
      <c r="L8" s="982">
        <v>27768.423999999999</v>
      </c>
      <c r="M8" s="982">
        <v>6866.3459999999995</v>
      </c>
      <c r="N8" s="983">
        <v>4.0441340998545661</v>
      </c>
      <c r="O8" s="988"/>
      <c r="P8" s="981" t="s">
        <v>371</v>
      </c>
      <c r="Q8" s="982">
        <v>6802.0510000000004</v>
      </c>
      <c r="R8" s="982">
        <v>1235.663</v>
      </c>
      <c r="S8" s="983">
        <v>5.5047784064101624</v>
      </c>
    </row>
    <row r="9" spans="1:27" ht="15.75">
      <c r="A9" s="978" t="s">
        <v>143</v>
      </c>
      <c r="B9" s="979">
        <v>24564.809000000001</v>
      </c>
      <c r="C9" s="979">
        <v>17949</v>
      </c>
      <c r="D9" s="980">
        <v>2.968015741902776</v>
      </c>
      <c r="E9" s="996"/>
      <c r="F9" s="978" t="s">
        <v>156</v>
      </c>
      <c r="G9" s="979">
        <v>4022.8939999999998</v>
      </c>
      <c r="H9" s="979">
        <v>21047</v>
      </c>
      <c r="I9" s="980">
        <v>2.5900298926812182</v>
      </c>
      <c r="J9" s="988"/>
      <c r="K9" s="978" t="s">
        <v>158</v>
      </c>
      <c r="L9" s="979">
        <v>7235.8239999999996</v>
      </c>
      <c r="M9" s="979">
        <v>1116.9259999999999</v>
      </c>
      <c r="N9" s="980">
        <v>6.4783378666088893</v>
      </c>
      <c r="O9" s="988"/>
      <c r="P9" s="978" t="s">
        <v>155</v>
      </c>
      <c r="Q9" s="979">
        <v>6436.6989999999996</v>
      </c>
      <c r="R9" s="979">
        <v>1319.3440000000001</v>
      </c>
      <c r="S9" s="980">
        <v>4.8787116930838348</v>
      </c>
    </row>
    <row r="10" spans="1:27" ht="15.75">
      <c r="A10" s="978" t="s">
        <v>156</v>
      </c>
      <c r="B10" s="979">
        <v>20133.848000000002</v>
      </c>
      <c r="C10" s="979">
        <v>40728</v>
      </c>
      <c r="D10" s="980">
        <v>2.2365599329049175</v>
      </c>
      <c r="E10" s="995"/>
      <c r="F10" s="978" t="s">
        <v>138</v>
      </c>
      <c r="G10" s="979">
        <v>2413.634</v>
      </c>
      <c r="H10" s="979">
        <v>11314</v>
      </c>
      <c r="I10" s="980">
        <v>3.1277532354606747</v>
      </c>
      <c r="J10" s="988"/>
      <c r="K10" s="978" t="s">
        <v>285</v>
      </c>
      <c r="L10" s="979">
        <v>5623.5450000000001</v>
      </c>
      <c r="M10" s="979">
        <v>2150.739</v>
      </c>
      <c r="N10" s="980">
        <v>2.6147035972286736</v>
      </c>
      <c r="O10" s="988"/>
      <c r="P10" s="978" t="s">
        <v>143</v>
      </c>
      <c r="Q10" s="979">
        <v>4849.3940000000002</v>
      </c>
      <c r="R10" s="979">
        <v>972.51499999999999</v>
      </c>
      <c r="S10" s="980">
        <v>4.986446481545272</v>
      </c>
    </row>
    <row r="11" spans="1:27" ht="15.75">
      <c r="A11" s="978" t="s">
        <v>160</v>
      </c>
      <c r="B11" s="979">
        <v>18748.25</v>
      </c>
      <c r="C11" s="979">
        <v>31377</v>
      </c>
      <c r="D11" s="980">
        <v>2.3914047823376166</v>
      </c>
      <c r="E11" s="996"/>
      <c r="F11" s="978" t="s">
        <v>153</v>
      </c>
      <c r="G11" s="979">
        <v>1751.16</v>
      </c>
      <c r="H11" s="979">
        <v>7515</v>
      </c>
      <c r="I11" s="980">
        <v>3.2000380095425882</v>
      </c>
      <c r="J11" s="988"/>
      <c r="K11" s="978" t="s">
        <v>143</v>
      </c>
      <c r="L11" s="979">
        <v>5271.4880000000003</v>
      </c>
      <c r="M11" s="979">
        <v>927.02300000000002</v>
      </c>
      <c r="N11" s="980">
        <v>5.6864694834971736</v>
      </c>
      <c r="O11" s="988"/>
      <c r="P11" s="978" t="s">
        <v>140</v>
      </c>
      <c r="Q11" s="979">
        <v>3033.7429999999999</v>
      </c>
      <c r="R11" s="979">
        <v>517.37900000000002</v>
      </c>
      <c r="S11" s="980">
        <v>5.8636763378490429</v>
      </c>
    </row>
    <row r="12" spans="1:27" ht="15.75">
      <c r="A12" s="978" t="s">
        <v>157</v>
      </c>
      <c r="B12" s="979">
        <v>15854.227000000001</v>
      </c>
      <c r="C12" s="979">
        <v>25894</v>
      </c>
      <c r="D12" s="980">
        <v>2.6977790520983467</v>
      </c>
      <c r="E12" s="996"/>
      <c r="F12" s="978" t="s">
        <v>157</v>
      </c>
      <c r="G12" s="979">
        <v>1561.01</v>
      </c>
      <c r="H12" s="979">
        <v>11889</v>
      </c>
      <c r="I12" s="980">
        <v>2.3642173975600707</v>
      </c>
      <c r="J12" s="988"/>
      <c r="K12" s="978" t="s">
        <v>155</v>
      </c>
      <c r="L12" s="979">
        <v>5009.9930000000004</v>
      </c>
      <c r="M12" s="979">
        <v>666.36199999999997</v>
      </c>
      <c r="N12" s="980">
        <v>7.5184254204171319</v>
      </c>
      <c r="O12" s="988"/>
      <c r="P12" s="978" t="s">
        <v>141</v>
      </c>
      <c r="Q12" s="979">
        <v>2374.6840000000002</v>
      </c>
      <c r="R12" s="979">
        <v>640.70399999999995</v>
      </c>
      <c r="S12" s="980">
        <v>3.7063667465787637</v>
      </c>
    </row>
    <row r="13" spans="1:27" ht="15.75">
      <c r="A13" s="978" t="s">
        <v>371</v>
      </c>
      <c r="B13" s="979">
        <v>15782.674999999999</v>
      </c>
      <c r="C13" s="979">
        <v>31937</v>
      </c>
      <c r="D13" s="980">
        <v>4.3436191957630195</v>
      </c>
      <c r="E13" s="996"/>
      <c r="F13" s="978" t="s">
        <v>160</v>
      </c>
      <c r="G13" s="979">
        <v>970.46199999999999</v>
      </c>
      <c r="H13" s="979">
        <v>8935</v>
      </c>
      <c r="I13" s="980">
        <v>1.8531973441238645</v>
      </c>
      <c r="J13" s="988"/>
      <c r="K13" s="978" t="s">
        <v>160</v>
      </c>
      <c r="L13" s="979">
        <v>4888.1400000000003</v>
      </c>
      <c r="M13" s="979">
        <v>1318.8620000000001</v>
      </c>
      <c r="N13" s="980">
        <v>3.7063316707889076</v>
      </c>
      <c r="O13" s="988"/>
      <c r="P13" s="978" t="s">
        <v>138</v>
      </c>
      <c r="Q13" s="979">
        <v>1406.567</v>
      </c>
      <c r="R13" s="979">
        <v>408.82600000000002</v>
      </c>
      <c r="S13" s="980">
        <v>3.4405028055945559</v>
      </c>
    </row>
    <row r="14" spans="1:27" ht="16.5" thickBot="1">
      <c r="A14" s="978" t="s">
        <v>151</v>
      </c>
      <c r="B14" s="979">
        <v>8505.3719999999994</v>
      </c>
      <c r="C14" s="979">
        <v>7120</v>
      </c>
      <c r="D14" s="980">
        <v>2.4671552029461852</v>
      </c>
      <c r="E14" s="996"/>
      <c r="F14" s="978" t="s">
        <v>143</v>
      </c>
      <c r="G14" s="979">
        <v>270.846</v>
      </c>
      <c r="H14" s="979">
        <v>775</v>
      </c>
      <c r="I14" s="980">
        <v>5.1513180417665181</v>
      </c>
      <c r="J14" s="988"/>
      <c r="K14" s="978" t="s">
        <v>371</v>
      </c>
      <c r="L14" s="979">
        <v>3993.1640000000002</v>
      </c>
      <c r="M14" s="979">
        <v>497.94499999999999</v>
      </c>
      <c r="N14" s="980">
        <v>8.019287270682506</v>
      </c>
      <c r="O14" s="988"/>
      <c r="P14" s="978" t="s">
        <v>158</v>
      </c>
      <c r="Q14" s="979">
        <v>1281.2719999999999</v>
      </c>
      <c r="R14" s="979">
        <v>264.45800000000003</v>
      </c>
      <c r="S14" s="980">
        <v>4.8448978665799478</v>
      </c>
    </row>
    <row r="15" spans="1:27" ht="16.5" thickBot="1">
      <c r="A15" s="978" t="s">
        <v>141</v>
      </c>
      <c r="B15" s="979">
        <v>6104.6319999999996</v>
      </c>
      <c r="C15" s="979">
        <v>5830</v>
      </c>
      <c r="D15" s="980">
        <v>3.2090356752733231</v>
      </c>
      <c r="E15" s="996"/>
      <c r="F15" s="984" t="s">
        <v>259</v>
      </c>
      <c r="G15" s="985">
        <v>16256.665000000001</v>
      </c>
      <c r="H15" s="985">
        <v>74886</v>
      </c>
      <c r="I15" s="986">
        <v>3.1634116668606098</v>
      </c>
      <c r="J15" s="988"/>
      <c r="K15" s="978" t="s">
        <v>156</v>
      </c>
      <c r="L15" s="979">
        <v>3615.4580000000001</v>
      </c>
      <c r="M15" s="979">
        <v>887.08799999999997</v>
      </c>
      <c r="N15" s="980">
        <v>4.0756475118590263</v>
      </c>
      <c r="O15" s="988"/>
      <c r="P15" s="978" t="s">
        <v>511</v>
      </c>
      <c r="Q15" s="979">
        <v>964.87900000000002</v>
      </c>
      <c r="R15" s="979">
        <v>129.245</v>
      </c>
      <c r="S15" s="980">
        <v>7.4655035011025568</v>
      </c>
      <c r="U15" s="897"/>
      <c r="V15" s="897"/>
      <c r="W15" s="897"/>
      <c r="X15" s="897"/>
    </row>
    <row r="16" spans="1:27" ht="15.75">
      <c r="A16" s="978" t="s">
        <v>138</v>
      </c>
      <c r="B16" s="979">
        <v>4496.201</v>
      </c>
      <c r="C16" s="979">
        <v>16892</v>
      </c>
      <c r="D16" s="980">
        <v>3.507040287040287</v>
      </c>
      <c r="E16" s="996"/>
      <c r="F16"/>
      <c r="G16"/>
      <c r="H16"/>
      <c r="I16"/>
      <c r="J16" s="988"/>
      <c r="K16" s="978" t="s">
        <v>138</v>
      </c>
      <c r="L16" s="979">
        <v>3224.335</v>
      </c>
      <c r="M16" s="979">
        <v>997.63199999999995</v>
      </c>
      <c r="N16" s="980">
        <v>3.2319883484090326</v>
      </c>
      <c r="O16" s="988"/>
      <c r="P16" s="978" t="s">
        <v>152</v>
      </c>
      <c r="Q16" s="979">
        <v>706.78499999999997</v>
      </c>
      <c r="R16" s="979">
        <v>245.68899999999999</v>
      </c>
      <c r="S16" s="980">
        <v>2.8767466186927377</v>
      </c>
      <c r="U16" s="897"/>
      <c r="V16" s="897"/>
      <c r="W16" s="897"/>
      <c r="X16" s="897"/>
    </row>
    <row r="17" spans="1:24" ht="15.75">
      <c r="A17" s="978" t="s">
        <v>152</v>
      </c>
      <c r="B17" s="979">
        <v>3692.8159999999998</v>
      </c>
      <c r="C17" s="979">
        <v>2166</v>
      </c>
      <c r="D17" s="980">
        <v>3.4938681592745864</v>
      </c>
      <c r="E17" s="995"/>
      <c r="F17"/>
      <c r="G17"/>
      <c r="H17"/>
      <c r="I17"/>
      <c r="J17" s="988"/>
      <c r="K17" s="978" t="s">
        <v>140</v>
      </c>
      <c r="L17" s="979">
        <v>2972.0169999999998</v>
      </c>
      <c r="M17" s="979">
        <v>768.22</v>
      </c>
      <c r="N17" s="980">
        <v>3.8687055791309777</v>
      </c>
      <c r="O17" s="988"/>
      <c r="P17" s="978" t="s">
        <v>147</v>
      </c>
      <c r="Q17" s="979">
        <v>623.18700000000001</v>
      </c>
      <c r="R17" s="979">
        <v>203.53899999999999</v>
      </c>
      <c r="S17" s="980">
        <v>3.0617572062356602</v>
      </c>
      <c r="U17" s="897"/>
      <c r="V17" s="897"/>
      <c r="W17" s="897"/>
      <c r="X17" s="897"/>
    </row>
    <row r="18" spans="1:24" ht="16.5" thickBot="1">
      <c r="A18" s="978" t="s">
        <v>139</v>
      </c>
      <c r="B18" s="979">
        <v>2841.806</v>
      </c>
      <c r="C18" s="979">
        <v>2744</v>
      </c>
      <c r="D18" s="980">
        <v>3.6017272234135858</v>
      </c>
      <c r="E18" s="1000"/>
      <c r="K18" s="978" t="s">
        <v>147</v>
      </c>
      <c r="L18" s="979">
        <v>1686.2819999999999</v>
      </c>
      <c r="M18" s="979">
        <v>328.22800000000001</v>
      </c>
      <c r="N18" s="980">
        <v>5.1375324469576027</v>
      </c>
      <c r="O18" s="988"/>
      <c r="P18" s="978" t="s">
        <v>156</v>
      </c>
      <c r="Q18" s="979">
        <v>445.64400000000001</v>
      </c>
      <c r="R18" s="979">
        <v>93.631</v>
      </c>
      <c r="S18" s="980">
        <v>4.7595774903610986</v>
      </c>
      <c r="U18" s="897"/>
      <c r="V18" s="897"/>
      <c r="W18" s="897"/>
      <c r="X18" s="897"/>
    </row>
    <row r="19" spans="1:24" ht="16.5" thickBot="1">
      <c r="A19" s="978" t="s">
        <v>158</v>
      </c>
      <c r="B19" s="979">
        <v>1679.143</v>
      </c>
      <c r="C19" s="979">
        <v>4175</v>
      </c>
      <c r="D19" s="980">
        <v>3.5650216027430708</v>
      </c>
      <c r="E19" s="1001"/>
      <c r="J19" s="988"/>
      <c r="K19" s="978" t="s">
        <v>152</v>
      </c>
      <c r="L19" s="979">
        <v>1630.5409999999999</v>
      </c>
      <c r="M19" s="979">
        <v>482.70699999999999</v>
      </c>
      <c r="N19" s="980">
        <v>3.377910409420207</v>
      </c>
      <c r="O19" s="988"/>
      <c r="P19" s="984" t="s">
        <v>259</v>
      </c>
      <c r="Q19" s="985">
        <v>81091.956999999995</v>
      </c>
      <c r="R19" s="985">
        <v>18482.102999999999</v>
      </c>
      <c r="S19" s="986">
        <v>4.3875936088009029</v>
      </c>
      <c r="U19" s="897"/>
      <c r="V19" s="897"/>
      <c r="W19" s="897"/>
      <c r="X19" s="897"/>
    </row>
    <row r="20" spans="1:24" ht="15" customHeight="1" thickBot="1">
      <c r="A20" s="984" t="s">
        <v>259</v>
      </c>
      <c r="B20" s="985">
        <v>159584.39000000001</v>
      </c>
      <c r="C20" s="985">
        <v>232187</v>
      </c>
      <c r="D20" s="986">
        <v>2.7965047631097231</v>
      </c>
      <c r="E20" s="1001"/>
      <c r="F20" s="897"/>
      <c r="G20" s="897"/>
      <c r="H20" s="897"/>
      <c r="J20" s="988"/>
      <c r="K20" s="978" t="s">
        <v>146</v>
      </c>
      <c r="L20" s="979">
        <v>1562.65</v>
      </c>
      <c r="M20" s="979">
        <v>440.762</v>
      </c>
      <c r="N20" s="980">
        <v>3.5453373929694485</v>
      </c>
      <c r="O20" s="988"/>
      <c r="P20"/>
      <c r="Q20"/>
      <c r="R20"/>
      <c r="S20"/>
      <c r="U20" s="897"/>
      <c r="V20" s="897"/>
      <c r="W20" s="897"/>
      <c r="X20" s="897"/>
    </row>
    <row r="21" spans="1:24" ht="15.75">
      <c r="F21" s="897"/>
      <c r="G21" s="897"/>
      <c r="H21" s="897"/>
      <c r="J21" s="988"/>
      <c r="K21" s="978" t="s">
        <v>498</v>
      </c>
      <c r="L21" s="979">
        <v>1255.8679999999999</v>
      </c>
      <c r="M21" s="979">
        <v>40.024000000000001</v>
      </c>
      <c r="N21" s="980">
        <v>31.377873276034379</v>
      </c>
      <c r="P21"/>
      <c r="Q21"/>
      <c r="R21"/>
      <c r="S21"/>
    </row>
    <row r="22" spans="1:24" ht="15.75">
      <c r="A22"/>
      <c r="B22"/>
      <c r="C22"/>
      <c r="D22"/>
      <c r="E22" s="897"/>
      <c r="F22" s="897"/>
      <c r="G22" s="897"/>
      <c r="H22" s="897"/>
      <c r="I22" s="897"/>
      <c r="J22" s="897"/>
      <c r="K22" s="978" t="s">
        <v>153</v>
      </c>
      <c r="L22" s="979">
        <v>992.12300000000005</v>
      </c>
      <c r="M22" s="979">
        <v>281.20699999999999</v>
      </c>
      <c r="N22" s="980">
        <v>3.5280878498757144</v>
      </c>
    </row>
    <row r="23" spans="1:24" ht="15.75">
      <c r="A23"/>
      <c r="B23"/>
      <c r="C23"/>
      <c r="D23"/>
      <c r="E23" s="897"/>
      <c r="F23" s="897"/>
      <c r="G23" s="897"/>
      <c r="H23" s="897"/>
      <c r="I23" s="897"/>
      <c r="J23" s="897"/>
      <c r="K23" s="978" t="s">
        <v>159</v>
      </c>
      <c r="L23" s="979">
        <v>949.26900000000001</v>
      </c>
      <c r="M23" s="979">
        <v>280.68</v>
      </c>
      <c r="N23" s="980">
        <v>3.3820329200513037</v>
      </c>
      <c r="P23"/>
      <c r="Q23"/>
      <c r="R23"/>
      <c r="S23"/>
    </row>
    <row r="24" spans="1:24" ht="15.75">
      <c r="A24"/>
      <c r="B24"/>
      <c r="C24"/>
      <c r="D24"/>
      <c r="E24" s="897"/>
      <c r="F24" s="897"/>
      <c r="G24" s="897"/>
      <c r="H24" s="897"/>
      <c r="I24" s="897"/>
      <c r="J24" s="897"/>
      <c r="K24" s="978" t="s">
        <v>151</v>
      </c>
      <c r="L24" s="979">
        <v>759.20699999999999</v>
      </c>
      <c r="M24" s="979">
        <v>138.501</v>
      </c>
      <c r="N24" s="980">
        <v>5.4815994108345789</v>
      </c>
      <c r="O24"/>
      <c r="P24"/>
      <c r="Q24"/>
      <c r="R24"/>
      <c r="S24"/>
      <c r="T24"/>
    </row>
    <row r="25" spans="1:24" ht="15.75">
      <c r="A25"/>
      <c r="B25"/>
      <c r="C25"/>
      <c r="D25"/>
      <c r="E25"/>
      <c r="F25"/>
      <c r="G25"/>
      <c r="H25" s="897"/>
      <c r="I25" s="897"/>
      <c r="J25" s="897"/>
      <c r="K25" s="978" t="s">
        <v>405</v>
      </c>
      <c r="L25" s="979">
        <v>660.72500000000002</v>
      </c>
      <c r="M25" s="979">
        <v>32.548000000000002</v>
      </c>
      <c r="N25" s="980">
        <v>20.300018434312399</v>
      </c>
      <c r="O25"/>
      <c r="P25"/>
      <c r="Q25"/>
      <c r="R25"/>
      <c r="S25"/>
      <c r="T25"/>
    </row>
    <row r="26" spans="1:24" ht="15.75">
      <c r="E26"/>
      <c r="F26"/>
      <c r="G26"/>
      <c r="H26"/>
      <c r="I26"/>
      <c r="J26" s="897"/>
      <c r="K26" s="978" t="s">
        <v>139</v>
      </c>
      <c r="L26" s="979">
        <v>638.52200000000005</v>
      </c>
      <c r="M26" s="979">
        <v>80.661000000000001</v>
      </c>
      <c r="N26" s="980">
        <v>7.9161180744101864</v>
      </c>
      <c r="O26"/>
      <c r="P26"/>
      <c r="Q26"/>
      <c r="R26"/>
      <c r="S26"/>
      <c r="T26"/>
    </row>
    <row r="27" spans="1:24" ht="16.5" thickBot="1">
      <c r="D27"/>
      <c r="E27"/>
      <c r="F27"/>
      <c r="G27"/>
      <c r="H27"/>
      <c r="I27"/>
      <c r="J27" s="897"/>
      <c r="K27" s="978" t="s">
        <v>287</v>
      </c>
      <c r="L27" s="979">
        <v>554.11</v>
      </c>
      <c r="M27" s="979">
        <v>153.78</v>
      </c>
      <c r="N27" s="980">
        <v>3.6032644036935881</v>
      </c>
      <c r="O27"/>
      <c r="P27"/>
      <c r="Q27"/>
      <c r="R27"/>
      <c r="S27"/>
      <c r="T27"/>
    </row>
    <row r="28" spans="1:24" ht="16.5" thickBot="1">
      <c r="A28"/>
      <c r="B28"/>
      <c r="C28"/>
      <c r="D28"/>
      <c r="E28"/>
      <c r="F28"/>
      <c r="G28"/>
      <c r="H28"/>
      <c r="I28"/>
      <c r="J28" s="897"/>
      <c r="K28" s="984" t="s">
        <v>259</v>
      </c>
      <c r="L28" s="985">
        <v>81091.956999999995</v>
      </c>
      <c r="M28" s="985">
        <v>18482.102999999999</v>
      </c>
      <c r="N28" s="986">
        <v>4.3875936088009029</v>
      </c>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89" t="s">
        <v>515</v>
      </c>
      <c r="B5" s="1689"/>
      <c r="C5" s="1689"/>
      <c r="D5" s="1689"/>
      <c r="E5" s="1689"/>
      <c r="F5" s="1689"/>
      <c r="H5" s="917" t="s">
        <v>267</v>
      </c>
      <c r="K5"/>
      <c r="L5"/>
      <c r="M5"/>
      <c r="N5"/>
      <c r="O5"/>
      <c r="P5"/>
    </row>
    <row r="6" spans="1:20" ht="15.75" customHeight="1" thickBot="1">
      <c r="A6" s="1690" t="s">
        <v>116</v>
      </c>
      <c r="B6" s="1692" t="s">
        <v>517</v>
      </c>
      <c r="C6" s="1693"/>
      <c r="D6" s="1694"/>
      <c r="E6" s="1695" t="s">
        <v>501</v>
      </c>
      <c r="F6" s="1697" t="s">
        <v>503</v>
      </c>
      <c r="K6"/>
      <c r="L6"/>
      <c r="M6"/>
      <c r="N6"/>
      <c r="O6"/>
      <c r="P6"/>
    </row>
    <row r="7" spans="1:20" ht="21" customHeight="1" thickBot="1">
      <c r="A7" s="1691"/>
      <c r="B7" s="918" t="s">
        <v>254</v>
      </c>
      <c r="C7" s="918" t="s">
        <v>257</v>
      </c>
      <c r="D7" s="918" t="s">
        <v>258</v>
      </c>
      <c r="E7" s="1696"/>
      <c r="F7" s="1698"/>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89" t="s">
        <v>516</v>
      </c>
      <c r="B18" s="1689"/>
      <c r="C18" s="1689"/>
      <c r="D18" s="1689"/>
      <c r="E18" s="1689"/>
      <c r="F18" s="1689"/>
      <c r="K18"/>
      <c r="L18"/>
      <c r="M18"/>
      <c r="N18"/>
      <c r="O18" s="897"/>
      <c r="P18" s="897"/>
      <c r="Q18" s="897"/>
      <c r="R18" s="897"/>
      <c r="S18" s="897"/>
      <c r="T18" s="897"/>
    </row>
    <row r="19" spans="1:20" ht="16.5" customHeight="1" thickBot="1">
      <c r="A19" s="1699" t="s">
        <v>497</v>
      </c>
      <c r="B19" s="1692" t="s">
        <v>517</v>
      </c>
      <c r="C19" s="1693"/>
      <c r="D19" s="1694"/>
      <c r="E19" s="1695" t="s">
        <v>501</v>
      </c>
      <c r="F19" s="1697" t="s">
        <v>502</v>
      </c>
      <c r="K19"/>
      <c r="L19"/>
      <c r="M19"/>
      <c r="N19"/>
      <c r="O19" s="897"/>
      <c r="P19" s="897"/>
      <c r="Q19" s="897"/>
      <c r="R19" s="897"/>
      <c r="S19" s="897"/>
      <c r="T19" s="897"/>
    </row>
    <row r="20" spans="1:20" ht="21" customHeight="1" thickBot="1">
      <c r="A20" s="1700"/>
      <c r="B20" s="937" t="s">
        <v>254</v>
      </c>
      <c r="C20" s="937" t="s">
        <v>366</v>
      </c>
      <c r="D20" s="937" t="s">
        <v>367</v>
      </c>
      <c r="E20" s="1701"/>
      <c r="F20" s="1702"/>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88"/>
      <c r="D30" s="1688"/>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88"/>
      <c r="C41" s="1688"/>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704" t="s">
        <v>514</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row>
    <row r="3" spans="1:24" ht="15.75" customHeight="1">
      <c r="A3" s="1706" t="s">
        <v>513</v>
      </c>
      <c r="B3" s="1706"/>
      <c r="C3" s="1706"/>
      <c r="D3" s="1706"/>
      <c r="E3" s="1706"/>
      <c r="F3" s="1706"/>
      <c r="P3" s="947"/>
    </row>
    <row r="4" spans="1:24" ht="4.5" customHeight="1">
      <c r="A4" s="961"/>
      <c r="B4" s="961"/>
      <c r="C4" s="962"/>
      <c r="D4" s="962"/>
    </row>
    <row r="5" spans="1:24" ht="15.75" thickBot="1">
      <c r="A5" s="963" t="s">
        <v>125</v>
      </c>
      <c r="B5" s="1707" t="s">
        <v>126</v>
      </c>
      <c r="C5" s="1707"/>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389">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704" t="s">
        <v>512</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1704"/>
      <c r="AA2" s="1704"/>
    </row>
    <row r="3" spans="1:27" ht="18" customHeight="1">
      <c r="A3" s="1705" t="s">
        <v>513</v>
      </c>
      <c r="B3" s="1705"/>
      <c r="C3" s="1705"/>
      <c r="D3" s="1705"/>
      <c r="E3" s="1705"/>
      <c r="F3" s="1705"/>
      <c r="G3" s="1705"/>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E22" sqref="E22"/>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608" t="s">
        <v>64</v>
      </c>
      <c r="B1" s="1608"/>
      <c r="C1" s="1608"/>
      <c r="D1" s="1608"/>
      <c r="E1" s="1608"/>
      <c r="F1" s="1608"/>
      <c r="G1" s="1608"/>
      <c r="H1" s="1608"/>
      <c r="I1" s="1608"/>
      <c r="J1" s="1608"/>
      <c r="K1" s="1608"/>
      <c r="L1" s="1608"/>
      <c r="M1" s="792"/>
    </row>
    <row r="2" spans="1:18" ht="31.5" customHeight="1" thickBot="1">
      <c r="A2" s="1607" t="s">
        <v>541</v>
      </c>
      <c r="B2" s="1607"/>
      <c r="C2" s="1607"/>
      <c r="D2" s="1607"/>
      <c r="E2" s="1607"/>
      <c r="F2" s="1607"/>
      <c r="G2" s="1607"/>
      <c r="H2" s="1607"/>
      <c r="I2" s="1607"/>
      <c r="J2" s="1607"/>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614" t="s">
        <v>72</v>
      </c>
      <c r="C4" s="1615"/>
      <c r="D4" s="1615"/>
      <c r="E4" s="1615"/>
      <c r="F4" s="1615"/>
      <c r="G4" s="1616"/>
      <c r="H4" s="1610" t="s">
        <v>51</v>
      </c>
      <c r="I4" s="1611"/>
      <c r="J4" s="1617" t="s">
        <v>478</v>
      </c>
      <c r="K4" s="1612" t="s">
        <v>52</v>
      </c>
      <c r="L4" s="1613"/>
      <c r="M4" s="861"/>
    </row>
    <row r="5" spans="1:18" ht="31.5">
      <c r="A5" s="794" t="s">
        <v>53</v>
      </c>
      <c r="B5" s="795" t="s">
        <v>54</v>
      </c>
      <c r="C5" s="796" t="s">
        <v>61</v>
      </c>
      <c r="D5" s="796" t="s">
        <v>62</v>
      </c>
      <c r="E5" s="797"/>
      <c r="F5" s="798" t="s">
        <v>374</v>
      </c>
      <c r="G5" s="799"/>
      <c r="H5" s="800" t="s">
        <v>55</v>
      </c>
      <c r="I5" s="801" t="s">
        <v>66</v>
      </c>
      <c r="J5" s="1618"/>
      <c r="K5" s="802" t="s">
        <v>50</v>
      </c>
      <c r="L5" s="803" t="s">
        <v>58</v>
      </c>
      <c r="M5" s="861"/>
      <c r="O5" s="861"/>
    </row>
    <row r="6" spans="1:18" ht="21" customHeight="1" thickBot="1">
      <c r="A6" s="804"/>
      <c r="B6" s="1030" t="s">
        <v>534</v>
      </c>
      <c r="C6" s="1030" t="s">
        <v>534</v>
      </c>
      <c r="D6" s="1030" t="s">
        <v>534</v>
      </c>
      <c r="E6" s="805" t="s">
        <v>98</v>
      </c>
      <c r="F6" s="806" t="s">
        <v>373</v>
      </c>
      <c r="G6" s="807" t="s">
        <v>56</v>
      </c>
      <c r="H6" s="1030" t="s">
        <v>534</v>
      </c>
      <c r="I6" s="808" t="s">
        <v>65</v>
      </c>
      <c r="J6" s="809"/>
      <c r="K6" s="1030" t="s">
        <v>534</v>
      </c>
      <c r="L6" s="810" t="s">
        <v>57</v>
      </c>
      <c r="M6" s="861"/>
    </row>
    <row r="7" spans="1:18" ht="28.5" customHeight="1" thickBot="1">
      <c r="A7" s="862" t="s">
        <v>18</v>
      </c>
      <c r="B7" s="811">
        <v>9.6946724864113101</v>
      </c>
      <c r="C7" s="812">
        <v>18715.583950600983</v>
      </c>
      <c r="D7" s="812">
        <v>19089.895629613002</v>
      </c>
      <c r="E7" s="813">
        <v>-0.56466279904379113</v>
      </c>
      <c r="F7" s="814">
        <v>2.040674534279475</v>
      </c>
      <c r="G7" s="815">
        <v>-9.7730870473233153</v>
      </c>
      <c r="H7" s="816">
        <v>316.80384510684627</v>
      </c>
      <c r="I7" s="813">
        <v>0.21243503816116568</v>
      </c>
      <c r="J7" s="816">
        <v>43.426061493411424</v>
      </c>
      <c r="K7" s="817">
        <v>100</v>
      </c>
      <c r="L7" s="818" t="s">
        <v>19</v>
      </c>
    </row>
    <row r="8" spans="1:18" ht="25.5" customHeight="1">
      <c r="A8" s="863" t="s">
        <v>75</v>
      </c>
      <c r="B8" s="819">
        <v>10.063844021633424</v>
      </c>
      <c r="C8" s="820">
        <v>18671.324715460898</v>
      </c>
      <c r="D8" s="820">
        <v>19044.751209770115</v>
      </c>
      <c r="E8" s="821">
        <v>-2.6774061377867606</v>
      </c>
      <c r="F8" s="822">
        <v>-1.3154270286476599</v>
      </c>
      <c r="G8" s="823">
        <v>-3.9474615654527518</v>
      </c>
      <c r="H8" s="824">
        <v>217.5</v>
      </c>
      <c r="I8" s="822">
        <v>6.8175729975890675</v>
      </c>
      <c r="J8" s="825">
        <v>45.454545454545453</v>
      </c>
      <c r="K8" s="825">
        <v>0.10888798148904315</v>
      </c>
      <c r="L8" s="826">
        <v>1.5185329775741496E-3</v>
      </c>
    </row>
    <row r="9" spans="1:18" ht="24" customHeight="1">
      <c r="A9" s="864" t="s">
        <v>76</v>
      </c>
      <c r="B9" s="827">
        <v>10.831837203454679</v>
      </c>
      <c r="C9" s="828">
        <v>20322.396254136358</v>
      </c>
      <c r="D9" s="828">
        <v>20728.844179219086</v>
      </c>
      <c r="E9" s="829">
        <v>-8.1358425924433625E-2</v>
      </c>
      <c r="F9" s="830">
        <v>1.8239766771699986</v>
      </c>
      <c r="G9" s="831">
        <v>-7.0922380333727375</v>
      </c>
      <c r="H9" s="832">
        <v>352.17437272142394</v>
      </c>
      <c r="I9" s="833">
        <v>0.38080363560537062</v>
      </c>
      <c r="J9" s="834">
        <v>32.622298065984076</v>
      </c>
      <c r="K9" s="834">
        <v>31.734041105213013</v>
      </c>
      <c r="L9" s="835">
        <v>-2.5851389826347138</v>
      </c>
      <c r="R9" s="861"/>
    </row>
    <row r="10" spans="1:18" ht="24" customHeight="1">
      <c r="A10" s="864" t="s">
        <v>77</v>
      </c>
      <c r="B10" s="827">
        <v>10.696205592038742</v>
      </c>
      <c r="C10" s="828">
        <v>20067.927940035162</v>
      </c>
      <c r="D10" s="828">
        <v>20469.286498835867</v>
      </c>
      <c r="E10" s="829">
        <v>-0.40057073283121614</v>
      </c>
      <c r="F10" s="830">
        <v>1.6147673715473456</v>
      </c>
      <c r="G10" s="831">
        <v>-7.9524297854267605</v>
      </c>
      <c r="H10" s="836">
        <v>387.83974683544307</v>
      </c>
      <c r="I10" s="830">
        <v>-1.9546599491680492</v>
      </c>
      <c r="J10" s="837">
        <v>85.44600938967136</v>
      </c>
      <c r="K10" s="837">
        <v>8.064516129032258</v>
      </c>
      <c r="L10" s="838">
        <v>1.8273272564114675</v>
      </c>
    </row>
    <row r="11" spans="1:18" ht="24" customHeight="1">
      <c r="A11" s="864" t="s">
        <v>78</v>
      </c>
      <c r="B11" s="839" t="s">
        <v>73</v>
      </c>
      <c r="C11" s="840" t="s">
        <v>518</v>
      </c>
      <c r="D11" s="840" t="s">
        <v>518</v>
      </c>
      <c r="E11" s="841" t="s">
        <v>73</v>
      </c>
      <c r="F11" s="842" t="s">
        <v>73</v>
      </c>
      <c r="G11" s="843" t="s">
        <v>73</v>
      </c>
      <c r="H11" s="844" t="s">
        <v>518</v>
      </c>
      <c r="I11" s="841" t="s">
        <v>73</v>
      </c>
      <c r="J11" s="845" t="s">
        <v>73</v>
      </c>
      <c r="K11" s="845">
        <v>0.20416496529195591</v>
      </c>
      <c r="L11" s="846" t="s">
        <v>73</v>
      </c>
    </row>
    <row r="12" spans="1:18" ht="24" customHeight="1">
      <c r="A12" s="864" t="s">
        <v>71</v>
      </c>
      <c r="B12" s="827">
        <v>7.6074564000849305</v>
      </c>
      <c r="C12" s="828">
        <v>15621.060369784253</v>
      </c>
      <c r="D12" s="828">
        <v>15933.481577179939</v>
      </c>
      <c r="E12" s="829">
        <v>0.11901657680138018</v>
      </c>
      <c r="F12" s="830">
        <v>0.6627908662962928</v>
      </c>
      <c r="G12" s="831">
        <v>-13.474676145315891</v>
      </c>
      <c r="H12" s="836">
        <v>286.2749006143838</v>
      </c>
      <c r="I12" s="830">
        <v>1.4471139548856145</v>
      </c>
      <c r="J12" s="837">
        <v>50.013553808620223</v>
      </c>
      <c r="K12" s="837">
        <v>37.661630597522802</v>
      </c>
      <c r="L12" s="838">
        <v>1.6538219103583316</v>
      </c>
    </row>
    <row r="13" spans="1:18" ht="24" customHeight="1" thickBot="1">
      <c r="A13" s="865" t="s">
        <v>79</v>
      </c>
      <c r="B13" s="847">
        <v>10.57354061688309</v>
      </c>
      <c r="C13" s="848">
        <v>20412.240573133378</v>
      </c>
      <c r="D13" s="848">
        <v>20820.485384596046</v>
      </c>
      <c r="E13" s="849">
        <v>-0.121473747935017</v>
      </c>
      <c r="F13" s="850">
        <v>0.830633068777337</v>
      </c>
      <c r="G13" s="851">
        <v>-7.7837787421732987</v>
      </c>
      <c r="H13" s="852">
        <v>292.27522963870177</v>
      </c>
      <c r="I13" s="850">
        <v>-1.3700699822115057</v>
      </c>
      <c r="J13" s="853">
        <v>37.631689844079226</v>
      </c>
      <c r="K13" s="853">
        <v>22.22675922145093</v>
      </c>
      <c r="L13" s="854">
        <v>-0.93575908015960962</v>
      </c>
    </row>
    <row r="14" spans="1:18">
      <c r="A14" s="866"/>
      <c r="B14" s="867"/>
    </row>
    <row r="15" spans="1:18" ht="46.5" customHeight="1">
      <c r="A15" s="1609" t="s">
        <v>487</v>
      </c>
      <c r="B15" s="1609"/>
      <c r="C15" s="1609"/>
      <c r="D15" s="1609"/>
      <c r="E15" s="1609"/>
      <c r="F15" s="1609"/>
      <c r="G15" s="1609"/>
      <c r="H15" s="1609"/>
      <c r="I15" s="1609"/>
      <c r="J15" s="1609"/>
      <c r="K15" s="1609"/>
      <c r="L15" s="1609"/>
    </row>
    <row r="16" spans="1:18" ht="33.75" customHeight="1">
      <c r="A16" s="1609" t="s">
        <v>488</v>
      </c>
      <c r="B16" s="1609"/>
      <c r="C16" s="1609"/>
      <c r="D16" s="1609"/>
      <c r="E16" s="1609"/>
      <c r="F16" s="1609"/>
      <c r="G16" s="1609"/>
      <c r="H16" s="1609"/>
      <c r="I16" s="1609"/>
      <c r="J16" s="1609"/>
      <c r="K16" s="1609"/>
      <c r="L16" s="1609"/>
    </row>
    <row r="17" spans="1:12">
      <c r="A17" s="1609" t="s">
        <v>115</v>
      </c>
      <c r="B17" s="1609"/>
      <c r="C17" s="1609"/>
      <c r="D17" s="1609"/>
      <c r="E17" s="1609"/>
      <c r="F17" s="1609"/>
      <c r="G17" s="1609"/>
      <c r="H17" s="1609"/>
      <c r="I17" s="1609"/>
      <c r="J17" s="1609"/>
      <c r="K17" s="1609"/>
      <c r="L17" s="1609"/>
    </row>
    <row r="18" spans="1:12">
      <c r="A18" s="868" t="s">
        <v>489</v>
      </c>
      <c r="B18" s="868"/>
      <c r="C18" s="868"/>
      <c r="D18" s="868"/>
      <c r="E18" s="868"/>
      <c r="F18" s="868"/>
      <c r="G18" s="868"/>
    </row>
    <row r="19" spans="1:12">
      <c r="A19" s="868"/>
    </row>
    <row r="23" spans="1:12">
      <c r="A23" s="1607"/>
      <c r="B23" s="1607"/>
      <c r="C23" s="1607"/>
      <c r="D23" s="1607"/>
      <c r="E23" s="1607"/>
      <c r="F23" s="1607"/>
      <c r="G23" s="1607"/>
      <c r="H23" s="1607"/>
      <c r="I23" s="1607"/>
      <c r="J23" s="160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708" t="s">
        <v>452</v>
      </c>
      <c r="B5" s="1708"/>
      <c r="C5" s="1708"/>
      <c r="D5" s="1708"/>
      <c r="E5" s="1708"/>
      <c r="F5" s="1708"/>
      <c r="H5" s="474" t="s">
        <v>267</v>
      </c>
    </row>
    <row r="6" spans="1:20" ht="15.75" customHeight="1" thickBot="1">
      <c r="A6" s="1709" t="s">
        <v>116</v>
      </c>
      <c r="B6" s="1711" t="s">
        <v>453</v>
      </c>
      <c r="C6" s="1712"/>
      <c r="D6" s="1713"/>
      <c r="E6" s="1714" t="s">
        <v>454</v>
      </c>
      <c r="F6" s="1716" t="s">
        <v>455</v>
      </c>
    </row>
    <row r="7" spans="1:20" ht="21" customHeight="1" thickBot="1">
      <c r="A7" s="1710"/>
      <c r="B7" s="755" t="s">
        <v>254</v>
      </c>
      <c r="C7" s="755" t="s">
        <v>257</v>
      </c>
      <c r="D7" s="755" t="s">
        <v>258</v>
      </c>
      <c r="E7" s="1715"/>
      <c r="F7" s="1717"/>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708" t="s">
        <v>458</v>
      </c>
      <c r="B18" s="1708"/>
      <c r="C18" s="1708"/>
      <c r="D18" s="1708"/>
      <c r="E18" s="1708"/>
      <c r="F18" s="1708"/>
      <c r="K18"/>
      <c r="L18"/>
      <c r="M18"/>
      <c r="O18" s="3"/>
      <c r="P18" s="3"/>
      <c r="Q18" s="3"/>
      <c r="R18" s="3"/>
      <c r="S18" s="3"/>
      <c r="T18" s="3"/>
    </row>
    <row r="19" spans="1:20" ht="16.5" customHeight="1" thickBot="1">
      <c r="A19" s="1719" t="s">
        <v>123</v>
      </c>
      <c r="B19" s="1711" t="s">
        <v>453</v>
      </c>
      <c r="C19" s="1712"/>
      <c r="D19" s="1713"/>
      <c r="E19" s="1714" t="s">
        <v>454</v>
      </c>
      <c r="F19" s="1716" t="s">
        <v>455</v>
      </c>
      <c r="K19"/>
      <c r="L19"/>
      <c r="M19"/>
      <c r="O19" s="3"/>
      <c r="P19" s="3"/>
      <c r="Q19" s="3"/>
      <c r="R19" s="3"/>
      <c r="S19" s="3"/>
      <c r="T19" s="3"/>
    </row>
    <row r="20" spans="1:20" ht="21" customHeight="1" thickBot="1">
      <c r="A20" s="1720"/>
      <c r="B20" s="570" t="s">
        <v>254</v>
      </c>
      <c r="C20" s="570" t="s">
        <v>366</v>
      </c>
      <c r="D20" s="570" t="s">
        <v>367</v>
      </c>
      <c r="E20" s="1721"/>
      <c r="F20" s="1722"/>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718"/>
      <c r="D30" s="171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718"/>
      <c r="C41" s="171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23" t="s">
        <v>456</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row>
    <row r="3" spans="1:24" ht="15.75" customHeight="1">
      <c r="A3" s="1724" t="s">
        <v>457</v>
      </c>
      <c r="B3" s="1724"/>
      <c r="C3" s="1724"/>
      <c r="D3" s="1724"/>
      <c r="E3" s="1724"/>
      <c r="F3" s="1724"/>
      <c r="P3" s="448"/>
    </row>
    <row r="4" spans="1:24" ht="4.5" customHeight="1">
      <c r="A4" s="449"/>
      <c r="B4" s="449"/>
      <c r="C4" s="447"/>
      <c r="D4" s="447"/>
    </row>
    <row r="5" spans="1:24" ht="15.75" thickBot="1">
      <c r="A5" s="450" t="s">
        <v>125</v>
      </c>
      <c r="B5" s="1725" t="s">
        <v>126</v>
      </c>
      <c r="C5" s="172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723" t="s">
        <v>459</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row>
    <row r="3" spans="1:27" ht="18" customHeight="1">
      <c r="A3" s="1726" t="s">
        <v>457</v>
      </c>
      <c r="B3" s="1726"/>
      <c r="C3" s="1726"/>
      <c r="D3" s="1726"/>
      <c r="E3" s="1726"/>
      <c r="F3" s="1726"/>
      <c r="G3" s="172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708" t="s">
        <v>462</v>
      </c>
      <c r="B5" s="1708"/>
      <c r="C5" s="1708"/>
      <c r="D5" s="1708"/>
      <c r="E5" s="1708"/>
      <c r="F5" s="1708"/>
      <c r="H5" s="474" t="s">
        <v>267</v>
      </c>
    </row>
    <row r="6" spans="1:20" ht="15.75" customHeight="1" thickBot="1">
      <c r="A6" s="1709" t="s">
        <v>116</v>
      </c>
      <c r="B6" s="1711" t="s">
        <v>464</v>
      </c>
      <c r="C6" s="1712"/>
      <c r="D6" s="1713"/>
      <c r="E6" s="1714" t="s">
        <v>407</v>
      </c>
      <c r="F6" s="1716" t="s">
        <v>408</v>
      </c>
    </row>
    <row r="7" spans="1:20" ht="21" customHeight="1" thickBot="1">
      <c r="A7" s="1728"/>
      <c r="B7" s="650" t="s">
        <v>254</v>
      </c>
      <c r="C7" s="650" t="s">
        <v>257</v>
      </c>
      <c r="D7" s="650" t="s">
        <v>258</v>
      </c>
      <c r="E7" s="1721"/>
      <c r="F7" s="1722"/>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708" t="s">
        <v>463</v>
      </c>
      <c r="B18" s="1708"/>
      <c r="C18" s="1708"/>
      <c r="D18" s="1708"/>
      <c r="E18" s="1708"/>
      <c r="F18" s="1708"/>
      <c r="K18" s="3"/>
      <c r="L18" s="3"/>
      <c r="M18" s="3"/>
      <c r="N18" s="3"/>
      <c r="O18" s="3"/>
      <c r="P18" s="3"/>
      <c r="Q18"/>
      <c r="R18"/>
      <c r="S18"/>
      <c r="T18"/>
    </row>
    <row r="19" spans="1:20" ht="16.5" customHeight="1" thickBot="1">
      <c r="A19" s="1719" t="s">
        <v>123</v>
      </c>
      <c r="B19" s="1711" t="s">
        <v>464</v>
      </c>
      <c r="C19" s="1712"/>
      <c r="D19" s="1713"/>
      <c r="E19" s="1714" t="s">
        <v>407</v>
      </c>
      <c r="F19" s="1716" t="s">
        <v>408</v>
      </c>
      <c r="I19"/>
      <c r="J19"/>
      <c r="K19"/>
      <c r="L19" s="3"/>
      <c r="M19" s="3"/>
      <c r="N19" s="3"/>
      <c r="O19" s="3"/>
      <c r="P19" s="3"/>
      <c r="Q19"/>
      <c r="R19"/>
      <c r="S19"/>
      <c r="T19"/>
    </row>
    <row r="20" spans="1:20" ht="21" customHeight="1" thickBot="1">
      <c r="A20" s="1720"/>
      <c r="B20" s="570" t="s">
        <v>254</v>
      </c>
      <c r="C20" s="570" t="s">
        <v>366</v>
      </c>
      <c r="D20" s="570" t="s">
        <v>367</v>
      </c>
      <c r="E20" s="1721"/>
      <c r="F20" s="1722"/>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27"/>
      <c r="B27" s="1727"/>
      <c r="C27" s="1727"/>
      <c r="D27" s="1727"/>
      <c r="E27" s="1727"/>
      <c r="F27" s="172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718"/>
      <c r="D32" s="171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718"/>
      <c r="C43" s="171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23" t="s">
        <v>460</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row>
    <row r="3" spans="1:24" ht="15.75" customHeight="1">
      <c r="A3" s="1724" t="s">
        <v>461</v>
      </c>
      <c r="B3" s="1724"/>
      <c r="C3" s="1724"/>
      <c r="D3" s="1724"/>
      <c r="E3" s="1724"/>
      <c r="F3" s="1724"/>
      <c r="P3" s="448"/>
    </row>
    <row r="4" spans="1:24" ht="4.5" customHeight="1">
      <c r="A4" s="449"/>
      <c r="B4" s="449"/>
      <c r="C4" s="447"/>
      <c r="D4" s="447"/>
    </row>
    <row r="5" spans="1:24" ht="15.75" thickBot="1">
      <c r="A5" s="450" t="s">
        <v>125</v>
      </c>
      <c r="B5" s="1725" t="s">
        <v>126</v>
      </c>
      <c r="C5" s="172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23" t="s">
        <v>465</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row>
    <row r="3" spans="1:27" ht="18" customHeight="1">
      <c r="A3" s="1729" t="s">
        <v>466</v>
      </c>
      <c r="B3" s="1729"/>
      <c r="C3" s="1729"/>
      <c r="D3" s="1729"/>
      <c r="E3" s="1729"/>
      <c r="F3" s="1729"/>
      <c r="G3" s="172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708" t="s">
        <v>444</v>
      </c>
      <c r="B5" s="1708"/>
      <c r="C5" s="1708"/>
      <c r="D5" s="1708"/>
      <c r="E5" s="1708"/>
      <c r="F5" s="1708"/>
      <c r="H5" s="474" t="s">
        <v>267</v>
      </c>
    </row>
    <row r="6" spans="1:20" ht="15.75" customHeight="1" thickBot="1">
      <c r="A6" s="1709" t="s">
        <v>116</v>
      </c>
      <c r="B6" s="1711" t="s">
        <v>443</v>
      </c>
      <c r="C6" s="1712"/>
      <c r="D6" s="1713"/>
      <c r="E6" s="1714" t="s">
        <v>437</v>
      </c>
      <c r="F6" s="1716" t="s">
        <v>438</v>
      </c>
    </row>
    <row r="7" spans="1:20" ht="21" customHeight="1" thickBot="1">
      <c r="A7" s="1728"/>
      <c r="B7" s="650" t="s">
        <v>254</v>
      </c>
      <c r="C7" s="650" t="s">
        <v>257</v>
      </c>
      <c r="D7" s="650" t="s">
        <v>258</v>
      </c>
      <c r="E7" s="1721"/>
      <c r="F7" s="1722"/>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708" t="s">
        <v>445</v>
      </c>
      <c r="B18" s="1708"/>
      <c r="C18" s="1708"/>
      <c r="D18" s="1708"/>
      <c r="E18" s="1708"/>
      <c r="F18" s="1708"/>
      <c r="O18" s="3"/>
      <c r="P18" s="3"/>
      <c r="Q18" s="3"/>
      <c r="R18" s="3"/>
      <c r="S18" s="3"/>
      <c r="T18" s="3"/>
    </row>
    <row r="19" spans="1:20" ht="16.5" customHeight="1" thickBot="1">
      <c r="A19" s="1719" t="s">
        <v>123</v>
      </c>
      <c r="B19" s="1711" t="s">
        <v>443</v>
      </c>
      <c r="C19" s="1712"/>
      <c r="D19" s="1713"/>
      <c r="E19" s="1714" t="s">
        <v>437</v>
      </c>
      <c r="F19" s="1716" t="s">
        <v>438</v>
      </c>
      <c r="K19" s="3"/>
      <c r="L19" s="3"/>
      <c r="M19" s="3"/>
      <c r="O19" s="3"/>
      <c r="P19" s="3"/>
      <c r="Q19" s="3"/>
      <c r="R19" s="3"/>
      <c r="S19" s="3"/>
      <c r="T19" s="3"/>
    </row>
    <row r="20" spans="1:20" ht="21" customHeight="1" thickBot="1">
      <c r="A20" s="1720"/>
      <c r="B20" s="570" t="s">
        <v>254</v>
      </c>
      <c r="C20" s="570" t="s">
        <v>366</v>
      </c>
      <c r="D20" s="570" t="s">
        <v>367</v>
      </c>
      <c r="E20" s="1721"/>
      <c r="F20" s="1722"/>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27"/>
      <c r="B27" s="1727"/>
      <c r="C27" s="1727"/>
      <c r="D27" s="1727"/>
      <c r="E27" s="1727"/>
      <c r="F27" s="172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718"/>
      <c r="D32" s="171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718"/>
      <c r="C43" s="171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23" t="s">
        <v>436</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row>
    <row r="3" spans="1:24" ht="15.75" customHeight="1">
      <c r="A3" s="1724" t="s">
        <v>435</v>
      </c>
      <c r="B3" s="1724"/>
      <c r="C3" s="1724"/>
      <c r="D3" s="1724"/>
      <c r="E3" s="1724"/>
      <c r="F3" s="1724"/>
      <c r="P3" s="448"/>
    </row>
    <row r="4" spans="1:24" ht="4.5" customHeight="1">
      <c r="A4" s="449"/>
      <c r="B4" s="449"/>
      <c r="C4" s="447"/>
      <c r="D4" s="447"/>
    </row>
    <row r="5" spans="1:24" ht="15.75" thickBot="1">
      <c r="A5" s="450" t="s">
        <v>125</v>
      </c>
      <c r="B5" s="1725" t="s">
        <v>126</v>
      </c>
      <c r="C5" s="172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23" t="s">
        <v>440</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row>
    <row r="3" spans="1:27" ht="18" customHeight="1">
      <c r="A3" s="1729" t="s">
        <v>441</v>
      </c>
      <c r="B3" s="1729"/>
      <c r="C3" s="1729"/>
      <c r="D3" s="1729"/>
      <c r="E3" s="1729"/>
      <c r="F3" s="1729"/>
      <c r="G3" s="172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64" zoomScale="80" zoomScaleNormal="80" workbookViewId="0">
      <selection activeCell="N894" sqref="N89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5" t="s">
        <v>201</v>
      </c>
      <c r="C5" s="1765"/>
      <c r="D5" s="1765"/>
      <c r="E5" s="1765"/>
      <c r="F5" s="1765"/>
      <c r="G5" s="1765"/>
      <c r="H5" s="1765"/>
      <c r="I5" s="1765"/>
      <c r="J5" s="1765"/>
      <c r="K5" s="1765"/>
      <c r="L5" s="1765"/>
    </row>
    <row r="6" spans="2:13" ht="18">
      <c r="B6" s="484"/>
      <c r="C6" s="484"/>
      <c r="D6" s="484"/>
      <c r="E6" s="484"/>
      <c r="F6" s="300" t="s">
        <v>202</v>
      </c>
      <c r="G6" s="484"/>
      <c r="H6" s="484"/>
      <c r="I6" s="484"/>
      <c r="J6" s="484"/>
      <c r="K6" s="484"/>
      <c r="L6" s="484"/>
    </row>
    <row r="7" spans="2:13" s="301" customFormat="1" ht="15">
      <c r="B7" s="1766" t="s">
        <v>203</v>
      </c>
      <c r="C7" s="1768" t="s">
        <v>18</v>
      </c>
      <c r="D7" s="1768" t="s">
        <v>204</v>
      </c>
      <c r="E7" s="1770" t="s">
        <v>205</v>
      </c>
      <c r="F7" s="1771"/>
      <c r="G7" s="1772"/>
      <c r="H7" s="1773" t="s">
        <v>206</v>
      </c>
      <c r="I7" s="1775" t="s">
        <v>207</v>
      </c>
      <c r="J7" s="1776"/>
      <c r="K7" s="1776"/>
      <c r="L7" s="1766"/>
    </row>
    <row r="8" spans="2:13">
      <c r="B8" s="1767"/>
      <c r="C8" s="1769"/>
      <c r="D8" s="1769"/>
      <c r="E8" s="1777" t="s">
        <v>208</v>
      </c>
      <c r="F8" s="1768" t="s">
        <v>209</v>
      </c>
      <c r="G8" s="1768" t="s">
        <v>210</v>
      </c>
      <c r="H8" s="1774"/>
      <c r="I8" s="1777" t="s">
        <v>211</v>
      </c>
      <c r="J8" s="1777" t="s">
        <v>20</v>
      </c>
      <c r="K8" s="1768" t="s">
        <v>212</v>
      </c>
      <c r="L8" s="1777" t="s">
        <v>213</v>
      </c>
    </row>
    <row r="9" spans="2:13">
      <c r="B9" s="1767"/>
      <c r="C9" s="1769"/>
      <c r="D9" s="1769"/>
      <c r="E9" s="1778"/>
      <c r="F9" s="1769"/>
      <c r="G9" s="1769"/>
      <c r="H9" s="1774"/>
      <c r="I9" s="1778"/>
      <c r="J9" s="1778"/>
      <c r="K9" s="1793"/>
      <c r="L9" s="177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64"/>
      <c r="O105" s="176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64"/>
      <c r="O121" s="176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64"/>
      <c r="O145" s="176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64"/>
      <c r="O171" s="176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98" t="s">
        <v>239</v>
      </c>
      <c r="D177" s="1798"/>
      <c r="E177" s="1798"/>
      <c r="F177" s="1798"/>
      <c r="G177" s="1798"/>
      <c r="H177" s="1798"/>
      <c r="I177" s="1798"/>
      <c r="J177" s="1798"/>
      <c r="K177" s="1798"/>
      <c r="L177" s="1799"/>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9" t="s">
        <v>203</v>
      </c>
      <c r="C194" s="1781" t="s">
        <v>18</v>
      </c>
      <c r="D194" s="1781" t="s">
        <v>204</v>
      </c>
      <c r="E194" s="1783" t="s">
        <v>205</v>
      </c>
      <c r="F194" s="1784"/>
      <c r="G194" s="1785"/>
      <c r="H194" s="1786" t="s">
        <v>206</v>
      </c>
      <c r="I194" s="1788" t="s">
        <v>207</v>
      </c>
      <c r="J194" s="1789"/>
      <c r="K194" s="1789"/>
      <c r="L194" s="1790"/>
    </row>
    <row r="195" spans="2:12" ht="12.75" customHeight="1">
      <c r="B195" s="1780"/>
      <c r="C195" s="1782"/>
      <c r="D195" s="1782"/>
      <c r="E195" s="1791" t="s">
        <v>208</v>
      </c>
      <c r="F195" s="1781" t="s">
        <v>209</v>
      </c>
      <c r="G195" s="1781" t="s">
        <v>210</v>
      </c>
      <c r="H195" s="1787"/>
      <c r="I195" s="1791" t="s">
        <v>211</v>
      </c>
      <c r="J195" s="1791" t="s">
        <v>20</v>
      </c>
      <c r="K195" s="1781" t="s">
        <v>212</v>
      </c>
      <c r="L195" s="1796" t="s">
        <v>213</v>
      </c>
    </row>
    <row r="196" spans="2:12" ht="12.75" customHeight="1">
      <c r="B196" s="1780"/>
      <c r="C196" s="1782"/>
      <c r="D196" s="1782"/>
      <c r="E196" s="1792"/>
      <c r="F196" s="1782"/>
      <c r="G196" s="1782"/>
      <c r="H196" s="1787"/>
      <c r="I196" s="1794"/>
      <c r="J196" s="1794"/>
      <c r="K196" s="1795"/>
      <c r="L196" s="179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98" t="s">
        <v>240</v>
      </c>
      <c r="D199" s="1798"/>
      <c r="E199" s="1798"/>
      <c r="F199" s="1798"/>
      <c r="G199" s="1798"/>
      <c r="H199" s="1798"/>
      <c r="I199" s="1798"/>
      <c r="J199" s="1798"/>
      <c r="K199" s="1798"/>
      <c r="L199" s="1799"/>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802" t="s">
        <v>203</v>
      </c>
      <c r="C234" s="1781" t="s">
        <v>18</v>
      </c>
      <c r="D234" s="1781" t="s">
        <v>204</v>
      </c>
      <c r="E234" s="1783" t="s">
        <v>205</v>
      </c>
      <c r="F234" s="1784"/>
      <c r="G234" s="1785"/>
      <c r="H234" s="1786" t="s">
        <v>206</v>
      </c>
      <c r="I234" s="1783" t="s">
        <v>207</v>
      </c>
      <c r="J234" s="1784"/>
      <c r="K234" s="1784"/>
      <c r="L234" s="1784"/>
    </row>
    <row r="235" spans="2:12">
      <c r="B235" s="1803"/>
      <c r="C235" s="1782"/>
      <c r="D235" s="1782"/>
      <c r="E235" s="1791" t="s">
        <v>208</v>
      </c>
      <c r="F235" s="1781" t="s">
        <v>209</v>
      </c>
      <c r="G235" s="1781" t="s">
        <v>210</v>
      </c>
      <c r="H235" s="1787"/>
      <c r="I235" s="1791" t="s">
        <v>211</v>
      </c>
      <c r="J235" s="1791" t="s">
        <v>20</v>
      </c>
      <c r="K235" s="1781" t="s">
        <v>212</v>
      </c>
      <c r="L235" s="1788" t="s">
        <v>213</v>
      </c>
    </row>
    <row r="236" spans="2:12">
      <c r="B236" s="1803"/>
      <c r="C236" s="1782"/>
      <c r="D236" s="1782"/>
      <c r="E236" s="1792"/>
      <c r="F236" s="1782"/>
      <c r="G236" s="1782"/>
      <c r="H236" s="1787"/>
      <c r="I236" s="1792"/>
      <c r="J236" s="1792"/>
      <c r="K236" s="1782"/>
      <c r="L236" s="180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801" t="s">
        <v>214</v>
      </c>
      <c r="D239" s="1801"/>
      <c r="E239" s="1801"/>
      <c r="F239" s="1801"/>
      <c r="G239" s="1801"/>
      <c r="H239" s="1801"/>
      <c r="I239" s="1801"/>
      <c r="J239" s="1801"/>
      <c r="K239" s="1801"/>
      <c r="L239" s="1801"/>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98" t="s">
        <v>239</v>
      </c>
      <c r="D256" s="1798"/>
      <c r="E256" s="1798"/>
      <c r="F256" s="1798"/>
      <c r="G256" s="1798"/>
      <c r="H256" s="1798"/>
      <c r="I256" s="1798"/>
      <c r="J256" s="1798"/>
      <c r="K256" s="1798"/>
      <c r="L256" s="1798"/>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804" t="s">
        <v>203</v>
      </c>
      <c r="C273" s="1781" t="s">
        <v>18</v>
      </c>
      <c r="D273" s="1781" t="s">
        <v>204</v>
      </c>
      <c r="E273" s="1783" t="s">
        <v>205</v>
      </c>
      <c r="F273" s="1784"/>
      <c r="G273" s="1785"/>
      <c r="H273" s="1786" t="s">
        <v>206</v>
      </c>
      <c r="I273" s="1788" t="s">
        <v>207</v>
      </c>
      <c r="J273" s="1789"/>
      <c r="K273" s="1789"/>
      <c r="L273" s="1789"/>
    </row>
    <row r="274" spans="2:12" ht="11.25" customHeight="1">
      <c r="B274" s="1805"/>
      <c r="C274" s="1782"/>
      <c r="D274" s="1782"/>
      <c r="E274" s="1791" t="s">
        <v>208</v>
      </c>
      <c r="F274" s="1781" t="s">
        <v>209</v>
      </c>
      <c r="G274" s="1781" t="s">
        <v>210</v>
      </c>
      <c r="H274" s="1787"/>
      <c r="I274" s="1791" t="s">
        <v>211</v>
      </c>
      <c r="J274" s="1791" t="s">
        <v>20</v>
      </c>
      <c r="K274" s="1781" t="s">
        <v>212</v>
      </c>
      <c r="L274" s="1788" t="s">
        <v>213</v>
      </c>
    </row>
    <row r="275" spans="2:12" ht="11.25" customHeight="1">
      <c r="B275" s="1805"/>
      <c r="C275" s="1782"/>
      <c r="D275" s="1782"/>
      <c r="E275" s="1792"/>
      <c r="F275" s="1782"/>
      <c r="G275" s="1782"/>
      <c r="H275" s="1787"/>
      <c r="I275" s="1794"/>
      <c r="J275" s="1794"/>
      <c r="K275" s="1795"/>
      <c r="L275" s="180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98" t="s">
        <v>240</v>
      </c>
      <c r="D278" s="1798"/>
      <c r="E278" s="1798"/>
      <c r="F278" s="1798"/>
      <c r="G278" s="1798"/>
      <c r="H278" s="1798"/>
      <c r="I278" s="1798"/>
      <c r="J278" s="1798"/>
      <c r="K278" s="1798"/>
      <c r="L278" s="1798"/>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91" t="s">
        <v>203</v>
      </c>
      <c r="C313" s="1781" t="s">
        <v>18</v>
      </c>
      <c r="D313" s="1781" t="s">
        <v>204</v>
      </c>
      <c r="E313" s="1783" t="s">
        <v>205</v>
      </c>
      <c r="F313" s="1784"/>
      <c r="G313" s="1785"/>
      <c r="H313" s="1781" t="s">
        <v>206</v>
      </c>
      <c r="I313" s="1783" t="s">
        <v>207</v>
      </c>
      <c r="J313" s="1784"/>
      <c r="K313" s="1784"/>
      <c r="L313" s="1785"/>
    </row>
    <row r="314" spans="2:12" ht="11.25" customHeight="1">
      <c r="B314" s="1792"/>
      <c r="C314" s="1782"/>
      <c r="D314" s="1782"/>
      <c r="E314" s="1808" t="s">
        <v>244</v>
      </c>
      <c r="F314" s="1811" t="s">
        <v>245</v>
      </c>
      <c r="G314" s="1811" t="s">
        <v>246</v>
      </c>
      <c r="H314" s="1782"/>
      <c r="I314" s="1791" t="s">
        <v>211</v>
      </c>
      <c r="J314" s="1791" t="s">
        <v>20</v>
      </c>
      <c r="K314" s="1781" t="s">
        <v>212</v>
      </c>
      <c r="L314" s="1791" t="s">
        <v>213</v>
      </c>
    </row>
    <row r="315" spans="2:12" ht="11.25" customHeight="1">
      <c r="B315" s="1794"/>
      <c r="C315" s="1795"/>
      <c r="D315" s="1795"/>
      <c r="E315" s="1810"/>
      <c r="F315" s="1812"/>
      <c r="G315" s="1812"/>
      <c r="H315" s="1795"/>
      <c r="I315" s="1794"/>
      <c r="J315" s="1794"/>
      <c r="K315" s="1795"/>
      <c r="L315" s="179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801" t="s">
        <v>214</v>
      </c>
      <c r="D318" s="1801"/>
      <c r="E318" s="1801"/>
      <c r="F318" s="1801"/>
      <c r="G318" s="1801"/>
      <c r="H318" s="1801"/>
      <c r="I318" s="1801"/>
      <c r="J318" s="1801"/>
      <c r="K318" s="1801"/>
      <c r="L318" s="1814"/>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98" t="s">
        <v>239</v>
      </c>
      <c r="D335" s="1798"/>
      <c r="E335" s="1798"/>
      <c r="F335" s="1798"/>
      <c r="G335" s="1798"/>
      <c r="H335" s="1798"/>
      <c r="I335" s="1798"/>
      <c r="J335" s="1798"/>
      <c r="K335" s="1798"/>
      <c r="L335" s="181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806" t="s">
        <v>203</v>
      </c>
      <c r="C352" s="1781" t="s">
        <v>18</v>
      </c>
      <c r="D352" s="1781" t="s">
        <v>204</v>
      </c>
      <c r="E352" s="1783" t="s">
        <v>205</v>
      </c>
      <c r="F352" s="1784"/>
      <c r="G352" s="1785"/>
      <c r="H352" s="1786" t="s">
        <v>206</v>
      </c>
      <c r="I352" s="1788" t="s">
        <v>207</v>
      </c>
      <c r="J352" s="1789"/>
      <c r="K352" s="1789"/>
      <c r="L352" s="1802"/>
    </row>
    <row r="353" spans="2:12" ht="11.25" customHeight="1">
      <c r="B353" s="1807"/>
      <c r="C353" s="1782"/>
      <c r="D353" s="1782"/>
      <c r="E353" s="1808" t="s">
        <v>244</v>
      </c>
      <c r="F353" s="1811" t="s">
        <v>245</v>
      </c>
      <c r="G353" s="1811" t="s">
        <v>246</v>
      </c>
      <c r="H353" s="1787"/>
      <c r="I353" s="1791" t="s">
        <v>211</v>
      </c>
      <c r="J353" s="1791" t="s">
        <v>20</v>
      </c>
      <c r="K353" s="1781" t="s">
        <v>212</v>
      </c>
      <c r="L353" s="1791" t="s">
        <v>213</v>
      </c>
    </row>
    <row r="354" spans="2:12" ht="11.25" customHeight="1">
      <c r="B354" s="1807"/>
      <c r="C354" s="1782"/>
      <c r="D354" s="1782"/>
      <c r="E354" s="1809"/>
      <c r="F354" s="1813"/>
      <c r="G354" s="1813"/>
      <c r="H354" s="1787"/>
      <c r="I354" s="1794"/>
      <c r="J354" s="1794"/>
      <c r="K354" s="1795"/>
      <c r="L354" s="179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98" t="s">
        <v>240</v>
      </c>
      <c r="D357" s="1798"/>
      <c r="E357" s="1798"/>
      <c r="F357" s="1798"/>
      <c r="G357" s="1798"/>
      <c r="H357" s="1798"/>
      <c r="I357" s="1798"/>
      <c r="J357" s="1798"/>
      <c r="K357" s="1798"/>
      <c r="L357" s="181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46" t="s">
        <v>203</v>
      </c>
      <c r="C393" s="1736" t="s">
        <v>18</v>
      </c>
      <c r="D393" s="1736" t="s">
        <v>204</v>
      </c>
      <c r="E393" s="1738" t="s">
        <v>205</v>
      </c>
      <c r="F393" s="1739"/>
      <c r="G393" s="1740"/>
      <c r="H393" s="1741" t="s">
        <v>206</v>
      </c>
      <c r="I393" s="1738" t="s">
        <v>207</v>
      </c>
      <c r="J393" s="1739"/>
      <c r="K393" s="1739"/>
      <c r="L393" s="1740"/>
    </row>
    <row r="394" spans="2:12" ht="11.25" customHeight="1">
      <c r="B394" s="1747"/>
      <c r="C394" s="1737"/>
      <c r="D394" s="1737"/>
      <c r="E394" s="1817" t="s">
        <v>244</v>
      </c>
      <c r="F394" s="1819" t="s">
        <v>245</v>
      </c>
      <c r="G394" s="1819" t="s">
        <v>246</v>
      </c>
      <c r="H394" s="1742"/>
      <c r="I394" s="1746" t="s">
        <v>211</v>
      </c>
      <c r="J394" s="1746" t="s">
        <v>20</v>
      </c>
      <c r="K394" s="1736" t="s">
        <v>212</v>
      </c>
      <c r="L394" s="1746" t="s">
        <v>213</v>
      </c>
    </row>
    <row r="395" spans="2:12" ht="11.25" customHeight="1">
      <c r="B395" s="1747"/>
      <c r="C395" s="1737"/>
      <c r="D395" s="1737"/>
      <c r="E395" s="1818"/>
      <c r="F395" s="1820"/>
      <c r="G395" s="1820"/>
      <c r="H395" s="1742"/>
      <c r="I395" s="1747"/>
      <c r="J395" s="1747"/>
      <c r="K395" s="1737"/>
      <c r="L395" s="174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32" t="s">
        <v>214</v>
      </c>
      <c r="D398" s="1732"/>
      <c r="E398" s="1732"/>
      <c r="F398" s="1732"/>
      <c r="G398" s="1732"/>
      <c r="H398" s="1732"/>
      <c r="I398" s="1732"/>
      <c r="J398" s="1732"/>
      <c r="K398" s="1732"/>
      <c r="L398" s="181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30" t="s">
        <v>239</v>
      </c>
      <c r="D415" s="1730"/>
      <c r="E415" s="1730"/>
      <c r="F415" s="1730"/>
      <c r="G415" s="1730"/>
      <c r="H415" s="1730"/>
      <c r="I415" s="1730"/>
      <c r="J415" s="1730"/>
      <c r="K415" s="1730"/>
      <c r="L415" s="1821"/>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822" t="s">
        <v>203</v>
      </c>
      <c r="C432" s="1736" t="s">
        <v>18</v>
      </c>
      <c r="D432" s="1736" t="s">
        <v>204</v>
      </c>
      <c r="E432" s="1738" t="s">
        <v>205</v>
      </c>
      <c r="F432" s="1739"/>
      <c r="G432" s="1740"/>
      <c r="H432" s="1741" t="s">
        <v>206</v>
      </c>
      <c r="I432" s="1743" t="s">
        <v>207</v>
      </c>
      <c r="J432" s="1744"/>
      <c r="K432" s="1744"/>
      <c r="L432" s="1824"/>
    </row>
    <row r="433" spans="2:12" ht="11.25" customHeight="1">
      <c r="B433" s="1823"/>
      <c r="C433" s="1737"/>
      <c r="D433" s="1737"/>
      <c r="E433" s="1817" t="s">
        <v>244</v>
      </c>
      <c r="F433" s="1819" t="s">
        <v>245</v>
      </c>
      <c r="G433" s="1819" t="s">
        <v>246</v>
      </c>
      <c r="H433" s="1742"/>
      <c r="I433" s="1746" t="s">
        <v>211</v>
      </c>
      <c r="J433" s="1746" t="s">
        <v>20</v>
      </c>
      <c r="K433" s="1736" t="s">
        <v>212</v>
      </c>
      <c r="L433" s="1746" t="s">
        <v>213</v>
      </c>
    </row>
    <row r="434" spans="2:12" ht="11.25" customHeight="1">
      <c r="B434" s="1823"/>
      <c r="C434" s="1737"/>
      <c r="D434" s="1737"/>
      <c r="E434" s="1818"/>
      <c r="F434" s="1820"/>
      <c r="G434" s="1820"/>
      <c r="H434" s="1742"/>
      <c r="I434" s="1748"/>
      <c r="J434" s="1748"/>
      <c r="K434" s="1825"/>
      <c r="L434" s="174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30" t="s">
        <v>240</v>
      </c>
      <c r="D437" s="1730"/>
      <c r="E437" s="1730"/>
      <c r="F437" s="1730"/>
      <c r="G437" s="1730"/>
      <c r="H437" s="1730"/>
      <c r="I437" s="1730"/>
      <c r="J437" s="1730"/>
      <c r="K437" s="1730"/>
      <c r="L437" s="1821"/>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46" t="s">
        <v>203</v>
      </c>
      <c r="C475" s="1736" t="s">
        <v>18</v>
      </c>
      <c r="D475" s="1736" t="s">
        <v>204</v>
      </c>
      <c r="E475" s="1738" t="s">
        <v>205</v>
      </c>
      <c r="F475" s="1739"/>
      <c r="G475" s="1740"/>
      <c r="H475" s="1741" t="s">
        <v>206</v>
      </c>
      <c r="I475" s="1738" t="s">
        <v>207</v>
      </c>
      <c r="J475" s="1739"/>
      <c r="K475" s="1739"/>
      <c r="L475" s="1740"/>
    </row>
    <row r="476" spans="2:12" ht="11.25" customHeight="1">
      <c r="B476" s="1747"/>
      <c r="C476" s="1737"/>
      <c r="D476" s="1737"/>
      <c r="E476" s="1817" t="s">
        <v>244</v>
      </c>
      <c r="F476" s="1819" t="s">
        <v>245</v>
      </c>
      <c r="G476" s="1819" t="s">
        <v>246</v>
      </c>
      <c r="H476" s="1742"/>
      <c r="I476" s="1746" t="s">
        <v>211</v>
      </c>
      <c r="J476" s="1746" t="s">
        <v>20</v>
      </c>
      <c r="K476" s="1736" t="s">
        <v>212</v>
      </c>
      <c r="L476" s="1746" t="s">
        <v>213</v>
      </c>
    </row>
    <row r="477" spans="2:12" ht="11.25" customHeight="1">
      <c r="B477" s="1747"/>
      <c r="C477" s="1737"/>
      <c r="D477" s="1737"/>
      <c r="E477" s="1818"/>
      <c r="F477" s="1820"/>
      <c r="G477" s="1820"/>
      <c r="H477" s="1742"/>
      <c r="I477" s="1747"/>
      <c r="J477" s="1747"/>
      <c r="K477" s="1737"/>
      <c r="L477" s="174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32" t="s">
        <v>214</v>
      </c>
      <c r="D480" s="1732"/>
      <c r="E480" s="1732"/>
      <c r="F480" s="1732"/>
      <c r="G480" s="1732"/>
      <c r="H480" s="1732"/>
      <c r="I480" s="1732"/>
      <c r="J480" s="1732"/>
      <c r="K480" s="1732"/>
      <c r="L480" s="181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30" t="s">
        <v>239</v>
      </c>
      <c r="D497" s="1730"/>
      <c r="E497" s="1730"/>
      <c r="F497" s="1730"/>
      <c r="G497" s="1730"/>
      <c r="H497" s="1730"/>
      <c r="I497" s="1730"/>
      <c r="J497" s="1730"/>
      <c r="K497" s="1730"/>
      <c r="L497" s="1821"/>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822" t="s">
        <v>203</v>
      </c>
      <c r="C514" s="1736" t="s">
        <v>18</v>
      </c>
      <c r="D514" s="1736" t="s">
        <v>204</v>
      </c>
      <c r="E514" s="1738" t="s">
        <v>205</v>
      </c>
      <c r="F514" s="1739"/>
      <c r="G514" s="1740"/>
      <c r="H514" s="1741" t="s">
        <v>206</v>
      </c>
      <c r="I514" s="1743" t="s">
        <v>207</v>
      </c>
      <c r="J514" s="1744"/>
      <c r="K514" s="1744"/>
      <c r="L514" s="1824"/>
    </row>
    <row r="515" spans="2:12" ht="11.25" customHeight="1">
      <c r="B515" s="1823"/>
      <c r="C515" s="1737"/>
      <c r="D515" s="1737"/>
      <c r="E515" s="1817" t="s">
        <v>244</v>
      </c>
      <c r="F515" s="1819" t="s">
        <v>245</v>
      </c>
      <c r="G515" s="1819" t="s">
        <v>246</v>
      </c>
      <c r="H515" s="1742"/>
      <c r="I515" s="1746" t="s">
        <v>211</v>
      </c>
      <c r="J515" s="1746" t="s">
        <v>20</v>
      </c>
      <c r="K515" s="1736" t="s">
        <v>212</v>
      </c>
      <c r="L515" s="1746" t="s">
        <v>213</v>
      </c>
    </row>
    <row r="516" spans="2:12" ht="11.25" customHeight="1">
      <c r="B516" s="1823"/>
      <c r="C516" s="1737"/>
      <c r="D516" s="1737"/>
      <c r="E516" s="1818"/>
      <c r="F516" s="1820"/>
      <c r="G516" s="1820"/>
      <c r="H516" s="1742"/>
      <c r="I516" s="1748"/>
      <c r="J516" s="1748"/>
      <c r="K516" s="1825"/>
      <c r="L516" s="174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30" t="s">
        <v>240</v>
      </c>
      <c r="D519" s="1730"/>
      <c r="E519" s="1730"/>
      <c r="F519" s="1730"/>
      <c r="G519" s="1730"/>
      <c r="H519" s="1730"/>
      <c r="I519" s="1730"/>
      <c r="J519" s="1730"/>
      <c r="K519" s="1730"/>
      <c r="L519" s="1821"/>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24" t="s">
        <v>203</v>
      </c>
      <c r="C558" s="1736" t="s">
        <v>18</v>
      </c>
      <c r="D558" s="1736" t="s">
        <v>204</v>
      </c>
      <c r="E558" s="1738" t="s">
        <v>205</v>
      </c>
      <c r="F558" s="1739"/>
      <c r="G558" s="1740"/>
      <c r="H558" s="1741" t="s">
        <v>206</v>
      </c>
      <c r="I558" s="1738" t="s">
        <v>207</v>
      </c>
      <c r="J558" s="1739"/>
      <c r="K558" s="1739"/>
      <c r="L558"/>
    </row>
    <row r="559" spans="2:12" ht="12.75" customHeight="1">
      <c r="B559" s="1828"/>
      <c r="C559" s="1737"/>
      <c r="D559" s="1737"/>
      <c r="E559" s="1746" t="s">
        <v>244</v>
      </c>
      <c r="F559" s="1736" t="s">
        <v>245</v>
      </c>
      <c r="G559" s="1736" t="s">
        <v>246</v>
      </c>
      <c r="H559" s="1742"/>
      <c r="I559" s="1746" t="s">
        <v>211</v>
      </c>
      <c r="J559" s="1746" t="s">
        <v>20</v>
      </c>
      <c r="K559" s="1736" t="s">
        <v>283</v>
      </c>
      <c r="L559"/>
    </row>
    <row r="560" spans="2:12" ht="12.75">
      <c r="B560" s="1828"/>
      <c r="C560" s="1737"/>
      <c r="D560" s="1737"/>
      <c r="E560" s="1747"/>
      <c r="F560" s="1737"/>
      <c r="G560" s="1737"/>
      <c r="H560" s="1742"/>
      <c r="I560" s="1747"/>
      <c r="J560" s="1747"/>
      <c r="K560" s="173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32" t="s">
        <v>214</v>
      </c>
      <c r="D563" s="1732"/>
      <c r="E563" s="1732"/>
      <c r="F563" s="1732"/>
      <c r="G563" s="1732"/>
      <c r="H563" s="1732"/>
      <c r="I563" s="1732"/>
      <c r="J563" s="1732"/>
      <c r="K563" s="1732"/>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30" t="s">
        <v>239</v>
      </c>
      <c r="D580" s="1730"/>
      <c r="E580" s="1730"/>
      <c r="F580" s="1730"/>
      <c r="G580" s="1730"/>
      <c r="H580" s="1730"/>
      <c r="I580" s="1730"/>
      <c r="J580" s="1730"/>
      <c r="K580" s="1730"/>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826" t="s">
        <v>203</v>
      </c>
      <c r="C597" s="1736" t="s">
        <v>18</v>
      </c>
      <c r="D597" s="1736" t="s">
        <v>204</v>
      </c>
      <c r="E597" s="1738" t="s">
        <v>205</v>
      </c>
      <c r="F597" s="1739"/>
      <c r="G597" s="1740"/>
      <c r="H597" s="1741" t="s">
        <v>206</v>
      </c>
      <c r="I597" s="1743" t="s">
        <v>207</v>
      </c>
      <c r="J597" s="1744"/>
      <c r="K597" s="1744"/>
      <c r="L597"/>
    </row>
    <row r="598" spans="2:12" ht="12.75" customHeight="1">
      <c r="B598" s="1827"/>
      <c r="C598" s="1737"/>
      <c r="D598" s="1737"/>
      <c r="E598" s="1746" t="s">
        <v>244</v>
      </c>
      <c r="F598" s="1736" t="s">
        <v>245</v>
      </c>
      <c r="G598" s="1736" t="s">
        <v>246</v>
      </c>
      <c r="H598" s="1742"/>
      <c r="I598" s="1746" t="s">
        <v>211</v>
      </c>
      <c r="J598" s="1746" t="s">
        <v>20</v>
      </c>
      <c r="K598" s="1736" t="s">
        <v>212</v>
      </c>
      <c r="L598"/>
    </row>
    <row r="599" spans="2:12" ht="12.75" customHeight="1">
      <c r="B599" s="1827"/>
      <c r="C599" s="1737"/>
      <c r="D599" s="1737"/>
      <c r="E599" s="1747"/>
      <c r="F599" s="1737"/>
      <c r="G599" s="1737"/>
      <c r="H599" s="1742"/>
      <c r="I599" s="1748"/>
      <c r="J599" s="1748"/>
      <c r="K599" s="182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30" t="s">
        <v>240</v>
      </c>
      <c r="D602" s="1730"/>
      <c r="E602" s="1730"/>
      <c r="F602" s="1730"/>
      <c r="G602" s="1730"/>
      <c r="H602" s="1730"/>
      <c r="I602" s="1730"/>
      <c r="J602" s="1730"/>
      <c r="K602" s="1730"/>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51" t="s">
        <v>368</v>
      </c>
      <c r="C636" s="1751"/>
      <c r="D636" s="1751"/>
      <c r="E636" s="1751"/>
      <c r="F636" s="1751"/>
      <c r="G636" s="1751"/>
      <c r="H636" s="1751"/>
      <c r="I636" s="1751"/>
      <c r="J636" s="1751"/>
      <c r="K636" s="1751"/>
    </row>
    <row r="637" spans="2:12" ht="18.75" thickBot="1">
      <c r="B637" s="557"/>
      <c r="C637" s="557"/>
      <c r="D637" s="557"/>
      <c r="E637" s="557"/>
      <c r="F637" s="558" t="s">
        <v>202</v>
      </c>
      <c r="G637" s="557"/>
      <c r="H637" s="557"/>
      <c r="I637" s="557"/>
      <c r="J637" s="557"/>
      <c r="K637" s="557"/>
    </row>
    <row r="638" spans="2:12" ht="12.75" customHeight="1">
      <c r="B638" s="1752" t="s">
        <v>203</v>
      </c>
      <c r="C638" s="1755" t="s">
        <v>18</v>
      </c>
      <c r="D638" s="1755" t="s">
        <v>204</v>
      </c>
      <c r="E638" s="1829" t="s">
        <v>205</v>
      </c>
      <c r="F638" s="1830"/>
      <c r="G638" s="1831"/>
      <c r="H638" s="1832" t="s">
        <v>206</v>
      </c>
      <c r="I638" s="1829" t="s">
        <v>207</v>
      </c>
      <c r="J638" s="1830"/>
      <c r="K638" s="1833"/>
    </row>
    <row r="639" spans="2:12" ht="11.25" customHeight="1">
      <c r="B639" s="1753"/>
      <c r="C639" s="1737"/>
      <c r="D639" s="1737"/>
      <c r="E639" s="1746" t="s">
        <v>244</v>
      </c>
      <c r="F639" s="1736" t="s">
        <v>245</v>
      </c>
      <c r="G639" s="1736" t="s">
        <v>246</v>
      </c>
      <c r="H639" s="1742"/>
      <c r="I639" s="1746" t="s">
        <v>211</v>
      </c>
      <c r="J639" s="1746" t="s">
        <v>20</v>
      </c>
      <c r="K639" s="1749" t="s">
        <v>283</v>
      </c>
    </row>
    <row r="640" spans="2:12" ht="11.25" customHeight="1">
      <c r="B640" s="1753"/>
      <c r="C640" s="1737"/>
      <c r="D640" s="1737"/>
      <c r="E640" s="1747"/>
      <c r="F640" s="1737"/>
      <c r="G640" s="1737"/>
      <c r="H640" s="1742"/>
      <c r="I640" s="1747"/>
      <c r="J640" s="1747"/>
      <c r="K640" s="1762"/>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32" t="s">
        <v>214</v>
      </c>
      <c r="D643" s="1732"/>
      <c r="E643" s="1732"/>
      <c r="F643" s="1732"/>
      <c r="G643" s="1732"/>
      <c r="H643" s="1732"/>
      <c r="I643" s="1732"/>
      <c r="J643" s="1732"/>
      <c r="K643" s="1733"/>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30" t="s">
        <v>239</v>
      </c>
      <c r="D660" s="1730"/>
      <c r="E660" s="1730"/>
      <c r="F660" s="1730"/>
      <c r="G660" s="1730"/>
      <c r="H660" s="1730"/>
      <c r="I660" s="1730"/>
      <c r="J660" s="1730"/>
      <c r="K660" s="1731"/>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34" t="s">
        <v>203</v>
      </c>
      <c r="C677" s="1736" t="s">
        <v>18</v>
      </c>
      <c r="D677" s="1736" t="s">
        <v>204</v>
      </c>
      <c r="E677" s="1738" t="s">
        <v>205</v>
      </c>
      <c r="F677" s="1739"/>
      <c r="G677" s="1740"/>
      <c r="H677" s="1741" t="s">
        <v>206</v>
      </c>
      <c r="I677" s="1743" t="s">
        <v>207</v>
      </c>
      <c r="J677" s="1744"/>
      <c r="K677" s="1745"/>
    </row>
    <row r="678" spans="2:14" ht="11.25" customHeight="1">
      <c r="B678" s="1735"/>
      <c r="C678" s="1737"/>
      <c r="D678" s="1737"/>
      <c r="E678" s="1746" t="s">
        <v>244</v>
      </c>
      <c r="F678" s="1736" t="s">
        <v>245</v>
      </c>
      <c r="G678" s="1736" t="s">
        <v>246</v>
      </c>
      <c r="H678" s="1742"/>
      <c r="I678" s="1746" t="s">
        <v>211</v>
      </c>
      <c r="J678" s="1746" t="s">
        <v>20</v>
      </c>
      <c r="K678" s="1749" t="s">
        <v>212</v>
      </c>
    </row>
    <row r="679" spans="2:14" ht="11.25" customHeight="1">
      <c r="B679" s="1735"/>
      <c r="C679" s="1737"/>
      <c r="D679" s="1737"/>
      <c r="E679" s="1747"/>
      <c r="F679" s="1737"/>
      <c r="G679" s="1737"/>
      <c r="H679" s="1742"/>
      <c r="I679" s="1748"/>
      <c r="J679" s="1748"/>
      <c r="K679" s="1750"/>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30" t="s">
        <v>240</v>
      </c>
      <c r="D682" s="1730"/>
      <c r="E682" s="1730"/>
      <c r="F682" s="1730"/>
      <c r="G682" s="1730"/>
      <c r="H682" s="1730"/>
      <c r="I682" s="1730"/>
      <c r="J682" s="1730"/>
      <c r="K682" s="1731"/>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51" t="s">
        <v>415</v>
      </c>
      <c r="C715" s="1751"/>
      <c r="D715" s="1751"/>
      <c r="E715" s="1751"/>
      <c r="F715" s="1751"/>
      <c r="G715" s="1751"/>
      <c r="H715" s="1751"/>
      <c r="I715" s="1751"/>
      <c r="J715" s="1751"/>
      <c r="K715" s="1751"/>
      <c r="L715"/>
    </row>
    <row r="716" spans="2:12" ht="18.75" thickBot="1">
      <c r="B716" s="689"/>
      <c r="C716" s="689"/>
      <c r="D716" s="689"/>
      <c r="E716" s="689"/>
      <c r="F716" s="558" t="s">
        <v>202</v>
      </c>
      <c r="G716" s="689"/>
      <c r="H716" s="689"/>
      <c r="I716" s="689"/>
      <c r="J716" s="689"/>
      <c r="K716" s="689"/>
    </row>
    <row r="717" spans="2:12" ht="12.75" customHeight="1">
      <c r="B717" s="1752" t="s">
        <v>203</v>
      </c>
      <c r="C717" s="1755" t="s">
        <v>18</v>
      </c>
      <c r="D717" s="1755" t="s">
        <v>204</v>
      </c>
      <c r="E717" s="1757" t="s">
        <v>205</v>
      </c>
      <c r="F717" s="1758"/>
      <c r="G717" s="1759"/>
      <c r="H717" s="1755" t="s">
        <v>206</v>
      </c>
      <c r="I717" s="1757" t="s">
        <v>207</v>
      </c>
      <c r="J717" s="1758"/>
      <c r="K717" s="1760"/>
    </row>
    <row r="718" spans="2:12" ht="11.25" customHeight="1">
      <c r="B718" s="1753"/>
      <c r="C718" s="1737"/>
      <c r="D718" s="1737"/>
      <c r="E718" s="1747" t="s">
        <v>244</v>
      </c>
      <c r="F718" s="1737" t="s">
        <v>245</v>
      </c>
      <c r="G718" s="1737" t="s">
        <v>246</v>
      </c>
      <c r="H718" s="1737"/>
      <c r="I718" s="1747" t="s">
        <v>211</v>
      </c>
      <c r="J718" s="1747" t="s">
        <v>20</v>
      </c>
      <c r="K718" s="1762" t="s">
        <v>283</v>
      </c>
    </row>
    <row r="719" spans="2:12" ht="17.25" customHeight="1">
      <c r="B719" s="1753"/>
      <c r="C719" s="1737"/>
      <c r="D719" s="1737"/>
      <c r="E719" s="1747"/>
      <c r="F719" s="1737"/>
      <c r="G719" s="1737"/>
      <c r="H719" s="1737"/>
      <c r="I719" s="1747"/>
      <c r="J719" s="1747"/>
      <c r="K719" s="1762"/>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32" t="s">
        <v>214</v>
      </c>
      <c r="D722" s="1732"/>
      <c r="E722" s="1732"/>
      <c r="F722" s="1732"/>
      <c r="G722" s="1732"/>
      <c r="H722" s="1732"/>
      <c r="I722" s="1732"/>
      <c r="J722" s="1732"/>
      <c r="K722" s="1733"/>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30" t="s">
        <v>239</v>
      </c>
      <c r="D739" s="1730"/>
      <c r="E739" s="1730"/>
      <c r="F739" s="1730"/>
      <c r="G739" s="1730"/>
      <c r="H739" s="1730"/>
      <c r="I739" s="1730"/>
      <c r="J739" s="1730"/>
      <c r="K739" s="1731"/>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34" t="s">
        <v>203</v>
      </c>
      <c r="C756" s="1736" t="s">
        <v>18</v>
      </c>
      <c r="D756" s="1736" t="s">
        <v>204</v>
      </c>
      <c r="E756" s="1738" t="s">
        <v>205</v>
      </c>
      <c r="F756" s="1739"/>
      <c r="G756" s="1740"/>
      <c r="H756" s="1741" t="s">
        <v>206</v>
      </c>
      <c r="I756" s="1743" t="s">
        <v>207</v>
      </c>
      <c r="J756" s="1744"/>
      <c r="K756" s="1745"/>
    </row>
    <row r="757" spans="2:11" ht="11.25" customHeight="1">
      <c r="B757" s="1735"/>
      <c r="C757" s="1737"/>
      <c r="D757" s="1737"/>
      <c r="E757" s="1746" t="s">
        <v>244</v>
      </c>
      <c r="F757" s="1736" t="s">
        <v>245</v>
      </c>
      <c r="G757" s="1736" t="s">
        <v>246</v>
      </c>
      <c r="H757" s="1742"/>
      <c r="I757" s="1746" t="s">
        <v>211</v>
      </c>
      <c r="J757" s="1746" t="s">
        <v>20</v>
      </c>
      <c r="K757" s="1749" t="s">
        <v>212</v>
      </c>
    </row>
    <row r="758" spans="2:11" ht="11.25" customHeight="1">
      <c r="B758" s="1735"/>
      <c r="C758" s="1737"/>
      <c r="D758" s="1737"/>
      <c r="E758" s="1747"/>
      <c r="F758" s="1737"/>
      <c r="G758" s="1737"/>
      <c r="H758" s="1742"/>
      <c r="I758" s="1748"/>
      <c r="J758" s="1748"/>
      <c r="K758" s="1750"/>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30" t="s">
        <v>240</v>
      </c>
      <c r="D761" s="1730"/>
      <c r="E761" s="1730"/>
      <c r="F761" s="1730"/>
      <c r="G761" s="1730"/>
      <c r="H761" s="1730"/>
      <c r="I761" s="1730"/>
      <c r="J761" s="1730"/>
      <c r="K761" s="1731"/>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51" t="s">
        <v>476</v>
      </c>
      <c r="C795" s="1751"/>
      <c r="D795" s="1751"/>
      <c r="E795" s="1751"/>
      <c r="F795" s="1751"/>
      <c r="G795" s="1751"/>
      <c r="H795" s="1751"/>
      <c r="I795" s="1751"/>
      <c r="J795" s="1751"/>
      <c r="K795" s="1751"/>
    </row>
    <row r="796" spans="2:11" ht="18.75" thickBot="1">
      <c r="B796" s="787"/>
      <c r="C796" s="787"/>
      <c r="D796" s="787"/>
      <c r="E796" s="787"/>
      <c r="F796" s="558" t="s">
        <v>202</v>
      </c>
      <c r="G796" s="787"/>
      <c r="H796" s="787"/>
      <c r="I796" s="787"/>
      <c r="J796" s="787"/>
      <c r="K796" s="787"/>
    </row>
    <row r="797" spans="2:11" ht="12.75">
      <c r="B797" s="1752" t="s">
        <v>203</v>
      </c>
      <c r="C797" s="1755" t="s">
        <v>18</v>
      </c>
      <c r="D797" s="1755" t="s">
        <v>204</v>
      </c>
      <c r="E797" s="1757" t="s">
        <v>205</v>
      </c>
      <c r="F797" s="1758"/>
      <c r="G797" s="1759"/>
      <c r="H797" s="1755" t="s">
        <v>206</v>
      </c>
      <c r="I797" s="1757" t="s">
        <v>207</v>
      </c>
      <c r="J797" s="1758"/>
      <c r="K797" s="1760"/>
    </row>
    <row r="798" spans="2:11">
      <c r="B798" s="1753"/>
      <c r="C798" s="1737"/>
      <c r="D798" s="1737"/>
      <c r="E798" s="1747" t="s">
        <v>244</v>
      </c>
      <c r="F798" s="1737" t="s">
        <v>245</v>
      </c>
      <c r="G798" s="1737" t="s">
        <v>246</v>
      </c>
      <c r="H798" s="1737"/>
      <c r="I798" s="1747" t="s">
        <v>211</v>
      </c>
      <c r="J798" s="1747" t="s">
        <v>20</v>
      </c>
      <c r="K798" s="1762" t="s">
        <v>283</v>
      </c>
    </row>
    <row r="799" spans="2:11" ht="12" thickBot="1">
      <c r="B799" s="1754"/>
      <c r="C799" s="1756"/>
      <c r="D799" s="1756"/>
      <c r="E799" s="1761"/>
      <c r="F799" s="1756"/>
      <c r="G799" s="1756"/>
      <c r="H799" s="1756"/>
      <c r="I799" s="1761"/>
      <c r="J799" s="1761"/>
      <c r="K799" s="1763"/>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32" t="s">
        <v>214</v>
      </c>
      <c r="D802" s="1732"/>
      <c r="E802" s="1732"/>
      <c r="F802" s="1732"/>
      <c r="G802" s="1732"/>
      <c r="H802" s="1732"/>
      <c r="I802" s="1732"/>
      <c r="J802" s="1732"/>
      <c r="K802" s="1733"/>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30" t="s">
        <v>239</v>
      </c>
      <c r="D819" s="1730"/>
      <c r="E819" s="1730"/>
      <c r="F819" s="1730"/>
      <c r="G819" s="1730"/>
      <c r="H819" s="1730"/>
      <c r="I819" s="1730"/>
      <c r="J819" s="1730"/>
      <c r="K819" s="1731"/>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34" t="s">
        <v>203</v>
      </c>
      <c r="C836" s="1736" t="s">
        <v>18</v>
      </c>
      <c r="D836" s="1736" t="s">
        <v>204</v>
      </c>
      <c r="E836" s="1738" t="s">
        <v>205</v>
      </c>
      <c r="F836" s="1739"/>
      <c r="G836" s="1740"/>
      <c r="H836" s="1741" t="s">
        <v>206</v>
      </c>
      <c r="I836" s="1743" t="s">
        <v>207</v>
      </c>
      <c r="J836" s="1744"/>
      <c r="K836" s="1745"/>
    </row>
    <row r="837" spans="2:11" ht="11.25" customHeight="1">
      <c r="B837" s="1735"/>
      <c r="C837" s="1737"/>
      <c r="D837" s="1737"/>
      <c r="E837" s="1746" t="s">
        <v>244</v>
      </c>
      <c r="F837" s="1736" t="s">
        <v>245</v>
      </c>
      <c r="G837" s="1736" t="s">
        <v>246</v>
      </c>
      <c r="H837" s="1742"/>
      <c r="I837" s="1746" t="s">
        <v>211</v>
      </c>
      <c r="J837" s="1746" t="s">
        <v>20</v>
      </c>
      <c r="K837" s="1749" t="s">
        <v>212</v>
      </c>
    </row>
    <row r="838" spans="2:11" ht="11.25" customHeight="1">
      <c r="B838" s="1735"/>
      <c r="C838" s="1737"/>
      <c r="D838" s="1737"/>
      <c r="E838" s="1747"/>
      <c r="F838" s="1737"/>
      <c r="G838" s="1737"/>
      <c r="H838" s="1742"/>
      <c r="I838" s="1748"/>
      <c r="J838" s="1748"/>
      <c r="K838" s="1750"/>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30" t="s">
        <v>240</v>
      </c>
      <c r="D841" s="1730"/>
      <c r="E841" s="1730"/>
      <c r="F841" s="1730"/>
      <c r="G841" s="1730"/>
      <c r="H841" s="1730"/>
      <c r="I841" s="1730"/>
      <c r="J841" s="1730"/>
      <c r="K841" s="1731"/>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834" t="s">
        <v>507</v>
      </c>
      <c r="C875" s="1835"/>
      <c r="D875" s="1835"/>
      <c r="E875" s="1835"/>
      <c r="F875" s="1835"/>
      <c r="G875" s="1835"/>
      <c r="H875" s="1835"/>
      <c r="I875" s="1835"/>
      <c r="J875" s="1835"/>
      <c r="K875" s="1836"/>
    </row>
    <row r="876" spans="2:11" ht="18">
      <c r="B876" s="1462"/>
      <c r="C876" s="1463"/>
      <c r="D876" s="1463"/>
      <c r="E876" s="1463"/>
      <c r="F876" s="1033" t="s">
        <v>202</v>
      </c>
      <c r="G876" s="1463"/>
      <c r="H876" s="1463"/>
      <c r="I876" s="1463"/>
      <c r="J876" s="1463"/>
      <c r="K876" s="1464"/>
    </row>
    <row r="877" spans="2:11" ht="12.75">
      <c r="B877" s="1837" t="s">
        <v>203</v>
      </c>
      <c r="C877" s="1736" t="s">
        <v>18</v>
      </c>
      <c r="D877" s="1736" t="s">
        <v>204</v>
      </c>
      <c r="E877" s="1738" t="s">
        <v>205</v>
      </c>
      <c r="F877" s="1739"/>
      <c r="G877" s="1740"/>
      <c r="H877" s="1741" t="s">
        <v>206</v>
      </c>
      <c r="I877" s="1738" t="s">
        <v>207</v>
      </c>
      <c r="J877" s="1739"/>
      <c r="K877" s="1838"/>
    </row>
    <row r="878" spans="2:11">
      <c r="B878" s="1753"/>
      <c r="C878" s="1737"/>
      <c r="D878" s="1737"/>
      <c r="E878" s="1746" t="s">
        <v>244</v>
      </c>
      <c r="F878" s="1736" t="s">
        <v>245</v>
      </c>
      <c r="G878" s="1736" t="s">
        <v>246</v>
      </c>
      <c r="H878" s="1742"/>
      <c r="I878" s="1746" t="s">
        <v>211</v>
      </c>
      <c r="J878" s="1746" t="s">
        <v>20</v>
      </c>
      <c r="K878" s="1749" t="s">
        <v>283</v>
      </c>
    </row>
    <row r="879" spans="2:11">
      <c r="B879" s="1753"/>
      <c r="C879" s="1737"/>
      <c r="D879" s="1737"/>
      <c r="E879" s="1747"/>
      <c r="F879" s="1737"/>
      <c r="G879" s="1737"/>
      <c r="H879" s="1742"/>
      <c r="I879" s="1747"/>
      <c r="J879" s="1747"/>
      <c r="K879" s="1762"/>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32" t="s">
        <v>214</v>
      </c>
      <c r="D882" s="1732"/>
      <c r="E882" s="1732"/>
      <c r="F882" s="1732"/>
      <c r="G882" s="1732"/>
      <c r="H882" s="1732"/>
      <c r="I882" s="1732"/>
      <c r="J882" s="1732"/>
      <c r="K882" s="1733"/>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470">
        <v>2945</v>
      </c>
      <c r="E888" s="1066">
        <v>1490</v>
      </c>
      <c r="F888" s="1067">
        <v>1101</v>
      </c>
      <c r="G888" s="1067">
        <v>354</v>
      </c>
      <c r="H888" s="1470">
        <v>148102</v>
      </c>
      <c r="I888" s="1066">
        <v>27100</v>
      </c>
      <c r="J888" s="1066">
        <v>38353</v>
      </c>
      <c r="K888" s="1471">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158309</v>
      </c>
      <c r="D893" s="530">
        <v>4413</v>
      </c>
      <c r="E893" s="678">
        <v>2190</v>
      </c>
      <c r="F893" s="678">
        <v>1960</v>
      </c>
      <c r="G893" s="678">
        <v>263</v>
      </c>
      <c r="H893" s="677">
        <v>153896</v>
      </c>
      <c r="I893" s="678">
        <v>26643</v>
      </c>
      <c r="J893" s="678">
        <v>52393</v>
      </c>
      <c r="K893" s="692">
        <v>74860</v>
      </c>
    </row>
    <row r="894" spans="2:11" ht="12.75">
      <c r="B894" s="695" t="s">
        <v>225</v>
      </c>
      <c r="C894" s="676">
        <f>SUM(D894+H894)</f>
        <v>150128</v>
      </c>
      <c r="D894" s="678">
        <v>4496</v>
      </c>
      <c r="E894" s="678">
        <v>2577</v>
      </c>
      <c r="F894" s="678">
        <v>1678</v>
      </c>
      <c r="G894" s="678">
        <v>241</v>
      </c>
      <c r="H894" s="678">
        <v>145632</v>
      </c>
      <c r="I894" s="678">
        <v>26044</v>
      </c>
      <c r="J894" s="678">
        <v>50043</v>
      </c>
      <c r="K894" s="692">
        <v>69545</v>
      </c>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1596277</v>
      </c>
      <c r="D897" s="670">
        <f>SUM(D884:D895)</f>
        <v>40587</v>
      </c>
      <c r="E897" s="670">
        <f t="shared" si="98"/>
        <v>21780</v>
      </c>
      <c r="F897" s="670">
        <f t="shared" si="98"/>
        <v>15251</v>
      </c>
      <c r="G897" s="670">
        <f>SUM(G884:G895)</f>
        <v>3556</v>
      </c>
      <c r="H897" s="670">
        <f t="shared" si="98"/>
        <v>1555690</v>
      </c>
      <c r="I897" s="670">
        <f t="shared" si="98"/>
        <v>277656</v>
      </c>
      <c r="J897" s="670">
        <f t="shared" si="98"/>
        <v>470665</v>
      </c>
      <c r="K897" s="699">
        <f t="shared" si="98"/>
        <v>807369</v>
      </c>
    </row>
    <row r="898" spans="2:11" ht="12.75">
      <c r="B898" s="663"/>
      <c r="C898" s="664"/>
      <c r="D898" s="664"/>
      <c r="E898" s="664"/>
      <c r="F898" s="664"/>
      <c r="G898" s="664"/>
      <c r="H898" s="664"/>
      <c r="I898" s="664"/>
      <c r="J898" s="664"/>
      <c r="K898" s="700"/>
    </row>
    <row r="899" spans="2:11" ht="12.75">
      <c r="B899" s="663"/>
      <c r="C899" s="1730" t="s">
        <v>239</v>
      </c>
      <c r="D899" s="1730"/>
      <c r="E899" s="1730"/>
      <c r="F899" s="1730"/>
      <c r="G899" s="1730"/>
      <c r="H899" s="1730"/>
      <c r="I899" s="1730"/>
      <c r="J899" s="1730"/>
      <c r="K899" s="1731"/>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66">
        <v>162284</v>
      </c>
      <c r="E905" s="1066">
        <v>51355</v>
      </c>
      <c r="F905" s="1066">
        <v>63157</v>
      </c>
      <c r="G905" s="1066">
        <v>47772</v>
      </c>
      <c r="H905" s="1066">
        <v>45694063</v>
      </c>
      <c r="I905" s="1066">
        <v>7461819</v>
      </c>
      <c r="J905" s="1066">
        <v>10755546</v>
      </c>
      <c r="K905" s="1471">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45960353</v>
      </c>
      <c r="D910" s="678">
        <v>222743</v>
      </c>
      <c r="E910" s="678">
        <v>70275</v>
      </c>
      <c r="F910" s="678">
        <v>109087</v>
      </c>
      <c r="G910" s="678">
        <v>43381</v>
      </c>
      <c r="H910" s="677">
        <v>45737610</v>
      </c>
      <c r="I910" s="678">
        <v>6685809</v>
      </c>
      <c r="J910" s="678">
        <v>14432323</v>
      </c>
      <c r="K910" s="692">
        <v>24619478</v>
      </c>
    </row>
    <row r="911" spans="2:11" ht="12.75">
      <c r="B911" s="701" t="s">
        <v>225</v>
      </c>
      <c r="C911" s="676">
        <f>SUM(D911+H911)</f>
        <v>44707242</v>
      </c>
      <c r="D911" s="678">
        <v>210085</v>
      </c>
      <c r="E911" s="678">
        <v>80335</v>
      </c>
      <c r="F911" s="678">
        <v>97708</v>
      </c>
      <c r="G911" s="678">
        <v>32042</v>
      </c>
      <c r="H911" s="677">
        <v>44497157</v>
      </c>
      <c r="I911" s="678">
        <v>7112649</v>
      </c>
      <c r="J911" s="678">
        <v>14040276</v>
      </c>
      <c r="K911" s="692">
        <v>23344232</v>
      </c>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477262264</v>
      </c>
      <c r="D914" s="670">
        <f t="shared" si="100"/>
        <v>2135726</v>
      </c>
      <c r="E914" s="670">
        <f t="shared" si="100"/>
        <v>739925</v>
      </c>
      <c r="F914" s="670">
        <f t="shared" si="100"/>
        <v>884129</v>
      </c>
      <c r="G914" s="670">
        <f t="shared" si="100"/>
        <v>511672</v>
      </c>
      <c r="H914" s="670">
        <f t="shared" si="100"/>
        <v>475126538</v>
      </c>
      <c r="I914" s="670">
        <f t="shared" si="100"/>
        <v>75293480</v>
      </c>
      <c r="J914" s="670">
        <f t="shared" si="100"/>
        <v>131094983</v>
      </c>
      <c r="K914" s="699">
        <f t="shared" si="100"/>
        <v>268738075</v>
      </c>
    </row>
    <row r="915" spans="2:11" ht="12.75">
      <c r="B915" s="702"/>
      <c r="C915" s="665"/>
      <c r="D915" s="665"/>
      <c r="E915" s="665"/>
      <c r="F915" s="665"/>
      <c r="G915" s="665"/>
      <c r="H915" s="665"/>
      <c r="I915" s="665"/>
      <c r="J915" s="665"/>
      <c r="K915" s="703"/>
    </row>
    <row r="916" spans="2:11" ht="12.75" customHeight="1">
      <c r="B916" s="1734" t="s">
        <v>203</v>
      </c>
      <c r="C916" s="1736" t="s">
        <v>18</v>
      </c>
      <c r="D916" s="1736" t="s">
        <v>204</v>
      </c>
      <c r="E916" s="1738" t="s">
        <v>205</v>
      </c>
      <c r="F916" s="1739"/>
      <c r="G916" s="1740"/>
      <c r="H916" s="1741" t="s">
        <v>206</v>
      </c>
      <c r="I916" s="1743" t="s">
        <v>207</v>
      </c>
      <c r="J916" s="1744"/>
      <c r="K916" s="1745"/>
    </row>
    <row r="917" spans="2:11" ht="11.25" customHeight="1">
      <c r="B917" s="1735"/>
      <c r="C917" s="1737"/>
      <c r="D917" s="1737"/>
      <c r="E917" s="1746" t="s">
        <v>244</v>
      </c>
      <c r="F917" s="1736" t="s">
        <v>245</v>
      </c>
      <c r="G917" s="1736" t="s">
        <v>246</v>
      </c>
      <c r="H917" s="1742"/>
      <c r="I917" s="1746" t="s">
        <v>211</v>
      </c>
      <c r="J917" s="1746" t="s">
        <v>20</v>
      </c>
      <c r="K917" s="1749" t="s">
        <v>212</v>
      </c>
    </row>
    <row r="918" spans="2:11" ht="11.25" customHeight="1">
      <c r="B918" s="1735"/>
      <c r="C918" s="1737"/>
      <c r="D918" s="1737"/>
      <c r="E918" s="1747"/>
      <c r="F918" s="1737"/>
      <c r="G918" s="1737"/>
      <c r="H918" s="1742"/>
      <c r="I918" s="1748"/>
      <c r="J918" s="1748"/>
      <c r="K918" s="1750"/>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730" t="s">
        <v>240</v>
      </c>
      <c r="D921" s="1730"/>
      <c r="E921" s="1730"/>
      <c r="F921" s="1730"/>
      <c r="G921" s="1730"/>
      <c r="H921" s="1730"/>
      <c r="I921" s="1730"/>
      <c r="J921" s="1730"/>
      <c r="K921" s="1731"/>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66">
        <v>286702</v>
      </c>
      <c r="E927" s="1066">
        <v>91156</v>
      </c>
      <c r="F927" s="1066">
        <v>111222</v>
      </c>
      <c r="G927" s="1066">
        <v>84324</v>
      </c>
      <c r="H927" s="1066">
        <v>90137980</v>
      </c>
      <c r="I927" s="1066">
        <v>14710488</v>
      </c>
      <c r="J927" s="1066">
        <v>22097348</v>
      </c>
      <c r="K927" s="1471">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91912277</v>
      </c>
      <c r="D932" s="678">
        <v>395451</v>
      </c>
      <c r="E932" s="678">
        <v>124985</v>
      </c>
      <c r="F932" s="678">
        <v>194401</v>
      </c>
      <c r="G932" s="678">
        <v>76065</v>
      </c>
      <c r="H932" s="677">
        <v>91516826</v>
      </c>
      <c r="I932" s="678">
        <v>14059039</v>
      </c>
      <c r="J932" s="678">
        <v>29871706</v>
      </c>
      <c r="K932" s="692">
        <v>47586081</v>
      </c>
    </row>
    <row r="933" spans="2:11" ht="12.75">
      <c r="B933" s="701" t="s">
        <v>225</v>
      </c>
      <c r="C933" s="676">
        <f t="shared" si="101"/>
        <v>88278076</v>
      </c>
      <c r="D933" s="678">
        <v>371252</v>
      </c>
      <c r="E933" s="678">
        <v>142084</v>
      </c>
      <c r="F933" s="678">
        <v>171656</v>
      </c>
      <c r="G933" s="678">
        <v>57512</v>
      </c>
      <c r="H933" s="677">
        <v>87906824</v>
      </c>
      <c r="I933" s="678">
        <v>14008707</v>
      </c>
      <c r="J933" s="678">
        <v>28970586</v>
      </c>
      <c r="K933" s="692">
        <v>44927531</v>
      </c>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941728175</v>
      </c>
      <c r="D936" s="674">
        <f t="shared" si="102"/>
        <v>3756367</v>
      </c>
      <c r="E936" s="674">
        <f t="shared" si="102"/>
        <v>1302472</v>
      </c>
      <c r="F936" s="674">
        <f t="shared" si="102"/>
        <v>1553385</v>
      </c>
      <c r="G936" s="674">
        <f t="shared" si="102"/>
        <v>900510</v>
      </c>
      <c r="H936" s="674">
        <f t="shared" si="102"/>
        <v>937971808</v>
      </c>
      <c r="I936" s="674">
        <f t="shared" si="102"/>
        <v>149140899</v>
      </c>
      <c r="J936" s="674">
        <f t="shared" si="102"/>
        <v>269623601</v>
      </c>
      <c r="K936" s="707">
        <f t="shared" si="102"/>
        <v>519207308</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f t="shared" si="105"/>
        <v>588.01873068315035</v>
      </c>
      <c r="D949" s="424">
        <f t="shared" si="105"/>
        <v>82.57384341637011</v>
      </c>
      <c r="E949" s="424">
        <f t="shared" si="105"/>
        <v>55.135428793170355</v>
      </c>
      <c r="F949" s="424">
        <f t="shared" si="105"/>
        <v>102.29797377830751</v>
      </c>
      <c r="G949" s="424">
        <f t="shared" si="105"/>
        <v>238.6390041493776</v>
      </c>
      <c r="H949" s="424">
        <f t="shared" si="105"/>
        <v>603.6229949461657</v>
      </c>
      <c r="I949" s="424">
        <f t="shared" si="105"/>
        <v>537.88615420058363</v>
      </c>
      <c r="J949" s="424">
        <f t="shared" si="105"/>
        <v>578.91385408548649</v>
      </c>
      <c r="K949" s="656">
        <f t="shared" si="105"/>
        <v>646.02100798044432</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topLeftCell="A10" workbookViewId="0">
      <selection activeCell="Z33" sqref="Z33"/>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V71" sqref="V71"/>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39" t="s">
        <v>508</v>
      </c>
      <c r="B1" s="1839"/>
      <c r="C1" s="1839"/>
      <c r="D1" s="1839"/>
      <c r="E1" s="1839"/>
      <c r="F1" s="1839"/>
      <c r="G1" s="1839"/>
      <c r="H1" s="1839"/>
      <c r="I1" s="1839"/>
      <c r="J1" s="1839"/>
      <c r="K1" s="1839"/>
      <c r="L1" s="1839"/>
      <c r="M1" s="1839"/>
      <c r="N1" s="1839"/>
    </row>
    <row r="2" spans="1:14" ht="15.75" thickBot="1">
      <c r="G2" s="1238" t="s">
        <v>278</v>
      </c>
    </row>
    <row r="3" spans="1:14" ht="15.75" thickBot="1">
      <c r="A3" s="1239" t="s">
        <v>279</v>
      </c>
      <c r="B3" s="1240" t="s">
        <v>166</v>
      </c>
      <c r="C3" s="1240" t="s">
        <v>167</v>
      </c>
      <c r="D3" s="1240" t="s">
        <v>168</v>
      </c>
      <c r="E3" s="1240" t="s">
        <v>169</v>
      </c>
      <c r="F3" s="1240" t="s">
        <v>170</v>
      </c>
      <c r="G3" s="1240" t="s">
        <v>171</v>
      </c>
      <c r="H3" s="1240" t="s">
        <v>172</v>
      </c>
      <c r="I3" s="1240" t="s">
        <v>173</v>
      </c>
      <c r="J3" s="1240" t="s">
        <v>174</v>
      </c>
      <c r="K3" s="1240" t="s">
        <v>175</v>
      </c>
      <c r="L3" s="1240" t="s">
        <v>176</v>
      </c>
      <c r="M3" s="1240" t="s">
        <v>177</v>
      </c>
      <c r="N3" s="1240" t="s">
        <v>184</v>
      </c>
    </row>
    <row r="4" spans="1:14">
      <c r="A4" s="1241">
        <v>2004</v>
      </c>
      <c r="B4" s="1242">
        <v>299.39999999999998</v>
      </c>
      <c r="C4" s="1242">
        <v>296.39999999999998</v>
      </c>
      <c r="D4" s="1242">
        <v>293.7</v>
      </c>
      <c r="E4" s="1242">
        <v>293.5</v>
      </c>
      <c r="F4" s="1242">
        <v>293.5</v>
      </c>
      <c r="G4" s="1242">
        <v>291.60000000000002</v>
      </c>
      <c r="H4" s="1242">
        <v>290.2</v>
      </c>
      <c r="I4" s="1242">
        <v>286.3</v>
      </c>
      <c r="J4" s="1242">
        <v>285.39999999999998</v>
      </c>
      <c r="K4" s="1242">
        <v>285.10000000000002</v>
      </c>
      <c r="L4" s="1242">
        <v>291.2</v>
      </c>
      <c r="M4" s="1242">
        <v>297.8</v>
      </c>
      <c r="N4" s="1243">
        <v>291.3</v>
      </c>
    </row>
    <row r="5" spans="1:14">
      <c r="A5" s="1244">
        <v>2005</v>
      </c>
      <c r="B5" s="1245">
        <v>304.10000000000002</v>
      </c>
      <c r="C5" s="1245">
        <v>308.10000000000002</v>
      </c>
      <c r="D5" s="1245">
        <v>308.2</v>
      </c>
      <c r="E5" s="1245">
        <v>310.89999999999998</v>
      </c>
      <c r="F5" s="1245">
        <v>309.89999999999998</v>
      </c>
      <c r="G5" s="1245">
        <v>309.10000000000002</v>
      </c>
      <c r="H5" s="1245">
        <v>307</v>
      </c>
      <c r="I5" s="1245">
        <v>300.60000000000002</v>
      </c>
      <c r="J5" s="1245">
        <v>303.3</v>
      </c>
      <c r="K5" s="1245">
        <v>304.3</v>
      </c>
      <c r="L5" s="1245">
        <v>311.8</v>
      </c>
      <c r="M5" s="1245">
        <v>315.5</v>
      </c>
      <c r="N5" s="1246">
        <v>307.60000000000002</v>
      </c>
    </row>
    <row r="6" spans="1:14">
      <c r="A6" s="1244">
        <v>2006</v>
      </c>
      <c r="B6" s="1245">
        <v>317.10000000000002</v>
      </c>
      <c r="C6" s="1245">
        <v>319.89999999999998</v>
      </c>
      <c r="D6" s="1245">
        <v>324</v>
      </c>
      <c r="E6" s="1245">
        <v>319.5</v>
      </c>
      <c r="F6" s="1245">
        <v>325.8</v>
      </c>
      <c r="G6" s="1245">
        <v>323.8</v>
      </c>
      <c r="H6" s="1245">
        <v>312.8</v>
      </c>
      <c r="I6" s="1245">
        <v>313</v>
      </c>
      <c r="J6" s="1245">
        <v>315.2</v>
      </c>
      <c r="K6" s="1245">
        <v>311.2</v>
      </c>
      <c r="L6" s="1245">
        <v>316.2</v>
      </c>
      <c r="M6" s="1245">
        <v>321.8</v>
      </c>
      <c r="N6" s="1246">
        <v>318.7</v>
      </c>
    </row>
    <row r="7" spans="1:14">
      <c r="A7" s="1244">
        <v>2007</v>
      </c>
      <c r="B7" s="1245">
        <v>325.7</v>
      </c>
      <c r="C7" s="1245">
        <v>327.9</v>
      </c>
      <c r="D7" s="1245">
        <v>329.1</v>
      </c>
      <c r="E7" s="1245">
        <v>329.9</v>
      </c>
      <c r="F7" s="1245">
        <v>328.7</v>
      </c>
      <c r="G7" s="1245">
        <v>330</v>
      </c>
      <c r="H7" s="1245">
        <v>327.9</v>
      </c>
      <c r="I7" s="1245">
        <v>324</v>
      </c>
      <c r="J7" s="1245">
        <v>329.3</v>
      </c>
      <c r="K7" s="1245">
        <v>312.8</v>
      </c>
      <c r="L7" s="1245">
        <v>317.5</v>
      </c>
      <c r="M7" s="1245">
        <v>319</v>
      </c>
      <c r="N7" s="1246">
        <v>325.39999999999998</v>
      </c>
    </row>
    <row r="8" spans="1:14">
      <c r="A8" s="1244">
        <v>2008</v>
      </c>
      <c r="B8" s="1245">
        <v>326.5</v>
      </c>
      <c r="C8" s="1245">
        <v>327</v>
      </c>
      <c r="D8" s="1245">
        <v>324.5</v>
      </c>
      <c r="E8" s="1245">
        <v>322.60000000000002</v>
      </c>
      <c r="F8" s="1245">
        <v>325.7</v>
      </c>
      <c r="G8" s="1245">
        <v>323.8</v>
      </c>
      <c r="H8" s="1245">
        <v>317</v>
      </c>
      <c r="I8" s="1245">
        <v>314.39999999999998</v>
      </c>
      <c r="J8" s="1245">
        <v>314.60000000000002</v>
      </c>
      <c r="K8" s="1245">
        <v>310.5</v>
      </c>
      <c r="L8" s="1245">
        <v>315.10000000000002</v>
      </c>
      <c r="M8" s="1245">
        <v>321.7</v>
      </c>
      <c r="N8" s="1246">
        <v>320.39999999999998</v>
      </c>
    </row>
    <row r="9" spans="1:14">
      <c r="A9" s="1244">
        <v>2009</v>
      </c>
      <c r="B9" s="1245">
        <v>322.2</v>
      </c>
      <c r="C9" s="1245">
        <v>324.3</v>
      </c>
      <c r="D9" s="1245">
        <v>325.89999999999998</v>
      </c>
      <c r="E9" s="1245">
        <v>324.2</v>
      </c>
      <c r="F9" s="1245">
        <v>325.3</v>
      </c>
      <c r="G9" s="1245">
        <v>324.5</v>
      </c>
      <c r="H9" s="1245">
        <v>323.3</v>
      </c>
      <c r="I9" s="1245">
        <v>316.2</v>
      </c>
      <c r="J9" s="1245">
        <v>320.10000000000002</v>
      </c>
      <c r="K9" s="1245">
        <v>320</v>
      </c>
      <c r="L9" s="1245">
        <v>324.5</v>
      </c>
      <c r="M9" s="1245">
        <v>330</v>
      </c>
      <c r="N9" s="1247">
        <v>323.60000000000002</v>
      </c>
    </row>
    <row r="10" spans="1:14">
      <c r="A10" s="1244">
        <v>2010</v>
      </c>
      <c r="B10" s="1245">
        <v>333.4</v>
      </c>
      <c r="C10" s="1245">
        <v>341.3</v>
      </c>
      <c r="D10" s="1245">
        <v>335.1</v>
      </c>
      <c r="E10" s="1245">
        <v>343.1</v>
      </c>
      <c r="F10" s="1245">
        <v>346.2</v>
      </c>
      <c r="G10" s="1245">
        <v>345.9</v>
      </c>
      <c r="H10" s="1245">
        <v>340.4</v>
      </c>
      <c r="I10" s="1245">
        <v>336.9</v>
      </c>
      <c r="J10" s="1245">
        <v>334.2</v>
      </c>
      <c r="K10" s="1245">
        <v>325.7</v>
      </c>
      <c r="L10" s="1245">
        <v>326.39999999999998</v>
      </c>
      <c r="M10" s="1245">
        <v>326.3</v>
      </c>
      <c r="N10" s="1247">
        <v>335.8</v>
      </c>
    </row>
    <row r="11" spans="1:14">
      <c r="A11" s="1244">
        <v>2011</v>
      </c>
      <c r="B11" s="1245">
        <v>325.60000000000002</v>
      </c>
      <c r="C11" s="1245">
        <v>323.5</v>
      </c>
      <c r="D11" s="1245">
        <v>322.8</v>
      </c>
      <c r="E11" s="1245">
        <v>323</v>
      </c>
      <c r="F11" s="1245">
        <v>326.89999999999998</v>
      </c>
      <c r="G11" s="1245">
        <v>323.39999999999998</v>
      </c>
      <c r="H11" s="1245">
        <v>321.10000000000002</v>
      </c>
      <c r="I11" s="1245">
        <v>317.7</v>
      </c>
      <c r="J11" s="1245">
        <v>313</v>
      </c>
      <c r="K11" s="1245">
        <v>312.89999999999998</v>
      </c>
      <c r="L11" s="1245">
        <v>315.60000000000002</v>
      </c>
      <c r="M11" s="1245">
        <v>322.10000000000002</v>
      </c>
      <c r="N11" s="1247">
        <v>320.7</v>
      </c>
    </row>
    <row r="12" spans="1:14">
      <c r="A12" s="1248">
        <v>2012</v>
      </c>
      <c r="B12" s="1249">
        <v>324.89999999999998</v>
      </c>
      <c r="C12" s="1249">
        <v>327.2</v>
      </c>
      <c r="D12" s="1249">
        <v>329</v>
      </c>
      <c r="E12" s="1249">
        <v>329.8</v>
      </c>
      <c r="F12" s="1249">
        <v>334.6</v>
      </c>
      <c r="G12" s="1249">
        <v>336.3</v>
      </c>
      <c r="H12" s="1249">
        <v>330.7</v>
      </c>
      <c r="I12" s="1249">
        <v>326.3</v>
      </c>
      <c r="J12" s="1249">
        <v>325.7</v>
      </c>
      <c r="K12" s="1249">
        <v>322</v>
      </c>
      <c r="L12" s="1249">
        <v>327.2</v>
      </c>
      <c r="M12" s="1249">
        <v>330.6</v>
      </c>
      <c r="N12" s="1250">
        <v>328.9</v>
      </c>
    </row>
    <row r="13" spans="1:14">
      <c r="A13" s="1248">
        <v>2013</v>
      </c>
      <c r="B13" s="1249">
        <v>334</v>
      </c>
      <c r="C13" s="1249">
        <v>336.5</v>
      </c>
      <c r="D13" s="1249">
        <v>334.9</v>
      </c>
      <c r="E13" s="1249">
        <v>338</v>
      </c>
      <c r="F13" s="1249">
        <v>338.8</v>
      </c>
      <c r="G13" s="1249">
        <v>343</v>
      </c>
      <c r="H13" s="1249">
        <v>338.6</v>
      </c>
      <c r="I13" s="1249">
        <v>334</v>
      </c>
      <c r="J13" s="1249">
        <v>329.8</v>
      </c>
      <c r="K13" s="1249">
        <v>328.9</v>
      </c>
      <c r="L13" s="1249">
        <v>331</v>
      </c>
      <c r="M13" s="1249">
        <v>333.1</v>
      </c>
      <c r="N13" s="1250">
        <v>335.2</v>
      </c>
    </row>
    <row r="14" spans="1:14">
      <c r="A14" s="1248">
        <v>2014</v>
      </c>
      <c r="B14" s="1249">
        <v>335.3</v>
      </c>
      <c r="C14" s="1249">
        <v>339.5</v>
      </c>
      <c r="D14" s="1249">
        <v>336</v>
      </c>
      <c r="E14" s="1249">
        <v>338.1</v>
      </c>
      <c r="F14" s="1249">
        <v>336</v>
      </c>
      <c r="G14" s="1249">
        <v>336.1</v>
      </c>
      <c r="H14" s="1249">
        <v>331.4</v>
      </c>
      <c r="I14" s="1249">
        <v>332.4</v>
      </c>
      <c r="J14" s="1249">
        <v>327.3</v>
      </c>
      <c r="K14" s="1249">
        <v>326.3</v>
      </c>
      <c r="L14" s="1249">
        <v>328.5</v>
      </c>
      <c r="M14" s="1249">
        <v>340.6</v>
      </c>
      <c r="N14" s="1250">
        <v>333.6</v>
      </c>
    </row>
    <row r="15" spans="1:14">
      <c r="A15" s="1251">
        <v>2015</v>
      </c>
      <c r="B15" s="1252">
        <v>336</v>
      </c>
      <c r="C15" s="1252">
        <v>338.9</v>
      </c>
      <c r="D15" s="1252">
        <v>339.7</v>
      </c>
      <c r="E15" s="1252">
        <v>340.8</v>
      </c>
      <c r="F15" s="1252">
        <v>346.1</v>
      </c>
      <c r="G15" s="1252">
        <v>343.9</v>
      </c>
      <c r="H15" s="1252">
        <v>339.4</v>
      </c>
      <c r="I15" s="1252">
        <v>334</v>
      </c>
      <c r="J15" s="1252">
        <v>332.9</v>
      </c>
      <c r="K15" s="1252">
        <v>331.2</v>
      </c>
      <c r="L15" s="1252">
        <v>332.8</v>
      </c>
      <c r="M15" s="1252">
        <v>335.4</v>
      </c>
      <c r="N15" s="1253">
        <v>337.6</v>
      </c>
    </row>
    <row r="16" spans="1:14">
      <c r="A16" s="1251">
        <v>2016</v>
      </c>
      <c r="B16" s="1252">
        <v>335.2</v>
      </c>
      <c r="C16" s="1252">
        <v>337.7</v>
      </c>
      <c r="D16" s="1252">
        <v>338.5</v>
      </c>
      <c r="E16" s="1252">
        <v>340.3</v>
      </c>
      <c r="F16" s="1252">
        <v>345.4</v>
      </c>
      <c r="G16" s="1252">
        <v>342.5</v>
      </c>
      <c r="H16" s="1252">
        <v>339.1</v>
      </c>
      <c r="I16" s="1252">
        <v>336.7</v>
      </c>
      <c r="J16" s="1252">
        <v>336</v>
      </c>
      <c r="K16" s="1252">
        <v>338.1</v>
      </c>
      <c r="L16" s="1252">
        <v>339.8</v>
      </c>
      <c r="M16" s="1252">
        <v>343.5</v>
      </c>
      <c r="N16" s="1253">
        <v>339.5</v>
      </c>
    </row>
    <row r="17" spans="1:14">
      <c r="A17" s="1251">
        <v>2017</v>
      </c>
      <c r="B17" s="1252">
        <v>343.84877560849145</v>
      </c>
      <c r="C17" s="1252">
        <v>344.01260355448568</v>
      </c>
      <c r="D17" s="1252">
        <v>345.08323788722237</v>
      </c>
      <c r="E17" s="1252">
        <v>349.4260933003689</v>
      </c>
      <c r="F17" s="1252">
        <v>351.85998819252393</v>
      </c>
      <c r="G17" s="1252">
        <v>351.12109667545815</v>
      </c>
      <c r="H17" s="1252">
        <v>346.75726994620067</v>
      </c>
      <c r="I17" s="1252">
        <v>344.85589941972938</v>
      </c>
      <c r="J17" s="1252">
        <v>342.09908231074832</v>
      </c>
      <c r="K17" s="1252">
        <v>340.25607000681453</v>
      </c>
      <c r="L17" s="1252">
        <v>343.96423731809307</v>
      </c>
      <c r="M17" s="1252">
        <v>345.17611667491775</v>
      </c>
      <c r="N17" s="1253">
        <v>345.73613890143946</v>
      </c>
    </row>
    <row r="18" spans="1:14">
      <c r="A18" s="1251">
        <v>2018</v>
      </c>
      <c r="B18" s="1252">
        <v>328.68883172082138</v>
      </c>
      <c r="C18" s="1252">
        <v>335.33083028686195</v>
      </c>
      <c r="D18" s="1252">
        <v>339.13477331184731</v>
      </c>
      <c r="E18" s="1252">
        <v>352.1288362407397</v>
      </c>
      <c r="F18" s="1252">
        <v>354.40806226015781</v>
      </c>
      <c r="G18" s="1252">
        <v>352.31798629918734</v>
      </c>
      <c r="H18" s="1252">
        <v>349.02563708344542</v>
      </c>
      <c r="I18" s="1252">
        <v>347.00933631012759</v>
      </c>
      <c r="J18" s="1252">
        <v>345.11329021489684</v>
      </c>
      <c r="K18" s="1252">
        <v>347.11988043981063</v>
      </c>
      <c r="L18" s="1252">
        <v>349.40972512323503</v>
      </c>
      <c r="M18" s="1252">
        <v>350.98601398601369</v>
      </c>
      <c r="N18" s="1253">
        <v>345.25543478260863</v>
      </c>
    </row>
    <row r="19" spans="1:14">
      <c r="A19" s="1254">
        <v>2019</v>
      </c>
      <c r="B19" s="1255">
        <v>354.37491656654714</v>
      </c>
      <c r="C19" s="1255">
        <v>356.43838796545651</v>
      </c>
      <c r="D19" s="1255">
        <v>357.2969949465724</v>
      </c>
      <c r="E19" s="1255">
        <v>357.47446683623537</v>
      </c>
      <c r="F19" s="1255">
        <v>361.2054005838466</v>
      </c>
      <c r="G19" s="1255">
        <v>357.93540852897377</v>
      </c>
      <c r="H19" s="1255">
        <v>354.2490676912646</v>
      </c>
      <c r="I19" s="1255">
        <v>353.13528487554794</v>
      </c>
      <c r="J19" s="1255">
        <v>352.05841293166753</v>
      </c>
      <c r="K19" s="1255">
        <v>345</v>
      </c>
      <c r="L19" s="1255">
        <v>349.6</v>
      </c>
      <c r="M19" s="1255">
        <v>354.4</v>
      </c>
      <c r="N19" s="1256">
        <v>354.2</v>
      </c>
    </row>
    <row r="20" spans="1:14">
      <c r="A20" s="1254">
        <v>2020</v>
      </c>
      <c r="B20" s="1255">
        <v>354.8</v>
      </c>
      <c r="C20" s="1255">
        <v>355</v>
      </c>
      <c r="D20" s="1255">
        <v>356.13</v>
      </c>
      <c r="E20" s="1255">
        <v>354.02</v>
      </c>
      <c r="F20" s="1255">
        <v>356.2</v>
      </c>
      <c r="G20" s="1255">
        <v>358.1</v>
      </c>
      <c r="H20" s="1255">
        <v>352.8</v>
      </c>
      <c r="I20" s="1255">
        <v>350.8</v>
      </c>
      <c r="J20" s="1255">
        <v>346.7</v>
      </c>
      <c r="K20" s="1255">
        <v>345</v>
      </c>
      <c r="L20" s="1255">
        <v>347.8</v>
      </c>
      <c r="M20" s="1255">
        <v>347.4</v>
      </c>
      <c r="N20" s="1256">
        <v>352.3</v>
      </c>
    </row>
    <row r="21" spans="1:14">
      <c r="A21" s="1254">
        <v>2021</v>
      </c>
      <c r="B21" s="1255">
        <v>350.5</v>
      </c>
      <c r="C21" s="1255">
        <v>354.1</v>
      </c>
      <c r="D21" s="1255">
        <v>354.1</v>
      </c>
      <c r="E21" s="1255">
        <v>354.4</v>
      </c>
      <c r="F21" s="1255">
        <v>353.4</v>
      </c>
      <c r="G21" s="1255">
        <v>352.5</v>
      </c>
      <c r="H21" s="1255">
        <v>348.2</v>
      </c>
      <c r="I21" s="1255">
        <v>348.4</v>
      </c>
      <c r="J21" s="1255">
        <v>343.2</v>
      </c>
      <c r="K21" s="1255">
        <v>402.6</v>
      </c>
      <c r="L21" s="1255">
        <v>345.6</v>
      </c>
      <c r="M21" s="1255">
        <v>347</v>
      </c>
      <c r="N21" s="1256">
        <v>349.8</v>
      </c>
    </row>
    <row r="22" spans="1:14">
      <c r="A22" s="1254">
        <v>2022</v>
      </c>
      <c r="B22" s="1255">
        <v>350.1</v>
      </c>
      <c r="C22" s="1255">
        <v>354.4</v>
      </c>
      <c r="D22" s="1255">
        <v>351</v>
      </c>
      <c r="E22" s="1255">
        <v>354.6</v>
      </c>
      <c r="F22" s="1255">
        <v>353.3</v>
      </c>
      <c r="G22" s="1255">
        <v>351.4</v>
      </c>
      <c r="H22" s="1255">
        <v>352</v>
      </c>
      <c r="I22" s="1255">
        <v>350.9</v>
      </c>
      <c r="J22" s="1255">
        <v>347.5</v>
      </c>
      <c r="K22" s="1255">
        <v>349.1</v>
      </c>
      <c r="L22" s="1255">
        <v>348</v>
      </c>
      <c r="M22" s="1255">
        <v>348.7</v>
      </c>
      <c r="N22" s="1256">
        <v>351</v>
      </c>
    </row>
    <row r="23" spans="1:14" ht="15.75" thickBot="1">
      <c r="A23" s="1257">
        <v>2023</v>
      </c>
      <c r="B23" s="1258">
        <v>352.3</v>
      </c>
      <c r="C23" s="1258">
        <v>353.3</v>
      </c>
      <c r="D23" s="1258">
        <v>354.9</v>
      </c>
      <c r="E23" s="1258">
        <v>351.4</v>
      </c>
      <c r="F23" s="1258">
        <v>285.10000000000002</v>
      </c>
      <c r="G23" s="1258">
        <v>350</v>
      </c>
      <c r="H23" s="1258">
        <v>343.9</v>
      </c>
      <c r="I23" s="1258">
        <v>349.2</v>
      </c>
      <c r="J23" s="1258">
        <v>346.2</v>
      </c>
      <c r="K23" s="1258">
        <v>347.6</v>
      </c>
      <c r="L23" s="1258">
        <v>349.6</v>
      </c>
      <c r="M23" s="1258">
        <v>347.9</v>
      </c>
      <c r="N23" s="1259">
        <v>350.3</v>
      </c>
    </row>
    <row r="25" spans="1:14" ht="15.75" thickBot="1">
      <c r="G25" s="1260" t="s">
        <v>280</v>
      </c>
      <c r="N25" s="1261"/>
    </row>
    <row r="26" spans="1:14" ht="15.75" thickBot="1">
      <c r="A26" s="1239" t="s">
        <v>279</v>
      </c>
      <c r="B26" s="1240" t="s">
        <v>166</v>
      </c>
      <c r="C26" s="1240" t="s">
        <v>167</v>
      </c>
      <c r="D26" s="1240" t="s">
        <v>168</v>
      </c>
      <c r="E26" s="1240" t="s">
        <v>169</v>
      </c>
      <c r="F26" s="1240" t="s">
        <v>170</v>
      </c>
      <c r="G26" s="1240" t="s">
        <v>171</v>
      </c>
      <c r="H26" s="1240" t="s">
        <v>172</v>
      </c>
      <c r="I26" s="1240" t="s">
        <v>173</v>
      </c>
      <c r="J26" s="1240" t="s">
        <v>174</v>
      </c>
      <c r="K26" s="1240" t="s">
        <v>175</v>
      </c>
      <c r="L26" s="1240" t="s">
        <v>176</v>
      </c>
      <c r="M26" s="1240" t="s">
        <v>177</v>
      </c>
      <c r="N26" s="1240" t="s">
        <v>184</v>
      </c>
    </row>
    <row r="27" spans="1:14">
      <c r="A27" s="1241">
        <v>2004</v>
      </c>
      <c r="B27" s="1242">
        <v>272.2</v>
      </c>
      <c r="C27" s="1242">
        <v>271.5</v>
      </c>
      <c r="D27" s="1242">
        <v>272</v>
      </c>
      <c r="E27" s="1242">
        <v>273.10000000000002</v>
      </c>
      <c r="F27" s="1242">
        <v>267.2</v>
      </c>
      <c r="G27" s="1242">
        <v>269.60000000000002</v>
      </c>
      <c r="H27" s="1242">
        <v>261.5</v>
      </c>
      <c r="I27" s="1242">
        <v>261.39999999999998</v>
      </c>
      <c r="J27" s="1242">
        <v>264.8</v>
      </c>
      <c r="K27" s="1242">
        <v>267</v>
      </c>
      <c r="L27" s="1242">
        <v>266.39999999999998</v>
      </c>
      <c r="M27" s="1242">
        <v>271.3</v>
      </c>
      <c r="N27" s="1243">
        <v>267.3</v>
      </c>
    </row>
    <row r="28" spans="1:14">
      <c r="A28" s="1244">
        <v>2005</v>
      </c>
      <c r="B28" s="1245">
        <v>272.10000000000002</v>
      </c>
      <c r="C28" s="1245">
        <v>274.8</v>
      </c>
      <c r="D28" s="1245">
        <v>271.8</v>
      </c>
      <c r="E28" s="1245">
        <v>273.39999999999998</v>
      </c>
      <c r="F28" s="1245">
        <v>271</v>
      </c>
      <c r="G28" s="1245">
        <v>266.39999999999998</v>
      </c>
      <c r="H28" s="1245">
        <v>264.60000000000002</v>
      </c>
      <c r="I28" s="1245">
        <v>261.10000000000002</v>
      </c>
      <c r="J28" s="1245">
        <v>266.60000000000002</v>
      </c>
      <c r="K28" s="1245">
        <v>272.5</v>
      </c>
      <c r="L28" s="1245">
        <v>270.60000000000002</v>
      </c>
      <c r="M28" s="1245">
        <v>272.39999999999998</v>
      </c>
      <c r="N28" s="1246">
        <v>269.2</v>
      </c>
    </row>
    <row r="29" spans="1:14">
      <c r="A29" s="1244">
        <v>2006</v>
      </c>
      <c r="B29" s="1245">
        <v>275.10000000000002</v>
      </c>
      <c r="C29" s="1245">
        <v>273.39999999999998</v>
      </c>
      <c r="D29" s="1245">
        <v>273.39999999999998</v>
      </c>
      <c r="E29" s="1245">
        <v>272.89999999999998</v>
      </c>
      <c r="F29" s="1245">
        <v>270.39999999999998</v>
      </c>
      <c r="G29" s="1245">
        <v>264.2</v>
      </c>
      <c r="H29" s="1245">
        <v>260.2</v>
      </c>
      <c r="I29" s="1245">
        <v>258.10000000000002</v>
      </c>
      <c r="J29" s="1245">
        <v>263.5</v>
      </c>
      <c r="K29" s="1245">
        <v>263.89999999999998</v>
      </c>
      <c r="L29" s="1245">
        <v>264.89999999999998</v>
      </c>
      <c r="M29" s="1245">
        <v>266.89999999999998</v>
      </c>
      <c r="N29" s="1246">
        <v>267.5</v>
      </c>
    </row>
    <row r="30" spans="1:14">
      <c r="A30" s="1244">
        <v>2007</v>
      </c>
      <c r="B30" s="1245">
        <v>274.10000000000002</v>
      </c>
      <c r="C30" s="1245">
        <v>274.89999999999998</v>
      </c>
      <c r="D30" s="1245">
        <v>274</v>
      </c>
      <c r="E30" s="1245">
        <v>272.3</v>
      </c>
      <c r="F30" s="1245">
        <v>271.89999999999998</v>
      </c>
      <c r="G30" s="1245">
        <v>269.2</v>
      </c>
      <c r="H30" s="1245">
        <v>267.89999999999998</v>
      </c>
      <c r="I30" s="1245">
        <v>264.60000000000002</v>
      </c>
      <c r="J30" s="1245">
        <v>266</v>
      </c>
      <c r="K30" s="1245">
        <v>268.8</v>
      </c>
      <c r="L30" s="1245">
        <v>269.10000000000002</v>
      </c>
      <c r="M30" s="1245">
        <v>271.60000000000002</v>
      </c>
      <c r="N30" s="1246">
        <v>270.2</v>
      </c>
    </row>
    <row r="31" spans="1:14">
      <c r="A31" s="1244">
        <v>2008</v>
      </c>
      <c r="B31" s="1245">
        <v>273.89999999999998</v>
      </c>
      <c r="C31" s="1245">
        <v>274.89999999999998</v>
      </c>
      <c r="D31" s="1245">
        <v>273.8</v>
      </c>
      <c r="E31" s="1245">
        <v>270</v>
      </c>
      <c r="F31" s="1245">
        <v>271.89999999999998</v>
      </c>
      <c r="G31" s="1245">
        <v>270.5</v>
      </c>
      <c r="H31" s="1245">
        <v>268.60000000000002</v>
      </c>
      <c r="I31" s="1245">
        <v>265</v>
      </c>
      <c r="J31" s="1245">
        <v>266.5</v>
      </c>
      <c r="K31" s="1245">
        <v>266.60000000000002</v>
      </c>
      <c r="L31" s="1245">
        <v>269.7</v>
      </c>
      <c r="M31" s="1245">
        <v>274.60000000000002</v>
      </c>
      <c r="N31" s="1246">
        <v>270.3</v>
      </c>
    </row>
    <row r="32" spans="1:14">
      <c r="A32" s="1244">
        <v>2009</v>
      </c>
      <c r="B32" s="1245">
        <v>276.8</v>
      </c>
      <c r="C32" s="1245">
        <v>274.3</v>
      </c>
      <c r="D32" s="1245">
        <v>276.39999999999998</v>
      </c>
      <c r="E32" s="1245">
        <v>273.60000000000002</v>
      </c>
      <c r="F32" s="1245">
        <v>273.8</v>
      </c>
      <c r="G32" s="1245">
        <v>272.10000000000002</v>
      </c>
      <c r="H32" s="1245">
        <v>268.60000000000002</v>
      </c>
      <c r="I32" s="1245">
        <v>266.8</v>
      </c>
      <c r="J32" s="1245">
        <v>269.5</v>
      </c>
      <c r="K32" s="1245">
        <v>271.39999999999998</v>
      </c>
      <c r="L32" s="1245">
        <v>275.60000000000002</v>
      </c>
      <c r="M32" s="1245">
        <v>277.10000000000002</v>
      </c>
      <c r="N32" s="1247">
        <v>272.8</v>
      </c>
    </row>
    <row r="33" spans="1:14">
      <c r="A33" s="1244">
        <v>2010</v>
      </c>
      <c r="B33" s="1245">
        <v>278.5</v>
      </c>
      <c r="C33" s="1245">
        <v>282.10000000000002</v>
      </c>
      <c r="D33" s="1245">
        <v>281.7</v>
      </c>
      <c r="E33" s="1245">
        <v>280.5</v>
      </c>
      <c r="F33" s="1245">
        <v>280.89999999999998</v>
      </c>
      <c r="G33" s="1245">
        <v>279</v>
      </c>
      <c r="H33" s="1245">
        <v>275</v>
      </c>
      <c r="I33" s="1245">
        <v>272.89999999999998</v>
      </c>
      <c r="J33" s="1245">
        <v>275.5</v>
      </c>
      <c r="K33" s="1245">
        <v>275.10000000000002</v>
      </c>
      <c r="L33" s="1245">
        <v>275</v>
      </c>
      <c r="M33" s="1245">
        <v>277.5</v>
      </c>
      <c r="N33" s="1247">
        <v>277.8</v>
      </c>
    </row>
    <row r="34" spans="1:14">
      <c r="A34" s="1244">
        <v>2011</v>
      </c>
      <c r="B34" s="1245">
        <v>280.2</v>
      </c>
      <c r="C34" s="1245">
        <v>279.3</v>
      </c>
      <c r="D34" s="1245">
        <v>279.5</v>
      </c>
      <c r="E34" s="1245">
        <v>281.39999999999998</v>
      </c>
      <c r="F34" s="1245">
        <v>279.7</v>
      </c>
      <c r="G34" s="1245">
        <v>275.89999999999998</v>
      </c>
      <c r="H34" s="1245">
        <v>274.2</v>
      </c>
      <c r="I34" s="1245">
        <v>268.2</v>
      </c>
      <c r="J34" s="1245">
        <v>259.3</v>
      </c>
      <c r="K34" s="1245">
        <v>260.89999999999998</v>
      </c>
      <c r="L34" s="1245">
        <v>262.89999999999998</v>
      </c>
      <c r="M34" s="1245">
        <v>267.2</v>
      </c>
      <c r="N34" s="1247">
        <v>271.2</v>
      </c>
    </row>
    <row r="35" spans="1:14">
      <c r="A35" s="1248">
        <v>2012</v>
      </c>
      <c r="B35" s="1249">
        <v>270.2</v>
      </c>
      <c r="C35" s="1249">
        <v>267.8</v>
      </c>
      <c r="D35" s="1249">
        <v>269.60000000000002</v>
      </c>
      <c r="E35" s="1249">
        <v>266.2</v>
      </c>
      <c r="F35" s="1249">
        <v>265.3</v>
      </c>
      <c r="G35" s="1249">
        <v>265.10000000000002</v>
      </c>
      <c r="H35" s="1249">
        <v>259.10000000000002</v>
      </c>
      <c r="I35" s="1249">
        <v>258.3</v>
      </c>
      <c r="J35" s="1249">
        <v>258.89999999999998</v>
      </c>
      <c r="K35" s="1249">
        <v>261.60000000000002</v>
      </c>
      <c r="L35" s="1249">
        <v>263.2</v>
      </c>
      <c r="M35" s="1249">
        <v>267</v>
      </c>
      <c r="N35" s="1250">
        <v>264</v>
      </c>
    </row>
    <row r="36" spans="1:14">
      <c r="A36" s="1248">
        <v>2013</v>
      </c>
      <c r="B36" s="1249">
        <v>269.39999999999998</v>
      </c>
      <c r="C36" s="1249">
        <v>271.89999999999998</v>
      </c>
      <c r="D36" s="1249">
        <v>270.60000000000002</v>
      </c>
      <c r="E36" s="1249">
        <v>270.89999999999998</v>
      </c>
      <c r="F36" s="1249">
        <v>266.89999999999998</v>
      </c>
      <c r="G36" s="1249">
        <v>265.89999999999998</v>
      </c>
      <c r="H36" s="1249">
        <v>262.5</v>
      </c>
      <c r="I36" s="1249">
        <v>259.3</v>
      </c>
      <c r="J36" s="1249">
        <v>261.2</v>
      </c>
      <c r="K36" s="1249">
        <v>263.10000000000002</v>
      </c>
      <c r="L36" s="1249">
        <v>265.5</v>
      </c>
      <c r="M36" s="1249">
        <v>270.2</v>
      </c>
      <c r="N36" s="1250">
        <v>266.10000000000002</v>
      </c>
    </row>
    <row r="37" spans="1:14">
      <c r="A37" s="1248">
        <v>2014</v>
      </c>
      <c r="B37" s="1249">
        <v>273</v>
      </c>
      <c r="C37" s="1249">
        <v>274.60000000000002</v>
      </c>
      <c r="D37" s="1249">
        <v>271.8</v>
      </c>
      <c r="E37" s="1249">
        <v>270.39999999999998</v>
      </c>
      <c r="F37" s="1249">
        <v>268.39999999999998</v>
      </c>
      <c r="G37" s="1249">
        <v>268.60000000000002</v>
      </c>
      <c r="H37" s="1249">
        <v>264.5</v>
      </c>
      <c r="I37" s="1249">
        <v>259.7</v>
      </c>
      <c r="J37" s="1249">
        <v>261.60000000000002</v>
      </c>
      <c r="K37" s="1249">
        <v>263.39999999999998</v>
      </c>
      <c r="L37" s="1249">
        <v>264.39999999999998</v>
      </c>
      <c r="M37" s="1249">
        <v>264.8</v>
      </c>
      <c r="N37" s="1250">
        <v>267</v>
      </c>
    </row>
    <row r="38" spans="1:14">
      <c r="A38" s="1251">
        <v>2015</v>
      </c>
      <c r="B38" s="1252">
        <v>270.5</v>
      </c>
      <c r="C38" s="1252">
        <v>271.5</v>
      </c>
      <c r="D38" s="1252">
        <v>272.60000000000002</v>
      </c>
      <c r="E38" s="1252">
        <v>270.89999999999998</v>
      </c>
      <c r="F38" s="1252">
        <v>273.3</v>
      </c>
      <c r="G38" s="1252">
        <v>272</v>
      </c>
      <c r="H38" s="1252">
        <v>267.8</v>
      </c>
      <c r="I38" s="1252">
        <v>262.10000000000002</v>
      </c>
      <c r="J38" s="1252">
        <v>261.39999999999998</v>
      </c>
      <c r="K38" s="1252">
        <v>264.5</v>
      </c>
      <c r="L38" s="1252">
        <v>266.60000000000002</v>
      </c>
      <c r="M38" s="1252">
        <v>268.10000000000002</v>
      </c>
      <c r="N38" s="1253">
        <v>267.89999999999998</v>
      </c>
    </row>
    <row r="39" spans="1:14">
      <c r="A39" s="1251">
        <v>2016</v>
      </c>
      <c r="B39" s="1252">
        <v>270.10000000000002</v>
      </c>
      <c r="C39" s="1252">
        <v>272.10000000000002</v>
      </c>
      <c r="D39" s="1252">
        <v>268.7</v>
      </c>
      <c r="E39" s="1252">
        <v>267.7</v>
      </c>
      <c r="F39" s="1252">
        <v>266.10000000000002</v>
      </c>
      <c r="G39" s="1252">
        <v>263.60000000000002</v>
      </c>
      <c r="H39" s="1252">
        <v>259.10000000000002</v>
      </c>
      <c r="I39" s="1252">
        <v>256.7</v>
      </c>
      <c r="J39" s="1252">
        <v>259.60000000000002</v>
      </c>
      <c r="K39" s="1252">
        <v>263.8</v>
      </c>
      <c r="L39" s="1252">
        <v>267.10000000000002</v>
      </c>
      <c r="M39" s="1252">
        <v>271.10000000000002</v>
      </c>
      <c r="N39" s="1253">
        <v>265.2</v>
      </c>
    </row>
    <row r="40" spans="1:14">
      <c r="A40" s="1251">
        <v>2017</v>
      </c>
      <c r="B40" s="1252">
        <v>272.88640213541373</v>
      </c>
      <c r="C40" s="1252">
        <v>276.25085307594861</v>
      </c>
      <c r="D40" s="1252">
        <v>274.85711246631678</v>
      </c>
      <c r="E40" s="1252">
        <v>274.82589285714283</v>
      </c>
      <c r="F40" s="1252">
        <v>275.79789937320038</v>
      </c>
      <c r="G40" s="1252">
        <v>275.68322171001125</v>
      </c>
      <c r="H40" s="1252">
        <v>271.12366069701773</v>
      </c>
      <c r="I40" s="1252">
        <v>265.89233861961111</v>
      </c>
      <c r="J40" s="1252">
        <v>268.51868601734992</v>
      </c>
      <c r="K40" s="1252">
        <v>269.27624185210152</v>
      </c>
      <c r="L40" s="1252">
        <v>272.87214014486779</v>
      </c>
      <c r="M40" s="1252">
        <v>275.60365369340764</v>
      </c>
      <c r="N40" s="1253">
        <v>272.59345923219968</v>
      </c>
    </row>
    <row r="41" spans="1:14">
      <c r="A41" s="1251">
        <v>2018</v>
      </c>
      <c r="B41" s="1252">
        <v>271.81169536218374</v>
      </c>
      <c r="C41" s="1252">
        <v>271.62933094384721</v>
      </c>
      <c r="D41" s="1252">
        <v>275.82298136645966</v>
      </c>
      <c r="E41" s="1252">
        <v>276.47664184157117</v>
      </c>
      <c r="F41" s="1252">
        <v>276.53879641485253</v>
      </c>
      <c r="G41" s="1252">
        <v>273.5957050315024</v>
      </c>
      <c r="H41" s="1252">
        <v>267.18371383829231</v>
      </c>
      <c r="I41" s="1252">
        <v>262.45748745224398</v>
      </c>
      <c r="J41" s="1252">
        <v>265.66096423017115</v>
      </c>
      <c r="K41" s="1252">
        <v>270.12991512212</v>
      </c>
      <c r="L41" s="1252">
        <v>273.99583766909478</v>
      </c>
      <c r="M41" s="1252">
        <v>277.44326025733028</v>
      </c>
      <c r="N41" s="1253">
        <v>271.5347702055667</v>
      </c>
    </row>
    <row r="42" spans="1:14">
      <c r="A42" s="1254">
        <v>2019</v>
      </c>
      <c r="B42" s="1255">
        <v>281.27826336739287</v>
      </c>
      <c r="C42" s="1255">
        <v>284.30536717690359</v>
      </c>
      <c r="D42" s="1255">
        <v>286.22046450702811</v>
      </c>
      <c r="E42" s="1255">
        <v>290.8767352564733</v>
      </c>
      <c r="F42" s="1255">
        <v>285.31500572737696</v>
      </c>
      <c r="G42" s="1255">
        <v>281.29946839929153</v>
      </c>
      <c r="H42" s="1255">
        <v>274.8623926185175</v>
      </c>
      <c r="I42" s="1255">
        <v>271.9152332887009</v>
      </c>
      <c r="J42" s="1255">
        <v>273.41321243523339</v>
      </c>
      <c r="K42" s="1255">
        <v>276.3</v>
      </c>
      <c r="L42" s="1255">
        <v>279.2</v>
      </c>
      <c r="M42" s="1255">
        <v>286.5</v>
      </c>
      <c r="N42" s="1256">
        <v>286.2</v>
      </c>
    </row>
    <row r="43" spans="1:14">
      <c r="A43" s="1254">
        <v>2020</v>
      </c>
      <c r="B43" s="1255">
        <v>286.2</v>
      </c>
      <c r="C43" s="1255">
        <v>288.2</v>
      </c>
      <c r="D43" s="1255">
        <v>287.13</v>
      </c>
      <c r="E43" s="1255">
        <v>286.24</v>
      </c>
      <c r="F43" s="1255">
        <v>285.8</v>
      </c>
      <c r="G43" s="1255">
        <v>286</v>
      </c>
      <c r="H43" s="1255">
        <v>280.5</v>
      </c>
      <c r="I43" s="1255">
        <v>277.2</v>
      </c>
      <c r="J43" s="1255">
        <v>277.2</v>
      </c>
      <c r="K43" s="1255">
        <v>277.7</v>
      </c>
      <c r="L43" s="1255">
        <v>281.60000000000002</v>
      </c>
      <c r="M43" s="1255">
        <v>284.8</v>
      </c>
      <c r="N43" s="1256">
        <v>282.8</v>
      </c>
    </row>
    <row r="44" spans="1:14">
      <c r="A44" s="1254">
        <v>2021</v>
      </c>
      <c r="B44" s="1255">
        <v>288.3</v>
      </c>
      <c r="C44" s="1255">
        <v>294.5</v>
      </c>
      <c r="D44" s="1255">
        <v>289.10000000000002</v>
      </c>
      <c r="E44" s="1255">
        <v>288.5</v>
      </c>
      <c r="F44" s="1255">
        <v>287.5</v>
      </c>
      <c r="G44" s="1255">
        <v>281.89999999999998</v>
      </c>
      <c r="H44" s="1255">
        <v>275.89999999999998</v>
      </c>
      <c r="I44" s="1255">
        <v>274.10000000000002</v>
      </c>
      <c r="J44" s="1255">
        <v>275.2</v>
      </c>
      <c r="K44" s="1255">
        <v>279.5</v>
      </c>
      <c r="L44" s="1255">
        <v>281.5</v>
      </c>
      <c r="M44" s="1255">
        <v>283</v>
      </c>
      <c r="N44" s="1256">
        <v>283</v>
      </c>
    </row>
    <row r="45" spans="1:14">
      <c r="A45" s="1254">
        <v>2022</v>
      </c>
      <c r="B45" s="1255">
        <v>285.2</v>
      </c>
      <c r="C45" s="1255">
        <v>286.8</v>
      </c>
      <c r="D45" s="1255">
        <v>286.5</v>
      </c>
      <c r="E45" s="1255">
        <v>288.10000000000002</v>
      </c>
      <c r="F45" s="1255">
        <v>285.7</v>
      </c>
      <c r="G45" s="1255">
        <v>281.39999999999998</v>
      </c>
      <c r="H45" s="1255">
        <v>278</v>
      </c>
      <c r="I45" s="1255">
        <v>274.3</v>
      </c>
      <c r="J45" s="1255">
        <v>275.60000000000002</v>
      </c>
      <c r="K45" s="1255">
        <v>279.60000000000002</v>
      </c>
      <c r="L45" s="1255">
        <v>281.3</v>
      </c>
      <c r="M45" s="1255">
        <v>283</v>
      </c>
      <c r="N45" s="1256">
        <v>281.89999999999998</v>
      </c>
    </row>
    <row r="46" spans="1:14" ht="15.75" thickBot="1">
      <c r="A46" s="1257">
        <v>2023</v>
      </c>
      <c r="B46" s="1258">
        <v>287</v>
      </c>
      <c r="C46" s="1258">
        <v>289.5</v>
      </c>
      <c r="D46" s="1258">
        <v>286.60000000000002</v>
      </c>
      <c r="E46" s="1258">
        <v>285.39999999999998</v>
      </c>
      <c r="F46" s="1258">
        <v>285.10000000000002</v>
      </c>
      <c r="G46" s="1258">
        <v>281.89999999999998</v>
      </c>
      <c r="H46" s="1258">
        <v>277.39999999999998</v>
      </c>
      <c r="I46" s="1258">
        <v>273.5</v>
      </c>
      <c r="J46" s="1258">
        <v>277.10000000000002</v>
      </c>
      <c r="K46" s="1258">
        <v>277.5</v>
      </c>
      <c r="L46" s="1258">
        <v>280.8</v>
      </c>
      <c r="M46" s="1258">
        <v>282.60000000000002</v>
      </c>
      <c r="N46" s="1259">
        <v>281.89999999999998</v>
      </c>
    </row>
    <row r="48" spans="1:14" ht="15.75" thickBot="1">
      <c r="G48" s="1260" t="s">
        <v>281</v>
      </c>
      <c r="N48" s="1261"/>
    </row>
    <row r="49" spans="1:14" ht="15.75" thickBot="1">
      <c r="A49" s="1239" t="s">
        <v>279</v>
      </c>
      <c r="B49" s="1240" t="s">
        <v>166</v>
      </c>
      <c r="C49" s="1240" t="s">
        <v>167</v>
      </c>
      <c r="D49" s="1240" t="s">
        <v>168</v>
      </c>
      <c r="E49" s="1240" t="s">
        <v>169</v>
      </c>
      <c r="F49" s="1240" t="s">
        <v>170</v>
      </c>
      <c r="G49" s="1240" t="s">
        <v>171</v>
      </c>
      <c r="H49" s="1240" t="s">
        <v>172</v>
      </c>
      <c r="I49" s="1240" t="s">
        <v>173</v>
      </c>
      <c r="J49" s="1240" t="s">
        <v>174</v>
      </c>
      <c r="K49" s="1240" t="s">
        <v>175</v>
      </c>
      <c r="L49" s="1240" t="s">
        <v>176</v>
      </c>
      <c r="M49" s="1240" t="s">
        <v>177</v>
      </c>
      <c r="N49" s="1240" t="s">
        <v>184</v>
      </c>
    </row>
    <row r="50" spans="1:14">
      <c r="A50" s="1241">
        <v>2004</v>
      </c>
      <c r="B50" s="1242">
        <v>240.7</v>
      </c>
      <c r="C50" s="1242">
        <v>241.7</v>
      </c>
      <c r="D50" s="1242">
        <v>243.7</v>
      </c>
      <c r="E50" s="1242">
        <v>237.7</v>
      </c>
      <c r="F50" s="1242">
        <v>240.8</v>
      </c>
      <c r="G50" s="1242">
        <v>241.5</v>
      </c>
      <c r="H50" s="1242">
        <v>243.3</v>
      </c>
      <c r="I50" s="1242">
        <v>237.1</v>
      </c>
      <c r="J50" s="1242">
        <v>241.6</v>
      </c>
      <c r="K50" s="1242">
        <v>238.8</v>
      </c>
      <c r="L50" s="1242">
        <v>245.7</v>
      </c>
      <c r="M50" s="1242">
        <v>249.9</v>
      </c>
      <c r="N50" s="1243">
        <v>242.4</v>
      </c>
    </row>
    <row r="51" spans="1:14">
      <c r="A51" s="1244">
        <v>2005</v>
      </c>
      <c r="B51" s="1245">
        <v>253.1</v>
      </c>
      <c r="C51" s="1245">
        <v>256.89999999999998</v>
      </c>
      <c r="D51" s="1245">
        <v>255</v>
      </c>
      <c r="E51" s="1245">
        <v>253.3</v>
      </c>
      <c r="F51" s="1245">
        <v>253</v>
      </c>
      <c r="G51" s="1245">
        <v>252.2</v>
      </c>
      <c r="H51" s="1245">
        <v>251.1</v>
      </c>
      <c r="I51" s="1245">
        <v>247.9</v>
      </c>
      <c r="J51" s="1245">
        <v>246.7</v>
      </c>
      <c r="K51" s="1245">
        <v>249.2</v>
      </c>
      <c r="L51" s="1245">
        <v>250.4</v>
      </c>
      <c r="M51" s="1245">
        <v>256.2</v>
      </c>
      <c r="N51" s="1246">
        <v>251.9</v>
      </c>
    </row>
    <row r="52" spans="1:14">
      <c r="A52" s="1244">
        <v>2006</v>
      </c>
      <c r="B52" s="1245">
        <v>257.8</v>
      </c>
      <c r="C52" s="1245">
        <v>258.60000000000002</v>
      </c>
      <c r="D52" s="1245">
        <v>259.39999999999998</v>
      </c>
      <c r="E52" s="1245">
        <v>256.39999999999998</v>
      </c>
      <c r="F52" s="1245">
        <v>257.60000000000002</v>
      </c>
      <c r="G52" s="1245">
        <v>256.10000000000002</v>
      </c>
      <c r="H52" s="1245">
        <v>250.4</v>
      </c>
      <c r="I52" s="1245">
        <v>248.4</v>
      </c>
      <c r="J52" s="1245">
        <v>249.2</v>
      </c>
      <c r="K52" s="1245">
        <v>246.2</v>
      </c>
      <c r="L52" s="1245">
        <v>246.3</v>
      </c>
      <c r="M52" s="1245">
        <v>251</v>
      </c>
      <c r="N52" s="1246">
        <v>253.1</v>
      </c>
    </row>
    <row r="53" spans="1:14">
      <c r="A53" s="1244">
        <v>2007</v>
      </c>
      <c r="B53" s="1245">
        <v>257</v>
      </c>
      <c r="C53" s="1245">
        <v>258.60000000000002</v>
      </c>
      <c r="D53" s="1245">
        <v>258.5</v>
      </c>
      <c r="E53" s="1245">
        <v>260.5</v>
      </c>
      <c r="F53" s="1245">
        <v>258.8</v>
      </c>
      <c r="G53" s="1245">
        <v>257.5</v>
      </c>
      <c r="H53" s="1245">
        <v>254.5</v>
      </c>
      <c r="I53" s="1245">
        <v>250.9</v>
      </c>
      <c r="J53" s="1245">
        <v>249.3</v>
      </c>
      <c r="K53" s="1245">
        <v>246.9</v>
      </c>
      <c r="L53" s="1245">
        <v>251.1</v>
      </c>
      <c r="M53" s="1245">
        <v>253</v>
      </c>
      <c r="N53" s="1246">
        <v>254.3</v>
      </c>
    </row>
    <row r="54" spans="1:14">
      <c r="A54" s="1244">
        <v>2008</v>
      </c>
      <c r="B54" s="1245">
        <v>260</v>
      </c>
      <c r="C54" s="1245">
        <v>259.7</v>
      </c>
      <c r="D54" s="1245">
        <v>256.5</v>
      </c>
      <c r="E54" s="1245">
        <v>253.2</v>
      </c>
      <c r="F54" s="1245">
        <v>257.89999999999998</v>
      </c>
      <c r="G54" s="1245">
        <v>255.5</v>
      </c>
      <c r="H54" s="1245">
        <v>249</v>
      </c>
      <c r="I54" s="1245">
        <v>247.1</v>
      </c>
      <c r="J54" s="1245">
        <v>246.8</v>
      </c>
      <c r="K54" s="1245">
        <v>243.8</v>
      </c>
      <c r="L54" s="1245">
        <v>247.6</v>
      </c>
      <c r="M54" s="1245">
        <v>252.5</v>
      </c>
      <c r="N54" s="1246">
        <v>252.2</v>
      </c>
    </row>
    <row r="55" spans="1:14">
      <c r="A55" s="1244">
        <v>2009</v>
      </c>
      <c r="B55" s="1245">
        <v>254.8</v>
      </c>
      <c r="C55" s="1245">
        <v>256.39999999999998</v>
      </c>
      <c r="D55" s="1245">
        <v>258.2</v>
      </c>
      <c r="E55" s="1245">
        <v>257.39999999999998</v>
      </c>
      <c r="F55" s="1245">
        <v>257.39999999999998</v>
      </c>
      <c r="G55" s="1245">
        <v>255.2</v>
      </c>
      <c r="H55" s="1245">
        <v>253.6</v>
      </c>
      <c r="I55" s="1245">
        <v>250.6</v>
      </c>
      <c r="J55" s="1245">
        <v>251.8</v>
      </c>
      <c r="K55" s="1245">
        <v>252.9</v>
      </c>
      <c r="L55" s="1245">
        <v>255.6</v>
      </c>
      <c r="M55" s="1245">
        <v>260.8</v>
      </c>
      <c r="N55" s="1246">
        <v>255.4</v>
      </c>
    </row>
    <row r="56" spans="1:14">
      <c r="A56" s="1244">
        <v>2010</v>
      </c>
      <c r="B56" s="1245">
        <v>261.8</v>
      </c>
      <c r="C56" s="1245">
        <v>267.39999999999998</v>
      </c>
      <c r="D56" s="1245">
        <v>265.7</v>
      </c>
      <c r="E56" s="1245">
        <v>267.89999999999998</v>
      </c>
      <c r="F56" s="1245">
        <v>268.8</v>
      </c>
      <c r="G56" s="1245">
        <v>266.89999999999998</v>
      </c>
      <c r="H56" s="1245">
        <v>264.39999999999998</v>
      </c>
      <c r="I56" s="1245">
        <v>259.89999999999998</v>
      </c>
      <c r="J56" s="1245">
        <v>258.10000000000002</v>
      </c>
      <c r="K56" s="1245">
        <v>254.5</v>
      </c>
      <c r="L56" s="1245">
        <v>258.10000000000002</v>
      </c>
      <c r="M56" s="1245">
        <v>262.5</v>
      </c>
      <c r="N56" s="1246">
        <v>262.8</v>
      </c>
    </row>
    <row r="57" spans="1:14">
      <c r="A57" s="1244">
        <v>2011</v>
      </c>
      <c r="B57" s="1245">
        <v>262.7</v>
      </c>
      <c r="C57" s="1245">
        <v>262.60000000000002</v>
      </c>
      <c r="D57" s="1245">
        <v>262.2</v>
      </c>
      <c r="E57" s="1245">
        <v>261.5</v>
      </c>
      <c r="F57" s="1245">
        <v>261.2</v>
      </c>
      <c r="G57" s="1245">
        <v>258</v>
      </c>
      <c r="H57" s="1245">
        <v>256.2</v>
      </c>
      <c r="I57" s="1245">
        <v>251.1</v>
      </c>
      <c r="J57" s="1245">
        <v>250.5</v>
      </c>
      <c r="K57" s="1245">
        <v>251.1</v>
      </c>
      <c r="L57" s="1245">
        <v>253.3</v>
      </c>
      <c r="M57" s="1245">
        <v>259.5</v>
      </c>
      <c r="N57" s="1246">
        <v>257.2</v>
      </c>
    </row>
    <row r="58" spans="1:14">
      <c r="A58" s="1244">
        <v>2012</v>
      </c>
      <c r="B58" s="1245">
        <v>263.39999999999998</v>
      </c>
      <c r="C58" s="1245">
        <v>263.8</v>
      </c>
      <c r="D58" s="1245">
        <v>264</v>
      </c>
      <c r="E58" s="1245">
        <v>262.5</v>
      </c>
      <c r="F58" s="1245">
        <v>265.3</v>
      </c>
      <c r="G58" s="1245">
        <v>262.2</v>
      </c>
      <c r="H58" s="1245">
        <v>260.3</v>
      </c>
      <c r="I58" s="1245">
        <v>256</v>
      </c>
      <c r="J58" s="1245">
        <v>256.2</v>
      </c>
      <c r="K58" s="1245">
        <v>257.60000000000002</v>
      </c>
      <c r="L58" s="1245">
        <v>260.7</v>
      </c>
      <c r="M58" s="1245">
        <v>263.5</v>
      </c>
      <c r="N58" s="1246">
        <v>261.3</v>
      </c>
    </row>
    <row r="59" spans="1:14">
      <c r="A59" s="1244">
        <v>2013</v>
      </c>
      <c r="B59" s="1245">
        <v>263.7</v>
      </c>
      <c r="C59" s="1245">
        <v>268.2</v>
      </c>
      <c r="D59" s="1245">
        <v>266.3</v>
      </c>
      <c r="E59" s="1245">
        <v>267.2</v>
      </c>
      <c r="F59" s="1245">
        <v>267</v>
      </c>
      <c r="G59" s="1245">
        <v>269.39999999999998</v>
      </c>
      <c r="H59" s="1245">
        <v>265.3</v>
      </c>
      <c r="I59" s="1245">
        <v>261.7</v>
      </c>
      <c r="J59" s="1245">
        <v>261.2</v>
      </c>
      <c r="K59" s="1245">
        <v>259.89999999999998</v>
      </c>
      <c r="L59" s="1245">
        <v>263.3</v>
      </c>
      <c r="M59" s="1245">
        <v>265.8</v>
      </c>
      <c r="N59" s="1246">
        <v>264.8</v>
      </c>
    </row>
    <row r="60" spans="1:14">
      <c r="A60" s="1248">
        <v>2014</v>
      </c>
      <c r="B60" s="1245">
        <v>267.7</v>
      </c>
      <c r="C60" s="1245">
        <v>270.8</v>
      </c>
      <c r="D60" s="1245">
        <v>267.3</v>
      </c>
      <c r="E60" s="1245">
        <v>267.2</v>
      </c>
      <c r="F60" s="1245">
        <v>267.7</v>
      </c>
      <c r="G60" s="1245">
        <v>267.39999999999998</v>
      </c>
      <c r="H60" s="1245">
        <v>264.89999999999998</v>
      </c>
      <c r="I60" s="1245">
        <v>263.3</v>
      </c>
      <c r="J60" s="1245">
        <v>260.39999999999998</v>
      </c>
      <c r="K60" s="1245">
        <v>262</v>
      </c>
      <c r="L60" s="1245">
        <v>263.3</v>
      </c>
      <c r="M60" s="1245">
        <v>267.89999999999998</v>
      </c>
      <c r="N60" s="1246">
        <v>265.7</v>
      </c>
    </row>
    <row r="61" spans="1:14">
      <c r="A61" s="1251">
        <v>2015</v>
      </c>
      <c r="B61" s="1262">
        <v>270.89999999999998</v>
      </c>
      <c r="C61" s="1262">
        <v>271.7</v>
      </c>
      <c r="D61" s="1262">
        <v>270.89999999999998</v>
      </c>
      <c r="E61" s="1262">
        <v>272.5</v>
      </c>
      <c r="F61" s="1262">
        <v>274.8</v>
      </c>
      <c r="G61" s="1262">
        <v>275.7</v>
      </c>
      <c r="H61" s="1262">
        <v>272.39999999999998</v>
      </c>
      <c r="I61" s="1262">
        <v>268.60000000000002</v>
      </c>
      <c r="J61" s="1262">
        <v>266.3</v>
      </c>
      <c r="K61" s="1262">
        <v>266.10000000000002</v>
      </c>
      <c r="L61" s="1262">
        <v>268.7</v>
      </c>
      <c r="M61" s="1262">
        <v>270.39999999999998</v>
      </c>
      <c r="N61" s="1263">
        <v>270.5</v>
      </c>
    </row>
    <row r="62" spans="1:14">
      <c r="A62" s="1251">
        <v>2016</v>
      </c>
      <c r="B62" s="1262">
        <v>271.7</v>
      </c>
      <c r="C62" s="1262">
        <v>271.89999999999998</v>
      </c>
      <c r="D62" s="1262">
        <v>270.2</v>
      </c>
      <c r="E62" s="1262">
        <v>272.2</v>
      </c>
      <c r="F62" s="1262">
        <v>275.5</v>
      </c>
      <c r="G62" s="1262">
        <v>274.2</v>
      </c>
      <c r="H62" s="1262">
        <v>270.5</v>
      </c>
      <c r="I62" s="1262">
        <v>268.7</v>
      </c>
      <c r="J62" s="1262">
        <v>268</v>
      </c>
      <c r="K62" s="1262">
        <v>270</v>
      </c>
      <c r="L62" s="1262">
        <v>273.2</v>
      </c>
      <c r="M62" s="1262">
        <v>276.5</v>
      </c>
      <c r="N62" s="1263">
        <v>271.8</v>
      </c>
    </row>
    <row r="63" spans="1:14">
      <c r="A63" s="1251">
        <v>2017</v>
      </c>
      <c r="B63" s="1262">
        <v>276.69926282533487</v>
      </c>
      <c r="C63" s="1262">
        <v>276.47892871209154</v>
      </c>
      <c r="D63" s="1262">
        <v>278.22339935513622</v>
      </c>
      <c r="E63" s="1262">
        <v>279.34229084700496</v>
      </c>
      <c r="F63" s="1262">
        <v>281.69560720701139</v>
      </c>
      <c r="G63" s="1262">
        <v>282.87137778735314</v>
      </c>
      <c r="H63" s="1262">
        <v>277.47576558713354</v>
      </c>
      <c r="I63" s="1262">
        <v>274.10388337620998</v>
      </c>
      <c r="J63" s="1262">
        <v>273.58284883720944</v>
      </c>
      <c r="K63" s="1262">
        <v>274.03936753791561</v>
      </c>
      <c r="L63" s="1262">
        <v>275.29776603686923</v>
      </c>
      <c r="M63" s="1262">
        <v>280.80114332380572</v>
      </c>
      <c r="N63" s="1253">
        <v>277.62487398742144</v>
      </c>
    </row>
    <row r="64" spans="1:14">
      <c r="A64" s="1251">
        <v>2018</v>
      </c>
      <c r="B64" s="1252">
        <v>279.54637865311327</v>
      </c>
      <c r="C64" s="1252">
        <v>282.17688062735988</v>
      </c>
      <c r="D64" s="1252">
        <v>283.66516998075673</v>
      </c>
      <c r="E64" s="1252">
        <v>284.39577732607717</v>
      </c>
      <c r="F64" s="1252">
        <v>286.91837000390598</v>
      </c>
      <c r="G64" s="1252">
        <v>286.16812790097981</v>
      </c>
      <c r="H64" s="1252">
        <v>281.7233466698047</v>
      </c>
      <c r="I64" s="1252">
        <v>279.00896414342645</v>
      </c>
      <c r="J64" s="1252">
        <v>276.36222177119254</v>
      </c>
      <c r="K64" s="1252">
        <v>278.71065267650755</v>
      </c>
      <c r="L64" s="1252">
        <v>284.00026838432649</v>
      </c>
      <c r="M64" s="1252">
        <v>284.93782985955824</v>
      </c>
      <c r="N64" s="1253">
        <v>282.28926615670917</v>
      </c>
    </row>
    <row r="65" spans="1:14">
      <c r="A65" s="1254">
        <v>2019</v>
      </c>
      <c r="B65" s="1255">
        <v>287.03444832750858</v>
      </c>
      <c r="C65" s="1255">
        <v>289.1459538749898</v>
      </c>
      <c r="D65" s="1255">
        <v>288.5072199817875</v>
      </c>
      <c r="E65" s="1255">
        <v>290.10412746204969</v>
      </c>
      <c r="F65" s="1255">
        <v>292.71949231485786</v>
      </c>
      <c r="G65" s="1255">
        <v>289.1722528130237</v>
      </c>
      <c r="H65" s="1255">
        <v>284.60732456803191</v>
      </c>
      <c r="I65" s="1255">
        <v>281.83476394849748</v>
      </c>
      <c r="J65" s="1255">
        <v>281.74347936186393</v>
      </c>
      <c r="K65" s="1255">
        <v>280</v>
      </c>
      <c r="L65" s="1255">
        <v>283.39999999999998</v>
      </c>
      <c r="M65" s="1255">
        <v>281.7</v>
      </c>
      <c r="N65" s="1256">
        <v>280.2</v>
      </c>
    </row>
    <row r="66" spans="1:14">
      <c r="A66" s="1254">
        <v>2020</v>
      </c>
      <c r="B66" s="1255">
        <v>288.10000000000002</v>
      </c>
      <c r="C66" s="1255">
        <v>289.7</v>
      </c>
      <c r="D66" s="1255">
        <v>291.47000000000003</v>
      </c>
      <c r="E66" s="1255">
        <v>290.86</v>
      </c>
      <c r="F66" s="1255">
        <v>294.3</v>
      </c>
      <c r="G66" s="1255">
        <v>295</v>
      </c>
      <c r="H66" s="1255">
        <v>291.7</v>
      </c>
      <c r="I66" s="1255">
        <v>288</v>
      </c>
      <c r="J66" s="1255">
        <v>285</v>
      </c>
      <c r="K66" s="1255">
        <v>289.7</v>
      </c>
      <c r="L66" s="1255">
        <v>286</v>
      </c>
      <c r="M66" s="1255">
        <v>288.2</v>
      </c>
      <c r="N66" s="1256">
        <v>289.89999999999998</v>
      </c>
    </row>
    <row r="67" spans="1:14">
      <c r="A67" s="1251">
        <v>2021</v>
      </c>
      <c r="B67" s="1262">
        <v>291.3</v>
      </c>
      <c r="C67" s="1262">
        <v>293.10000000000002</v>
      </c>
      <c r="D67" s="1262">
        <v>291.60000000000002</v>
      </c>
      <c r="E67" s="1262">
        <v>294.10000000000002</v>
      </c>
      <c r="F67" s="1262">
        <v>295.60000000000002</v>
      </c>
      <c r="G67" s="1262">
        <v>294.60000000000002</v>
      </c>
      <c r="H67" s="1262">
        <v>290.5</v>
      </c>
      <c r="I67" s="1262">
        <v>288.2</v>
      </c>
      <c r="J67" s="1262">
        <v>286.10000000000002</v>
      </c>
      <c r="K67" s="1262">
        <v>286</v>
      </c>
      <c r="L67" s="1262">
        <v>287.7</v>
      </c>
      <c r="M67" s="1262">
        <v>289.5</v>
      </c>
      <c r="N67" s="1263">
        <v>290.60000000000002</v>
      </c>
    </row>
    <row r="68" spans="1:14">
      <c r="A68" s="1254">
        <v>2022</v>
      </c>
      <c r="B68" s="1255">
        <v>292.2</v>
      </c>
      <c r="C68" s="1255">
        <v>293.10000000000002</v>
      </c>
      <c r="D68" s="1255">
        <v>290.8</v>
      </c>
      <c r="E68" s="1255">
        <v>293.3</v>
      </c>
      <c r="F68" s="1255">
        <v>295.8</v>
      </c>
      <c r="G68" s="1255">
        <v>295.2</v>
      </c>
      <c r="H68" s="1255">
        <v>290.10000000000002</v>
      </c>
      <c r="I68" s="1255">
        <v>287.8</v>
      </c>
      <c r="J68" s="1255">
        <v>288.10000000000002</v>
      </c>
      <c r="K68" s="1255">
        <v>288.5</v>
      </c>
      <c r="L68" s="1255">
        <v>292.5</v>
      </c>
      <c r="M68" s="1255">
        <v>291.5</v>
      </c>
      <c r="N68" s="1256">
        <v>291.7</v>
      </c>
    </row>
    <row r="69" spans="1:14" ht="15.75" thickBot="1">
      <c r="A69" s="1257">
        <v>2023</v>
      </c>
      <c r="B69" s="1258">
        <v>292.2</v>
      </c>
      <c r="C69" s="1258">
        <v>296.10000000000002</v>
      </c>
      <c r="D69" s="1258">
        <v>294.5</v>
      </c>
      <c r="E69" s="1258">
        <v>293.3</v>
      </c>
      <c r="F69" s="1258">
        <v>295.7</v>
      </c>
      <c r="G69" s="1258">
        <v>292.39999999999998</v>
      </c>
      <c r="H69" s="1258">
        <v>289.8</v>
      </c>
      <c r="I69" s="1258">
        <v>288.39999999999998</v>
      </c>
      <c r="J69" s="1258">
        <v>289.39999999999998</v>
      </c>
      <c r="K69" s="1258">
        <v>289.3</v>
      </c>
      <c r="L69" s="1258">
        <v>289.39999999999998</v>
      </c>
      <c r="M69" s="1258">
        <v>290.5</v>
      </c>
      <c r="N69" s="1259">
        <v>292.10000000000002</v>
      </c>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1" zoomScale="75" workbookViewId="0">
      <selection activeCell="AD213" sqref="AD213"/>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41" t="s">
        <v>509</v>
      </c>
      <c r="B1" s="1841"/>
      <c r="C1" s="1841"/>
      <c r="D1" s="1841"/>
      <c r="E1" s="1841"/>
      <c r="F1" s="1841"/>
      <c r="G1" s="1841"/>
      <c r="H1" s="1841"/>
      <c r="I1" s="1841"/>
      <c r="J1" s="1841"/>
      <c r="K1" s="1841"/>
      <c r="L1" s="1841"/>
      <c r="M1" s="1841"/>
    </row>
    <row r="2" spans="1:29" ht="12.75" hidden="1" customHeight="1">
      <c r="A2" s="1841"/>
      <c r="B2" s="1841"/>
      <c r="C2" s="1841"/>
      <c r="D2" s="1841"/>
      <c r="E2" s="1841"/>
      <c r="F2" s="1841"/>
      <c r="G2" s="1841"/>
      <c r="H2" s="1841"/>
      <c r="I2" s="1841"/>
      <c r="J2" s="1841"/>
      <c r="K2" s="1841"/>
      <c r="L2" s="1841"/>
      <c r="M2" s="1841"/>
    </row>
    <row r="3" spans="1:29" ht="12.75" hidden="1" customHeight="1">
      <c r="A3" s="1841"/>
      <c r="B3" s="1841"/>
      <c r="C3" s="1841"/>
      <c r="D3" s="1841"/>
      <c r="E3" s="1841"/>
      <c r="F3" s="1841"/>
      <c r="G3" s="1841"/>
      <c r="H3" s="1841"/>
      <c r="I3" s="1841"/>
      <c r="J3" s="1841"/>
      <c r="K3" s="1841"/>
      <c r="L3" s="1841"/>
      <c r="M3" s="1841"/>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40" t="s">
        <v>163</v>
      </c>
      <c r="R6" s="1840"/>
      <c r="S6" s="1840"/>
      <c r="T6" s="642"/>
      <c r="U6" s="7">
        <v>2003</v>
      </c>
      <c r="V6" s="1840" t="s">
        <v>164</v>
      </c>
      <c r="W6" s="1842"/>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40" t="s">
        <v>163</v>
      </c>
      <c r="Q15" s="1840"/>
      <c r="R15" s="1840"/>
      <c r="S15" s="1840"/>
      <c r="T15" s="8"/>
      <c r="U15" s="7">
        <v>2004</v>
      </c>
      <c r="V15" s="1840" t="s">
        <v>164</v>
      </c>
      <c r="W15" s="184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40" t="s">
        <v>163</v>
      </c>
      <c r="Q24" s="1840"/>
      <c r="R24" s="1840"/>
      <c r="S24" s="1840"/>
      <c r="T24" s="8"/>
      <c r="U24" s="7">
        <v>2005</v>
      </c>
      <c r="V24" s="1840" t="s">
        <v>164</v>
      </c>
      <c r="W24" s="184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40" t="s">
        <v>163</v>
      </c>
      <c r="Q33" s="1840"/>
      <c r="R33" s="1840"/>
      <c r="S33" s="1840"/>
      <c r="T33" s="8"/>
      <c r="U33" s="7">
        <v>2006</v>
      </c>
      <c r="V33" s="1840" t="s">
        <v>164</v>
      </c>
      <c r="W33" s="184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40" t="s">
        <v>163</v>
      </c>
      <c r="Q42" s="1840"/>
      <c r="R42" s="1840"/>
      <c r="S42" s="1840"/>
      <c r="T42" s="8"/>
      <c r="U42" s="7">
        <v>2007</v>
      </c>
      <c r="V42" s="1840" t="s">
        <v>164</v>
      </c>
      <c r="W42" s="184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40" t="s">
        <v>163</v>
      </c>
      <c r="Q51" s="1840"/>
      <c r="R51" s="1840"/>
      <c r="S51" s="1840"/>
      <c r="T51" s="8"/>
      <c r="U51" s="7">
        <v>2008</v>
      </c>
      <c r="V51" s="1840" t="s">
        <v>164</v>
      </c>
      <c r="W51" s="184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40" t="s">
        <v>163</v>
      </c>
      <c r="Q60" s="1840"/>
      <c r="R60" s="1840"/>
      <c r="S60" s="1840"/>
      <c r="T60" s="8"/>
      <c r="U60" s="7">
        <v>2009</v>
      </c>
      <c r="V60" s="1840" t="s">
        <v>164</v>
      </c>
      <c r="W60" s="184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40" t="s">
        <v>163</v>
      </c>
      <c r="Q69" s="1840"/>
      <c r="R69" s="1840"/>
      <c r="S69" s="1840"/>
      <c r="T69" s="8"/>
      <c r="U69" s="7">
        <v>2010</v>
      </c>
      <c r="V69" s="1840" t="s">
        <v>164</v>
      </c>
      <c r="W69" s="184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40" t="s">
        <v>163</v>
      </c>
      <c r="Q78" s="1840"/>
      <c r="R78" s="1840"/>
      <c r="S78" s="1840"/>
      <c r="T78" s="8"/>
      <c r="U78" s="7">
        <v>2011</v>
      </c>
      <c r="V78" s="1840" t="s">
        <v>164</v>
      </c>
      <c r="W78" s="184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40" t="s">
        <v>163</v>
      </c>
      <c r="Q87" s="1840"/>
      <c r="R87" s="1840"/>
      <c r="S87" s="1840"/>
      <c r="T87" s="8"/>
      <c r="U87" s="7">
        <v>2012</v>
      </c>
      <c r="V87" s="1840" t="s">
        <v>164</v>
      </c>
      <c r="W87" s="184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40" t="s">
        <v>163</v>
      </c>
      <c r="Q96" s="1840"/>
      <c r="R96" s="1840"/>
      <c r="S96" s="1840"/>
      <c r="T96" s="8"/>
      <c r="U96" s="7">
        <v>2013</v>
      </c>
      <c r="V96" s="1840" t="s">
        <v>164</v>
      </c>
      <c r="W96" s="184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40" t="s">
        <v>163</v>
      </c>
      <c r="Q105" s="1840"/>
      <c r="R105" s="1840"/>
      <c r="S105" s="1840"/>
      <c r="T105" s="8"/>
      <c r="U105" s="7">
        <v>2014</v>
      </c>
      <c r="V105" s="1840" t="s">
        <v>164</v>
      </c>
      <c r="W105" s="184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40" t="s">
        <v>163</v>
      </c>
      <c r="Q115" s="1840"/>
      <c r="R115" s="1840"/>
      <c r="S115" s="1840"/>
      <c r="T115" s="8"/>
      <c r="U115" s="7">
        <v>2015</v>
      </c>
      <c r="V115" s="1840" t="s">
        <v>164</v>
      </c>
      <c r="W115" s="184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40" t="s">
        <v>163</v>
      </c>
      <c r="Q125" s="1840"/>
      <c r="R125" s="1840"/>
      <c r="S125" s="1840"/>
      <c r="T125" s="8"/>
      <c r="U125" s="7">
        <v>2016</v>
      </c>
      <c r="V125" s="1840" t="s">
        <v>164</v>
      </c>
      <c r="W125" s="184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40" t="s">
        <v>163</v>
      </c>
      <c r="Q135" s="1840"/>
      <c r="R135" s="1840"/>
      <c r="S135" s="1840"/>
      <c r="T135" s="8"/>
      <c r="U135" s="7">
        <v>2017</v>
      </c>
      <c r="V135" s="1840" t="s">
        <v>164</v>
      </c>
      <c r="W135" s="184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40" t="s">
        <v>163</v>
      </c>
      <c r="Q145" s="1840"/>
      <c r="R145" s="1840"/>
      <c r="S145" s="1840"/>
      <c r="T145" s="8"/>
      <c r="U145" s="7">
        <v>2018</v>
      </c>
      <c r="V145" s="1840" t="s">
        <v>164</v>
      </c>
      <c r="W145" s="1840"/>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40" t="s">
        <v>163</v>
      </c>
      <c r="Q155" s="1840"/>
      <c r="R155" s="1840"/>
      <c r="S155" s="1840"/>
      <c r="T155" s="8"/>
      <c r="U155" s="7">
        <v>2019</v>
      </c>
      <c r="V155" s="1840" t="s">
        <v>164</v>
      </c>
      <c r="W155" s="184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40" t="s">
        <v>163</v>
      </c>
      <c r="Q165" s="1840"/>
      <c r="R165" s="1840"/>
      <c r="S165" s="1840"/>
      <c r="T165" s="8"/>
      <c r="U165" s="7">
        <v>2020</v>
      </c>
      <c r="V165" s="1840" t="s">
        <v>164</v>
      </c>
      <c r="W165" s="1840"/>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40" t="s">
        <v>163</v>
      </c>
      <c r="Q175" s="1840"/>
      <c r="R175" s="1840"/>
      <c r="S175" s="1840"/>
      <c r="T175" s="8"/>
      <c r="U175" s="7">
        <v>2021</v>
      </c>
      <c r="V175" s="1840" t="s">
        <v>164</v>
      </c>
      <c r="W175" s="184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40" t="s">
        <v>163</v>
      </c>
      <c r="Q185" s="1840"/>
      <c r="R185" s="1840"/>
      <c r="S185" s="1840"/>
      <c r="T185" s="8"/>
      <c r="U185" s="7">
        <v>2022</v>
      </c>
      <c r="V185" s="1840" t="s">
        <v>164</v>
      </c>
      <c r="W185" s="184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40" t="s">
        <v>163</v>
      </c>
      <c r="Q195" s="1840"/>
      <c r="R195" s="1840"/>
      <c r="S195" s="1840"/>
      <c r="T195" s="8"/>
      <c r="U195" s="7">
        <v>2023</v>
      </c>
      <c r="V195" s="1840" t="s">
        <v>164</v>
      </c>
      <c r="W195" s="1840"/>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v>19148.954848627371</v>
      </c>
      <c r="M197" s="54">
        <v>18893.625655274001</v>
      </c>
      <c r="N197" s="41"/>
      <c r="O197" s="26" t="s">
        <v>185</v>
      </c>
      <c r="P197" s="83">
        <v>21228.68922523018</v>
      </c>
      <c r="Q197" s="53">
        <v>20788.98704051186</v>
      </c>
      <c r="R197" s="53">
        <v>19324.719790393112</v>
      </c>
      <c r="S197" s="54"/>
      <c r="T197" s="8"/>
      <c r="U197" s="26" t="s">
        <v>185</v>
      </c>
      <c r="V197" s="83">
        <v>21023.647518125708</v>
      </c>
      <c r="W197" s="54">
        <v>19225.856363798208</v>
      </c>
      <c r="X197" s="8"/>
      <c r="Y197" s="26" t="s">
        <v>185</v>
      </c>
      <c r="Z197" s="640">
        <v>20193.550678840515</v>
      </c>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v>17536.260823665889</v>
      </c>
      <c r="M198" s="59">
        <v>19175.371596701651</v>
      </c>
      <c r="N198" s="41"/>
      <c r="O198" s="20" t="s">
        <v>190</v>
      </c>
      <c r="P198" s="126">
        <v>21226.835972667093</v>
      </c>
      <c r="Q198" s="76">
        <v>20519.043335832092</v>
      </c>
      <c r="R198" s="76">
        <v>18779.20244005429</v>
      </c>
      <c r="S198" s="32"/>
      <c r="T198" s="8"/>
      <c r="U198" s="20" t="s">
        <v>190</v>
      </c>
      <c r="V198" s="106">
        <v>20969.947011290998</v>
      </c>
      <c r="W198" s="32">
        <v>18742.598779021562</v>
      </c>
      <c r="X198" s="8"/>
      <c r="Y198" s="20" t="s">
        <v>190</v>
      </c>
      <c r="Z198" s="107">
        <v>20003.798174484822</v>
      </c>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v>20702.873068001474</v>
      </c>
      <c r="M199" s="33">
        <v>20637.766927362009</v>
      </c>
      <c r="N199" s="41"/>
      <c r="O199" s="20" t="s">
        <v>186</v>
      </c>
      <c r="P199" s="109">
        <v>22349.197363622359</v>
      </c>
      <c r="Q199" s="64">
        <v>21627.080665064092</v>
      </c>
      <c r="R199" s="64">
        <v>20345.751346445715</v>
      </c>
      <c r="S199" s="33"/>
      <c r="T199" s="8"/>
      <c r="U199" s="20" t="s">
        <v>186</v>
      </c>
      <c r="V199" s="63">
        <v>22006.982329310424</v>
      </c>
      <c r="W199" s="33">
        <v>20790.920914234019</v>
      </c>
      <c r="X199" s="8"/>
      <c r="Y199" s="20" t="s">
        <v>186</v>
      </c>
      <c r="Z199" s="110">
        <v>21349.602116661896</v>
      </c>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v>20421.443342916962</v>
      </c>
      <c r="M200" s="33">
        <v>20277.945407199724</v>
      </c>
      <c r="N200" s="41"/>
      <c r="O200" s="20" t="s">
        <v>187</v>
      </c>
      <c r="P200" s="109">
        <v>22091.133838172038</v>
      </c>
      <c r="Q200" s="64">
        <v>21472.14550131818</v>
      </c>
      <c r="R200" s="64">
        <v>19974.322397757311</v>
      </c>
      <c r="S200" s="33"/>
      <c r="T200" s="8"/>
      <c r="U200" s="20" t="s">
        <v>187</v>
      </c>
      <c r="V200" s="63">
        <v>21830.342687964054</v>
      </c>
      <c r="W200" s="33">
        <v>20473.441086257179</v>
      </c>
      <c r="X200" s="8"/>
      <c r="Y200" s="20" t="s">
        <v>187</v>
      </c>
      <c r="Z200" s="110">
        <v>21109.986302408659</v>
      </c>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v>20634.988807479487</v>
      </c>
      <c r="M201" s="33">
        <v>20955.00997536513</v>
      </c>
      <c r="N201" s="41"/>
      <c r="O201" s="20" t="s">
        <v>188</v>
      </c>
      <c r="P201" s="109">
        <v>22757.992435517499</v>
      </c>
      <c r="Q201" s="64">
        <v>21461.366180398083</v>
      </c>
      <c r="R201" s="64">
        <v>20418.424438405797</v>
      </c>
      <c r="S201" s="33"/>
      <c r="T201" s="8"/>
      <c r="U201" s="20" t="s">
        <v>188</v>
      </c>
      <c r="V201" s="109">
        <v>22023.434969549922</v>
      </c>
      <c r="W201" s="33">
        <v>20714.982483861051</v>
      </c>
      <c r="X201" s="8"/>
      <c r="Y201" s="20" t="s">
        <v>188</v>
      </c>
      <c r="Z201" s="110">
        <v>21232.582289816801</v>
      </c>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v>16320.178212378014</v>
      </c>
      <c r="M202" s="33">
        <v>15857.171109571907</v>
      </c>
      <c r="N202" s="41"/>
      <c r="O202" s="20" t="s">
        <v>71</v>
      </c>
      <c r="P202" s="109">
        <v>18528.819143447457</v>
      </c>
      <c r="Q202" s="64">
        <v>18290.631791646163</v>
      </c>
      <c r="R202" s="64">
        <v>17005.386006901517</v>
      </c>
      <c r="S202" s="33"/>
      <c r="T202" s="8"/>
      <c r="U202" s="20" t="s">
        <v>71</v>
      </c>
      <c r="V202" s="63">
        <v>18420.549397150487</v>
      </c>
      <c r="W202" s="33">
        <v>16446.233144602698</v>
      </c>
      <c r="X202" s="8"/>
      <c r="Y202" s="20" t="s">
        <v>71</v>
      </c>
      <c r="Z202" s="110">
        <v>17540.669311095324</v>
      </c>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v>21030.518981765777</v>
      </c>
      <c r="M203" s="34">
        <v>20744.486414278908</v>
      </c>
      <c r="N203" s="41"/>
      <c r="O203" s="15" t="s">
        <v>189</v>
      </c>
      <c r="P203" s="111">
        <v>22605.989800756703</v>
      </c>
      <c r="Q203" s="67">
        <v>22183.622359876703</v>
      </c>
      <c r="R203" s="67">
        <v>20777.040661229195</v>
      </c>
      <c r="S203" s="34"/>
      <c r="T203" s="8"/>
      <c r="U203" s="15" t="s">
        <v>189</v>
      </c>
      <c r="V203" s="66">
        <v>22400.560336019891</v>
      </c>
      <c r="W203" s="34">
        <v>20986.416462830515</v>
      </c>
      <c r="X203" s="8"/>
      <c r="Y203" s="15" t="s">
        <v>189</v>
      </c>
      <c r="Z203" s="112">
        <v>21698.066515782382</v>
      </c>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18.773485145713106</v>
      </c>
      <c r="M397" s="188">
        <f t="shared" ref="M397:M403" si="179">(M197/1000)/1.02</f>
        <v>18.523162407131373</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18.848878788037457</v>
      </c>
      <c r="X397" s="127"/>
      <c r="Y397" s="152" t="s">
        <v>185</v>
      </c>
      <c r="Z397" s="189">
        <f t="shared" ref="Z397:Z403" si="182">(Z197/1000)/1.02</f>
        <v>19.797598704745603</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17.192412572221457</v>
      </c>
      <c r="M398" s="188">
        <f t="shared" si="179"/>
        <v>18.799383918334954</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18.375096842178003</v>
      </c>
      <c r="X398" s="127"/>
      <c r="Y398" s="194" t="s">
        <v>190</v>
      </c>
      <c r="Z398" s="189">
        <f t="shared" si="182"/>
        <v>19.611566837730216</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20.296934380393601</v>
      </c>
      <c r="M399" s="188">
        <f t="shared" si="179"/>
        <v>20.233104830747067</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20.383255798268646</v>
      </c>
      <c r="X399" s="127"/>
      <c r="Y399" s="201" t="s">
        <v>186</v>
      </c>
      <c r="Z399" s="189">
        <f t="shared" si="182"/>
        <v>20.930982467315584</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20.021022885212709</v>
      </c>
      <c r="M400" s="188">
        <f t="shared" si="179"/>
        <v>19.880338634509531</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20.072001064958016</v>
      </c>
      <c r="X400" s="127"/>
      <c r="Y400" s="201" t="s">
        <v>187</v>
      </c>
      <c r="Z400" s="189">
        <f t="shared" si="182"/>
        <v>20.696065002361429</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20.23038118380342</v>
      </c>
      <c r="M401" s="188">
        <f t="shared" si="179"/>
        <v>20.54412742682856</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20.308806356726521</v>
      </c>
      <c r="X401" s="127"/>
      <c r="Y401" s="201" t="s">
        <v>188</v>
      </c>
      <c r="Z401" s="189">
        <f t="shared" si="182"/>
        <v>20.816257146879217</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16.000174718017661</v>
      </c>
      <c r="M402" s="188">
        <f t="shared" si="179"/>
        <v>15.546246185854812</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16.123757984904604</v>
      </c>
      <c r="X402" s="127"/>
      <c r="Y402" s="201" t="s">
        <v>71</v>
      </c>
      <c r="Z402" s="189">
        <f t="shared" si="182"/>
        <v>17.196734618720907</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20.61815586447625</v>
      </c>
      <c r="M403" s="188">
        <f t="shared" si="179"/>
        <v>20.337731778704814</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20.57491810081423</v>
      </c>
      <c r="X403" s="127"/>
      <c r="Y403" s="208" t="s">
        <v>189</v>
      </c>
      <c r="Z403" s="189">
        <f t="shared" si="182"/>
        <v>21.272614231159199</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9.7246653054793892</v>
      </c>
      <c r="M591" s="276">
        <f t="shared" si="290"/>
        <v>9.5949981268940512</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9.7637192122034033</v>
      </c>
      <c r="X591" s="216"/>
      <c r="Y591" s="255" t="s">
        <v>185</v>
      </c>
      <c r="Z591" s="231">
        <f>Z397*0.518</f>
        <v>10.255156129058223</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9.2667103764273655</v>
      </c>
      <c r="M592" s="258">
        <f t="shared" si="291"/>
        <v>10.13286793198254</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9.9041771979339437</v>
      </c>
      <c r="X592" s="216"/>
      <c r="Y592" s="256" t="s">
        <v>190</v>
      </c>
      <c r="Z592" s="237">
        <f>Z398*0.539</f>
        <v>10.570634525536587</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10.818266024749789</v>
      </c>
      <c r="M593" s="235">
        <f t="shared" si="292"/>
        <v>10.784244874788188</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10.864275340477189</v>
      </c>
      <c r="X593" s="216"/>
      <c r="Y593" s="233" t="s">
        <v>186</v>
      </c>
      <c r="Z593" s="234">
        <f>Z399*0.533</f>
        <v>11.156213655079206</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10.671205197818374</v>
      </c>
      <c r="M594" s="235">
        <f t="shared" si="294"/>
        <v>10.596220492193581</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10.698376567622622</v>
      </c>
      <c r="X594" s="216"/>
      <c r="Y594" s="233" t="s">
        <v>187</v>
      </c>
      <c r="Z594" s="234">
        <f>Z400*0.533</f>
        <v>11.031002646258642</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10.782793170967224</v>
      </c>
      <c r="M595" s="235">
        <f>M401*0.521</f>
        <v>10.703490389377681</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10.580888111854518</v>
      </c>
      <c r="X595" s="216"/>
      <c r="Y595" s="233" t="s">
        <v>188</v>
      </c>
      <c r="Z595" s="234">
        <f>Z401*0.521</f>
        <v>10.845269973524072</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8.3360910280872016</v>
      </c>
      <c r="M596" s="235">
        <f>M402*0.487</f>
        <v>7.5710218925112933</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7.8522701386485414</v>
      </c>
      <c r="X596" s="216"/>
      <c r="Y596" s="233" t="s">
        <v>71</v>
      </c>
      <c r="Z596" s="234">
        <f>Z402*0.487</f>
        <v>8.3748097593170812</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10.041041905999935</v>
      </c>
      <c r="M597" s="243">
        <f>M403*0.518</f>
        <v>10.534945061369093</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10.657807576221771</v>
      </c>
      <c r="X597" s="216"/>
      <c r="Y597" s="241" t="s">
        <v>189</v>
      </c>
      <c r="Z597" s="242">
        <f>Z403*0.518</f>
        <v>11.019214171740465</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0" workbookViewId="0">
      <selection activeCell="M43" sqref="M43"/>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43" t="s">
        <v>354</v>
      </c>
      <c r="B4" s="1843"/>
      <c r="C4" s="1843"/>
      <c r="D4" s="1843"/>
      <c r="E4" s="1843"/>
      <c r="F4" s="1843"/>
      <c r="G4" s="1843"/>
      <c r="H4" s="1843"/>
      <c r="I4" s="1843"/>
      <c r="J4" s="1843"/>
      <c r="K4" s="1843"/>
      <c r="L4" s="1843"/>
      <c r="M4" s="1843"/>
      <c r="N4" s="1843"/>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v>16691</v>
      </c>
      <c r="M15" s="649">
        <v>16230</v>
      </c>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v>20384</v>
      </c>
      <c r="M23" s="649">
        <v>20235</v>
      </c>
    </row>
    <row r="24" spans="1:30">
      <c r="O24"/>
      <c r="P24"/>
      <c r="Q24"/>
      <c r="R24"/>
      <c r="S24"/>
      <c r="T24"/>
      <c r="U24"/>
      <c r="V24"/>
      <c r="W24"/>
      <c r="X24"/>
      <c r="Y24"/>
      <c r="Z24"/>
      <c r="AA24"/>
      <c r="AB24"/>
      <c r="AC24"/>
      <c r="AD24"/>
    </row>
    <row r="25" spans="1:30" ht="15.75">
      <c r="A25" s="1843" t="s">
        <v>355</v>
      </c>
      <c r="B25" s="1843"/>
      <c r="C25" s="1843"/>
      <c r="D25" s="1843"/>
      <c r="E25" s="1843"/>
      <c r="F25" s="1843"/>
      <c r="G25" s="1843"/>
      <c r="H25" s="1843"/>
      <c r="I25" s="1843"/>
      <c r="J25" s="1843"/>
      <c r="K25" s="1843"/>
      <c r="L25" s="1843"/>
      <c r="M25" s="1843"/>
      <c r="N25" s="184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v>43850</v>
      </c>
      <c r="M35" s="649">
        <v>42952</v>
      </c>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v>33965</v>
      </c>
      <c r="M43" s="649">
        <v>35347</v>
      </c>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619" t="s">
        <v>63</v>
      </c>
      <c r="B1" s="1619"/>
      <c r="C1" s="1619"/>
      <c r="D1" s="1619"/>
      <c r="E1" s="1619"/>
      <c r="F1" s="1619"/>
      <c r="G1" s="1619"/>
      <c r="H1" s="1619"/>
      <c r="I1" s="1619"/>
      <c r="J1" s="1619"/>
      <c r="K1" s="1161"/>
    </row>
    <row r="2" spans="1:11" ht="16.5" thickBot="1">
      <c r="A2" s="1633" t="s">
        <v>273</v>
      </c>
      <c r="B2" s="1634"/>
      <c r="C2" s="1634"/>
      <c r="D2" s="1634"/>
      <c r="E2" s="1634"/>
      <c r="F2" s="1634"/>
      <c r="G2" s="1634"/>
      <c r="H2" s="1634"/>
      <c r="I2" s="1634"/>
      <c r="J2" s="1635"/>
    </row>
    <row r="3" spans="1:11" ht="30.75" thickBot="1">
      <c r="A3" s="1162"/>
      <c r="B3" s="1163"/>
      <c r="C3" s="1164" t="s">
        <v>59</v>
      </c>
      <c r="D3" s="1165"/>
      <c r="E3" s="1166"/>
      <c r="F3" s="1167" t="s">
        <v>262</v>
      </c>
      <c r="G3" s="1168" t="s">
        <v>263</v>
      </c>
      <c r="H3" s="1169" t="s">
        <v>66</v>
      </c>
      <c r="I3" s="1167" t="s">
        <v>264</v>
      </c>
      <c r="J3" s="1168" t="s">
        <v>265</v>
      </c>
    </row>
    <row r="4" spans="1:11" ht="30">
      <c r="A4" s="1170" t="s">
        <v>53</v>
      </c>
      <c r="B4" s="1171" t="s">
        <v>60</v>
      </c>
      <c r="C4" s="1172" t="s">
        <v>61</v>
      </c>
      <c r="D4" s="1173" t="s">
        <v>62</v>
      </c>
      <c r="E4" s="1174" t="s">
        <v>67</v>
      </c>
      <c r="F4" s="1175" t="s">
        <v>55</v>
      </c>
      <c r="G4" s="1176" t="s">
        <v>49</v>
      </c>
      <c r="H4" s="1177" t="s">
        <v>68</v>
      </c>
      <c r="I4" s="1178" t="s">
        <v>50</v>
      </c>
      <c r="J4" s="1179" t="s">
        <v>67</v>
      </c>
    </row>
    <row r="5" spans="1:11" ht="15.75" thickBot="1">
      <c r="A5" s="1180"/>
      <c r="B5" s="1152" t="s">
        <v>534</v>
      </c>
      <c r="C5" s="1181" t="s">
        <v>534</v>
      </c>
      <c r="D5" s="1181" t="s">
        <v>534</v>
      </c>
      <c r="E5" s="1182" t="s">
        <v>50</v>
      </c>
      <c r="F5" s="1151" t="s">
        <v>534</v>
      </c>
      <c r="G5" s="1183" t="s">
        <v>69</v>
      </c>
      <c r="H5" s="1184" t="s">
        <v>65</v>
      </c>
      <c r="I5" s="1151" t="s">
        <v>534</v>
      </c>
      <c r="J5" s="1185" t="s">
        <v>57</v>
      </c>
    </row>
    <row r="6" spans="1:11" ht="15.75" thickBot="1">
      <c r="A6" s="1186" t="s">
        <v>268</v>
      </c>
      <c r="B6" s="1187"/>
      <c r="C6" s="1187"/>
      <c r="D6" s="1187"/>
      <c r="E6" s="1187"/>
      <c r="F6" s="1187"/>
      <c r="G6" s="1187"/>
      <c r="H6" s="1187"/>
      <c r="I6" s="1188"/>
      <c r="J6" s="1189"/>
    </row>
    <row r="7" spans="1:11" ht="15.75" thickBot="1">
      <c r="A7" s="1190" t="s">
        <v>18</v>
      </c>
      <c r="B7" s="1191">
        <v>9.7739205959933422</v>
      </c>
      <c r="C7" s="1192">
        <v>18868.572579137726</v>
      </c>
      <c r="D7" s="1193">
        <v>19245.944030720482</v>
      </c>
      <c r="E7" s="1194">
        <v>-9.196516562405882E-2</v>
      </c>
      <c r="F7" s="1195">
        <v>319.93062815884468</v>
      </c>
      <c r="G7" s="1194">
        <v>0.36692271579036861</v>
      </c>
      <c r="H7" s="1194">
        <v>44.965459493405902</v>
      </c>
      <c r="I7" s="1194">
        <v>100</v>
      </c>
      <c r="J7" s="1196" t="s">
        <v>19</v>
      </c>
    </row>
    <row r="8" spans="1:11">
      <c r="A8" s="1197" t="s">
        <v>75</v>
      </c>
      <c r="B8" s="1198">
        <v>10.784312</v>
      </c>
      <c r="C8" s="1199">
        <v>20008</v>
      </c>
      <c r="D8" s="1200">
        <v>20408.16</v>
      </c>
      <c r="E8" s="1201">
        <v>6.9466771681672146</v>
      </c>
      <c r="F8" s="1202">
        <v>270</v>
      </c>
      <c r="G8" s="1203">
        <v>20.524953129184905</v>
      </c>
      <c r="H8" s="1203">
        <v>-60</v>
      </c>
      <c r="I8" s="1204">
        <v>2.8880866425992781E-2</v>
      </c>
      <c r="J8" s="1205">
        <v>-7.5787335374300296E-2</v>
      </c>
    </row>
    <row r="9" spans="1:11">
      <c r="A9" s="1206" t="s">
        <v>76</v>
      </c>
      <c r="B9" s="1207">
        <v>10.816647741884198</v>
      </c>
      <c r="C9" s="1208">
        <v>20293.898202409378</v>
      </c>
      <c r="D9" s="1209">
        <v>20699.776166457566</v>
      </c>
      <c r="E9" s="1210">
        <v>0.25400729212588063</v>
      </c>
      <c r="F9" s="1211">
        <v>352.99810206663852</v>
      </c>
      <c r="G9" s="1212">
        <v>1.0688730665727249</v>
      </c>
      <c r="H9" s="1212">
        <v>30.633608815426999</v>
      </c>
      <c r="I9" s="1212">
        <v>34.238267148014437</v>
      </c>
      <c r="J9" s="1213">
        <v>-3.7562901054919493</v>
      </c>
    </row>
    <row r="10" spans="1:11">
      <c r="A10" s="1206" t="s">
        <v>77</v>
      </c>
      <c r="B10" s="1207">
        <v>10.67014263718119</v>
      </c>
      <c r="C10" s="1208">
        <v>20019.029338051012</v>
      </c>
      <c r="D10" s="1209">
        <v>20419.409924812033</v>
      </c>
      <c r="E10" s="1210">
        <v>-0.92982997609725548</v>
      </c>
      <c r="F10" s="1211">
        <v>388.95691868758922</v>
      </c>
      <c r="G10" s="1212">
        <v>-1.8210301496318324</v>
      </c>
      <c r="H10" s="1212">
        <v>81.136950904392762</v>
      </c>
      <c r="I10" s="1212">
        <v>10.122743682310469</v>
      </c>
      <c r="J10" s="1213">
        <v>2.0214248629677858</v>
      </c>
    </row>
    <row r="11" spans="1:11">
      <c r="A11" s="1206" t="s">
        <v>78</v>
      </c>
      <c r="B11" s="1214" t="s">
        <v>73</v>
      </c>
      <c r="C11" s="1208" t="s">
        <v>73</v>
      </c>
      <c r="D11" s="1209" t="s">
        <v>73</v>
      </c>
      <c r="E11" s="1210" t="s">
        <v>73</v>
      </c>
      <c r="F11" s="1211" t="s">
        <v>73</v>
      </c>
      <c r="G11" s="1212" t="s">
        <v>73</v>
      </c>
      <c r="H11" s="1212" t="s">
        <v>73</v>
      </c>
      <c r="I11" s="1212" t="s">
        <v>73</v>
      </c>
      <c r="J11" s="1213" t="s">
        <v>73</v>
      </c>
    </row>
    <row r="12" spans="1:11">
      <c r="A12" s="1206" t="s">
        <v>71</v>
      </c>
      <c r="B12" s="1207">
        <v>7.6333313777740202</v>
      </c>
      <c r="C12" s="1208">
        <v>15674.191740809078</v>
      </c>
      <c r="D12" s="1209">
        <v>15987.675575625259</v>
      </c>
      <c r="E12" s="1210">
        <v>0.9714078903947605</v>
      </c>
      <c r="F12" s="1211">
        <v>282.55396558959296</v>
      </c>
      <c r="G12" s="1212">
        <v>1.9094999494377234</v>
      </c>
      <c r="H12" s="1212">
        <v>52.952503209242622</v>
      </c>
      <c r="I12" s="1212">
        <v>34.411552346570396</v>
      </c>
      <c r="J12" s="1213">
        <v>1.7969406655990738</v>
      </c>
    </row>
    <row r="13" spans="1:11" ht="15.75" thickBot="1">
      <c r="A13" s="1215" t="s">
        <v>79</v>
      </c>
      <c r="B13" s="1216">
        <v>10.545673828817366</v>
      </c>
      <c r="C13" s="1217">
        <v>20358.443684975609</v>
      </c>
      <c r="D13" s="1218">
        <v>20765.612558675122</v>
      </c>
      <c r="E13" s="1219">
        <v>0.90116019382664203</v>
      </c>
      <c r="F13" s="1220">
        <v>294.30258855585828</v>
      </c>
      <c r="G13" s="1221">
        <v>-1.5087406344751955</v>
      </c>
      <c r="H13" s="1221">
        <v>45.059288537549406</v>
      </c>
      <c r="I13" s="1221">
        <v>21.1985559566787</v>
      </c>
      <c r="J13" s="1222">
        <v>1.3711912299381623E-2</v>
      </c>
    </row>
    <row r="14" spans="1:11" ht="15.75" thickBot="1">
      <c r="A14" s="1186" t="s">
        <v>266</v>
      </c>
      <c r="B14" s="1187"/>
      <c r="C14" s="1187"/>
      <c r="D14" s="1223"/>
      <c r="E14" s="1187"/>
      <c r="F14" s="1187"/>
      <c r="G14" s="1187"/>
      <c r="H14" s="1187"/>
      <c r="I14" s="1188"/>
      <c r="J14" s="1189"/>
    </row>
    <row r="15" spans="1:11" ht="15.75" thickBot="1">
      <c r="A15" s="1190" t="s">
        <v>18</v>
      </c>
      <c r="B15" s="1224">
        <v>9.6093940557195356</v>
      </c>
      <c r="C15" s="1225">
        <v>18550.953775520342</v>
      </c>
      <c r="D15" s="1226">
        <v>18921.97285103075</v>
      </c>
      <c r="E15" s="1194">
        <v>-1.157549547623123</v>
      </c>
      <c r="F15" s="1194">
        <v>314.56780170255382</v>
      </c>
      <c r="G15" s="1194">
        <v>0.44639004633622831</v>
      </c>
      <c r="H15" s="1194">
        <v>34.629213483146067</v>
      </c>
      <c r="I15" s="1194">
        <v>100</v>
      </c>
      <c r="J15" s="1196" t="s">
        <v>19</v>
      </c>
    </row>
    <row r="16" spans="1:11">
      <c r="A16" s="1197" t="s">
        <v>75</v>
      </c>
      <c r="B16" s="1227">
        <v>9.9315130066993458</v>
      </c>
      <c r="C16" s="1199">
        <v>18425.812628384687</v>
      </c>
      <c r="D16" s="1200">
        <v>18794.32888095238</v>
      </c>
      <c r="E16" s="1201">
        <v>-6.2851927388880666</v>
      </c>
      <c r="F16" s="1202">
        <v>210.01428571428571</v>
      </c>
      <c r="G16" s="1203">
        <v>12.507653061224492</v>
      </c>
      <c r="H16" s="1203">
        <v>133.33333333333331</v>
      </c>
      <c r="I16" s="1204">
        <v>0.23368385912201634</v>
      </c>
      <c r="J16" s="1205">
        <v>9.8852398447859036E-2</v>
      </c>
    </row>
    <row r="17" spans="1:10">
      <c r="A17" s="1206" t="s">
        <v>76</v>
      </c>
      <c r="B17" s="1207">
        <v>10.779329199731084</v>
      </c>
      <c r="C17" s="1208">
        <v>20223.882175855691</v>
      </c>
      <c r="D17" s="1209">
        <v>20628.359819372807</v>
      </c>
      <c r="E17" s="1210">
        <v>-0.23734152000297773</v>
      </c>
      <c r="F17" s="1211">
        <v>349.59404563160825</v>
      </c>
      <c r="G17" s="1212">
        <v>0.25296012518268823</v>
      </c>
      <c r="H17" s="1212">
        <v>26.996466431095406</v>
      </c>
      <c r="I17" s="1212">
        <v>29.994992488733104</v>
      </c>
      <c r="J17" s="1213">
        <v>-1.8027603202556612</v>
      </c>
    </row>
    <row r="18" spans="1:10">
      <c r="A18" s="1206" t="s">
        <v>77</v>
      </c>
      <c r="B18" s="1207">
        <v>10.764992422310627</v>
      </c>
      <c r="C18" s="1208">
        <v>20196.983906774156</v>
      </c>
      <c r="D18" s="1209">
        <v>20600.92358490964</v>
      </c>
      <c r="E18" s="1210">
        <v>0.35829142203195319</v>
      </c>
      <c r="F18" s="1211">
        <v>381.25174262734583</v>
      </c>
      <c r="G18" s="1212">
        <v>-2.4282316636324039</v>
      </c>
      <c r="H18" s="1212">
        <v>76.777251184834128</v>
      </c>
      <c r="I18" s="1212">
        <v>6.2260056751794357</v>
      </c>
      <c r="J18" s="1213">
        <v>1.4844326414715701</v>
      </c>
    </row>
    <row r="19" spans="1:10">
      <c r="A19" s="1206" t="s">
        <v>78</v>
      </c>
      <c r="B19" s="1214" t="s">
        <v>73</v>
      </c>
      <c r="C19" s="1208" t="s">
        <v>200</v>
      </c>
      <c r="D19" s="1209" t="s">
        <v>200</v>
      </c>
      <c r="E19" s="1210" t="s">
        <v>73</v>
      </c>
      <c r="F19" s="1211" t="s">
        <v>200</v>
      </c>
      <c r="G19" s="1212" t="s">
        <v>73</v>
      </c>
      <c r="H19" s="1212" t="s">
        <v>73</v>
      </c>
      <c r="I19" s="1212" t="s">
        <v>73</v>
      </c>
      <c r="J19" s="1213" t="s">
        <v>73</v>
      </c>
    </row>
    <row r="20" spans="1:10">
      <c r="A20" s="1206" t="s">
        <v>71</v>
      </c>
      <c r="B20" s="1207">
        <v>7.4841148252478593</v>
      </c>
      <c r="C20" s="1208">
        <v>15367.792248968912</v>
      </c>
      <c r="D20" s="1209">
        <v>15675.14809394829</v>
      </c>
      <c r="E20" s="1210">
        <v>-5.9820477765812917E-2</v>
      </c>
      <c r="F20" s="1211">
        <v>292.50932350390286</v>
      </c>
      <c r="G20" s="1212">
        <v>2.1432467598384766</v>
      </c>
      <c r="H20" s="1212">
        <v>45.488958990536275</v>
      </c>
      <c r="I20" s="1212">
        <v>38.491069938240699</v>
      </c>
      <c r="J20" s="1213">
        <v>2.8730924101508108</v>
      </c>
    </row>
    <row r="21" spans="1:10" ht="15.75" thickBot="1">
      <c r="A21" s="1215" t="s">
        <v>79</v>
      </c>
      <c r="B21" s="1216">
        <v>10.629004932923017</v>
      </c>
      <c r="C21" s="1217">
        <v>20519.314542322427</v>
      </c>
      <c r="D21" s="1218">
        <v>20929.700833168878</v>
      </c>
      <c r="E21" s="1219">
        <v>-0.69801482682283866</v>
      </c>
      <c r="F21" s="1220">
        <v>289.35506458191708</v>
      </c>
      <c r="G21" s="1221">
        <v>-1.3589288874666008</v>
      </c>
      <c r="H21" s="1221">
        <v>20.970394736842106</v>
      </c>
      <c r="I21" s="1221">
        <v>24.553496912034721</v>
      </c>
      <c r="J21" s="1222">
        <v>-2.7723457845944957</v>
      </c>
    </row>
    <row r="22" spans="1:10" ht="15.75" thickBot="1">
      <c r="A22" s="1186" t="s">
        <v>269</v>
      </c>
      <c r="B22" s="1187"/>
      <c r="C22" s="1187"/>
      <c r="D22" s="1223"/>
      <c r="E22" s="1187"/>
      <c r="F22" s="1187"/>
      <c r="G22" s="1187"/>
      <c r="H22" s="1187"/>
      <c r="I22" s="1188"/>
      <c r="J22" s="1189"/>
    </row>
    <row r="23" spans="1:10" ht="15.75" thickBot="1">
      <c r="A23" s="1190" t="s">
        <v>18</v>
      </c>
      <c r="B23" s="1224">
        <v>9.6017000609621288</v>
      </c>
      <c r="C23" s="1225">
        <v>18536.100503787893</v>
      </c>
      <c r="D23" s="1226">
        <v>18906.822513863652</v>
      </c>
      <c r="E23" s="1194">
        <v>-0.12524261770949319</v>
      </c>
      <c r="F23" s="1194">
        <v>312.06664795058953</v>
      </c>
      <c r="G23" s="1194">
        <v>-1.4553833145202435</v>
      </c>
      <c r="H23" s="1194">
        <v>74.607843137254903</v>
      </c>
      <c r="I23" s="1194">
        <v>100</v>
      </c>
      <c r="J23" s="1196" t="s">
        <v>19</v>
      </c>
    </row>
    <row r="24" spans="1:10">
      <c r="A24" s="1197" t="s">
        <v>75</v>
      </c>
      <c r="B24" s="1198" t="s">
        <v>73</v>
      </c>
      <c r="C24" s="1199" t="s">
        <v>73</v>
      </c>
      <c r="D24" s="1200" t="s">
        <v>73</v>
      </c>
      <c r="E24" s="1201" t="s">
        <v>73</v>
      </c>
      <c r="F24" s="1202" t="s">
        <v>73</v>
      </c>
      <c r="G24" s="1203" t="s">
        <v>73</v>
      </c>
      <c r="H24" s="1204" t="s">
        <v>73</v>
      </c>
      <c r="I24" s="1204" t="s">
        <v>73</v>
      </c>
      <c r="J24" s="1228" t="s">
        <v>73</v>
      </c>
    </row>
    <row r="25" spans="1:10">
      <c r="A25" s="1206" t="s">
        <v>76</v>
      </c>
      <c r="B25" s="1214">
        <v>11.089914432189719</v>
      </c>
      <c r="C25" s="1208">
        <v>20806.593681406601</v>
      </c>
      <c r="D25" s="1209">
        <v>21222.725555034733</v>
      </c>
      <c r="E25" s="1210">
        <v>-1.9757989946252243</v>
      </c>
      <c r="F25" s="1211">
        <v>357.73555555555555</v>
      </c>
      <c r="G25" s="1212">
        <v>-3.6384392925967957</v>
      </c>
      <c r="H25" s="1212">
        <v>73.076923076923066</v>
      </c>
      <c r="I25" s="1229">
        <v>27.793374508702978</v>
      </c>
      <c r="J25" s="1230">
        <v>-0.24584117757153123</v>
      </c>
    </row>
    <row r="26" spans="1:10">
      <c r="A26" s="1206" t="s">
        <v>77</v>
      </c>
      <c r="B26" s="1207">
        <v>10.636350959983291</v>
      </c>
      <c r="C26" s="1208">
        <v>19955.630318917993</v>
      </c>
      <c r="D26" s="1209">
        <v>20354.742925296352</v>
      </c>
      <c r="E26" s="1210">
        <v>1.1028287902223461</v>
      </c>
      <c r="F26" s="1211">
        <v>402.7882882882883</v>
      </c>
      <c r="G26" s="1212">
        <v>-2.8020539844863954</v>
      </c>
      <c r="H26" s="1212">
        <v>170.73170731707316</v>
      </c>
      <c r="I26" s="1212">
        <v>6.2324536777091524</v>
      </c>
      <c r="J26" s="1213">
        <v>2.2128458345718975</v>
      </c>
    </row>
    <row r="27" spans="1:10">
      <c r="A27" s="1206" t="s">
        <v>78</v>
      </c>
      <c r="B27" s="1214" t="s">
        <v>73</v>
      </c>
      <c r="C27" s="1208" t="s">
        <v>73</v>
      </c>
      <c r="D27" s="1209" t="s">
        <v>73</v>
      </c>
      <c r="E27" s="1210" t="s">
        <v>73</v>
      </c>
      <c r="F27" s="1211" t="s">
        <v>73</v>
      </c>
      <c r="G27" s="1212" t="s">
        <v>73</v>
      </c>
      <c r="H27" s="1212" t="s">
        <v>73</v>
      </c>
      <c r="I27" s="1212" t="s">
        <v>73</v>
      </c>
      <c r="J27" s="1213" t="s">
        <v>73</v>
      </c>
    </row>
    <row r="28" spans="1:10">
      <c r="A28" s="1206" t="s">
        <v>71</v>
      </c>
      <c r="B28" s="1214">
        <v>7.885711880375359</v>
      </c>
      <c r="C28" s="1208">
        <v>16192.42685908698</v>
      </c>
      <c r="D28" s="1209">
        <v>16516.27539626872</v>
      </c>
      <c r="E28" s="1210">
        <v>-1.7608916841129554</v>
      </c>
      <c r="F28" s="1211">
        <v>279.74508875739645</v>
      </c>
      <c r="G28" s="1212">
        <v>-1.5216427103011858</v>
      </c>
      <c r="H28" s="1212">
        <v>54.761904761904766</v>
      </c>
      <c r="I28" s="1212">
        <v>47.445255474452551</v>
      </c>
      <c r="J28" s="1213">
        <v>-6.0841562902533326</v>
      </c>
    </row>
    <row r="29" spans="1:10" ht="15.75" thickBot="1">
      <c r="A29" s="1215" t="s">
        <v>79</v>
      </c>
      <c r="B29" s="1216">
        <v>10.071323876657207</v>
      </c>
      <c r="C29" s="1217">
        <v>19442.710186596923</v>
      </c>
      <c r="D29" s="1218">
        <v>19831.564390328862</v>
      </c>
      <c r="E29" s="1219">
        <v>2.4252429117099337</v>
      </c>
      <c r="F29" s="1220">
        <v>295.81060606060606</v>
      </c>
      <c r="G29" s="1221">
        <v>-2.8117546948762095</v>
      </c>
      <c r="H29" s="1221">
        <v>124.48979591836735</v>
      </c>
      <c r="I29" s="1221">
        <v>18.528916339135318</v>
      </c>
      <c r="J29" s="1222">
        <v>4.1171516332529663</v>
      </c>
    </row>
    <row r="30" spans="1:10">
      <c r="A30" s="1231" t="s">
        <v>353</v>
      </c>
    </row>
    <row r="31" spans="1:10">
      <c r="A31" s="1017" t="s">
        <v>253</v>
      </c>
    </row>
    <row r="32" spans="1:10" ht="15.75" thickBot="1">
      <c r="A32" s="1232" t="s">
        <v>41</v>
      </c>
      <c r="B32" s="1233"/>
    </row>
    <row r="33" spans="1:8" ht="15.75" thickBot="1">
      <c r="A33" s="1234" t="s">
        <v>39</v>
      </c>
      <c r="B33" s="1621" t="s">
        <v>40</v>
      </c>
      <c r="C33" s="1622"/>
      <c r="D33" s="1622"/>
      <c r="E33" s="1622"/>
      <c r="F33" s="1622"/>
      <c r="G33" s="1622"/>
      <c r="H33" s="1623"/>
    </row>
    <row r="34" spans="1:8">
      <c r="A34" s="1235" t="s">
        <v>43</v>
      </c>
      <c r="B34" s="1627" t="s">
        <v>44</v>
      </c>
      <c r="C34" s="1628"/>
      <c r="D34" s="1628"/>
      <c r="E34" s="1628"/>
      <c r="F34" s="1628"/>
      <c r="G34" s="1628"/>
      <c r="H34" s="1629"/>
    </row>
    <row r="35" spans="1:8">
      <c r="A35" s="1236" t="s">
        <v>45</v>
      </c>
      <c r="B35" s="1624" t="s">
        <v>46</v>
      </c>
      <c r="C35" s="1625"/>
      <c r="D35" s="1625"/>
      <c r="E35" s="1625"/>
      <c r="F35" s="1625"/>
      <c r="G35" s="1625"/>
      <c r="H35" s="1626"/>
    </row>
    <row r="36" spans="1:8" ht="15.75" thickBot="1">
      <c r="A36" s="1237" t="s">
        <v>47</v>
      </c>
      <c r="B36" s="1630" t="s">
        <v>42</v>
      </c>
      <c r="C36" s="1631"/>
      <c r="D36" s="1631"/>
      <c r="E36" s="1631"/>
      <c r="F36" s="1631"/>
      <c r="G36" s="1631"/>
      <c r="H36" s="1632"/>
    </row>
    <row r="37" spans="1:8">
      <c r="A37" s="1620"/>
      <c r="B37" s="162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6" sqref="W26"/>
    </sheetView>
  </sheetViews>
  <sheetFormatPr defaultRowHeight="15"/>
  <cols>
    <col min="1" max="1" width="20.140625" style="1003" customWidth="1"/>
    <col min="2" max="2" width="10" style="1003" customWidth="1"/>
    <col min="3" max="3" width="11.5703125" style="1003" customWidth="1"/>
    <col min="4" max="4" width="9.5703125" style="1003" customWidth="1"/>
    <col min="5" max="5" width="11" style="1003" customWidth="1"/>
    <col min="6" max="6" width="10.85546875" style="1003" customWidth="1"/>
    <col min="7" max="7" width="10" style="1003" customWidth="1"/>
    <col min="8" max="8" width="11.28515625" style="1003" customWidth="1"/>
    <col min="9" max="9" width="10.42578125" style="1003" customWidth="1"/>
    <col min="10" max="10" width="9.140625" style="1003"/>
    <col min="11" max="11" width="11" style="1003" customWidth="1"/>
    <col min="12" max="12" width="10.42578125" style="1003" customWidth="1"/>
    <col min="13" max="256" width="9.140625" style="1003"/>
    <col min="257" max="257" width="20.140625" style="1003" customWidth="1"/>
    <col min="258" max="258" width="10" style="1003" customWidth="1"/>
    <col min="259" max="259" width="11.5703125" style="1003" customWidth="1"/>
    <col min="260" max="260" width="9.5703125" style="1003" customWidth="1"/>
    <col min="261" max="261" width="11" style="1003" customWidth="1"/>
    <col min="262" max="262" width="10.85546875" style="1003" customWidth="1"/>
    <col min="263" max="263" width="10" style="1003" customWidth="1"/>
    <col min="264" max="264" width="11.28515625" style="1003" customWidth="1"/>
    <col min="265" max="265" width="10.42578125" style="1003" customWidth="1"/>
    <col min="266" max="266" width="9.140625" style="1003"/>
    <col min="267" max="267" width="11" style="1003" customWidth="1"/>
    <col min="268" max="268" width="10.42578125" style="1003" customWidth="1"/>
    <col min="269" max="512" width="9.140625" style="1003"/>
    <col min="513" max="513" width="20.140625" style="1003" customWidth="1"/>
    <col min="514" max="514" width="10" style="1003" customWidth="1"/>
    <col min="515" max="515" width="11.5703125" style="1003" customWidth="1"/>
    <col min="516" max="516" width="9.5703125" style="1003" customWidth="1"/>
    <col min="517" max="517" width="11" style="1003" customWidth="1"/>
    <col min="518" max="518" width="10.85546875" style="1003" customWidth="1"/>
    <col min="519" max="519" width="10" style="1003" customWidth="1"/>
    <col min="520" max="520" width="11.28515625" style="1003" customWidth="1"/>
    <col min="521" max="521" width="10.42578125" style="1003" customWidth="1"/>
    <col min="522" max="522" width="9.140625" style="1003"/>
    <col min="523" max="523" width="11" style="1003" customWidth="1"/>
    <col min="524" max="524" width="10.42578125" style="1003" customWidth="1"/>
    <col min="525" max="768" width="9.140625" style="1003"/>
    <col min="769" max="769" width="20.140625" style="1003" customWidth="1"/>
    <col min="770" max="770" width="10" style="1003" customWidth="1"/>
    <col min="771" max="771" width="11.5703125" style="1003" customWidth="1"/>
    <col min="772" max="772" width="9.5703125" style="1003" customWidth="1"/>
    <col min="773" max="773" width="11" style="1003" customWidth="1"/>
    <col min="774" max="774" width="10.85546875" style="1003" customWidth="1"/>
    <col min="775" max="775" width="10" style="1003" customWidth="1"/>
    <col min="776" max="776" width="11.28515625" style="1003" customWidth="1"/>
    <col min="777" max="777" width="10.42578125" style="1003" customWidth="1"/>
    <col min="778" max="778" width="9.140625" style="1003"/>
    <col min="779" max="779" width="11" style="1003" customWidth="1"/>
    <col min="780" max="780" width="10.42578125" style="1003" customWidth="1"/>
    <col min="781" max="1024" width="9.140625" style="1003"/>
    <col min="1025" max="1025" width="20.140625" style="1003" customWidth="1"/>
    <col min="1026" max="1026" width="10" style="1003" customWidth="1"/>
    <col min="1027" max="1027" width="11.5703125" style="1003" customWidth="1"/>
    <col min="1028" max="1028" width="9.5703125" style="1003" customWidth="1"/>
    <col min="1029" max="1029" width="11" style="1003" customWidth="1"/>
    <col min="1030" max="1030" width="10.85546875" style="1003" customWidth="1"/>
    <col min="1031" max="1031" width="10" style="1003" customWidth="1"/>
    <col min="1032" max="1032" width="11.28515625" style="1003" customWidth="1"/>
    <col min="1033" max="1033" width="10.42578125" style="1003" customWidth="1"/>
    <col min="1034" max="1034" width="9.140625" style="1003"/>
    <col min="1035" max="1035" width="11" style="1003" customWidth="1"/>
    <col min="1036" max="1036" width="10.42578125" style="1003" customWidth="1"/>
    <col min="1037" max="1280" width="9.140625" style="1003"/>
    <col min="1281" max="1281" width="20.140625" style="1003" customWidth="1"/>
    <col min="1282" max="1282" width="10" style="1003" customWidth="1"/>
    <col min="1283" max="1283" width="11.5703125" style="1003" customWidth="1"/>
    <col min="1284" max="1284" width="9.5703125" style="1003" customWidth="1"/>
    <col min="1285" max="1285" width="11" style="1003" customWidth="1"/>
    <col min="1286" max="1286" width="10.85546875" style="1003" customWidth="1"/>
    <col min="1287" max="1287" width="10" style="1003" customWidth="1"/>
    <col min="1288" max="1288" width="11.28515625" style="1003" customWidth="1"/>
    <col min="1289" max="1289" width="10.42578125" style="1003" customWidth="1"/>
    <col min="1290" max="1290" width="9.140625" style="1003"/>
    <col min="1291" max="1291" width="11" style="1003" customWidth="1"/>
    <col min="1292" max="1292" width="10.42578125" style="1003" customWidth="1"/>
    <col min="1293" max="1536" width="9.140625" style="1003"/>
    <col min="1537" max="1537" width="20.140625" style="1003" customWidth="1"/>
    <col min="1538" max="1538" width="10" style="1003" customWidth="1"/>
    <col min="1539" max="1539" width="11.5703125" style="1003" customWidth="1"/>
    <col min="1540" max="1540" width="9.5703125" style="1003" customWidth="1"/>
    <col min="1541" max="1541" width="11" style="1003" customWidth="1"/>
    <col min="1542" max="1542" width="10.85546875" style="1003" customWidth="1"/>
    <col min="1543" max="1543" width="10" style="1003" customWidth="1"/>
    <col min="1544" max="1544" width="11.28515625" style="1003" customWidth="1"/>
    <col min="1545" max="1545" width="10.42578125" style="1003" customWidth="1"/>
    <col min="1546" max="1546" width="9.140625" style="1003"/>
    <col min="1547" max="1547" width="11" style="1003" customWidth="1"/>
    <col min="1548" max="1548" width="10.42578125" style="1003" customWidth="1"/>
    <col min="1549" max="1792" width="9.140625" style="1003"/>
    <col min="1793" max="1793" width="20.140625" style="1003" customWidth="1"/>
    <col min="1794" max="1794" width="10" style="1003" customWidth="1"/>
    <col min="1795" max="1795" width="11.5703125" style="1003" customWidth="1"/>
    <col min="1796" max="1796" width="9.5703125" style="1003" customWidth="1"/>
    <col min="1797" max="1797" width="11" style="1003" customWidth="1"/>
    <col min="1798" max="1798" width="10.85546875" style="1003" customWidth="1"/>
    <col min="1799" max="1799" width="10" style="1003" customWidth="1"/>
    <col min="1800" max="1800" width="11.28515625" style="1003" customWidth="1"/>
    <col min="1801" max="1801" width="10.42578125" style="1003" customWidth="1"/>
    <col min="1802" max="1802" width="9.140625" style="1003"/>
    <col min="1803" max="1803" width="11" style="1003" customWidth="1"/>
    <col min="1804" max="1804" width="10.42578125" style="1003" customWidth="1"/>
    <col min="1805" max="2048" width="9.140625" style="1003"/>
    <col min="2049" max="2049" width="20.140625" style="1003" customWidth="1"/>
    <col min="2050" max="2050" width="10" style="1003" customWidth="1"/>
    <col min="2051" max="2051" width="11.5703125" style="1003" customWidth="1"/>
    <col min="2052" max="2052" width="9.5703125" style="1003" customWidth="1"/>
    <col min="2053" max="2053" width="11" style="1003" customWidth="1"/>
    <col min="2054" max="2054" width="10.85546875" style="1003" customWidth="1"/>
    <col min="2055" max="2055" width="10" style="1003" customWidth="1"/>
    <col min="2056" max="2056" width="11.28515625" style="1003" customWidth="1"/>
    <col min="2057" max="2057" width="10.42578125" style="1003" customWidth="1"/>
    <col min="2058" max="2058" width="9.140625" style="1003"/>
    <col min="2059" max="2059" width="11" style="1003" customWidth="1"/>
    <col min="2060" max="2060" width="10.42578125" style="1003" customWidth="1"/>
    <col min="2061" max="2304" width="9.140625" style="1003"/>
    <col min="2305" max="2305" width="20.140625" style="1003" customWidth="1"/>
    <col min="2306" max="2306" width="10" style="1003" customWidth="1"/>
    <col min="2307" max="2307" width="11.5703125" style="1003" customWidth="1"/>
    <col min="2308" max="2308" width="9.5703125" style="1003" customWidth="1"/>
    <col min="2309" max="2309" width="11" style="1003" customWidth="1"/>
    <col min="2310" max="2310" width="10.85546875" style="1003" customWidth="1"/>
    <col min="2311" max="2311" width="10" style="1003" customWidth="1"/>
    <col min="2312" max="2312" width="11.28515625" style="1003" customWidth="1"/>
    <col min="2313" max="2313" width="10.42578125" style="1003" customWidth="1"/>
    <col min="2314" max="2314" width="9.140625" style="1003"/>
    <col min="2315" max="2315" width="11" style="1003" customWidth="1"/>
    <col min="2316" max="2316" width="10.42578125" style="1003" customWidth="1"/>
    <col min="2317" max="2560" width="9.140625" style="1003"/>
    <col min="2561" max="2561" width="20.140625" style="1003" customWidth="1"/>
    <col min="2562" max="2562" width="10" style="1003" customWidth="1"/>
    <col min="2563" max="2563" width="11.5703125" style="1003" customWidth="1"/>
    <col min="2564" max="2564" width="9.5703125" style="1003" customWidth="1"/>
    <col min="2565" max="2565" width="11" style="1003" customWidth="1"/>
    <col min="2566" max="2566" width="10.85546875" style="1003" customWidth="1"/>
    <col min="2567" max="2567" width="10" style="1003" customWidth="1"/>
    <col min="2568" max="2568" width="11.28515625" style="1003" customWidth="1"/>
    <col min="2569" max="2569" width="10.42578125" style="1003" customWidth="1"/>
    <col min="2570" max="2570" width="9.140625" style="1003"/>
    <col min="2571" max="2571" width="11" style="1003" customWidth="1"/>
    <col min="2572" max="2572" width="10.42578125" style="1003" customWidth="1"/>
    <col min="2573" max="2816" width="9.140625" style="1003"/>
    <col min="2817" max="2817" width="20.140625" style="1003" customWidth="1"/>
    <col min="2818" max="2818" width="10" style="1003" customWidth="1"/>
    <col min="2819" max="2819" width="11.5703125" style="1003" customWidth="1"/>
    <col min="2820" max="2820" width="9.5703125" style="1003" customWidth="1"/>
    <col min="2821" max="2821" width="11" style="1003" customWidth="1"/>
    <col min="2822" max="2822" width="10.85546875" style="1003" customWidth="1"/>
    <col min="2823" max="2823" width="10" style="1003" customWidth="1"/>
    <col min="2824" max="2824" width="11.28515625" style="1003" customWidth="1"/>
    <col min="2825" max="2825" width="10.42578125" style="1003" customWidth="1"/>
    <col min="2826" max="2826" width="9.140625" style="1003"/>
    <col min="2827" max="2827" width="11" style="1003" customWidth="1"/>
    <col min="2828" max="2828" width="10.42578125" style="1003" customWidth="1"/>
    <col min="2829" max="3072" width="9.140625" style="1003"/>
    <col min="3073" max="3073" width="20.140625" style="1003" customWidth="1"/>
    <col min="3074" max="3074" width="10" style="1003" customWidth="1"/>
    <col min="3075" max="3075" width="11.5703125" style="1003" customWidth="1"/>
    <col min="3076" max="3076" width="9.5703125" style="1003" customWidth="1"/>
    <col min="3077" max="3077" width="11" style="1003" customWidth="1"/>
    <col min="3078" max="3078" width="10.85546875" style="1003" customWidth="1"/>
    <col min="3079" max="3079" width="10" style="1003" customWidth="1"/>
    <col min="3080" max="3080" width="11.28515625" style="1003" customWidth="1"/>
    <col min="3081" max="3081" width="10.42578125" style="1003" customWidth="1"/>
    <col min="3082" max="3082" width="9.140625" style="1003"/>
    <col min="3083" max="3083" width="11" style="1003" customWidth="1"/>
    <col min="3084" max="3084" width="10.42578125" style="1003" customWidth="1"/>
    <col min="3085" max="3328" width="9.140625" style="1003"/>
    <col min="3329" max="3329" width="20.140625" style="1003" customWidth="1"/>
    <col min="3330" max="3330" width="10" style="1003" customWidth="1"/>
    <col min="3331" max="3331" width="11.5703125" style="1003" customWidth="1"/>
    <col min="3332" max="3332" width="9.5703125" style="1003" customWidth="1"/>
    <col min="3333" max="3333" width="11" style="1003" customWidth="1"/>
    <col min="3334" max="3334" width="10.85546875" style="1003" customWidth="1"/>
    <col min="3335" max="3335" width="10" style="1003" customWidth="1"/>
    <col min="3336" max="3336" width="11.28515625" style="1003" customWidth="1"/>
    <col min="3337" max="3337" width="10.42578125" style="1003" customWidth="1"/>
    <col min="3338" max="3338" width="9.140625" style="1003"/>
    <col min="3339" max="3339" width="11" style="1003" customWidth="1"/>
    <col min="3340" max="3340" width="10.42578125" style="1003" customWidth="1"/>
    <col min="3341" max="3584" width="9.140625" style="1003"/>
    <col min="3585" max="3585" width="20.140625" style="1003" customWidth="1"/>
    <col min="3586" max="3586" width="10" style="1003" customWidth="1"/>
    <col min="3587" max="3587" width="11.5703125" style="1003" customWidth="1"/>
    <col min="3588" max="3588" width="9.5703125" style="1003" customWidth="1"/>
    <col min="3589" max="3589" width="11" style="1003" customWidth="1"/>
    <col min="3590" max="3590" width="10.85546875" style="1003" customWidth="1"/>
    <col min="3591" max="3591" width="10" style="1003" customWidth="1"/>
    <col min="3592" max="3592" width="11.28515625" style="1003" customWidth="1"/>
    <col min="3593" max="3593" width="10.42578125" style="1003" customWidth="1"/>
    <col min="3594" max="3594" width="9.140625" style="1003"/>
    <col min="3595" max="3595" width="11" style="1003" customWidth="1"/>
    <col min="3596" max="3596" width="10.42578125" style="1003" customWidth="1"/>
    <col min="3597" max="3840" width="9.140625" style="1003"/>
    <col min="3841" max="3841" width="20.140625" style="1003" customWidth="1"/>
    <col min="3842" max="3842" width="10" style="1003" customWidth="1"/>
    <col min="3843" max="3843" width="11.5703125" style="1003" customWidth="1"/>
    <col min="3844" max="3844" width="9.5703125" style="1003" customWidth="1"/>
    <col min="3845" max="3845" width="11" style="1003" customWidth="1"/>
    <col min="3846" max="3846" width="10.85546875" style="1003" customWidth="1"/>
    <col min="3847" max="3847" width="10" style="1003" customWidth="1"/>
    <col min="3848" max="3848" width="11.28515625" style="1003" customWidth="1"/>
    <col min="3849" max="3849" width="10.42578125" style="1003" customWidth="1"/>
    <col min="3850" max="3850" width="9.140625" style="1003"/>
    <col min="3851" max="3851" width="11" style="1003" customWidth="1"/>
    <col min="3852" max="3852" width="10.42578125" style="1003" customWidth="1"/>
    <col min="3853" max="4096" width="9.140625" style="1003"/>
    <col min="4097" max="4097" width="20.140625" style="1003" customWidth="1"/>
    <col min="4098" max="4098" width="10" style="1003" customWidth="1"/>
    <col min="4099" max="4099" width="11.5703125" style="1003" customWidth="1"/>
    <col min="4100" max="4100" width="9.5703125" style="1003" customWidth="1"/>
    <col min="4101" max="4101" width="11" style="1003" customWidth="1"/>
    <col min="4102" max="4102" width="10.85546875" style="1003" customWidth="1"/>
    <col min="4103" max="4103" width="10" style="1003" customWidth="1"/>
    <col min="4104" max="4104" width="11.28515625" style="1003" customWidth="1"/>
    <col min="4105" max="4105" width="10.42578125" style="1003" customWidth="1"/>
    <col min="4106" max="4106" width="9.140625" style="1003"/>
    <col min="4107" max="4107" width="11" style="1003" customWidth="1"/>
    <col min="4108" max="4108" width="10.42578125" style="1003" customWidth="1"/>
    <col min="4109" max="4352" width="9.140625" style="1003"/>
    <col min="4353" max="4353" width="20.140625" style="1003" customWidth="1"/>
    <col min="4354" max="4354" width="10" style="1003" customWidth="1"/>
    <col min="4355" max="4355" width="11.5703125" style="1003" customWidth="1"/>
    <col min="4356" max="4356" width="9.5703125" style="1003" customWidth="1"/>
    <col min="4357" max="4357" width="11" style="1003" customWidth="1"/>
    <col min="4358" max="4358" width="10.85546875" style="1003" customWidth="1"/>
    <col min="4359" max="4359" width="10" style="1003" customWidth="1"/>
    <col min="4360" max="4360" width="11.28515625" style="1003" customWidth="1"/>
    <col min="4361" max="4361" width="10.42578125" style="1003" customWidth="1"/>
    <col min="4362" max="4362" width="9.140625" style="1003"/>
    <col min="4363" max="4363" width="11" style="1003" customWidth="1"/>
    <col min="4364" max="4364" width="10.42578125" style="1003" customWidth="1"/>
    <col min="4365" max="4608" width="9.140625" style="1003"/>
    <col min="4609" max="4609" width="20.140625" style="1003" customWidth="1"/>
    <col min="4610" max="4610" width="10" style="1003" customWidth="1"/>
    <col min="4611" max="4611" width="11.5703125" style="1003" customWidth="1"/>
    <col min="4612" max="4612" width="9.5703125" style="1003" customWidth="1"/>
    <col min="4613" max="4613" width="11" style="1003" customWidth="1"/>
    <col min="4614" max="4614" width="10.85546875" style="1003" customWidth="1"/>
    <col min="4615" max="4615" width="10" style="1003" customWidth="1"/>
    <col min="4616" max="4616" width="11.28515625" style="1003" customWidth="1"/>
    <col min="4617" max="4617" width="10.42578125" style="1003" customWidth="1"/>
    <col min="4618" max="4618" width="9.140625" style="1003"/>
    <col min="4619" max="4619" width="11" style="1003" customWidth="1"/>
    <col min="4620" max="4620" width="10.42578125" style="1003" customWidth="1"/>
    <col min="4621" max="4864" width="9.140625" style="1003"/>
    <col min="4865" max="4865" width="20.140625" style="1003" customWidth="1"/>
    <col min="4866" max="4866" width="10" style="1003" customWidth="1"/>
    <col min="4867" max="4867" width="11.5703125" style="1003" customWidth="1"/>
    <col min="4868" max="4868" width="9.5703125" style="1003" customWidth="1"/>
    <col min="4869" max="4869" width="11" style="1003" customWidth="1"/>
    <col min="4870" max="4870" width="10.85546875" style="1003" customWidth="1"/>
    <col min="4871" max="4871" width="10" style="1003" customWidth="1"/>
    <col min="4872" max="4872" width="11.28515625" style="1003" customWidth="1"/>
    <col min="4873" max="4873" width="10.42578125" style="1003" customWidth="1"/>
    <col min="4874" max="4874" width="9.140625" style="1003"/>
    <col min="4875" max="4875" width="11" style="1003" customWidth="1"/>
    <col min="4876" max="4876" width="10.42578125" style="1003" customWidth="1"/>
    <col min="4877" max="5120" width="9.140625" style="1003"/>
    <col min="5121" max="5121" width="20.140625" style="1003" customWidth="1"/>
    <col min="5122" max="5122" width="10" style="1003" customWidth="1"/>
    <col min="5123" max="5123" width="11.5703125" style="1003" customWidth="1"/>
    <col min="5124" max="5124" width="9.5703125" style="1003" customWidth="1"/>
    <col min="5125" max="5125" width="11" style="1003" customWidth="1"/>
    <col min="5126" max="5126" width="10.85546875" style="1003" customWidth="1"/>
    <col min="5127" max="5127" width="10" style="1003" customWidth="1"/>
    <col min="5128" max="5128" width="11.28515625" style="1003" customWidth="1"/>
    <col min="5129" max="5129" width="10.42578125" style="1003" customWidth="1"/>
    <col min="5130" max="5130" width="9.140625" style="1003"/>
    <col min="5131" max="5131" width="11" style="1003" customWidth="1"/>
    <col min="5132" max="5132" width="10.42578125" style="1003" customWidth="1"/>
    <col min="5133" max="5376" width="9.140625" style="1003"/>
    <col min="5377" max="5377" width="20.140625" style="1003" customWidth="1"/>
    <col min="5378" max="5378" width="10" style="1003" customWidth="1"/>
    <col min="5379" max="5379" width="11.5703125" style="1003" customWidth="1"/>
    <col min="5380" max="5380" width="9.5703125" style="1003" customWidth="1"/>
    <col min="5381" max="5381" width="11" style="1003" customWidth="1"/>
    <col min="5382" max="5382" width="10.85546875" style="1003" customWidth="1"/>
    <col min="5383" max="5383" width="10" style="1003" customWidth="1"/>
    <col min="5384" max="5384" width="11.28515625" style="1003" customWidth="1"/>
    <col min="5385" max="5385" width="10.42578125" style="1003" customWidth="1"/>
    <col min="5386" max="5386" width="9.140625" style="1003"/>
    <col min="5387" max="5387" width="11" style="1003" customWidth="1"/>
    <col min="5388" max="5388" width="10.42578125" style="1003" customWidth="1"/>
    <col min="5389" max="5632" width="9.140625" style="1003"/>
    <col min="5633" max="5633" width="20.140625" style="1003" customWidth="1"/>
    <col min="5634" max="5634" width="10" style="1003" customWidth="1"/>
    <col min="5635" max="5635" width="11.5703125" style="1003" customWidth="1"/>
    <col min="5636" max="5636" width="9.5703125" style="1003" customWidth="1"/>
    <col min="5637" max="5637" width="11" style="1003" customWidth="1"/>
    <col min="5638" max="5638" width="10.85546875" style="1003" customWidth="1"/>
    <col min="5639" max="5639" width="10" style="1003" customWidth="1"/>
    <col min="5640" max="5640" width="11.28515625" style="1003" customWidth="1"/>
    <col min="5641" max="5641" width="10.42578125" style="1003" customWidth="1"/>
    <col min="5642" max="5642" width="9.140625" style="1003"/>
    <col min="5643" max="5643" width="11" style="1003" customWidth="1"/>
    <col min="5644" max="5644" width="10.42578125" style="1003" customWidth="1"/>
    <col min="5645" max="5888" width="9.140625" style="1003"/>
    <col min="5889" max="5889" width="20.140625" style="1003" customWidth="1"/>
    <col min="5890" max="5890" width="10" style="1003" customWidth="1"/>
    <col min="5891" max="5891" width="11.5703125" style="1003" customWidth="1"/>
    <col min="5892" max="5892" width="9.5703125" style="1003" customWidth="1"/>
    <col min="5893" max="5893" width="11" style="1003" customWidth="1"/>
    <col min="5894" max="5894" width="10.85546875" style="1003" customWidth="1"/>
    <col min="5895" max="5895" width="10" style="1003" customWidth="1"/>
    <col min="5896" max="5896" width="11.28515625" style="1003" customWidth="1"/>
    <col min="5897" max="5897" width="10.42578125" style="1003" customWidth="1"/>
    <col min="5898" max="5898" width="9.140625" style="1003"/>
    <col min="5899" max="5899" width="11" style="1003" customWidth="1"/>
    <col min="5900" max="5900" width="10.42578125" style="1003" customWidth="1"/>
    <col min="5901" max="6144" width="9.140625" style="1003"/>
    <col min="6145" max="6145" width="20.140625" style="1003" customWidth="1"/>
    <col min="6146" max="6146" width="10" style="1003" customWidth="1"/>
    <col min="6147" max="6147" width="11.5703125" style="1003" customWidth="1"/>
    <col min="6148" max="6148" width="9.5703125" style="1003" customWidth="1"/>
    <col min="6149" max="6149" width="11" style="1003" customWidth="1"/>
    <col min="6150" max="6150" width="10.85546875" style="1003" customWidth="1"/>
    <col min="6151" max="6151" width="10" style="1003" customWidth="1"/>
    <col min="6152" max="6152" width="11.28515625" style="1003" customWidth="1"/>
    <col min="6153" max="6153" width="10.42578125" style="1003" customWidth="1"/>
    <col min="6154" max="6154" width="9.140625" style="1003"/>
    <col min="6155" max="6155" width="11" style="1003" customWidth="1"/>
    <col min="6156" max="6156" width="10.42578125" style="1003" customWidth="1"/>
    <col min="6157" max="6400" width="9.140625" style="1003"/>
    <col min="6401" max="6401" width="20.140625" style="1003" customWidth="1"/>
    <col min="6402" max="6402" width="10" style="1003" customWidth="1"/>
    <col min="6403" max="6403" width="11.5703125" style="1003" customWidth="1"/>
    <col min="6404" max="6404" width="9.5703125" style="1003" customWidth="1"/>
    <col min="6405" max="6405" width="11" style="1003" customWidth="1"/>
    <col min="6406" max="6406" width="10.85546875" style="1003" customWidth="1"/>
    <col min="6407" max="6407" width="10" style="1003" customWidth="1"/>
    <col min="6408" max="6408" width="11.28515625" style="1003" customWidth="1"/>
    <col min="6409" max="6409" width="10.42578125" style="1003" customWidth="1"/>
    <col min="6410" max="6410" width="9.140625" style="1003"/>
    <col min="6411" max="6411" width="11" style="1003" customWidth="1"/>
    <col min="6412" max="6412" width="10.42578125" style="1003" customWidth="1"/>
    <col min="6413" max="6656" width="9.140625" style="1003"/>
    <col min="6657" max="6657" width="20.140625" style="1003" customWidth="1"/>
    <col min="6658" max="6658" width="10" style="1003" customWidth="1"/>
    <col min="6659" max="6659" width="11.5703125" style="1003" customWidth="1"/>
    <col min="6660" max="6660" width="9.5703125" style="1003" customWidth="1"/>
    <col min="6661" max="6661" width="11" style="1003" customWidth="1"/>
    <col min="6662" max="6662" width="10.85546875" style="1003" customWidth="1"/>
    <col min="6663" max="6663" width="10" style="1003" customWidth="1"/>
    <col min="6664" max="6664" width="11.28515625" style="1003" customWidth="1"/>
    <col min="6665" max="6665" width="10.42578125" style="1003" customWidth="1"/>
    <col min="6666" max="6666" width="9.140625" style="1003"/>
    <col min="6667" max="6667" width="11" style="1003" customWidth="1"/>
    <col min="6668" max="6668" width="10.42578125" style="1003" customWidth="1"/>
    <col min="6669" max="6912" width="9.140625" style="1003"/>
    <col min="6913" max="6913" width="20.140625" style="1003" customWidth="1"/>
    <col min="6914" max="6914" width="10" style="1003" customWidth="1"/>
    <col min="6915" max="6915" width="11.5703125" style="1003" customWidth="1"/>
    <col min="6916" max="6916" width="9.5703125" style="1003" customWidth="1"/>
    <col min="6917" max="6917" width="11" style="1003" customWidth="1"/>
    <col min="6918" max="6918" width="10.85546875" style="1003" customWidth="1"/>
    <col min="6919" max="6919" width="10" style="1003" customWidth="1"/>
    <col min="6920" max="6920" width="11.28515625" style="1003" customWidth="1"/>
    <col min="6921" max="6921" width="10.42578125" style="1003" customWidth="1"/>
    <col min="6922" max="6922" width="9.140625" style="1003"/>
    <col min="6923" max="6923" width="11" style="1003" customWidth="1"/>
    <col min="6924" max="6924" width="10.42578125" style="1003" customWidth="1"/>
    <col min="6925" max="7168" width="9.140625" style="1003"/>
    <col min="7169" max="7169" width="20.140625" style="1003" customWidth="1"/>
    <col min="7170" max="7170" width="10" style="1003" customWidth="1"/>
    <col min="7171" max="7171" width="11.5703125" style="1003" customWidth="1"/>
    <col min="7172" max="7172" width="9.5703125" style="1003" customWidth="1"/>
    <col min="7173" max="7173" width="11" style="1003" customWidth="1"/>
    <col min="7174" max="7174" width="10.85546875" style="1003" customWidth="1"/>
    <col min="7175" max="7175" width="10" style="1003" customWidth="1"/>
    <col min="7176" max="7176" width="11.28515625" style="1003" customWidth="1"/>
    <col min="7177" max="7177" width="10.42578125" style="1003" customWidth="1"/>
    <col min="7178" max="7178" width="9.140625" style="1003"/>
    <col min="7179" max="7179" width="11" style="1003" customWidth="1"/>
    <col min="7180" max="7180" width="10.42578125" style="1003" customWidth="1"/>
    <col min="7181" max="7424" width="9.140625" style="1003"/>
    <col min="7425" max="7425" width="20.140625" style="1003" customWidth="1"/>
    <col min="7426" max="7426" width="10" style="1003" customWidth="1"/>
    <col min="7427" max="7427" width="11.5703125" style="1003" customWidth="1"/>
    <col min="7428" max="7428" width="9.5703125" style="1003" customWidth="1"/>
    <col min="7429" max="7429" width="11" style="1003" customWidth="1"/>
    <col min="7430" max="7430" width="10.85546875" style="1003" customWidth="1"/>
    <col min="7431" max="7431" width="10" style="1003" customWidth="1"/>
    <col min="7432" max="7432" width="11.28515625" style="1003" customWidth="1"/>
    <col min="7433" max="7433" width="10.42578125" style="1003" customWidth="1"/>
    <col min="7434" max="7434" width="9.140625" style="1003"/>
    <col min="7435" max="7435" width="11" style="1003" customWidth="1"/>
    <col min="7436" max="7436" width="10.42578125" style="1003" customWidth="1"/>
    <col min="7437" max="7680" width="9.140625" style="1003"/>
    <col min="7681" max="7681" width="20.140625" style="1003" customWidth="1"/>
    <col min="7682" max="7682" width="10" style="1003" customWidth="1"/>
    <col min="7683" max="7683" width="11.5703125" style="1003" customWidth="1"/>
    <col min="7684" max="7684" width="9.5703125" style="1003" customWidth="1"/>
    <col min="7685" max="7685" width="11" style="1003" customWidth="1"/>
    <col min="7686" max="7686" width="10.85546875" style="1003" customWidth="1"/>
    <col min="7687" max="7687" width="10" style="1003" customWidth="1"/>
    <col min="7688" max="7688" width="11.28515625" style="1003" customWidth="1"/>
    <col min="7689" max="7689" width="10.42578125" style="1003" customWidth="1"/>
    <col min="7690" max="7690" width="9.140625" style="1003"/>
    <col min="7691" max="7691" width="11" style="1003" customWidth="1"/>
    <col min="7692" max="7692" width="10.42578125" style="1003" customWidth="1"/>
    <col min="7693" max="7936" width="9.140625" style="1003"/>
    <col min="7937" max="7937" width="20.140625" style="1003" customWidth="1"/>
    <col min="7938" max="7938" width="10" style="1003" customWidth="1"/>
    <col min="7939" max="7939" width="11.5703125" style="1003" customWidth="1"/>
    <col min="7940" max="7940" width="9.5703125" style="1003" customWidth="1"/>
    <col min="7941" max="7941" width="11" style="1003" customWidth="1"/>
    <col min="7942" max="7942" width="10.85546875" style="1003" customWidth="1"/>
    <col min="7943" max="7943" width="10" style="1003" customWidth="1"/>
    <col min="7944" max="7944" width="11.28515625" style="1003" customWidth="1"/>
    <col min="7945" max="7945" width="10.42578125" style="1003" customWidth="1"/>
    <col min="7946" max="7946" width="9.140625" style="1003"/>
    <col min="7947" max="7947" width="11" style="1003" customWidth="1"/>
    <col min="7948" max="7948" width="10.42578125" style="1003" customWidth="1"/>
    <col min="7949" max="8192" width="9.140625" style="1003"/>
    <col min="8193" max="8193" width="20.140625" style="1003" customWidth="1"/>
    <col min="8194" max="8194" width="10" style="1003" customWidth="1"/>
    <col min="8195" max="8195" width="11.5703125" style="1003" customWidth="1"/>
    <col min="8196" max="8196" width="9.5703125" style="1003" customWidth="1"/>
    <col min="8197" max="8197" width="11" style="1003" customWidth="1"/>
    <col min="8198" max="8198" width="10.85546875" style="1003" customWidth="1"/>
    <col min="8199" max="8199" width="10" style="1003" customWidth="1"/>
    <col min="8200" max="8200" width="11.28515625" style="1003" customWidth="1"/>
    <col min="8201" max="8201" width="10.42578125" style="1003" customWidth="1"/>
    <col min="8202" max="8202" width="9.140625" style="1003"/>
    <col min="8203" max="8203" width="11" style="1003" customWidth="1"/>
    <col min="8204" max="8204" width="10.42578125" style="1003" customWidth="1"/>
    <col min="8205" max="8448" width="9.140625" style="1003"/>
    <col min="8449" max="8449" width="20.140625" style="1003" customWidth="1"/>
    <col min="8450" max="8450" width="10" style="1003" customWidth="1"/>
    <col min="8451" max="8451" width="11.5703125" style="1003" customWidth="1"/>
    <col min="8452" max="8452" width="9.5703125" style="1003" customWidth="1"/>
    <col min="8453" max="8453" width="11" style="1003" customWidth="1"/>
    <col min="8454" max="8454" width="10.85546875" style="1003" customWidth="1"/>
    <col min="8455" max="8455" width="10" style="1003" customWidth="1"/>
    <col min="8456" max="8456" width="11.28515625" style="1003" customWidth="1"/>
    <col min="8457" max="8457" width="10.42578125" style="1003" customWidth="1"/>
    <col min="8458" max="8458" width="9.140625" style="1003"/>
    <col min="8459" max="8459" width="11" style="1003" customWidth="1"/>
    <col min="8460" max="8460" width="10.42578125" style="1003" customWidth="1"/>
    <col min="8461" max="8704" width="9.140625" style="1003"/>
    <col min="8705" max="8705" width="20.140625" style="1003" customWidth="1"/>
    <col min="8706" max="8706" width="10" style="1003" customWidth="1"/>
    <col min="8707" max="8707" width="11.5703125" style="1003" customWidth="1"/>
    <col min="8708" max="8708" width="9.5703125" style="1003" customWidth="1"/>
    <col min="8709" max="8709" width="11" style="1003" customWidth="1"/>
    <col min="8710" max="8710" width="10.85546875" style="1003" customWidth="1"/>
    <col min="8711" max="8711" width="10" style="1003" customWidth="1"/>
    <col min="8712" max="8712" width="11.28515625" style="1003" customWidth="1"/>
    <col min="8713" max="8713" width="10.42578125" style="1003" customWidth="1"/>
    <col min="8714" max="8714" width="9.140625" style="1003"/>
    <col min="8715" max="8715" width="11" style="1003" customWidth="1"/>
    <col min="8716" max="8716" width="10.42578125" style="1003" customWidth="1"/>
    <col min="8717" max="8960" width="9.140625" style="1003"/>
    <col min="8961" max="8961" width="20.140625" style="1003" customWidth="1"/>
    <col min="8962" max="8962" width="10" style="1003" customWidth="1"/>
    <col min="8963" max="8963" width="11.5703125" style="1003" customWidth="1"/>
    <col min="8964" max="8964" width="9.5703125" style="1003" customWidth="1"/>
    <col min="8965" max="8965" width="11" style="1003" customWidth="1"/>
    <col min="8966" max="8966" width="10.85546875" style="1003" customWidth="1"/>
    <col min="8967" max="8967" width="10" style="1003" customWidth="1"/>
    <col min="8968" max="8968" width="11.28515625" style="1003" customWidth="1"/>
    <col min="8969" max="8969" width="10.42578125" style="1003" customWidth="1"/>
    <col min="8970" max="8970" width="9.140625" style="1003"/>
    <col min="8971" max="8971" width="11" style="1003" customWidth="1"/>
    <col min="8972" max="8972" width="10.42578125" style="1003" customWidth="1"/>
    <col min="8973" max="9216" width="9.140625" style="1003"/>
    <col min="9217" max="9217" width="20.140625" style="1003" customWidth="1"/>
    <col min="9218" max="9218" width="10" style="1003" customWidth="1"/>
    <col min="9219" max="9219" width="11.5703125" style="1003" customWidth="1"/>
    <col min="9220" max="9220" width="9.5703125" style="1003" customWidth="1"/>
    <col min="9221" max="9221" width="11" style="1003" customWidth="1"/>
    <col min="9222" max="9222" width="10.85546875" style="1003" customWidth="1"/>
    <col min="9223" max="9223" width="10" style="1003" customWidth="1"/>
    <col min="9224" max="9224" width="11.28515625" style="1003" customWidth="1"/>
    <col min="9225" max="9225" width="10.42578125" style="1003" customWidth="1"/>
    <col min="9226" max="9226" width="9.140625" style="1003"/>
    <col min="9227" max="9227" width="11" style="1003" customWidth="1"/>
    <col min="9228" max="9228" width="10.42578125" style="1003" customWidth="1"/>
    <col min="9229" max="9472" width="9.140625" style="1003"/>
    <col min="9473" max="9473" width="20.140625" style="1003" customWidth="1"/>
    <col min="9474" max="9474" width="10" style="1003" customWidth="1"/>
    <col min="9475" max="9475" width="11.5703125" style="1003" customWidth="1"/>
    <col min="9476" max="9476" width="9.5703125" style="1003" customWidth="1"/>
    <col min="9477" max="9477" width="11" style="1003" customWidth="1"/>
    <col min="9478" max="9478" width="10.85546875" style="1003" customWidth="1"/>
    <col min="9479" max="9479" width="10" style="1003" customWidth="1"/>
    <col min="9480" max="9480" width="11.28515625" style="1003" customWidth="1"/>
    <col min="9481" max="9481" width="10.42578125" style="1003" customWidth="1"/>
    <col min="9482" max="9482" width="9.140625" style="1003"/>
    <col min="9483" max="9483" width="11" style="1003" customWidth="1"/>
    <col min="9484" max="9484" width="10.42578125" style="1003" customWidth="1"/>
    <col min="9485" max="9728" width="9.140625" style="1003"/>
    <col min="9729" max="9729" width="20.140625" style="1003" customWidth="1"/>
    <col min="9730" max="9730" width="10" style="1003" customWidth="1"/>
    <col min="9731" max="9731" width="11.5703125" style="1003" customWidth="1"/>
    <col min="9732" max="9732" width="9.5703125" style="1003" customWidth="1"/>
    <col min="9733" max="9733" width="11" style="1003" customWidth="1"/>
    <col min="9734" max="9734" width="10.85546875" style="1003" customWidth="1"/>
    <col min="9735" max="9735" width="10" style="1003" customWidth="1"/>
    <col min="9736" max="9736" width="11.28515625" style="1003" customWidth="1"/>
    <col min="9737" max="9737" width="10.42578125" style="1003" customWidth="1"/>
    <col min="9738" max="9738" width="9.140625" style="1003"/>
    <col min="9739" max="9739" width="11" style="1003" customWidth="1"/>
    <col min="9740" max="9740" width="10.42578125" style="1003" customWidth="1"/>
    <col min="9741" max="9984" width="9.140625" style="1003"/>
    <col min="9985" max="9985" width="20.140625" style="1003" customWidth="1"/>
    <col min="9986" max="9986" width="10" style="1003" customWidth="1"/>
    <col min="9987" max="9987" width="11.5703125" style="1003" customWidth="1"/>
    <col min="9988" max="9988" width="9.5703125" style="1003" customWidth="1"/>
    <col min="9989" max="9989" width="11" style="1003" customWidth="1"/>
    <col min="9990" max="9990" width="10.85546875" style="1003" customWidth="1"/>
    <col min="9991" max="9991" width="10" style="1003" customWidth="1"/>
    <col min="9992" max="9992" width="11.28515625" style="1003" customWidth="1"/>
    <col min="9993" max="9993" width="10.42578125" style="1003" customWidth="1"/>
    <col min="9994" max="9994" width="9.140625" style="1003"/>
    <col min="9995" max="9995" width="11" style="1003" customWidth="1"/>
    <col min="9996" max="9996" width="10.42578125" style="1003" customWidth="1"/>
    <col min="9997" max="10240" width="9.140625" style="1003"/>
    <col min="10241" max="10241" width="20.140625" style="1003" customWidth="1"/>
    <col min="10242" max="10242" width="10" style="1003" customWidth="1"/>
    <col min="10243" max="10243" width="11.5703125" style="1003" customWidth="1"/>
    <col min="10244" max="10244" width="9.5703125" style="1003" customWidth="1"/>
    <col min="10245" max="10245" width="11" style="1003" customWidth="1"/>
    <col min="10246" max="10246" width="10.85546875" style="1003" customWidth="1"/>
    <col min="10247" max="10247" width="10" style="1003" customWidth="1"/>
    <col min="10248" max="10248" width="11.28515625" style="1003" customWidth="1"/>
    <col min="10249" max="10249" width="10.42578125" style="1003" customWidth="1"/>
    <col min="10250" max="10250" width="9.140625" style="1003"/>
    <col min="10251" max="10251" width="11" style="1003" customWidth="1"/>
    <col min="10252" max="10252" width="10.42578125" style="1003" customWidth="1"/>
    <col min="10253" max="10496" width="9.140625" style="1003"/>
    <col min="10497" max="10497" width="20.140625" style="1003" customWidth="1"/>
    <col min="10498" max="10498" width="10" style="1003" customWidth="1"/>
    <col min="10499" max="10499" width="11.5703125" style="1003" customWidth="1"/>
    <col min="10500" max="10500" width="9.5703125" style="1003" customWidth="1"/>
    <col min="10501" max="10501" width="11" style="1003" customWidth="1"/>
    <col min="10502" max="10502" width="10.85546875" style="1003" customWidth="1"/>
    <col min="10503" max="10503" width="10" style="1003" customWidth="1"/>
    <col min="10504" max="10504" width="11.28515625" style="1003" customWidth="1"/>
    <col min="10505" max="10505" width="10.42578125" style="1003" customWidth="1"/>
    <col min="10506" max="10506" width="9.140625" style="1003"/>
    <col min="10507" max="10507" width="11" style="1003" customWidth="1"/>
    <col min="10508" max="10508" width="10.42578125" style="1003" customWidth="1"/>
    <col min="10509" max="10752" width="9.140625" style="1003"/>
    <col min="10753" max="10753" width="20.140625" style="1003" customWidth="1"/>
    <col min="10754" max="10754" width="10" style="1003" customWidth="1"/>
    <col min="10755" max="10755" width="11.5703125" style="1003" customWidth="1"/>
    <col min="10756" max="10756" width="9.5703125" style="1003" customWidth="1"/>
    <col min="10757" max="10757" width="11" style="1003" customWidth="1"/>
    <col min="10758" max="10758" width="10.85546875" style="1003" customWidth="1"/>
    <col min="10759" max="10759" width="10" style="1003" customWidth="1"/>
    <col min="10760" max="10760" width="11.28515625" style="1003" customWidth="1"/>
    <col min="10761" max="10761" width="10.42578125" style="1003" customWidth="1"/>
    <col min="10762" max="10762" width="9.140625" style="1003"/>
    <col min="10763" max="10763" width="11" style="1003" customWidth="1"/>
    <col min="10764" max="10764" width="10.42578125" style="1003" customWidth="1"/>
    <col min="10765" max="11008" width="9.140625" style="1003"/>
    <col min="11009" max="11009" width="20.140625" style="1003" customWidth="1"/>
    <col min="11010" max="11010" width="10" style="1003" customWidth="1"/>
    <col min="11011" max="11011" width="11.5703125" style="1003" customWidth="1"/>
    <col min="11012" max="11012" width="9.5703125" style="1003" customWidth="1"/>
    <col min="11013" max="11013" width="11" style="1003" customWidth="1"/>
    <col min="11014" max="11014" width="10.85546875" style="1003" customWidth="1"/>
    <col min="11015" max="11015" width="10" style="1003" customWidth="1"/>
    <col min="11016" max="11016" width="11.28515625" style="1003" customWidth="1"/>
    <col min="11017" max="11017" width="10.42578125" style="1003" customWidth="1"/>
    <col min="11018" max="11018" width="9.140625" style="1003"/>
    <col min="11019" max="11019" width="11" style="1003" customWidth="1"/>
    <col min="11020" max="11020" width="10.42578125" style="1003" customWidth="1"/>
    <col min="11021" max="11264" width="9.140625" style="1003"/>
    <col min="11265" max="11265" width="20.140625" style="1003" customWidth="1"/>
    <col min="11266" max="11266" width="10" style="1003" customWidth="1"/>
    <col min="11267" max="11267" width="11.5703125" style="1003" customWidth="1"/>
    <col min="11268" max="11268" width="9.5703125" style="1003" customWidth="1"/>
    <col min="11269" max="11269" width="11" style="1003" customWidth="1"/>
    <col min="11270" max="11270" width="10.85546875" style="1003" customWidth="1"/>
    <col min="11271" max="11271" width="10" style="1003" customWidth="1"/>
    <col min="11272" max="11272" width="11.28515625" style="1003" customWidth="1"/>
    <col min="11273" max="11273" width="10.42578125" style="1003" customWidth="1"/>
    <col min="11274" max="11274" width="9.140625" style="1003"/>
    <col min="11275" max="11275" width="11" style="1003" customWidth="1"/>
    <col min="11276" max="11276" width="10.42578125" style="1003" customWidth="1"/>
    <col min="11277" max="11520" width="9.140625" style="1003"/>
    <col min="11521" max="11521" width="20.140625" style="1003" customWidth="1"/>
    <col min="11522" max="11522" width="10" style="1003" customWidth="1"/>
    <col min="11523" max="11523" width="11.5703125" style="1003" customWidth="1"/>
    <col min="11524" max="11524" width="9.5703125" style="1003" customWidth="1"/>
    <col min="11525" max="11525" width="11" style="1003" customWidth="1"/>
    <col min="11526" max="11526" width="10.85546875" style="1003" customWidth="1"/>
    <col min="11527" max="11527" width="10" style="1003" customWidth="1"/>
    <col min="11528" max="11528" width="11.28515625" style="1003" customWidth="1"/>
    <col min="11529" max="11529" width="10.42578125" style="1003" customWidth="1"/>
    <col min="11530" max="11530" width="9.140625" style="1003"/>
    <col min="11531" max="11531" width="11" style="1003" customWidth="1"/>
    <col min="11532" max="11532" width="10.42578125" style="1003" customWidth="1"/>
    <col min="11533" max="11776" width="9.140625" style="1003"/>
    <col min="11777" max="11777" width="20.140625" style="1003" customWidth="1"/>
    <col min="11778" max="11778" width="10" style="1003" customWidth="1"/>
    <col min="11779" max="11779" width="11.5703125" style="1003" customWidth="1"/>
    <col min="11780" max="11780" width="9.5703125" style="1003" customWidth="1"/>
    <col min="11781" max="11781" width="11" style="1003" customWidth="1"/>
    <col min="11782" max="11782" width="10.85546875" style="1003" customWidth="1"/>
    <col min="11783" max="11783" width="10" style="1003" customWidth="1"/>
    <col min="11784" max="11784" width="11.28515625" style="1003" customWidth="1"/>
    <col min="11785" max="11785" width="10.42578125" style="1003" customWidth="1"/>
    <col min="11786" max="11786" width="9.140625" style="1003"/>
    <col min="11787" max="11787" width="11" style="1003" customWidth="1"/>
    <col min="11788" max="11788" width="10.42578125" style="1003" customWidth="1"/>
    <col min="11789" max="12032" width="9.140625" style="1003"/>
    <col min="12033" max="12033" width="20.140625" style="1003" customWidth="1"/>
    <col min="12034" max="12034" width="10" style="1003" customWidth="1"/>
    <col min="12035" max="12035" width="11.5703125" style="1003" customWidth="1"/>
    <col min="12036" max="12036" width="9.5703125" style="1003" customWidth="1"/>
    <col min="12037" max="12037" width="11" style="1003" customWidth="1"/>
    <col min="12038" max="12038" width="10.85546875" style="1003" customWidth="1"/>
    <col min="12039" max="12039" width="10" style="1003" customWidth="1"/>
    <col min="12040" max="12040" width="11.28515625" style="1003" customWidth="1"/>
    <col min="12041" max="12041" width="10.42578125" style="1003" customWidth="1"/>
    <col min="12042" max="12042" width="9.140625" style="1003"/>
    <col min="12043" max="12043" width="11" style="1003" customWidth="1"/>
    <col min="12044" max="12044" width="10.42578125" style="1003" customWidth="1"/>
    <col min="12045" max="12288" width="9.140625" style="1003"/>
    <col min="12289" max="12289" width="20.140625" style="1003" customWidth="1"/>
    <col min="12290" max="12290" width="10" style="1003" customWidth="1"/>
    <col min="12291" max="12291" width="11.5703125" style="1003" customWidth="1"/>
    <col min="12292" max="12292" width="9.5703125" style="1003" customWidth="1"/>
    <col min="12293" max="12293" width="11" style="1003" customWidth="1"/>
    <col min="12294" max="12294" width="10.85546875" style="1003" customWidth="1"/>
    <col min="12295" max="12295" width="10" style="1003" customWidth="1"/>
    <col min="12296" max="12296" width="11.28515625" style="1003" customWidth="1"/>
    <col min="12297" max="12297" width="10.42578125" style="1003" customWidth="1"/>
    <col min="12298" max="12298" width="9.140625" style="1003"/>
    <col min="12299" max="12299" width="11" style="1003" customWidth="1"/>
    <col min="12300" max="12300" width="10.42578125" style="1003" customWidth="1"/>
    <col min="12301" max="12544" width="9.140625" style="1003"/>
    <col min="12545" max="12545" width="20.140625" style="1003" customWidth="1"/>
    <col min="12546" max="12546" width="10" style="1003" customWidth="1"/>
    <col min="12547" max="12547" width="11.5703125" style="1003" customWidth="1"/>
    <col min="12548" max="12548" width="9.5703125" style="1003" customWidth="1"/>
    <col min="12549" max="12549" width="11" style="1003" customWidth="1"/>
    <col min="12550" max="12550" width="10.85546875" style="1003" customWidth="1"/>
    <col min="12551" max="12551" width="10" style="1003" customWidth="1"/>
    <col min="12552" max="12552" width="11.28515625" style="1003" customWidth="1"/>
    <col min="12553" max="12553" width="10.42578125" style="1003" customWidth="1"/>
    <col min="12554" max="12554" width="9.140625" style="1003"/>
    <col min="12555" max="12555" width="11" style="1003" customWidth="1"/>
    <col min="12556" max="12556" width="10.42578125" style="1003" customWidth="1"/>
    <col min="12557" max="12800" width="9.140625" style="1003"/>
    <col min="12801" max="12801" width="20.140625" style="1003" customWidth="1"/>
    <col min="12802" max="12802" width="10" style="1003" customWidth="1"/>
    <col min="12803" max="12803" width="11.5703125" style="1003" customWidth="1"/>
    <col min="12804" max="12804" width="9.5703125" style="1003" customWidth="1"/>
    <col min="12805" max="12805" width="11" style="1003" customWidth="1"/>
    <col min="12806" max="12806" width="10.85546875" style="1003" customWidth="1"/>
    <col min="12807" max="12807" width="10" style="1003" customWidth="1"/>
    <col min="12808" max="12808" width="11.28515625" style="1003" customWidth="1"/>
    <col min="12809" max="12809" width="10.42578125" style="1003" customWidth="1"/>
    <col min="12810" max="12810" width="9.140625" style="1003"/>
    <col min="12811" max="12811" width="11" style="1003" customWidth="1"/>
    <col min="12812" max="12812" width="10.42578125" style="1003" customWidth="1"/>
    <col min="12813" max="13056" width="9.140625" style="1003"/>
    <col min="13057" max="13057" width="20.140625" style="1003" customWidth="1"/>
    <col min="13058" max="13058" width="10" style="1003" customWidth="1"/>
    <col min="13059" max="13059" width="11.5703125" style="1003" customWidth="1"/>
    <col min="13060" max="13060" width="9.5703125" style="1003" customWidth="1"/>
    <col min="13061" max="13061" width="11" style="1003" customWidth="1"/>
    <col min="13062" max="13062" width="10.85546875" style="1003" customWidth="1"/>
    <col min="13063" max="13063" width="10" style="1003" customWidth="1"/>
    <col min="13064" max="13064" width="11.28515625" style="1003" customWidth="1"/>
    <col min="13065" max="13065" width="10.42578125" style="1003" customWidth="1"/>
    <col min="13066" max="13066" width="9.140625" style="1003"/>
    <col min="13067" max="13067" width="11" style="1003" customWidth="1"/>
    <col min="13068" max="13068" width="10.42578125" style="1003" customWidth="1"/>
    <col min="13069" max="13312" width="9.140625" style="1003"/>
    <col min="13313" max="13313" width="20.140625" style="1003" customWidth="1"/>
    <col min="13314" max="13314" width="10" style="1003" customWidth="1"/>
    <col min="13315" max="13315" width="11.5703125" style="1003" customWidth="1"/>
    <col min="13316" max="13316" width="9.5703125" style="1003" customWidth="1"/>
    <col min="13317" max="13317" width="11" style="1003" customWidth="1"/>
    <col min="13318" max="13318" width="10.85546875" style="1003" customWidth="1"/>
    <col min="13319" max="13319" width="10" style="1003" customWidth="1"/>
    <col min="13320" max="13320" width="11.28515625" style="1003" customWidth="1"/>
    <col min="13321" max="13321" width="10.42578125" style="1003" customWidth="1"/>
    <col min="13322" max="13322" width="9.140625" style="1003"/>
    <col min="13323" max="13323" width="11" style="1003" customWidth="1"/>
    <col min="13324" max="13324" width="10.42578125" style="1003" customWidth="1"/>
    <col min="13325" max="13568" width="9.140625" style="1003"/>
    <col min="13569" max="13569" width="20.140625" style="1003" customWidth="1"/>
    <col min="13570" max="13570" width="10" style="1003" customWidth="1"/>
    <col min="13571" max="13571" width="11.5703125" style="1003" customWidth="1"/>
    <col min="13572" max="13572" width="9.5703125" style="1003" customWidth="1"/>
    <col min="13573" max="13573" width="11" style="1003" customWidth="1"/>
    <col min="13574" max="13574" width="10.85546875" style="1003" customWidth="1"/>
    <col min="13575" max="13575" width="10" style="1003" customWidth="1"/>
    <col min="13576" max="13576" width="11.28515625" style="1003" customWidth="1"/>
    <col min="13577" max="13577" width="10.42578125" style="1003" customWidth="1"/>
    <col min="13578" max="13578" width="9.140625" style="1003"/>
    <col min="13579" max="13579" width="11" style="1003" customWidth="1"/>
    <col min="13580" max="13580" width="10.42578125" style="1003" customWidth="1"/>
    <col min="13581" max="13824" width="9.140625" style="1003"/>
    <col min="13825" max="13825" width="20.140625" style="1003" customWidth="1"/>
    <col min="13826" max="13826" width="10" style="1003" customWidth="1"/>
    <col min="13827" max="13827" width="11.5703125" style="1003" customWidth="1"/>
    <col min="13828" max="13828" width="9.5703125" style="1003" customWidth="1"/>
    <col min="13829" max="13829" width="11" style="1003" customWidth="1"/>
    <col min="13830" max="13830" width="10.85546875" style="1003" customWidth="1"/>
    <col min="13831" max="13831" width="10" style="1003" customWidth="1"/>
    <col min="13832" max="13832" width="11.28515625" style="1003" customWidth="1"/>
    <col min="13833" max="13833" width="10.42578125" style="1003" customWidth="1"/>
    <col min="13834" max="13834" width="9.140625" style="1003"/>
    <col min="13835" max="13835" width="11" style="1003" customWidth="1"/>
    <col min="13836" max="13836" width="10.42578125" style="1003" customWidth="1"/>
    <col min="13837" max="14080" width="9.140625" style="1003"/>
    <col min="14081" max="14081" width="20.140625" style="1003" customWidth="1"/>
    <col min="14082" max="14082" width="10" style="1003" customWidth="1"/>
    <col min="14083" max="14083" width="11.5703125" style="1003" customWidth="1"/>
    <col min="14084" max="14084" width="9.5703125" style="1003" customWidth="1"/>
    <col min="14085" max="14085" width="11" style="1003" customWidth="1"/>
    <col min="14086" max="14086" width="10.85546875" style="1003" customWidth="1"/>
    <col min="14087" max="14087" width="10" style="1003" customWidth="1"/>
    <col min="14088" max="14088" width="11.28515625" style="1003" customWidth="1"/>
    <col min="14089" max="14089" width="10.42578125" style="1003" customWidth="1"/>
    <col min="14090" max="14090" width="9.140625" style="1003"/>
    <col min="14091" max="14091" width="11" style="1003" customWidth="1"/>
    <col min="14092" max="14092" width="10.42578125" style="1003" customWidth="1"/>
    <col min="14093" max="14336" width="9.140625" style="1003"/>
    <col min="14337" max="14337" width="20.140625" style="1003" customWidth="1"/>
    <col min="14338" max="14338" width="10" style="1003" customWidth="1"/>
    <col min="14339" max="14339" width="11.5703125" style="1003" customWidth="1"/>
    <col min="14340" max="14340" width="9.5703125" style="1003" customWidth="1"/>
    <col min="14341" max="14341" width="11" style="1003" customWidth="1"/>
    <col min="14342" max="14342" width="10.85546875" style="1003" customWidth="1"/>
    <col min="14343" max="14343" width="10" style="1003" customWidth="1"/>
    <col min="14344" max="14344" width="11.28515625" style="1003" customWidth="1"/>
    <col min="14345" max="14345" width="10.42578125" style="1003" customWidth="1"/>
    <col min="14346" max="14346" width="9.140625" style="1003"/>
    <col min="14347" max="14347" width="11" style="1003" customWidth="1"/>
    <col min="14348" max="14348" width="10.42578125" style="1003" customWidth="1"/>
    <col min="14349" max="14592" width="9.140625" style="1003"/>
    <col min="14593" max="14593" width="20.140625" style="1003" customWidth="1"/>
    <col min="14594" max="14594" width="10" style="1003" customWidth="1"/>
    <col min="14595" max="14595" width="11.5703125" style="1003" customWidth="1"/>
    <col min="14596" max="14596" width="9.5703125" style="1003" customWidth="1"/>
    <col min="14597" max="14597" width="11" style="1003" customWidth="1"/>
    <col min="14598" max="14598" width="10.85546875" style="1003" customWidth="1"/>
    <col min="14599" max="14599" width="10" style="1003" customWidth="1"/>
    <col min="14600" max="14600" width="11.28515625" style="1003" customWidth="1"/>
    <col min="14601" max="14601" width="10.42578125" style="1003" customWidth="1"/>
    <col min="14602" max="14602" width="9.140625" style="1003"/>
    <col min="14603" max="14603" width="11" style="1003" customWidth="1"/>
    <col min="14604" max="14604" width="10.42578125" style="1003" customWidth="1"/>
    <col min="14605" max="14848" width="9.140625" style="1003"/>
    <col min="14849" max="14849" width="20.140625" style="1003" customWidth="1"/>
    <col min="14850" max="14850" width="10" style="1003" customWidth="1"/>
    <col min="14851" max="14851" width="11.5703125" style="1003" customWidth="1"/>
    <col min="14852" max="14852" width="9.5703125" style="1003" customWidth="1"/>
    <col min="14853" max="14853" width="11" style="1003" customWidth="1"/>
    <col min="14854" max="14854" width="10.85546875" style="1003" customWidth="1"/>
    <col min="14855" max="14855" width="10" style="1003" customWidth="1"/>
    <col min="14856" max="14856" width="11.28515625" style="1003" customWidth="1"/>
    <col min="14857" max="14857" width="10.42578125" style="1003" customWidth="1"/>
    <col min="14858" max="14858" width="9.140625" style="1003"/>
    <col min="14859" max="14859" width="11" style="1003" customWidth="1"/>
    <col min="14860" max="14860" width="10.42578125" style="1003" customWidth="1"/>
    <col min="14861" max="15104" width="9.140625" style="1003"/>
    <col min="15105" max="15105" width="20.140625" style="1003" customWidth="1"/>
    <col min="15106" max="15106" width="10" style="1003" customWidth="1"/>
    <col min="15107" max="15107" width="11.5703125" style="1003" customWidth="1"/>
    <col min="15108" max="15108" width="9.5703125" style="1003" customWidth="1"/>
    <col min="15109" max="15109" width="11" style="1003" customWidth="1"/>
    <col min="15110" max="15110" width="10.85546875" style="1003" customWidth="1"/>
    <col min="15111" max="15111" width="10" style="1003" customWidth="1"/>
    <col min="15112" max="15112" width="11.28515625" style="1003" customWidth="1"/>
    <col min="15113" max="15113" width="10.42578125" style="1003" customWidth="1"/>
    <col min="15114" max="15114" width="9.140625" style="1003"/>
    <col min="15115" max="15115" width="11" style="1003" customWidth="1"/>
    <col min="15116" max="15116" width="10.42578125" style="1003" customWidth="1"/>
    <col min="15117" max="15360" width="9.140625" style="1003"/>
    <col min="15361" max="15361" width="20.140625" style="1003" customWidth="1"/>
    <col min="15362" max="15362" width="10" style="1003" customWidth="1"/>
    <col min="15363" max="15363" width="11.5703125" style="1003" customWidth="1"/>
    <col min="15364" max="15364" width="9.5703125" style="1003" customWidth="1"/>
    <col min="15365" max="15365" width="11" style="1003" customWidth="1"/>
    <col min="15366" max="15366" width="10.85546875" style="1003" customWidth="1"/>
    <col min="15367" max="15367" width="10" style="1003" customWidth="1"/>
    <col min="15368" max="15368" width="11.28515625" style="1003" customWidth="1"/>
    <col min="15369" max="15369" width="10.42578125" style="1003" customWidth="1"/>
    <col min="15370" max="15370" width="9.140625" style="1003"/>
    <col min="15371" max="15371" width="11" style="1003" customWidth="1"/>
    <col min="15372" max="15372" width="10.42578125" style="1003" customWidth="1"/>
    <col min="15373" max="15616" width="9.140625" style="1003"/>
    <col min="15617" max="15617" width="20.140625" style="1003" customWidth="1"/>
    <col min="15618" max="15618" width="10" style="1003" customWidth="1"/>
    <col min="15619" max="15619" width="11.5703125" style="1003" customWidth="1"/>
    <col min="15620" max="15620" width="9.5703125" style="1003" customWidth="1"/>
    <col min="15621" max="15621" width="11" style="1003" customWidth="1"/>
    <col min="15622" max="15622" width="10.85546875" style="1003" customWidth="1"/>
    <col min="15623" max="15623" width="10" style="1003" customWidth="1"/>
    <col min="15624" max="15624" width="11.28515625" style="1003" customWidth="1"/>
    <col min="15625" max="15625" width="10.42578125" style="1003" customWidth="1"/>
    <col min="15626" max="15626" width="9.140625" style="1003"/>
    <col min="15627" max="15627" width="11" style="1003" customWidth="1"/>
    <col min="15628" max="15628" width="10.42578125" style="1003" customWidth="1"/>
    <col min="15629" max="15872" width="9.140625" style="1003"/>
    <col min="15873" max="15873" width="20.140625" style="1003" customWidth="1"/>
    <col min="15874" max="15874" width="10" style="1003" customWidth="1"/>
    <col min="15875" max="15875" width="11.5703125" style="1003" customWidth="1"/>
    <col min="15876" max="15876" width="9.5703125" style="1003" customWidth="1"/>
    <col min="15877" max="15877" width="11" style="1003" customWidth="1"/>
    <col min="15878" max="15878" width="10.85546875" style="1003" customWidth="1"/>
    <col min="15879" max="15879" width="10" style="1003" customWidth="1"/>
    <col min="15880" max="15880" width="11.28515625" style="1003" customWidth="1"/>
    <col min="15881" max="15881" width="10.42578125" style="1003" customWidth="1"/>
    <col min="15882" max="15882" width="9.140625" style="1003"/>
    <col min="15883" max="15883" width="11" style="1003" customWidth="1"/>
    <col min="15884" max="15884" width="10.42578125" style="1003" customWidth="1"/>
    <col min="15885" max="16128" width="9.140625" style="1003"/>
    <col min="16129" max="16129" width="20.140625" style="1003" customWidth="1"/>
    <col min="16130" max="16130" width="10" style="1003" customWidth="1"/>
    <col min="16131" max="16131" width="11.5703125" style="1003" customWidth="1"/>
    <col min="16132" max="16132" width="9.5703125" style="1003" customWidth="1"/>
    <col min="16133" max="16133" width="11" style="1003" customWidth="1"/>
    <col min="16134" max="16134" width="10.85546875" style="1003" customWidth="1"/>
    <col min="16135" max="16135" width="10" style="1003" customWidth="1"/>
    <col min="16136" max="16136" width="11.28515625" style="1003" customWidth="1"/>
    <col min="16137" max="16137" width="10.42578125" style="1003" customWidth="1"/>
    <col min="16138" max="16138" width="9.140625" style="1003"/>
    <col min="16139" max="16139" width="11" style="1003" customWidth="1"/>
    <col min="16140" max="16140" width="10.42578125" style="1003" customWidth="1"/>
    <col min="16141" max="16384" width="9.140625" style="1003"/>
  </cols>
  <sheetData>
    <row r="1" spans="1:12" ht="19.5">
      <c r="A1" s="1474" t="s">
        <v>356</v>
      </c>
      <c r="B1" s="1474"/>
      <c r="C1" s="1475"/>
      <c r="D1" s="1475"/>
      <c r="E1" s="1476" t="s">
        <v>538</v>
      </c>
      <c r="F1" s="3"/>
      <c r="G1" s="1477"/>
      <c r="H1" s="1475"/>
      <c r="I1" s="1475"/>
      <c r="J1" s="1475"/>
      <c r="K1" s="1475"/>
      <c r="L1" s="3"/>
    </row>
    <row r="2" spans="1:12" ht="15" customHeight="1" thickBot="1">
      <c r="A2" s="1478" t="s">
        <v>272</v>
      </c>
      <c r="B2" s="1478"/>
      <c r="C2" s="1475"/>
      <c r="D2" s="1475"/>
      <c r="E2" s="1475"/>
      <c r="F2" s="1477"/>
      <c r="G2" s="1475"/>
      <c r="H2" s="1475"/>
      <c r="I2" s="1475"/>
      <c r="J2" s="1475"/>
      <c r="K2" s="1475"/>
      <c r="L2" s="3"/>
    </row>
    <row r="3" spans="1:12" ht="21" thickBot="1">
      <c r="A3" s="1479" t="s">
        <v>4</v>
      </c>
      <c r="B3" s="1480"/>
      <c r="C3" s="1480"/>
      <c r="D3" s="1480"/>
      <c r="E3" s="1480"/>
      <c r="F3" s="1480"/>
      <c r="G3" s="1480"/>
      <c r="H3" s="1480"/>
      <c r="I3" s="1480"/>
      <c r="J3" s="1480"/>
      <c r="K3" s="1480"/>
      <c r="L3" s="1481"/>
    </row>
    <row r="4" spans="1:12">
      <c r="A4" s="1482"/>
      <c r="B4" s="1483"/>
      <c r="C4" s="1484" t="s">
        <v>5</v>
      </c>
      <c r="D4" s="1484"/>
      <c r="E4" s="1484"/>
      <c r="F4" s="1484"/>
      <c r="G4" s="1485"/>
      <c r="H4" s="1636" t="s">
        <v>6</v>
      </c>
      <c r="I4" s="1637"/>
      <c r="J4" s="1486" t="s">
        <v>7</v>
      </c>
      <c r="K4" s="1487" t="s">
        <v>8</v>
      </c>
      <c r="L4" s="1488"/>
    </row>
    <row r="5" spans="1:12" ht="15.75">
      <c r="A5" s="1489" t="s">
        <v>9</v>
      </c>
      <c r="B5" s="1490" t="s">
        <v>10</v>
      </c>
      <c r="C5" s="1491" t="s">
        <v>36</v>
      </c>
      <c r="D5" s="1491"/>
      <c r="E5" s="1492" t="s">
        <v>37</v>
      </c>
      <c r="F5" s="1493"/>
      <c r="G5" s="1494"/>
      <c r="H5" s="1638" t="s">
        <v>11</v>
      </c>
      <c r="I5" s="1639"/>
      <c r="J5" s="1495" t="s">
        <v>12</v>
      </c>
      <c r="K5" s="1496" t="s">
        <v>13</v>
      </c>
      <c r="L5" s="1497"/>
    </row>
    <row r="6" spans="1:12" ht="26.25" thickBot="1">
      <c r="A6" s="1498" t="s">
        <v>14</v>
      </c>
      <c r="B6" s="1499" t="s">
        <v>15</v>
      </c>
      <c r="C6" s="1500" t="s">
        <v>534</v>
      </c>
      <c r="D6" s="1501" t="s">
        <v>522</v>
      </c>
      <c r="E6" s="1502" t="s">
        <v>534</v>
      </c>
      <c r="F6" s="1503" t="s">
        <v>522</v>
      </c>
      <c r="G6" s="1504" t="s">
        <v>16</v>
      </c>
      <c r="H6" s="1505" t="s">
        <v>534</v>
      </c>
      <c r="I6" s="1506" t="s">
        <v>16</v>
      </c>
      <c r="J6" s="1507" t="s">
        <v>16</v>
      </c>
      <c r="K6" s="1508" t="s">
        <v>534</v>
      </c>
      <c r="L6" s="1509" t="s">
        <v>17</v>
      </c>
    </row>
    <row r="7" spans="1:12" ht="15.75" thickBot="1">
      <c r="A7" s="1510" t="s">
        <v>18</v>
      </c>
      <c r="B7" s="1511" t="s">
        <v>19</v>
      </c>
      <c r="C7" s="1512">
        <v>18715.583950600983</v>
      </c>
      <c r="D7" s="1512">
        <v>18821.86401477905</v>
      </c>
      <c r="E7" s="1513">
        <v>19089.895629613002</v>
      </c>
      <c r="F7" s="1514">
        <v>19198.301295074631</v>
      </c>
      <c r="G7" s="1515">
        <v>-0.56466279904379113</v>
      </c>
      <c r="H7" s="1516">
        <v>316.80384510684627</v>
      </c>
      <c r="I7" s="1516">
        <v>0.21243503816116568</v>
      </c>
      <c r="J7" s="1517">
        <v>43.426061493411424</v>
      </c>
      <c r="K7" s="1516">
        <v>100</v>
      </c>
      <c r="L7" s="1518" t="s">
        <v>19</v>
      </c>
    </row>
    <row r="8" spans="1:12" ht="15.75" thickBot="1">
      <c r="A8" s="1519"/>
      <c r="B8" s="1520"/>
      <c r="C8" s="1521"/>
      <c r="D8" s="1521"/>
      <c r="E8" s="1521"/>
      <c r="F8" s="1521"/>
      <c r="G8" s="1522"/>
      <c r="H8" s="1517"/>
      <c r="I8" s="1517"/>
      <c r="J8" s="1517"/>
      <c r="K8" s="1517"/>
      <c r="L8" s="1523"/>
    </row>
    <row r="9" spans="1:12">
      <c r="A9" s="1524" t="s">
        <v>80</v>
      </c>
      <c r="B9" s="1525" t="s">
        <v>19</v>
      </c>
      <c r="C9" s="1526">
        <v>18671.324715460898</v>
      </c>
      <c r="D9" s="1526">
        <v>19184.984672619048</v>
      </c>
      <c r="E9" s="1527">
        <v>19044.751209770115</v>
      </c>
      <c r="F9" s="1527">
        <v>19568.684366071429</v>
      </c>
      <c r="G9" s="1528">
        <v>-2.6774061377867606</v>
      </c>
      <c r="H9" s="1529">
        <v>217.5</v>
      </c>
      <c r="I9" s="1529">
        <v>6.8175729975890675</v>
      </c>
      <c r="J9" s="1529">
        <v>45.454545454545453</v>
      </c>
      <c r="K9" s="1529">
        <v>0.10888798148904315</v>
      </c>
      <c r="L9" s="1530">
        <v>1.5185329775741496E-3</v>
      </c>
    </row>
    <row r="10" spans="1:12">
      <c r="A10" s="1531" t="s">
        <v>81</v>
      </c>
      <c r="B10" s="1532" t="s">
        <v>19</v>
      </c>
      <c r="C10" s="1533">
        <v>20322.396254136358</v>
      </c>
      <c r="D10" s="1533">
        <v>20338.94369857918</v>
      </c>
      <c r="E10" s="1534">
        <v>20728.844179219086</v>
      </c>
      <c r="F10" s="1534">
        <v>20745.722572550763</v>
      </c>
      <c r="G10" s="1535">
        <v>-8.1358425924433625E-2</v>
      </c>
      <c r="H10" s="1536">
        <v>352.17437272142394</v>
      </c>
      <c r="I10" s="1536">
        <v>0.38080363560537062</v>
      </c>
      <c r="J10" s="1536">
        <v>32.622298065984076</v>
      </c>
      <c r="K10" s="1536">
        <v>31.734041105213013</v>
      </c>
      <c r="L10" s="1537">
        <v>-2.5851389826347138</v>
      </c>
    </row>
    <row r="11" spans="1:12">
      <c r="A11" s="1538" t="s">
        <v>82</v>
      </c>
      <c r="B11" s="1539" t="s">
        <v>19</v>
      </c>
      <c r="C11" s="1540">
        <v>20067.927940035162</v>
      </c>
      <c r="D11" s="1540">
        <v>20148.637484863786</v>
      </c>
      <c r="E11" s="1541">
        <v>20469.286498835867</v>
      </c>
      <c r="F11" s="1541">
        <v>20551.610234561063</v>
      </c>
      <c r="G11" s="1542">
        <v>-0.40057073283121614</v>
      </c>
      <c r="H11" s="1543">
        <v>387.83974683544307</v>
      </c>
      <c r="I11" s="1543">
        <v>-1.9546599491680492</v>
      </c>
      <c r="J11" s="1543">
        <v>85.44600938967136</v>
      </c>
      <c r="K11" s="1543">
        <v>8.064516129032258</v>
      </c>
      <c r="L11" s="1544">
        <v>1.8273272564114675</v>
      </c>
    </row>
    <row r="12" spans="1:12">
      <c r="A12" s="1538" t="s">
        <v>83</v>
      </c>
      <c r="B12" s="1539" t="s">
        <v>19</v>
      </c>
      <c r="C12" s="1540" t="s">
        <v>200</v>
      </c>
      <c r="D12" s="1540" t="s">
        <v>200</v>
      </c>
      <c r="E12" s="1541" t="s">
        <v>200</v>
      </c>
      <c r="F12" s="1541" t="s">
        <v>200</v>
      </c>
      <c r="G12" s="1542" t="s">
        <v>73</v>
      </c>
      <c r="H12" s="1543" t="s">
        <v>200</v>
      </c>
      <c r="I12" s="1543" t="s">
        <v>73</v>
      </c>
      <c r="J12" s="1543" t="s">
        <v>73</v>
      </c>
      <c r="K12" s="1543">
        <v>0.20416496529195591</v>
      </c>
      <c r="L12" s="1544" t="s">
        <v>73</v>
      </c>
    </row>
    <row r="13" spans="1:12">
      <c r="A13" s="1538" t="s">
        <v>71</v>
      </c>
      <c r="B13" s="1539" t="s">
        <v>19</v>
      </c>
      <c r="C13" s="1540">
        <v>15621.060369784253</v>
      </c>
      <c r="D13" s="1540">
        <v>15602.490819315355</v>
      </c>
      <c r="E13" s="1541">
        <v>15933.481577179939</v>
      </c>
      <c r="F13" s="1541">
        <v>15914.540635701662</v>
      </c>
      <c r="G13" s="1542">
        <v>0.11901657680138018</v>
      </c>
      <c r="H13" s="1543">
        <v>286.2749006143838</v>
      </c>
      <c r="I13" s="1543">
        <v>1.4471139548856145</v>
      </c>
      <c r="J13" s="1543">
        <v>50.013553808620223</v>
      </c>
      <c r="K13" s="1543">
        <v>37.661630597522802</v>
      </c>
      <c r="L13" s="1544">
        <v>1.6538219103583316</v>
      </c>
    </row>
    <row r="14" spans="1:12" ht="15.75" thickBot="1">
      <c r="A14" s="1545" t="s">
        <v>84</v>
      </c>
      <c r="B14" s="1546" t="s">
        <v>19</v>
      </c>
      <c r="C14" s="1547">
        <v>20412.240573133378</v>
      </c>
      <c r="D14" s="1547">
        <v>20437.066243467281</v>
      </c>
      <c r="E14" s="1548">
        <v>20820.485384596046</v>
      </c>
      <c r="F14" s="1548">
        <v>20845.807568336626</v>
      </c>
      <c r="G14" s="1549">
        <v>-0.121473747935017</v>
      </c>
      <c r="H14" s="1550">
        <v>292.27522963870177</v>
      </c>
      <c r="I14" s="1550">
        <v>-1.3700699822115057</v>
      </c>
      <c r="J14" s="1550">
        <v>37.631689844079226</v>
      </c>
      <c r="K14" s="1550">
        <v>22.22675922145093</v>
      </c>
      <c r="L14" s="1551">
        <v>-0.93575908015960962</v>
      </c>
    </row>
    <row r="15" spans="1:12" ht="15.75" thickBot="1">
      <c r="A15" s="1519"/>
      <c r="B15" s="1552"/>
      <c r="C15" s="1521"/>
      <c r="D15" s="1521"/>
      <c r="E15" s="1521"/>
      <c r="F15" s="1521"/>
      <c r="G15" s="1522"/>
      <c r="H15" s="1517"/>
      <c r="I15" s="1517"/>
      <c r="J15" s="1517"/>
      <c r="K15" s="1517"/>
      <c r="L15" s="1523"/>
    </row>
    <row r="16" spans="1:12">
      <c r="A16" s="1553" t="s">
        <v>85</v>
      </c>
      <c r="B16" s="1554" t="s">
        <v>21</v>
      </c>
      <c r="C16" s="1555" t="s">
        <v>73</v>
      </c>
      <c r="D16" s="1555" t="s">
        <v>200</v>
      </c>
      <c r="E16" s="1556" t="s">
        <v>73</v>
      </c>
      <c r="F16" s="1556" t="s">
        <v>200</v>
      </c>
      <c r="G16" s="1557" t="s">
        <v>73</v>
      </c>
      <c r="H16" s="1558" t="s">
        <v>73</v>
      </c>
      <c r="I16" s="1558" t="s">
        <v>73</v>
      </c>
      <c r="J16" s="1559" t="s">
        <v>73</v>
      </c>
      <c r="K16" s="1559" t="s">
        <v>73</v>
      </c>
      <c r="L16" s="1560" t="s">
        <v>73</v>
      </c>
    </row>
    <row r="17" spans="1:12">
      <c r="A17" s="1531" t="s">
        <v>85</v>
      </c>
      <c r="B17" s="1561" t="s">
        <v>22</v>
      </c>
      <c r="C17" s="1540" t="s">
        <v>73</v>
      </c>
      <c r="D17" s="1540" t="s">
        <v>200</v>
      </c>
      <c r="E17" s="1541" t="s">
        <v>73</v>
      </c>
      <c r="F17" s="1541" t="s">
        <v>200</v>
      </c>
      <c r="G17" s="1542" t="s">
        <v>73</v>
      </c>
      <c r="H17" s="1543" t="s">
        <v>73</v>
      </c>
      <c r="I17" s="1543" t="s">
        <v>73</v>
      </c>
      <c r="J17" s="1562" t="s">
        <v>73</v>
      </c>
      <c r="K17" s="1562" t="s">
        <v>73</v>
      </c>
      <c r="L17" s="1563" t="s">
        <v>73</v>
      </c>
    </row>
    <row r="18" spans="1:12">
      <c r="A18" s="1531" t="s">
        <v>85</v>
      </c>
      <c r="B18" s="1561" t="s">
        <v>23</v>
      </c>
      <c r="C18" s="1540" t="s">
        <v>73</v>
      </c>
      <c r="D18" s="1540" t="s">
        <v>73</v>
      </c>
      <c r="E18" s="1541" t="s">
        <v>73</v>
      </c>
      <c r="F18" s="1541" t="s">
        <v>73</v>
      </c>
      <c r="G18" s="1542" t="s">
        <v>73</v>
      </c>
      <c r="H18" s="1543" t="s">
        <v>73</v>
      </c>
      <c r="I18" s="1543" t="s">
        <v>73</v>
      </c>
      <c r="J18" s="1562" t="s">
        <v>73</v>
      </c>
      <c r="K18" s="1562" t="s">
        <v>73</v>
      </c>
      <c r="L18" s="1563" t="s">
        <v>73</v>
      </c>
    </row>
    <row r="19" spans="1:12">
      <c r="A19" s="1553" t="s">
        <v>85</v>
      </c>
      <c r="B19" s="1564" t="s">
        <v>24</v>
      </c>
      <c r="C19" s="1565" t="s">
        <v>200</v>
      </c>
      <c r="D19" s="1565" t="s">
        <v>200</v>
      </c>
      <c r="E19" s="1566" t="s">
        <v>200</v>
      </c>
      <c r="F19" s="1566" t="s">
        <v>200</v>
      </c>
      <c r="G19" s="1567" t="s">
        <v>73</v>
      </c>
      <c r="H19" s="1568" t="s">
        <v>200</v>
      </c>
      <c r="I19" s="1568" t="s">
        <v>73</v>
      </c>
      <c r="J19" s="1569" t="s">
        <v>73</v>
      </c>
      <c r="K19" s="1569">
        <v>1.3610997686130393E-2</v>
      </c>
      <c r="L19" s="1570" t="s">
        <v>73</v>
      </c>
    </row>
    <row r="20" spans="1:12">
      <c r="A20" s="1531" t="s">
        <v>85</v>
      </c>
      <c r="B20" s="1561" t="s">
        <v>25</v>
      </c>
      <c r="C20" s="1540" t="s">
        <v>200</v>
      </c>
      <c r="D20" s="1540" t="s">
        <v>200</v>
      </c>
      <c r="E20" s="1541" t="s">
        <v>200</v>
      </c>
      <c r="F20" s="1541" t="s">
        <v>200</v>
      </c>
      <c r="G20" s="1542" t="s">
        <v>73</v>
      </c>
      <c r="H20" s="1543" t="s">
        <v>200</v>
      </c>
      <c r="I20" s="1543" t="s">
        <v>73</v>
      </c>
      <c r="J20" s="1562" t="s">
        <v>73</v>
      </c>
      <c r="K20" s="1562">
        <v>1.3610997686130393E-2</v>
      </c>
      <c r="L20" s="1563" t="s">
        <v>73</v>
      </c>
    </row>
    <row r="21" spans="1:12">
      <c r="A21" s="1531" t="s">
        <v>85</v>
      </c>
      <c r="B21" s="1561" t="s">
        <v>26</v>
      </c>
      <c r="C21" s="1540" t="s">
        <v>73</v>
      </c>
      <c r="D21" s="1540" t="s">
        <v>73</v>
      </c>
      <c r="E21" s="1541" t="s">
        <v>73</v>
      </c>
      <c r="F21" s="1541" t="s">
        <v>73</v>
      </c>
      <c r="G21" s="1542" t="s">
        <v>73</v>
      </c>
      <c r="H21" s="1543" t="s">
        <v>73</v>
      </c>
      <c r="I21" s="1543" t="s">
        <v>73</v>
      </c>
      <c r="J21" s="1562" t="s">
        <v>73</v>
      </c>
      <c r="K21" s="1562" t="s">
        <v>73</v>
      </c>
      <c r="L21" s="1563" t="s">
        <v>73</v>
      </c>
    </row>
    <row r="22" spans="1:12">
      <c r="A22" s="1553" t="s">
        <v>85</v>
      </c>
      <c r="B22" s="1564" t="s">
        <v>27</v>
      </c>
      <c r="C22" s="1565">
        <v>18472.624405721192</v>
      </c>
      <c r="D22" s="1565">
        <v>17685.573236132062</v>
      </c>
      <c r="E22" s="1566">
        <v>18842.076893835616</v>
      </c>
      <c r="F22" s="1566">
        <v>18039.284700854703</v>
      </c>
      <c r="G22" s="1567">
        <v>4.4502440440051165</v>
      </c>
      <c r="H22" s="1568">
        <v>208.57142857142858</v>
      </c>
      <c r="I22" s="1568">
        <v>24.807659428962211</v>
      </c>
      <c r="J22" s="1569">
        <v>100</v>
      </c>
      <c r="K22" s="1569">
        <v>9.527698380291276E-2</v>
      </c>
      <c r="L22" s="1570">
        <v>2.6950971113796116E-2</v>
      </c>
    </row>
    <row r="23" spans="1:12">
      <c r="A23" s="1531" t="s">
        <v>85</v>
      </c>
      <c r="B23" s="1561" t="s">
        <v>28</v>
      </c>
      <c r="C23" s="1540">
        <v>18755.343137254902</v>
      </c>
      <c r="D23" s="1540">
        <v>16860.5</v>
      </c>
      <c r="E23" s="1541">
        <v>19130.45</v>
      </c>
      <c r="F23" s="1541">
        <v>17197.71</v>
      </c>
      <c r="G23" s="1542">
        <v>11.238356734704805</v>
      </c>
      <c r="H23" s="1543">
        <v>203</v>
      </c>
      <c r="I23" s="1543">
        <v>36.884693189480771</v>
      </c>
      <c r="J23" s="1562">
        <v>66.666666666666657</v>
      </c>
      <c r="K23" s="1562">
        <v>6.8054988430651969E-2</v>
      </c>
      <c r="L23" s="1563">
        <v>9.4898346971234171E-3</v>
      </c>
    </row>
    <row r="24" spans="1:12" ht="15.75" thickBot="1">
      <c r="A24" s="1571" t="s">
        <v>85</v>
      </c>
      <c r="B24" s="1572" t="s">
        <v>29</v>
      </c>
      <c r="C24" s="1573">
        <v>17827.771568627453</v>
      </c>
      <c r="D24" s="1573" t="s">
        <v>200</v>
      </c>
      <c r="E24" s="1574">
        <v>18184.327000000001</v>
      </c>
      <c r="F24" s="1574" t="s">
        <v>200</v>
      </c>
      <c r="G24" s="1575" t="s">
        <v>73</v>
      </c>
      <c r="H24" s="1562">
        <v>222.5</v>
      </c>
      <c r="I24" s="1562" t="s">
        <v>73</v>
      </c>
      <c r="J24" s="1562" t="s">
        <v>73</v>
      </c>
      <c r="K24" s="1562">
        <v>2.7221995372260787E-2</v>
      </c>
      <c r="L24" s="1563" t="s">
        <v>73</v>
      </c>
    </row>
    <row r="25" spans="1:12" ht="15.75" thickBot="1">
      <c r="A25" s="1519"/>
      <c r="B25" s="1552"/>
      <c r="C25" s="1521"/>
      <c r="D25" s="1521"/>
      <c r="E25" s="1521"/>
      <c r="F25" s="1521"/>
      <c r="G25" s="1522"/>
      <c r="H25" s="1517"/>
      <c r="I25" s="1517"/>
      <c r="J25" s="1517"/>
      <c r="K25" s="1517"/>
      <c r="L25" s="1523"/>
    </row>
    <row r="26" spans="1:12">
      <c r="A26" s="1553" t="s">
        <v>86</v>
      </c>
      <c r="B26" s="1554" t="s">
        <v>21</v>
      </c>
      <c r="C26" s="1555">
        <v>21159.348803933073</v>
      </c>
      <c r="D26" s="1555">
        <v>21177.803490410846</v>
      </c>
      <c r="E26" s="1556">
        <v>21582.535780011734</v>
      </c>
      <c r="F26" s="1556">
        <v>21601.359560219065</v>
      </c>
      <c r="G26" s="1557">
        <v>-8.7141645667509815E-2</v>
      </c>
      <c r="H26" s="1558">
        <v>417.0432300163132</v>
      </c>
      <c r="I26" s="1558">
        <v>0.25787053019770861</v>
      </c>
      <c r="J26" s="1559">
        <v>23.588709677419356</v>
      </c>
      <c r="K26" s="1559">
        <v>4.1717707907989654</v>
      </c>
      <c r="L26" s="1560">
        <v>-0.66961525117272824</v>
      </c>
    </row>
    <row r="27" spans="1:12">
      <c r="A27" s="1531" t="s">
        <v>86</v>
      </c>
      <c r="B27" s="1561" t="s">
        <v>22</v>
      </c>
      <c r="C27" s="1540">
        <v>21339.074509803922</v>
      </c>
      <c r="D27" s="1540">
        <v>21442.482352941173</v>
      </c>
      <c r="E27" s="1541">
        <v>21765.856</v>
      </c>
      <c r="F27" s="1541">
        <v>21871.331999999999</v>
      </c>
      <c r="G27" s="1542">
        <v>-0.4822568648310892</v>
      </c>
      <c r="H27" s="1543">
        <v>412</v>
      </c>
      <c r="I27" s="1543">
        <v>0.85679314565483466</v>
      </c>
      <c r="J27" s="1562">
        <v>27.152317880794701</v>
      </c>
      <c r="K27" s="1562">
        <v>2.6133115557370354</v>
      </c>
      <c r="L27" s="1563">
        <v>-0.33446784885056813</v>
      </c>
    </row>
    <row r="28" spans="1:12">
      <c r="A28" s="1531" t="s">
        <v>86</v>
      </c>
      <c r="B28" s="1561" t="s">
        <v>23</v>
      </c>
      <c r="C28" s="1540">
        <v>20867.534313725489</v>
      </c>
      <c r="D28" s="1540">
        <v>20784.119607843135</v>
      </c>
      <c r="E28" s="1541">
        <v>21284.884999999998</v>
      </c>
      <c r="F28" s="1541">
        <v>21199.802</v>
      </c>
      <c r="G28" s="1542">
        <v>0.40133865401195123</v>
      </c>
      <c r="H28" s="1543">
        <v>425.5</v>
      </c>
      <c r="I28" s="1543">
        <v>-0.4911131898971054</v>
      </c>
      <c r="J28" s="1562">
        <v>18.041237113402062</v>
      </c>
      <c r="K28" s="1562">
        <v>1.55845923506193</v>
      </c>
      <c r="L28" s="1563">
        <v>-0.33514740232215967</v>
      </c>
    </row>
    <row r="29" spans="1:12">
      <c r="A29" s="1553" t="s">
        <v>86</v>
      </c>
      <c r="B29" s="1564" t="s">
        <v>24</v>
      </c>
      <c r="C29" s="1565">
        <v>20657.178845856935</v>
      </c>
      <c r="D29" s="1565">
        <v>20904.511988011709</v>
      </c>
      <c r="E29" s="1566">
        <v>21070.322422774076</v>
      </c>
      <c r="F29" s="1566">
        <v>21322.602227771942</v>
      </c>
      <c r="G29" s="1567">
        <v>-1.1831567381080761</v>
      </c>
      <c r="H29" s="1568">
        <v>372.84015525758645</v>
      </c>
      <c r="I29" s="1568">
        <v>1.3782654549903668</v>
      </c>
      <c r="J29" s="1569">
        <v>24.407374890254609</v>
      </c>
      <c r="K29" s="1569">
        <v>9.6433918606233835</v>
      </c>
      <c r="L29" s="1570">
        <v>-1.4742264897914517</v>
      </c>
    </row>
    <row r="30" spans="1:12">
      <c r="A30" s="1531" t="s">
        <v>86</v>
      </c>
      <c r="B30" s="1561" t="s">
        <v>25</v>
      </c>
      <c r="C30" s="1540">
        <v>20734.286274509806</v>
      </c>
      <c r="D30" s="1540">
        <v>21078.594117647059</v>
      </c>
      <c r="E30" s="1541">
        <v>21148.972000000002</v>
      </c>
      <c r="F30" s="1541">
        <v>21500.166000000001</v>
      </c>
      <c r="G30" s="1542">
        <v>-1.6334478533793624</v>
      </c>
      <c r="H30" s="1543">
        <v>363.9</v>
      </c>
      <c r="I30" s="1543">
        <v>2.4781751619262051</v>
      </c>
      <c r="J30" s="1562">
        <v>7.3033707865168536</v>
      </c>
      <c r="K30" s="1562">
        <v>5.1994011161018099</v>
      </c>
      <c r="L30" s="1563">
        <v>-1.7503304602769116</v>
      </c>
    </row>
    <row r="31" spans="1:12">
      <c r="A31" s="1531" t="s">
        <v>86</v>
      </c>
      <c r="B31" s="1561" t="s">
        <v>26</v>
      </c>
      <c r="C31" s="1540">
        <v>20571.525490196076</v>
      </c>
      <c r="D31" s="1540">
        <v>20639.467647058824</v>
      </c>
      <c r="E31" s="1541">
        <v>20982.955999999998</v>
      </c>
      <c r="F31" s="1541">
        <v>21052.257000000001</v>
      </c>
      <c r="G31" s="1542">
        <v>-0.32918560703492794</v>
      </c>
      <c r="H31" s="1543">
        <v>383.3</v>
      </c>
      <c r="I31" s="1543">
        <v>-1.4399588583183252</v>
      </c>
      <c r="J31" s="1562">
        <v>52.927400468384079</v>
      </c>
      <c r="K31" s="1562">
        <v>4.4439907445215736</v>
      </c>
      <c r="L31" s="1563">
        <v>0.27610397048545909</v>
      </c>
    </row>
    <row r="32" spans="1:12">
      <c r="A32" s="1553" t="s">
        <v>86</v>
      </c>
      <c r="B32" s="1564" t="s">
        <v>27</v>
      </c>
      <c r="C32" s="1565">
        <v>19866.984107676464</v>
      </c>
      <c r="D32" s="1565">
        <v>19665.081041696078</v>
      </c>
      <c r="E32" s="1566">
        <v>20264.323789829992</v>
      </c>
      <c r="F32" s="1566">
        <v>20058.382662529999</v>
      </c>
      <c r="G32" s="1567">
        <v>1.0267085375966076</v>
      </c>
      <c r="H32" s="1568">
        <v>325.95028484618302</v>
      </c>
      <c r="I32" s="1568">
        <v>0.78537111400995196</v>
      </c>
      <c r="J32" s="1569">
        <v>39.97873471557682</v>
      </c>
      <c r="K32" s="1569">
        <v>17.918878453790661</v>
      </c>
      <c r="L32" s="1570">
        <v>-0.44129724167054007</v>
      </c>
    </row>
    <row r="33" spans="1:12">
      <c r="A33" s="1531" t="s">
        <v>86</v>
      </c>
      <c r="B33" s="1561" t="s">
        <v>28</v>
      </c>
      <c r="C33" s="1540">
        <v>19782.167647058825</v>
      </c>
      <c r="D33" s="1540">
        <v>19629.640196078431</v>
      </c>
      <c r="E33" s="1541">
        <v>20177.811000000002</v>
      </c>
      <c r="F33" s="1541">
        <v>20022.233</v>
      </c>
      <c r="G33" s="1542">
        <v>0.77702621880387335</v>
      </c>
      <c r="H33" s="1543">
        <v>312.7</v>
      </c>
      <c r="I33" s="1543">
        <v>0.67611075338054272</v>
      </c>
      <c r="J33" s="1562">
        <v>26.183206106870227</v>
      </c>
      <c r="K33" s="1562">
        <v>11.249489587586769</v>
      </c>
      <c r="L33" s="1563">
        <v>-1.5372356442336308</v>
      </c>
    </row>
    <row r="34" spans="1:12" ht="15.75" thickBot="1">
      <c r="A34" s="1571" t="s">
        <v>86</v>
      </c>
      <c r="B34" s="1572" t="s">
        <v>29</v>
      </c>
      <c r="C34" s="1573">
        <v>19995.403921568628</v>
      </c>
      <c r="D34" s="1573">
        <v>19736.682352941178</v>
      </c>
      <c r="E34" s="1574">
        <v>20395.312000000002</v>
      </c>
      <c r="F34" s="1574">
        <v>20131.416000000001</v>
      </c>
      <c r="G34" s="1575">
        <v>1.3108665580205616</v>
      </c>
      <c r="H34" s="1562">
        <v>348.3</v>
      </c>
      <c r="I34" s="1562">
        <v>-1.2755102040816326</v>
      </c>
      <c r="J34" s="1562">
        <v>71.628721541155869</v>
      </c>
      <c r="K34" s="1562">
        <v>6.6693888662038932</v>
      </c>
      <c r="L34" s="1563">
        <v>1.0959384025630925</v>
      </c>
    </row>
    <row r="35" spans="1:12" ht="15.75" thickBot="1">
      <c r="A35" s="1576"/>
      <c r="B35" s="1577"/>
      <c r="C35" s="1578"/>
      <c r="D35" s="1578"/>
      <c r="E35" s="1578"/>
      <c r="F35" s="1578"/>
      <c r="G35" s="1579"/>
      <c r="H35" s="1580"/>
      <c r="I35" s="1580"/>
      <c r="J35" s="1580"/>
      <c r="K35" s="1580"/>
      <c r="L35" s="1581"/>
    </row>
    <row r="36" spans="1:12">
      <c r="A36" s="1531" t="s">
        <v>87</v>
      </c>
      <c r="B36" s="1582" t="s">
        <v>26</v>
      </c>
      <c r="C36" s="1583">
        <v>20321.75882352941</v>
      </c>
      <c r="D36" s="1583">
        <v>20435.777450980389</v>
      </c>
      <c r="E36" s="1584">
        <v>20728.194</v>
      </c>
      <c r="F36" s="1584">
        <v>20844.492999999999</v>
      </c>
      <c r="G36" s="1585">
        <v>-0.55793633359179851</v>
      </c>
      <c r="H36" s="1586">
        <v>410.1</v>
      </c>
      <c r="I36" s="1586">
        <v>-2.0773638968481349</v>
      </c>
      <c r="J36" s="1586">
        <v>59.925093632958806</v>
      </c>
      <c r="K36" s="1586">
        <v>2.9059480059888392</v>
      </c>
      <c r="L36" s="1587">
        <v>0.2997986648468185</v>
      </c>
    </row>
    <row r="37" spans="1:12" ht="15.75" thickBot="1">
      <c r="A37" s="1571" t="s">
        <v>87</v>
      </c>
      <c r="B37" s="1572" t="s">
        <v>29</v>
      </c>
      <c r="C37" s="1573">
        <v>19911.687254901957</v>
      </c>
      <c r="D37" s="1573">
        <v>19920.803921568629</v>
      </c>
      <c r="E37" s="1574">
        <v>20309.920999999998</v>
      </c>
      <c r="F37" s="1574">
        <v>20319.22</v>
      </c>
      <c r="G37" s="1575">
        <v>-4.5764551985768676E-2</v>
      </c>
      <c r="H37" s="1562">
        <v>375.3</v>
      </c>
      <c r="I37" s="1562">
        <v>-0.95011876484559676</v>
      </c>
      <c r="J37" s="1562">
        <v>103.76344086021506</v>
      </c>
      <c r="K37" s="1562">
        <v>5.1585681230434197</v>
      </c>
      <c r="L37" s="1563">
        <v>1.5275285915646499</v>
      </c>
    </row>
    <row r="38" spans="1:12" ht="15.75" thickBot="1">
      <c r="A38" s="1576"/>
      <c r="B38" s="1577"/>
      <c r="C38" s="1578"/>
      <c r="D38" s="1578"/>
      <c r="E38" s="1578"/>
      <c r="F38" s="1578"/>
      <c r="G38" s="1579"/>
      <c r="H38" s="1580"/>
      <c r="I38" s="1580"/>
      <c r="J38" s="1580"/>
      <c r="K38" s="1580"/>
      <c r="L38" s="1581"/>
    </row>
    <row r="39" spans="1:12">
      <c r="A39" s="1553" t="s">
        <v>88</v>
      </c>
      <c r="B39" s="1554" t="s">
        <v>21</v>
      </c>
      <c r="C39" s="1555" t="s">
        <v>73</v>
      </c>
      <c r="D39" s="1555" t="s">
        <v>73</v>
      </c>
      <c r="E39" s="1556" t="s">
        <v>73</v>
      </c>
      <c r="F39" s="1556" t="s">
        <v>73</v>
      </c>
      <c r="G39" s="1557" t="s">
        <v>73</v>
      </c>
      <c r="H39" s="1558" t="s">
        <v>73</v>
      </c>
      <c r="I39" s="1558" t="s">
        <v>73</v>
      </c>
      <c r="J39" s="1559" t="s">
        <v>73</v>
      </c>
      <c r="K39" s="1559" t="s">
        <v>73</v>
      </c>
      <c r="L39" s="1560" t="s">
        <v>73</v>
      </c>
    </row>
    <row r="40" spans="1:12">
      <c r="A40" s="1538" t="s">
        <v>88</v>
      </c>
      <c r="B40" s="1561" t="s">
        <v>22</v>
      </c>
      <c r="C40" s="1540" t="s">
        <v>73</v>
      </c>
      <c r="D40" s="1540" t="s">
        <v>73</v>
      </c>
      <c r="E40" s="1541" t="s">
        <v>73</v>
      </c>
      <c r="F40" s="1541" t="s">
        <v>73</v>
      </c>
      <c r="G40" s="1542" t="s">
        <v>73</v>
      </c>
      <c r="H40" s="1543" t="s">
        <v>73</v>
      </c>
      <c r="I40" s="1543" t="s">
        <v>73</v>
      </c>
      <c r="J40" s="1562" t="s">
        <v>73</v>
      </c>
      <c r="K40" s="1562" t="s">
        <v>73</v>
      </c>
      <c r="L40" s="1563" t="s">
        <v>73</v>
      </c>
    </row>
    <row r="41" spans="1:12">
      <c r="A41" s="1538" t="s">
        <v>88</v>
      </c>
      <c r="B41" s="1561" t="s">
        <v>23</v>
      </c>
      <c r="C41" s="1540" t="s">
        <v>73</v>
      </c>
      <c r="D41" s="1540" t="s">
        <v>73</v>
      </c>
      <c r="E41" s="1541" t="s">
        <v>73</v>
      </c>
      <c r="F41" s="1541" t="s">
        <v>73</v>
      </c>
      <c r="G41" s="1542" t="s">
        <v>73</v>
      </c>
      <c r="H41" s="1543" t="s">
        <v>73</v>
      </c>
      <c r="I41" s="1543" t="s">
        <v>73</v>
      </c>
      <c r="J41" s="1562" t="s">
        <v>73</v>
      </c>
      <c r="K41" s="1562" t="s">
        <v>73</v>
      </c>
      <c r="L41" s="1563" t="s">
        <v>73</v>
      </c>
    </row>
    <row r="42" spans="1:12">
      <c r="A42" s="1538" t="s">
        <v>88</v>
      </c>
      <c r="B42" s="1561" t="s">
        <v>30</v>
      </c>
      <c r="C42" s="1540" t="s">
        <v>73</v>
      </c>
      <c r="D42" s="1540" t="s">
        <v>73</v>
      </c>
      <c r="E42" s="1541" t="s">
        <v>73</v>
      </c>
      <c r="F42" s="1541" t="s">
        <v>73</v>
      </c>
      <c r="G42" s="1542" t="s">
        <v>73</v>
      </c>
      <c r="H42" s="1543" t="s">
        <v>73</v>
      </c>
      <c r="I42" s="1543" t="s">
        <v>73</v>
      </c>
      <c r="J42" s="1562" t="s">
        <v>73</v>
      </c>
      <c r="K42" s="1562" t="s">
        <v>73</v>
      </c>
      <c r="L42" s="1563" t="s">
        <v>73</v>
      </c>
    </row>
    <row r="43" spans="1:12">
      <c r="A43" s="1588" t="s">
        <v>88</v>
      </c>
      <c r="B43" s="1564" t="s">
        <v>24</v>
      </c>
      <c r="C43" s="1565" t="s">
        <v>200</v>
      </c>
      <c r="D43" s="1565" t="s">
        <v>200</v>
      </c>
      <c r="E43" s="1566" t="s">
        <v>200</v>
      </c>
      <c r="F43" s="1566" t="s">
        <v>200</v>
      </c>
      <c r="G43" s="1567" t="s">
        <v>73</v>
      </c>
      <c r="H43" s="1568" t="s">
        <v>200</v>
      </c>
      <c r="I43" s="1568" t="s">
        <v>73</v>
      </c>
      <c r="J43" s="1569" t="s">
        <v>73</v>
      </c>
      <c r="K43" s="1569">
        <v>6.1249489587586775E-2</v>
      </c>
      <c r="L43" s="1570" t="s">
        <v>73</v>
      </c>
    </row>
    <row r="44" spans="1:12">
      <c r="A44" s="1538" t="s">
        <v>88</v>
      </c>
      <c r="B44" s="1561" t="s">
        <v>26</v>
      </c>
      <c r="C44" s="1540" t="s">
        <v>200</v>
      </c>
      <c r="D44" s="1540" t="s">
        <v>73</v>
      </c>
      <c r="E44" s="1541" t="s">
        <v>200</v>
      </c>
      <c r="F44" s="1541" t="s">
        <v>73</v>
      </c>
      <c r="G44" s="1542" t="s">
        <v>73</v>
      </c>
      <c r="H44" s="1543" t="s">
        <v>200</v>
      </c>
      <c r="I44" s="1543" t="s">
        <v>73</v>
      </c>
      <c r="J44" s="1562" t="s">
        <v>73</v>
      </c>
      <c r="K44" s="1562">
        <v>6.8054988430651967E-3</v>
      </c>
      <c r="L44" s="1563" t="s">
        <v>73</v>
      </c>
    </row>
    <row r="45" spans="1:12">
      <c r="A45" s="1538" t="s">
        <v>88</v>
      </c>
      <c r="B45" s="1561" t="s">
        <v>31</v>
      </c>
      <c r="C45" s="1540" t="s">
        <v>200</v>
      </c>
      <c r="D45" s="1540" t="s">
        <v>200</v>
      </c>
      <c r="E45" s="1541" t="s">
        <v>200</v>
      </c>
      <c r="F45" s="1541" t="s">
        <v>200</v>
      </c>
      <c r="G45" s="1542" t="s">
        <v>73</v>
      </c>
      <c r="H45" s="1543" t="s">
        <v>200</v>
      </c>
      <c r="I45" s="1543" t="s">
        <v>73</v>
      </c>
      <c r="J45" s="1562" t="s">
        <v>73</v>
      </c>
      <c r="K45" s="1562">
        <v>5.4443990744521574E-2</v>
      </c>
      <c r="L45" s="1563" t="s">
        <v>73</v>
      </c>
    </row>
    <row r="46" spans="1:12">
      <c r="A46" s="1588" t="s">
        <v>88</v>
      </c>
      <c r="B46" s="1564" t="s">
        <v>27</v>
      </c>
      <c r="C46" s="1565" t="s">
        <v>200</v>
      </c>
      <c r="D46" s="1565" t="s">
        <v>200</v>
      </c>
      <c r="E46" s="1566" t="s">
        <v>200</v>
      </c>
      <c r="F46" s="1566" t="s">
        <v>200</v>
      </c>
      <c r="G46" s="1567" t="s">
        <v>73</v>
      </c>
      <c r="H46" s="1568" t="s">
        <v>200</v>
      </c>
      <c r="I46" s="1568" t="s">
        <v>73</v>
      </c>
      <c r="J46" s="1569" t="s">
        <v>73</v>
      </c>
      <c r="K46" s="1569">
        <v>0.14291547570436913</v>
      </c>
      <c r="L46" s="1570" t="s">
        <v>73</v>
      </c>
    </row>
    <row r="47" spans="1:12">
      <c r="A47" s="1538" t="s">
        <v>88</v>
      </c>
      <c r="B47" s="1561" t="s">
        <v>29</v>
      </c>
      <c r="C47" s="1540" t="s">
        <v>200</v>
      </c>
      <c r="D47" s="1540" t="s">
        <v>200</v>
      </c>
      <c r="E47" s="1541" t="s">
        <v>200</v>
      </c>
      <c r="F47" s="1541" t="s">
        <v>200</v>
      </c>
      <c r="G47" s="1542" t="s">
        <v>73</v>
      </c>
      <c r="H47" s="1543" t="s">
        <v>200</v>
      </c>
      <c r="I47" s="1543" t="s">
        <v>73</v>
      </c>
      <c r="J47" s="1562" t="s">
        <v>73</v>
      </c>
      <c r="K47" s="1562">
        <v>4.763849190145638E-2</v>
      </c>
      <c r="L47" s="1563" t="s">
        <v>73</v>
      </c>
    </row>
    <row r="48" spans="1:12" ht="15.75" thickBot="1">
      <c r="A48" s="1589" t="s">
        <v>88</v>
      </c>
      <c r="B48" s="1561" t="s">
        <v>32</v>
      </c>
      <c r="C48" s="1573" t="s">
        <v>200</v>
      </c>
      <c r="D48" s="1573" t="s">
        <v>200</v>
      </c>
      <c r="E48" s="1574" t="s">
        <v>200</v>
      </c>
      <c r="F48" s="1574" t="s">
        <v>200</v>
      </c>
      <c r="G48" s="1575" t="s">
        <v>73</v>
      </c>
      <c r="H48" s="1562" t="s">
        <v>200</v>
      </c>
      <c r="I48" s="1562" t="s">
        <v>73</v>
      </c>
      <c r="J48" s="1562" t="s">
        <v>73</v>
      </c>
      <c r="K48" s="1562">
        <v>9.527698380291276E-2</v>
      </c>
      <c r="L48" s="1563" t="s">
        <v>73</v>
      </c>
    </row>
    <row r="49" spans="1:12" ht="15.75" thickBot="1">
      <c r="A49" s="1576"/>
      <c r="B49" s="1577"/>
      <c r="C49" s="1578"/>
      <c r="D49" s="1578"/>
      <c r="E49" s="1578"/>
      <c r="F49" s="1578"/>
      <c r="G49" s="1579"/>
      <c r="H49" s="1580"/>
      <c r="I49" s="1580"/>
      <c r="J49" s="1580"/>
      <c r="K49" s="1580"/>
      <c r="L49" s="1581"/>
    </row>
    <row r="50" spans="1:12">
      <c r="A50" s="1553" t="s">
        <v>20</v>
      </c>
      <c r="B50" s="1554" t="s">
        <v>24</v>
      </c>
      <c r="C50" s="1555">
        <v>17367.018210411716</v>
      </c>
      <c r="D50" s="1555">
        <v>17541.133333512516</v>
      </c>
      <c r="E50" s="1556">
        <v>17714.35857461995</v>
      </c>
      <c r="F50" s="1556">
        <v>17891.956000182767</v>
      </c>
      <c r="G50" s="1557">
        <v>-0.99261045332887532</v>
      </c>
      <c r="H50" s="1558">
        <v>353.7013114754098</v>
      </c>
      <c r="I50" s="1558">
        <v>0.51766796685184413</v>
      </c>
      <c r="J50" s="1559">
        <v>96.141479099678463</v>
      </c>
      <c r="K50" s="1559">
        <v>4.1513542942697699</v>
      </c>
      <c r="L50" s="1560">
        <v>1.1157271590818736</v>
      </c>
    </row>
    <row r="51" spans="1:12">
      <c r="A51" s="1531" t="s">
        <v>20</v>
      </c>
      <c r="B51" s="1561" t="s">
        <v>25</v>
      </c>
      <c r="C51" s="1540">
        <v>17482.160784313724</v>
      </c>
      <c r="D51" s="1540">
        <v>17941.53137254902</v>
      </c>
      <c r="E51" s="1541">
        <v>17831.804</v>
      </c>
      <c r="F51" s="1541">
        <v>18300.362000000001</v>
      </c>
      <c r="G51" s="1542">
        <v>-2.5603755816415044</v>
      </c>
      <c r="H51" s="1543">
        <v>322.5</v>
      </c>
      <c r="I51" s="1543">
        <v>0.71830106183635589</v>
      </c>
      <c r="J51" s="1562">
        <v>141.81818181818181</v>
      </c>
      <c r="K51" s="1562">
        <v>0.9051313461276711</v>
      </c>
      <c r="L51" s="1563">
        <v>0.36828410357032604</v>
      </c>
    </row>
    <row r="52" spans="1:12">
      <c r="A52" s="1531" t="s">
        <v>20</v>
      </c>
      <c r="B52" s="1561" t="s">
        <v>26</v>
      </c>
      <c r="C52" s="1540">
        <v>17500.311764705883</v>
      </c>
      <c r="D52" s="1540">
        <v>17681.825490196079</v>
      </c>
      <c r="E52" s="1541">
        <v>17850.317999999999</v>
      </c>
      <c r="F52" s="1541">
        <v>18035.462</v>
      </c>
      <c r="G52" s="1542">
        <v>-1.0265553496772095</v>
      </c>
      <c r="H52" s="1543">
        <v>350.6</v>
      </c>
      <c r="I52" s="1543">
        <v>0.22870211549457156</v>
      </c>
      <c r="J52" s="1562">
        <v>82.716049382716051</v>
      </c>
      <c r="K52" s="1562">
        <v>2.0144276575472979</v>
      </c>
      <c r="L52" s="1563">
        <v>0.433168506742027</v>
      </c>
    </row>
    <row r="53" spans="1:12">
      <c r="A53" s="1531" t="s">
        <v>20</v>
      </c>
      <c r="B53" s="1561" t="s">
        <v>31</v>
      </c>
      <c r="C53" s="1540">
        <v>17095.260784313727</v>
      </c>
      <c r="D53" s="1540">
        <v>17113.868627450982</v>
      </c>
      <c r="E53" s="1541">
        <v>17437.166000000001</v>
      </c>
      <c r="F53" s="1541">
        <v>17456.146000000001</v>
      </c>
      <c r="G53" s="1542">
        <v>-0.10872961305433378</v>
      </c>
      <c r="H53" s="1543">
        <v>381.7</v>
      </c>
      <c r="I53" s="1543">
        <v>2.0588235294117614</v>
      </c>
      <c r="J53" s="1562">
        <v>92.553191489361694</v>
      </c>
      <c r="K53" s="1562">
        <v>1.2317952905948006</v>
      </c>
      <c r="L53" s="1563">
        <v>0.31427454876951999</v>
      </c>
    </row>
    <row r="54" spans="1:12">
      <c r="A54" s="1553" t="s">
        <v>20</v>
      </c>
      <c r="B54" s="1564" t="s">
        <v>27</v>
      </c>
      <c r="C54" s="1565">
        <v>16092.115941713289</v>
      </c>
      <c r="D54" s="1565">
        <v>16186.779898765009</v>
      </c>
      <c r="E54" s="1566">
        <v>16413.958260547555</v>
      </c>
      <c r="F54" s="1566">
        <v>16510.51549674031</v>
      </c>
      <c r="G54" s="1567">
        <v>-0.58482266172621089</v>
      </c>
      <c r="H54" s="1568">
        <v>302.42508495520542</v>
      </c>
      <c r="I54" s="1568">
        <v>9.7124182948116491E-2</v>
      </c>
      <c r="J54" s="1569">
        <v>49.308118081180815</v>
      </c>
      <c r="K54" s="1569">
        <v>22.029399755002039</v>
      </c>
      <c r="L54" s="1570">
        <v>0.86785753928705844</v>
      </c>
    </row>
    <row r="55" spans="1:12">
      <c r="A55" s="1531" t="s">
        <v>20</v>
      </c>
      <c r="B55" s="1561" t="s">
        <v>28</v>
      </c>
      <c r="C55" s="1540">
        <v>15660.51568627451</v>
      </c>
      <c r="D55" s="1540">
        <v>15733.903921568628</v>
      </c>
      <c r="E55" s="1541">
        <v>15973.726000000001</v>
      </c>
      <c r="F55" s="1541">
        <v>16048.582</v>
      </c>
      <c r="G55" s="1542">
        <v>-0.46643373227615847</v>
      </c>
      <c r="H55" s="1543">
        <v>274.89999999999998</v>
      </c>
      <c r="I55" s="1543">
        <v>-0.82972582972583375</v>
      </c>
      <c r="J55" s="1562">
        <v>34.468085106382979</v>
      </c>
      <c r="K55" s="1562">
        <v>8.6021505376344098</v>
      </c>
      <c r="L55" s="1563">
        <v>-0.5730568806183971</v>
      </c>
    </row>
    <row r="56" spans="1:12">
      <c r="A56" s="1531" t="s">
        <v>20</v>
      </c>
      <c r="B56" s="1561" t="s">
        <v>29</v>
      </c>
      <c r="C56" s="1540">
        <v>16404.216666666667</v>
      </c>
      <c r="D56" s="1540">
        <v>16503.813725490196</v>
      </c>
      <c r="E56" s="1541">
        <v>16732.300999999999</v>
      </c>
      <c r="F56" s="1541">
        <v>16833.89</v>
      </c>
      <c r="G56" s="1542">
        <v>-0.60347905326695106</v>
      </c>
      <c r="H56" s="1543">
        <v>311.60000000000002</v>
      </c>
      <c r="I56" s="1543">
        <v>-1.047951730708147</v>
      </c>
      <c r="J56" s="1562">
        <v>59.68421052631578</v>
      </c>
      <c r="K56" s="1562">
        <v>10.323941744929902</v>
      </c>
      <c r="L56" s="1563">
        <v>1.0511257371212146</v>
      </c>
    </row>
    <row r="57" spans="1:12">
      <c r="A57" s="1531" t="s">
        <v>20</v>
      </c>
      <c r="B57" s="1561" t="s">
        <v>32</v>
      </c>
      <c r="C57" s="1540">
        <v>16107.569607843137</v>
      </c>
      <c r="D57" s="1540">
        <v>16429.692156862744</v>
      </c>
      <c r="E57" s="1541">
        <v>16429.721000000001</v>
      </c>
      <c r="F57" s="1541">
        <v>16758.286</v>
      </c>
      <c r="G57" s="1542">
        <v>-1.9606122010329619</v>
      </c>
      <c r="H57" s="1543">
        <v>348.2</v>
      </c>
      <c r="I57" s="1543">
        <v>1.5752625437572862</v>
      </c>
      <c r="J57" s="1562">
        <v>64.02877697841727</v>
      </c>
      <c r="K57" s="1562">
        <v>3.1033074724377299</v>
      </c>
      <c r="L57" s="1563">
        <v>0.38978868278424006</v>
      </c>
    </row>
    <row r="58" spans="1:12">
      <c r="A58" s="1553" t="s">
        <v>20</v>
      </c>
      <c r="B58" s="1564" t="s">
        <v>33</v>
      </c>
      <c r="C58" s="1565">
        <v>13470.366861582397</v>
      </c>
      <c r="D58" s="1565">
        <v>13451.646631089519</v>
      </c>
      <c r="E58" s="1566">
        <v>13739.774198814046</v>
      </c>
      <c r="F58" s="1566">
        <v>13720.67956371131</v>
      </c>
      <c r="G58" s="1567">
        <v>0.13916683218255321</v>
      </c>
      <c r="H58" s="1568">
        <v>230.90545346769414</v>
      </c>
      <c r="I58" s="1568">
        <v>1.0298403225737256</v>
      </c>
      <c r="J58" s="1569">
        <v>39.421487603305785</v>
      </c>
      <c r="K58" s="1569">
        <v>11.480876548250988</v>
      </c>
      <c r="L58" s="1570">
        <v>-0.3297627880106031</v>
      </c>
    </row>
    <row r="59" spans="1:12">
      <c r="A59" s="1531" t="s">
        <v>20</v>
      </c>
      <c r="B59" s="1561" t="s">
        <v>74</v>
      </c>
      <c r="C59" s="1590">
        <v>13151.417647058823</v>
      </c>
      <c r="D59" s="1590">
        <v>13137.561764705883</v>
      </c>
      <c r="E59" s="1591">
        <v>13414.446</v>
      </c>
      <c r="F59" s="1591">
        <v>13400.313</v>
      </c>
      <c r="G59" s="1592">
        <v>0.10546768571748893</v>
      </c>
      <c r="H59" s="1593">
        <v>219.4</v>
      </c>
      <c r="I59" s="1593">
        <v>1.1059907834101408</v>
      </c>
      <c r="J59" s="1594">
        <v>39.871794871794876</v>
      </c>
      <c r="K59" s="1594">
        <v>7.4247992377841303</v>
      </c>
      <c r="L59" s="1595">
        <v>-0.18867074757458191</v>
      </c>
    </row>
    <row r="60" spans="1:12">
      <c r="A60" s="1531" t="s">
        <v>20</v>
      </c>
      <c r="B60" s="1561" t="s">
        <v>34</v>
      </c>
      <c r="C60" s="1540">
        <v>14020.661764705883</v>
      </c>
      <c r="D60" s="1540">
        <v>13856.896078431371</v>
      </c>
      <c r="E60" s="1541">
        <v>14301.075000000001</v>
      </c>
      <c r="F60" s="1541">
        <v>14134.034</v>
      </c>
      <c r="G60" s="1542">
        <v>1.1818352778831653</v>
      </c>
      <c r="H60" s="1543">
        <v>248.8</v>
      </c>
      <c r="I60" s="1543">
        <v>1.3029315960912122</v>
      </c>
      <c r="J60" s="1562">
        <v>42.265193370165747</v>
      </c>
      <c r="K60" s="1562">
        <v>3.5048319041785763</v>
      </c>
      <c r="L60" s="1563">
        <v>-2.8599037744312827E-2</v>
      </c>
    </row>
    <row r="61" spans="1:12" ht="15.75" thickBot="1">
      <c r="A61" s="1531" t="s">
        <v>20</v>
      </c>
      <c r="B61" s="1561" t="s">
        <v>35</v>
      </c>
      <c r="C61" s="1540">
        <v>13735.519607843136</v>
      </c>
      <c r="D61" s="1540">
        <v>14384.269607843136</v>
      </c>
      <c r="E61" s="1541">
        <v>14010.23</v>
      </c>
      <c r="F61" s="1541">
        <v>14671.955</v>
      </c>
      <c r="G61" s="1542">
        <v>-4.5101351524047093</v>
      </c>
      <c r="H61" s="1543">
        <v>272.10000000000002</v>
      </c>
      <c r="I61" s="1543">
        <v>0.6659267480577179</v>
      </c>
      <c r="J61" s="1562">
        <v>19.117647058823529</v>
      </c>
      <c r="K61" s="1562">
        <v>0.55124540628828089</v>
      </c>
      <c r="L61" s="1563">
        <v>-0.11249300269170937</v>
      </c>
    </row>
    <row r="62" spans="1:12" ht="15.75" thickBot="1">
      <c r="A62" s="1576"/>
      <c r="B62" s="1577"/>
      <c r="C62" s="1578"/>
      <c r="D62" s="1578"/>
      <c r="E62" s="1578"/>
      <c r="F62" s="1578"/>
      <c r="G62" s="1579"/>
      <c r="H62" s="1580"/>
      <c r="I62" s="1580"/>
      <c r="J62" s="1580"/>
      <c r="K62" s="1580"/>
      <c r="L62" s="1581"/>
    </row>
    <row r="63" spans="1:12">
      <c r="A63" s="1553" t="s">
        <v>89</v>
      </c>
      <c r="B63" s="1564" t="s">
        <v>21</v>
      </c>
      <c r="C63" s="1565">
        <v>21605.510075538412</v>
      </c>
      <c r="D63" s="1565">
        <v>21599.290369030179</v>
      </c>
      <c r="E63" s="1566">
        <v>22037.62027704918</v>
      </c>
      <c r="F63" s="1566">
        <v>22031.276176410782</v>
      </c>
      <c r="G63" s="1567">
        <v>2.8795883577506759E-2</v>
      </c>
      <c r="H63" s="1568">
        <v>338.92397660818716</v>
      </c>
      <c r="I63" s="1568">
        <v>-2.4716889398818531</v>
      </c>
      <c r="J63" s="1569">
        <v>20.848056537102476</v>
      </c>
      <c r="K63" s="1569">
        <v>2.3274806043282972</v>
      </c>
      <c r="L63" s="1570">
        <v>-0.43484248010313298</v>
      </c>
    </row>
    <row r="64" spans="1:12">
      <c r="A64" s="1531" t="s">
        <v>89</v>
      </c>
      <c r="B64" s="1561" t="s">
        <v>22</v>
      </c>
      <c r="C64" s="1540">
        <v>21230.848039215685</v>
      </c>
      <c r="D64" s="1540">
        <v>20634.227450980394</v>
      </c>
      <c r="E64" s="1541">
        <v>21655.465</v>
      </c>
      <c r="F64" s="1541">
        <v>21046.912</v>
      </c>
      <c r="G64" s="1542">
        <v>2.8914122888906451</v>
      </c>
      <c r="H64" s="1543">
        <v>315.60000000000002</v>
      </c>
      <c r="I64" s="1543">
        <v>-1.2824522990303302</v>
      </c>
      <c r="J64" s="1562">
        <v>2.8571428571428572</v>
      </c>
      <c r="K64" s="1562">
        <v>0.2449979583503471</v>
      </c>
      <c r="L64" s="1563">
        <v>-9.663210509523612E-2</v>
      </c>
    </row>
    <row r="65" spans="1:12">
      <c r="A65" s="1531" t="s">
        <v>89</v>
      </c>
      <c r="B65" s="1561" t="s">
        <v>23</v>
      </c>
      <c r="C65" s="1540">
        <v>21332.499019607843</v>
      </c>
      <c r="D65" s="1540">
        <v>21967.564705882352</v>
      </c>
      <c r="E65" s="1541">
        <v>21759.149000000001</v>
      </c>
      <c r="F65" s="1541">
        <v>22406.916000000001</v>
      </c>
      <c r="G65" s="1542">
        <v>-2.8909243913798748</v>
      </c>
      <c r="H65" s="1543">
        <v>334.2</v>
      </c>
      <c r="I65" s="1543">
        <v>-2.7074235807860294</v>
      </c>
      <c r="J65" s="1562">
        <v>21.794871794871796</v>
      </c>
      <c r="K65" s="1562">
        <v>1.2930447801823874</v>
      </c>
      <c r="L65" s="1563">
        <v>-0.22964921688935491</v>
      </c>
    </row>
    <row r="66" spans="1:12">
      <c r="A66" s="1531" t="s">
        <v>89</v>
      </c>
      <c r="B66" s="1561" t="s">
        <v>30</v>
      </c>
      <c r="C66" s="1540">
        <v>22131.445098039218</v>
      </c>
      <c r="D66" s="1540">
        <v>21333.077450980392</v>
      </c>
      <c r="E66" s="1541">
        <v>22574.074000000001</v>
      </c>
      <c r="F66" s="1541">
        <v>21759.739000000001</v>
      </c>
      <c r="G66" s="1542">
        <v>3.742393233668837</v>
      </c>
      <c r="H66" s="1543">
        <v>353.9</v>
      </c>
      <c r="I66" s="1543">
        <v>-3.0145245272677448</v>
      </c>
      <c r="J66" s="1562">
        <v>26.086956521739129</v>
      </c>
      <c r="K66" s="1562">
        <v>0.78943786579556274</v>
      </c>
      <c r="L66" s="1563">
        <v>-0.10856115811854161</v>
      </c>
    </row>
    <row r="67" spans="1:12">
      <c r="A67" s="1553" t="s">
        <v>89</v>
      </c>
      <c r="B67" s="1564" t="s">
        <v>24</v>
      </c>
      <c r="C67" s="1565">
        <v>20983.139409269505</v>
      </c>
      <c r="D67" s="1565">
        <v>21110.537585060538</v>
      </c>
      <c r="E67" s="1566">
        <v>21402.802197454894</v>
      </c>
      <c r="F67" s="1566">
        <v>21532.74833676175</v>
      </c>
      <c r="G67" s="1567">
        <v>-0.60348143801507015</v>
      </c>
      <c r="H67" s="1568">
        <v>309.24736842105261</v>
      </c>
      <c r="I67" s="1568">
        <v>-1.4775415171893169</v>
      </c>
      <c r="J67" s="1569">
        <v>38.920134983127106</v>
      </c>
      <c r="K67" s="1569">
        <v>8.4047910711855174</v>
      </c>
      <c r="L67" s="1570">
        <v>-0.27261254033229498</v>
      </c>
    </row>
    <row r="68" spans="1:12">
      <c r="A68" s="1531" t="s">
        <v>89</v>
      </c>
      <c r="B68" s="1561" t="s">
        <v>25</v>
      </c>
      <c r="C68" s="1540">
        <v>20035.76176470588</v>
      </c>
      <c r="D68" s="1540">
        <v>20447.292156862746</v>
      </c>
      <c r="E68" s="1541">
        <v>20436.476999999999</v>
      </c>
      <c r="F68" s="1541">
        <v>20856.238000000001</v>
      </c>
      <c r="G68" s="1542">
        <v>-2.0126400552199404</v>
      </c>
      <c r="H68" s="1543">
        <v>285.3</v>
      </c>
      <c r="I68" s="1543">
        <v>0.38705137227305514</v>
      </c>
      <c r="J68" s="1562">
        <v>56.140350877192979</v>
      </c>
      <c r="K68" s="1562">
        <v>1.2113787940656051</v>
      </c>
      <c r="L68" s="1563">
        <v>9.8640873128562623E-2</v>
      </c>
    </row>
    <row r="69" spans="1:12">
      <c r="A69" s="1531" t="s">
        <v>89</v>
      </c>
      <c r="B69" s="1561" t="s">
        <v>26</v>
      </c>
      <c r="C69" s="1540">
        <v>21109.102941176468</v>
      </c>
      <c r="D69" s="1540">
        <v>21339.856862745095</v>
      </c>
      <c r="E69" s="1541">
        <v>21531.285</v>
      </c>
      <c r="F69" s="1541">
        <v>21766.653999999999</v>
      </c>
      <c r="G69" s="1542">
        <v>-1.0813283474805029</v>
      </c>
      <c r="H69" s="1543">
        <v>304.39999999999998</v>
      </c>
      <c r="I69" s="1543">
        <v>-2.1536483445837495</v>
      </c>
      <c r="J69" s="1562">
        <v>32.945736434108525</v>
      </c>
      <c r="K69" s="1562">
        <v>4.6685722063427253</v>
      </c>
      <c r="L69" s="1563">
        <v>-0.36803101474073063</v>
      </c>
    </row>
    <row r="70" spans="1:12">
      <c r="A70" s="1531" t="s">
        <v>89</v>
      </c>
      <c r="B70" s="1561" t="s">
        <v>31</v>
      </c>
      <c r="C70" s="1540">
        <v>21161.408823529411</v>
      </c>
      <c r="D70" s="1540">
        <v>20932.585294117649</v>
      </c>
      <c r="E70" s="1541">
        <v>21584.636999999999</v>
      </c>
      <c r="F70" s="1541">
        <v>21351.237000000001</v>
      </c>
      <c r="G70" s="1542">
        <v>1.0931450950593533</v>
      </c>
      <c r="H70" s="1543">
        <v>329.7</v>
      </c>
      <c r="I70" s="1543">
        <v>-0.84210526315789824</v>
      </c>
      <c r="J70" s="1562">
        <v>43.243243243243242</v>
      </c>
      <c r="K70" s="1562">
        <v>2.5248400707771879</v>
      </c>
      <c r="L70" s="1563">
        <v>-3.2223987201276394E-3</v>
      </c>
    </row>
    <row r="71" spans="1:12">
      <c r="A71" s="1553" t="s">
        <v>89</v>
      </c>
      <c r="B71" s="1564" t="s">
        <v>27</v>
      </c>
      <c r="C71" s="1565">
        <v>19632.094081973017</v>
      </c>
      <c r="D71" s="1565">
        <v>19509.467612605778</v>
      </c>
      <c r="E71" s="1566">
        <v>20024.735963612478</v>
      </c>
      <c r="F71" s="1566">
        <v>19899.656964857895</v>
      </c>
      <c r="G71" s="1567">
        <v>0.62854851706975823</v>
      </c>
      <c r="H71" s="1568">
        <v>270.41941977501483</v>
      </c>
      <c r="I71" s="1568">
        <v>-0.31907133631659756</v>
      </c>
      <c r="J71" s="1569">
        <v>40.632805995004162</v>
      </c>
      <c r="K71" s="1569">
        <v>11.494487545937117</v>
      </c>
      <c r="L71" s="1570">
        <v>-0.22830405972418077</v>
      </c>
    </row>
    <row r="72" spans="1:12">
      <c r="A72" s="1531" t="s">
        <v>89</v>
      </c>
      <c r="B72" s="1561" t="s">
        <v>28</v>
      </c>
      <c r="C72" s="1540">
        <v>18674.393137254901</v>
      </c>
      <c r="D72" s="1540">
        <v>18328.704901960784</v>
      </c>
      <c r="E72" s="1541">
        <v>19047.881000000001</v>
      </c>
      <c r="F72" s="1541">
        <v>18695.278999999999</v>
      </c>
      <c r="G72" s="1542">
        <v>1.8860483440766123</v>
      </c>
      <c r="H72" s="1543">
        <v>239.2</v>
      </c>
      <c r="I72" s="1543">
        <v>1.4849384811200679</v>
      </c>
      <c r="J72" s="1562">
        <v>52.435530085959883</v>
      </c>
      <c r="K72" s="1562">
        <v>3.6205253845106844</v>
      </c>
      <c r="L72" s="1563">
        <v>0.21398560901044039</v>
      </c>
    </row>
    <row r="73" spans="1:12">
      <c r="A73" s="1531" t="s">
        <v>89</v>
      </c>
      <c r="B73" s="1561" t="s">
        <v>29</v>
      </c>
      <c r="C73" s="1540">
        <v>20023.262745098036</v>
      </c>
      <c r="D73" s="1540">
        <v>19842.73725490196</v>
      </c>
      <c r="E73" s="1541">
        <v>20423.727999999999</v>
      </c>
      <c r="F73" s="1541">
        <v>20239.592000000001</v>
      </c>
      <c r="G73" s="1542">
        <v>0.90978118531242425</v>
      </c>
      <c r="H73" s="1543">
        <v>279</v>
      </c>
      <c r="I73" s="1543">
        <v>0.43196544276457471</v>
      </c>
      <c r="J73" s="1543">
        <v>43.402225755166931</v>
      </c>
      <c r="K73" s="1543">
        <v>6.1385599564448068</v>
      </c>
      <c r="L73" s="1544">
        <v>-1.0203266201029848E-3</v>
      </c>
    </row>
    <row r="74" spans="1:12" ht="15.75" thickBot="1">
      <c r="A74" s="1596" t="s">
        <v>89</v>
      </c>
      <c r="B74" s="1597" t="s">
        <v>32</v>
      </c>
      <c r="C74" s="1547">
        <v>19933.194117647057</v>
      </c>
      <c r="D74" s="1547">
        <v>20074.843137254902</v>
      </c>
      <c r="E74" s="1548">
        <v>20331.858</v>
      </c>
      <c r="F74" s="1548">
        <v>20476.34</v>
      </c>
      <c r="G74" s="1549">
        <v>-0.7056046148872307</v>
      </c>
      <c r="H74" s="1550">
        <v>305.2</v>
      </c>
      <c r="I74" s="1550">
        <v>-1.101749837977976</v>
      </c>
      <c r="J74" s="1550">
        <v>14.349775784753364</v>
      </c>
      <c r="K74" s="1550">
        <v>1.7354022049816251</v>
      </c>
      <c r="L74" s="1551">
        <v>-0.44126934211451951</v>
      </c>
    </row>
    <row r="75" spans="1:12">
      <c r="A75" s="1598"/>
      <c r="B75" s="1598"/>
      <c r="C75" s="1599"/>
      <c r="D75" s="1599"/>
      <c r="E75" s="1599"/>
      <c r="F75" s="1599"/>
      <c r="G75" s="1600"/>
      <c r="H75" s="1600"/>
      <c r="I75" s="1600"/>
      <c r="J75" s="1600"/>
      <c r="K75" s="1600"/>
      <c r="L75" s="1601"/>
    </row>
    <row r="76" spans="1:12" ht="15.75" thickBot="1">
      <c r="A76" s="3"/>
      <c r="B76" s="3"/>
      <c r="C76" s="3"/>
      <c r="D76" s="3"/>
      <c r="E76" s="3"/>
      <c r="F76" s="3"/>
      <c r="G76" s="1601"/>
      <c r="H76" s="1601"/>
      <c r="I76" s="1601"/>
      <c r="J76" s="1601"/>
      <c r="K76" s="1601"/>
      <c r="L76" s="1602"/>
    </row>
    <row r="77" spans="1:12" ht="21" thickBot="1">
      <c r="A77" s="1479" t="s">
        <v>270</v>
      </c>
      <c r="B77" s="1480"/>
      <c r="C77" s="1480"/>
      <c r="D77" s="1480"/>
      <c r="E77" s="1480"/>
      <c r="F77" s="1480"/>
      <c r="G77" s="1603"/>
      <c r="H77" s="1603"/>
      <c r="I77" s="1603"/>
      <c r="J77" s="1603"/>
      <c r="K77" s="1603"/>
      <c r="L77" s="1604"/>
    </row>
    <row r="78" spans="1:12">
      <c r="A78" s="1482"/>
      <c r="B78" s="1483"/>
      <c r="C78" s="1484" t="s">
        <v>5</v>
      </c>
      <c r="D78" s="1484" t="s">
        <v>5</v>
      </c>
      <c r="E78" s="1484"/>
      <c r="F78" s="1484"/>
      <c r="G78" s="1485"/>
      <c r="H78" s="1636" t="s">
        <v>6</v>
      </c>
      <c r="I78" s="1637"/>
      <c r="J78" s="1486" t="s">
        <v>7</v>
      </c>
      <c r="K78" s="1487" t="s">
        <v>8</v>
      </c>
      <c r="L78" s="1488"/>
    </row>
    <row r="79" spans="1:12" ht="15.75">
      <c r="A79" s="1489" t="s">
        <v>9</v>
      </c>
      <c r="B79" s="1490" t="s">
        <v>10</v>
      </c>
      <c r="C79" s="1491" t="s">
        <v>36</v>
      </c>
      <c r="D79" s="1491" t="s">
        <v>36</v>
      </c>
      <c r="E79" s="1492" t="s">
        <v>37</v>
      </c>
      <c r="F79" s="1493"/>
      <c r="G79" s="1494"/>
      <c r="H79" s="1638" t="s">
        <v>11</v>
      </c>
      <c r="I79" s="1639"/>
      <c r="J79" s="1495" t="s">
        <v>12</v>
      </c>
      <c r="K79" s="1496" t="s">
        <v>13</v>
      </c>
      <c r="L79" s="1497"/>
    </row>
    <row r="80" spans="1:12" ht="26.25" thickBot="1">
      <c r="A80" s="1498" t="s">
        <v>14</v>
      </c>
      <c r="B80" s="1499" t="s">
        <v>15</v>
      </c>
      <c r="C80" s="1500" t="s">
        <v>534</v>
      </c>
      <c r="D80" s="1501" t="s">
        <v>522</v>
      </c>
      <c r="E80" s="1502" t="s">
        <v>534</v>
      </c>
      <c r="F80" s="1503" t="s">
        <v>522</v>
      </c>
      <c r="G80" s="1504" t="s">
        <v>16</v>
      </c>
      <c r="H80" s="1505" t="s">
        <v>534</v>
      </c>
      <c r="I80" s="1506" t="s">
        <v>16</v>
      </c>
      <c r="J80" s="1507" t="s">
        <v>16</v>
      </c>
      <c r="K80" s="1508" t="s">
        <v>534</v>
      </c>
      <c r="L80" s="1509" t="s">
        <v>17</v>
      </c>
    </row>
    <row r="81" spans="1:12" ht="15.75" thickBot="1">
      <c r="A81" s="1510" t="s">
        <v>18</v>
      </c>
      <c r="B81" s="1511" t="s">
        <v>19</v>
      </c>
      <c r="C81" s="1512">
        <v>18868.572579137726</v>
      </c>
      <c r="D81" s="1512">
        <v>18885.941066118845</v>
      </c>
      <c r="E81" s="1513">
        <v>19245.944030720482</v>
      </c>
      <c r="F81" s="1514">
        <v>19263.659887441223</v>
      </c>
      <c r="G81" s="1515">
        <v>-9.196516562405882E-2</v>
      </c>
      <c r="H81" s="1516">
        <v>319.93062815884468</v>
      </c>
      <c r="I81" s="1516">
        <v>0.36692271579036861</v>
      </c>
      <c r="J81" s="1517">
        <v>44.965459493405902</v>
      </c>
      <c r="K81" s="1516">
        <v>100</v>
      </c>
      <c r="L81" s="1518" t="s">
        <v>19</v>
      </c>
    </row>
    <row r="82" spans="1:12" ht="15.75" thickBot="1">
      <c r="A82" s="1519"/>
      <c r="B82" s="1520"/>
      <c r="C82" s="1521"/>
      <c r="D82" s="1521"/>
      <c r="E82" s="1521"/>
      <c r="F82" s="1521"/>
      <c r="G82" s="1522"/>
      <c r="H82" s="1517"/>
      <c r="I82" s="1517"/>
      <c r="J82" s="1517"/>
      <c r="K82" s="1517"/>
      <c r="L82" s="1523"/>
    </row>
    <row r="83" spans="1:12">
      <c r="A83" s="1524" t="s">
        <v>80</v>
      </c>
      <c r="B83" s="1525" t="s">
        <v>19</v>
      </c>
      <c r="C83" s="1526">
        <v>20008</v>
      </c>
      <c r="D83" s="1526">
        <v>18708.388637955177</v>
      </c>
      <c r="E83" s="1527">
        <v>20408.16</v>
      </c>
      <c r="F83" s="1527">
        <v>19082.556410714282</v>
      </c>
      <c r="G83" s="1528">
        <v>6.9466771681672146</v>
      </c>
      <c r="H83" s="1529">
        <v>270</v>
      </c>
      <c r="I83" s="1529">
        <v>20.524953129184905</v>
      </c>
      <c r="J83" s="1529">
        <v>-60</v>
      </c>
      <c r="K83" s="1529">
        <v>2.8880866425992781E-2</v>
      </c>
      <c r="L83" s="1530">
        <v>-7.5787335374300296E-2</v>
      </c>
    </row>
    <row r="84" spans="1:12">
      <c r="A84" s="1531" t="s">
        <v>81</v>
      </c>
      <c r="B84" s="1532" t="s">
        <v>19</v>
      </c>
      <c r="C84" s="1533">
        <v>20293.898202409378</v>
      </c>
      <c r="D84" s="1533">
        <v>20242.480825006678</v>
      </c>
      <c r="E84" s="1534">
        <v>20699.776166457566</v>
      </c>
      <c r="F84" s="1534">
        <v>20647.330441506812</v>
      </c>
      <c r="G84" s="1535">
        <v>0.25400729212588063</v>
      </c>
      <c r="H84" s="1536">
        <v>352.99810206663852</v>
      </c>
      <c r="I84" s="1536">
        <v>1.0688730665727249</v>
      </c>
      <c r="J84" s="1536">
        <v>30.633608815426999</v>
      </c>
      <c r="K84" s="1536">
        <v>34.238267148014437</v>
      </c>
      <c r="L84" s="1537">
        <v>-3.7562901054919493</v>
      </c>
    </row>
    <row r="85" spans="1:12">
      <c r="A85" s="1538" t="s">
        <v>82</v>
      </c>
      <c r="B85" s="1539" t="s">
        <v>19</v>
      </c>
      <c r="C85" s="1540">
        <v>20019.029338051012</v>
      </c>
      <c r="D85" s="1540">
        <v>20206.91933123866</v>
      </c>
      <c r="E85" s="1541">
        <v>20419.409924812033</v>
      </c>
      <c r="F85" s="1541">
        <v>20611.057717863434</v>
      </c>
      <c r="G85" s="1542">
        <v>-0.92982997609725548</v>
      </c>
      <c r="H85" s="1543">
        <v>388.95691868758922</v>
      </c>
      <c r="I85" s="1543">
        <v>-1.8210301496318324</v>
      </c>
      <c r="J85" s="1543">
        <v>81.136950904392762</v>
      </c>
      <c r="K85" s="1543">
        <v>10.122743682310469</v>
      </c>
      <c r="L85" s="1544">
        <v>2.0214248629677858</v>
      </c>
    </row>
    <row r="86" spans="1:12">
      <c r="A86" s="1538" t="s">
        <v>83</v>
      </c>
      <c r="B86" s="1539" t="s">
        <v>19</v>
      </c>
      <c r="C86" s="1540" t="s">
        <v>73</v>
      </c>
      <c r="D86" s="1540" t="s">
        <v>73</v>
      </c>
      <c r="E86" s="1541" t="s">
        <v>73</v>
      </c>
      <c r="F86" s="1541" t="s">
        <v>73</v>
      </c>
      <c r="G86" s="1542" t="s">
        <v>73</v>
      </c>
      <c r="H86" s="1543" t="s">
        <v>73</v>
      </c>
      <c r="I86" s="1543" t="s">
        <v>73</v>
      </c>
      <c r="J86" s="1543" t="s">
        <v>73</v>
      </c>
      <c r="K86" s="1543">
        <v>0</v>
      </c>
      <c r="L86" s="1544" t="s">
        <v>73</v>
      </c>
    </row>
    <row r="87" spans="1:12">
      <c r="A87" s="1538" t="s">
        <v>71</v>
      </c>
      <c r="B87" s="1539" t="s">
        <v>19</v>
      </c>
      <c r="C87" s="1540">
        <v>15674.191740809078</v>
      </c>
      <c r="D87" s="1540">
        <v>15523.396244829559</v>
      </c>
      <c r="E87" s="1541">
        <v>15987.675575625259</v>
      </c>
      <c r="F87" s="1541">
        <v>15833.86416972615</v>
      </c>
      <c r="G87" s="1542">
        <v>0.9714078903947605</v>
      </c>
      <c r="H87" s="1543">
        <v>282.55396558959296</v>
      </c>
      <c r="I87" s="1543">
        <v>1.9094999494377234</v>
      </c>
      <c r="J87" s="1543">
        <v>52.952503209242622</v>
      </c>
      <c r="K87" s="1543">
        <v>34.411552346570396</v>
      </c>
      <c r="L87" s="1544">
        <v>1.7969406655990738</v>
      </c>
    </row>
    <row r="88" spans="1:12" ht="15.75" thickBot="1">
      <c r="A88" s="1545" t="s">
        <v>84</v>
      </c>
      <c r="B88" s="1546" t="s">
        <v>19</v>
      </c>
      <c r="C88" s="1547">
        <v>20358.443684975609</v>
      </c>
      <c r="D88" s="1547">
        <v>20176.620016923436</v>
      </c>
      <c r="E88" s="1548">
        <v>20765.612558675122</v>
      </c>
      <c r="F88" s="1548">
        <v>20580.152417261907</v>
      </c>
      <c r="G88" s="1549">
        <v>0.90116019382664203</v>
      </c>
      <c r="H88" s="1550">
        <v>294.30258855585828</v>
      </c>
      <c r="I88" s="1550">
        <v>-1.5087406344751955</v>
      </c>
      <c r="J88" s="1550">
        <v>45.059288537549406</v>
      </c>
      <c r="K88" s="1550">
        <v>21.1985559566787</v>
      </c>
      <c r="L88" s="1551">
        <v>1.3711912299381623E-2</v>
      </c>
    </row>
    <row r="89" spans="1:12" ht="15.75" thickBot="1">
      <c r="A89" s="1519"/>
      <c r="B89" s="1552"/>
      <c r="C89" s="1521"/>
      <c r="D89" s="1521"/>
      <c r="E89" s="1521"/>
      <c r="F89" s="1521"/>
      <c r="G89" s="1522"/>
      <c r="H89" s="1517"/>
      <c r="I89" s="1517"/>
      <c r="J89" s="1517"/>
      <c r="K89" s="1517"/>
      <c r="L89" s="1523"/>
    </row>
    <row r="90" spans="1:12">
      <c r="A90" s="1553" t="s">
        <v>85</v>
      </c>
      <c r="B90" s="1554" t="s">
        <v>21</v>
      </c>
      <c r="C90" s="1555" t="s">
        <v>73</v>
      </c>
      <c r="D90" s="1555" t="s">
        <v>73</v>
      </c>
      <c r="E90" s="1556" t="s">
        <v>73</v>
      </c>
      <c r="F90" s="1556" t="s">
        <v>73</v>
      </c>
      <c r="G90" s="1557" t="s">
        <v>73</v>
      </c>
      <c r="H90" s="1558" t="s">
        <v>73</v>
      </c>
      <c r="I90" s="1558" t="s">
        <v>73</v>
      </c>
      <c r="J90" s="1559" t="s">
        <v>73</v>
      </c>
      <c r="K90" s="1559" t="s">
        <v>73</v>
      </c>
      <c r="L90" s="1560" t="s">
        <v>73</v>
      </c>
    </row>
    <row r="91" spans="1:12">
      <c r="A91" s="1531" t="s">
        <v>85</v>
      </c>
      <c r="B91" s="1561" t="s">
        <v>22</v>
      </c>
      <c r="C91" s="1540" t="s">
        <v>73</v>
      </c>
      <c r="D91" s="1540" t="s">
        <v>73</v>
      </c>
      <c r="E91" s="1541" t="s">
        <v>73</v>
      </c>
      <c r="F91" s="1541" t="s">
        <v>73</v>
      </c>
      <c r="G91" s="1542" t="s">
        <v>73</v>
      </c>
      <c r="H91" s="1543" t="s">
        <v>73</v>
      </c>
      <c r="I91" s="1543" t="s">
        <v>73</v>
      </c>
      <c r="J91" s="1562" t="s">
        <v>73</v>
      </c>
      <c r="K91" s="1562" t="s">
        <v>73</v>
      </c>
      <c r="L91" s="1563" t="s">
        <v>73</v>
      </c>
    </row>
    <row r="92" spans="1:12">
      <c r="A92" s="1531" t="s">
        <v>85</v>
      </c>
      <c r="B92" s="1561" t="s">
        <v>23</v>
      </c>
      <c r="C92" s="1540" t="s">
        <v>73</v>
      </c>
      <c r="D92" s="1540" t="s">
        <v>73</v>
      </c>
      <c r="E92" s="1541" t="s">
        <v>73</v>
      </c>
      <c r="F92" s="1541" t="s">
        <v>73</v>
      </c>
      <c r="G92" s="1542" t="s">
        <v>73</v>
      </c>
      <c r="H92" s="1543" t="s">
        <v>73</v>
      </c>
      <c r="I92" s="1543" t="s">
        <v>73</v>
      </c>
      <c r="J92" s="1562" t="s">
        <v>73</v>
      </c>
      <c r="K92" s="1562" t="s">
        <v>73</v>
      </c>
      <c r="L92" s="1563" t="s">
        <v>73</v>
      </c>
    </row>
    <row r="93" spans="1:12">
      <c r="A93" s="1553" t="s">
        <v>85</v>
      </c>
      <c r="B93" s="1564" t="s">
        <v>24</v>
      </c>
      <c r="C93" s="1565" t="s">
        <v>73</v>
      </c>
      <c r="D93" s="1565" t="s">
        <v>200</v>
      </c>
      <c r="E93" s="1566" t="s">
        <v>73</v>
      </c>
      <c r="F93" s="1566" t="s">
        <v>200</v>
      </c>
      <c r="G93" s="1567" t="s">
        <v>73</v>
      </c>
      <c r="H93" s="1568" t="s">
        <v>73</v>
      </c>
      <c r="I93" s="1568" t="s">
        <v>73</v>
      </c>
      <c r="J93" s="1569" t="s">
        <v>73</v>
      </c>
      <c r="K93" s="1569" t="s">
        <v>73</v>
      </c>
      <c r="L93" s="1570" t="s">
        <v>73</v>
      </c>
    </row>
    <row r="94" spans="1:12">
      <c r="A94" s="1531" t="s">
        <v>85</v>
      </c>
      <c r="B94" s="1561" t="s">
        <v>25</v>
      </c>
      <c r="C94" s="1540" t="s">
        <v>73</v>
      </c>
      <c r="D94" s="1540" t="s">
        <v>200</v>
      </c>
      <c r="E94" s="1541" t="s">
        <v>73</v>
      </c>
      <c r="F94" s="1541" t="s">
        <v>200</v>
      </c>
      <c r="G94" s="1542" t="s">
        <v>73</v>
      </c>
      <c r="H94" s="1543" t="s">
        <v>73</v>
      </c>
      <c r="I94" s="1543" t="s">
        <v>73</v>
      </c>
      <c r="J94" s="1562" t="s">
        <v>73</v>
      </c>
      <c r="K94" s="1562" t="s">
        <v>73</v>
      </c>
      <c r="L94" s="1563" t="s">
        <v>73</v>
      </c>
    </row>
    <row r="95" spans="1:12">
      <c r="A95" s="1531" t="s">
        <v>85</v>
      </c>
      <c r="B95" s="1561" t="s">
        <v>26</v>
      </c>
      <c r="C95" s="1540" t="s">
        <v>73</v>
      </c>
      <c r="D95" s="1540" t="s">
        <v>73</v>
      </c>
      <c r="E95" s="1541" t="s">
        <v>73</v>
      </c>
      <c r="F95" s="1541" t="s">
        <v>73</v>
      </c>
      <c r="G95" s="1542" t="s">
        <v>73</v>
      </c>
      <c r="H95" s="1543" t="s">
        <v>73</v>
      </c>
      <c r="I95" s="1543" t="s">
        <v>73</v>
      </c>
      <c r="J95" s="1562" t="s">
        <v>73</v>
      </c>
      <c r="K95" s="1562" t="s">
        <v>73</v>
      </c>
      <c r="L95" s="1563" t="s">
        <v>73</v>
      </c>
    </row>
    <row r="96" spans="1:12">
      <c r="A96" s="1553" t="s">
        <v>85</v>
      </c>
      <c r="B96" s="1564" t="s">
        <v>27</v>
      </c>
      <c r="C96" s="1565">
        <v>20008</v>
      </c>
      <c r="D96" s="1565">
        <v>18251.592494929006</v>
      </c>
      <c r="E96" s="1566">
        <v>20408.16</v>
      </c>
      <c r="F96" s="1566">
        <v>18616.624344827585</v>
      </c>
      <c r="G96" s="1567">
        <v>9.6233109826388699</v>
      </c>
      <c r="H96" s="1568">
        <v>270</v>
      </c>
      <c r="I96" s="1568">
        <v>24.12366394667281</v>
      </c>
      <c r="J96" s="1569">
        <v>-50</v>
      </c>
      <c r="K96" s="1569">
        <v>2.8880866425992781E-2</v>
      </c>
      <c r="L96" s="1570">
        <v>-5.4853695014241678E-2</v>
      </c>
    </row>
    <row r="97" spans="1:12">
      <c r="A97" s="1531" t="s">
        <v>85</v>
      </c>
      <c r="B97" s="1561" t="s">
        <v>28</v>
      </c>
      <c r="C97" s="1540" t="s">
        <v>200</v>
      </c>
      <c r="D97" s="1540">
        <v>17275.609803921569</v>
      </c>
      <c r="E97" s="1541" t="s">
        <v>200</v>
      </c>
      <c r="F97" s="1541">
        <v>17621.121999999999</v>
      </c>
      <c r="G97" s="1542" t="s">
        <v>73</v>
      </c>
      <c r="H97" s="1543" t="s">
        <v>200</v>
      </c>
      <c r="I97" s="1543" t="s">
        <v>73</v>
      </c>
      <c r="J97" s="1562" t="s">
        <v>73</v>
      </c>
      <c r="K97" s="1562">
        <v>1.444043321299639E-2</v>
      </c>
      <c r="L97" s="1563" t="s">
        <v>73</v>
      </c>
    </row>
    <row r="98" spans="1:12" ht="15.75" thickBot="1">
      <c r="A98" s="1571" t="s">
        <v>85</v>
      </c>
      <c r="B98" s="1572" t="s">
        <v>29</v>
      </c>
      <c r="C98" s="1573" t="s">
        <v>200</v>
      </c>
      <c r="D98" s="1573" t="s">
        <v>200</v>
      </c>
      <c r="E98" s="1574" t="s">
        <v>200</v>
      </c>
      <c r="F98" s="1574" t="s">
        <v>200</v>
      </c>
      <c r="G98" s="1575" t="s">
        <v>73</v>
      </c>
      <c r="H98" s="1562" t="s">
        <v>200</v>
      </c>
      <c r="I98" s="1562" t="s">
        <v>73</v>
      </c>
      <c r="J98" s="1562" t="s">
        <v>73</v>
      </c>
      <c r="K98" s="1562">
        <v>1.444043321299639E-2</v>
      </c>
      <c r="L98" s="1563" t="s">
        <v>73</v>
      </c>
    </row>
    <row r="99" spans="1:12" ht="15.75" thickBot="1">
      <c r="A99" s="1519"/>
      <c r="B99" s="1552"/>
      <c r="C99" s="1521"/>
      <c r="D99" s="1521"/>
      <c r="E99" s="1521"/>
      <c r="F99" s="1521"/>
      <c r="G99" s="1522"/>
      <c r="H99" s="1517"/>
      <c r="I99" s="1517"/>
      <c r="J99" s="1517"/>
      <c r="K99" s="1517"/>
      <c r="L99" s="1523"/>
    </row>
    <row r="100" spans="1:12">
      <c r="A100" s="1553" t="s">
        <v>86</v>
      </c>
      <c r="B100" s="1554" t="s">
        <v>21</v>
      </c>
      <c r="C100" s="1555">
        <v>20869.601628222812</v>
      </c>
      <c r="D100" s="1555">
        <v>20689.730128767926</v>
      </c>
      <c r="E100" s="1556">
        <v>21286.99366078727</v>
      </c>
      <c r="F100" s="1556">
        <v>21103.524731343285</v>
      </c>
      <c r="G100" s="1557">
        <v>0.86937576437880093</v>
      </c>
      <c r="H100" s="1558">
        <v>424.56757990867584</v>
      </c>
      <c r="I100" s="1558">
        <v>3.9403875441974323</v>
      </c>
      <c r="J100" s="1559">
        <v>17.112299465240639</v>
      </c>
      <c r="K100" s="1559">
        <v>3.1624548736462095</v>
      </c>
      <c r="L100" s="1560">
        <v>-0.75213587368475121</v>
      </c>
    </row>
    <row r="101" spans="1:12">
      <c r="A101" s="1531" t="s">
        <v>86</v>
      </c>
      <c r="B101" s="1561" t="s">
        <v>22</v>
      </c>
      <c r="C101" s="1540">
        <v>20867.353921568629</v>
      </c>
      <c r="D101" s="1540">
        <v>20867.931372549021</v>
      </c>
      <c r="E101" s="1541">
        <v>21284.701000000001</v>
      </c>
      <c r="F101" s="1541">
        <v>21285.29</v>
      </c>
      <c r="G101" s="1542">
        <v>-2.7671692516284332E-3</v>
      </c>
      <c r="H101" s="1543">
        <v>419.3</v>
      </c>
      <c r="I101" s="1543">
        <v>6.7192669890557486</v>
      </c>
      <c r="J101" s="1562">
        <v>28.915662650602407</v>
      </c>
      <c r="K101" s="1562">
        <v>1.5451263537906137</v>
      </c>
      <c r="L101" s="1563">
        <v>-0.19236579609425153</v>
      </c>
    </row>
    <row r="102" spans="1:12">
      <c r="A102" s="1531" t="s">
        <v>86</v>
      </c>
      <c r="B102" s="1561" t="s">
        <v>23</v>
      </c>
      <c r="C102" s="1540">
        <v>20871.697058823531</v>
      </c>
      <c r="D102" s="1540">
        <v>20556.96470588235</v>
      </c>
      <c r="E102" s="1541">
        <v>21289.131000000001</v>
      </c>
      <c r="F102" s="1541">
        <v>20968.103999999999</v>
      </c>
      <c r="G102" s="1542">
        <v>1.5310254088781794</v>
      </c>
      <c r="H102" s="1543">
        <v>429.6</v>
      </c>
      <c r="I102" s="1543">
        <v>2.0669992872416358</v>
      </c>
      <c r="J102" s="1562">
        <v>7.6923076923076925</v>
      </c>
      <c r="K102" s="1562">
        <v>1.6173285198555956</v>
      </c>
      <c r="L102" s="1563">
        <v>-0.55977007759050057</v>
      </c>
    </row>
    <row r="103" spans="1:12">
      <c r="A103" s="1553" t="s">
        <v>86</v>
      </c>
      <c r="B103" s="1564" t="s">
        <v>24</v>
      </c>
      <c r="C103" s="1565">
        <v>20706.650967628852</v>
      </c>
      <c r="D103" s="1565">
        <v>20996.836142543951</v>
      </c>
      <c r="E103" s="1566">
        <v>21120.783986981431</v>
      </c>
      <c r="F103" s="1566">
        <v>21416.772865394829</v>
      </c>
      <c r="G103" s="1567">
        <v>-1.3820423846006058</v>
      </c>
      <c r="H103" s="1568">
        <v>372.65405405405403</v>
      </c>
      <c r="I103" s="1568">
        <v>1.6022302430024278</v>
      </c>
      <c r="J103" s="1569">
        <v>20.129870129870131</v>
      </c>
      <c r="K103" s="1569">
        <v>10.685920577617329</v>
      </c>
      <c r="L103" s="1570">
        <v>-2.2092018841787784</v>
      </c>
    </row>
    <row r="104" spans="1:12">
      <c r="A104" s="1531" t="s">
        <v>86</v>
      </c>
      <c r="B104" s="1561" t="s">
        <v>25</v>
      </c>
      <c r="C104" s="1540">
        <v>20817.72156862745</v>
      </c>
      <c r="D104" s="1540">
        <v>21230.280392156859</v>
      </c>
      <c r="E104" s="1541">
        <v>21234.076000000001</v>
      </c>
      <c r="F104" s="1541">
        <v>21654.885999999999</v>
      </c>
      <c r="G104" s="1542">
        <v>-1.9432565934542334</v>
      </c>
      <c r="H104" s="1543">
        <v>363.4</v>
      </c>
      <c r="I104" s="1543">
        <v>2.975347123831114</v>
      </c>
      <c r="J104" s="1562">
        <v>2.1897810218978102</v>
      </c>
      <c r="K104" s="1562">
        <v>6.0649819494584838</v>
      </c>
      <c r="L104" s="1563">
        <v>-2.5387442385256067</v>
      </c>
    </row>
    <row r="105" spans="1:12">
      <c r="A105" s="1531" t="s">
        <v>86</v>
      </c>
      <c r="B105" s="1561" t="s">
        <v>26</v>
      </c>
      <c r="C105" s="1540">
        <v>20568.969607843137</v>
      </c>
      <c r="D105" s="1540">
        <v>20578.287254901959</v>
      </c>
      <c r="E105" s="1541">
        <v>20980.348999999998</v>
      </c>
      <c r="F105" s="1541">
        <v>20989.852999999999</v>
      </c>
      <c r="G105" s="1542">
        <v>-4.5279021248985474E-2</v>
      </c>
      <c r="H105" s="1543">
        <v>384.8</v>
      </c>
      <c r="I105" s="1543">
        <v>-2.483527622909278</v>
      </c>
      <c r="J105" s="1562">
        <v>56.09756097560976</v>
      </c>
      <c r="K105" s="1562">
        <v>4.6209386281588447</v>
      </c>
      <c r="L105" s="1563">
        <v>0.32954235434682833</v>
      </c>
    </row>
    <row r="106" spans="1:12">
      <c r="A106" s="1553" t="s">
        <v>86</v>
      </c>
      <c r="B106" s="1564" t="s">
        <v>27</v>
      </c>
      <c r="C106" s="1565">
        <v>19936.443416607093</v>
      </c>
      <c r="D106" s="1565">
        <v>19625.555262135611</v>
      </c>
      <c r="E106" s="1566">
        <v>20335.172284939235</v>
      </c>
      <c r="F106" s="1566">
        <v>20018.066367378324</v>
      </c>
      <c r="G106" s="1567">
        <v>1.5840986424027006</v>
      </c>
      <c r="H106" s="1568">
        <v>331.59645892351273</v>
      </c>
      <c r="I106" s="1568">
        <v>1.1999569448525429</v>
      </c>
      <c r="J106" s="1569">
        <v>39.525691699604742</v>
      </c>
      <c r="K106" s="1569">
        <v>20.389891696750905</v>
      </c>
      <c r="L106" s="1570">
        <v>-0.79495234762841349</v>
      </c>
    </row>
    <row r="107" spans="1:12">
      <c r="A107" s="1531" t="s">
        <v>86</v>
      </c>
      <c r="B107" s="1561" t="s">
        <v>28</v>
      </c>
      <c r="C107" s="1540">
        <v>19902.470588235294</v>
      </c>
      <c r="D107" s="1540">
        <v>19584.972549019607</v>
      </c>
      <c r="E107" s="1541">
        <v>20300.52</v>
      </c>
      <c r="F107" s="1541">
        <v>19976.671999999999</v>
      </c>
      <c r="G107" s="1542">
        <v>1.6211308870666834</v>
      </c>
      <c r="H107" s="1543">
        <v>318.8</v>
      </c>
      <c r="I107" s="1543">
        <v>1.2706480304955527</v>
      </c>
      <c r="J107" s="1562">
        <v>27.755102040816325</v>
      </c>
      <c r="K107" s="1562">
        <v>13.559566787003611</v>
      </c>
      <c r="L107" s="1563">
        <v>-1.8266588776394688</v>
      </c>
    </row>
    <row r="108" spans="1:12" ht="15.75" thickBot="1">
      <c r="A108" s="1571" t="s">
        <v>86</v>
      </c>
      <c r="B108" s="1572" t="s">
        <v>29</v>
      </c>
      <c r="C108" s="1573">
        <v>19996.672549019608</v>
      </c>
      <c r="D108" s="1573">
        <v>19719.24411764706</v>
      </c>
      <c r="E108" s="1574">
        <v>20396.606</v>
      </c>
      <c r="F108" s="1574">
        <v>20113.629000000001</v>
      </c>
      <c r="G108" s="1575">
        <v>1.4068918145005007</v>
      </c>
      <c r="H108" s="1562">
        <v>357</v>
      </c>
      <c r="I108" s="1562">
        <v>-1.3266998341625238</v>
      </c>
      <c r="J108" s="1562">
        <v>70.758122743682307</v>
      </c>
      <c r="K108" s="1562">
        <v>6.8303249097472927</v>
      </c>
      <c r="L108" s="1563">
        <v>1.0317065300110571</v>
      </c>
    </row>
    <row r="109" spans="1:12" ht="15.75" thickBot="1">
      <c r="A109" s="1576"/>
      <c r="B109" s="1577"/>
      <c r="C109" s="1578"/>
      <c r="D109" s="1578"/>
      <c r="E109" s="1578"/>
      <c r="F109" s="1578"/>
      <c r="G109" s="1579"/>
      <c r="H109" s="1580"/>
      <c r="I109" s="1580"/>
      <c r="J109" s="1580"/>
      <c r="K109" s="1580"/>
      <c r="L109" s="1581"/>
    </row>
    <row r="110" spans="1:12">
      <c r="A110" s="1531" t="s">
        <v>87</v>
      </c>
      <c r="B110" s="1582" t="s">
        <v>26</v>
      </c>
      <c r="C110" s="1583">
        <v>20212.77156862745</v>
      </c>
      <c r="D110" s="1583">
        <v>20501.040196078433</v>
      </c>
      <c r="E110" s="1584">
        <v>20617.026999999998</v>
      </c>
      <c r="F110" s="1584">
        <v>20911.061000000002</v>
      </c>
      <c r="G110" s="1585">
        <v>-1.406117078420857</v>
      </c>
      <c r="H110" s="1586">
        <v>406.8</v>
      </c>
      <c r="I110" s="1586">
        <v>-2.1174205967276252</v>
      </c>
      <c r="J110" s="1586">
        <v>59.195402298850574</v>
      </c>
      <c r="K110" s="1586">
        <v>4</v>
      </c>
      <c r="L110" s="1587">
        <v>0.35754657734980144</v>
      </c>
    </row>
    <row r="111" spans="1:12" ht="15.75" thickBot="1">
      <c r="A111" s="1571" t="s">
        <v>87</v>
      </c>
      <c r="B111" s="1572" t="s">
        <v>29</v>
      </c>
      <c r="C111" s="1573">
        <v>19882.560784313726</v>
      </c>
      <c r="D111" s="1573">
        <v>19944.349019607842</v>
      </c>
      <c r="E111" s="1574">
        <v>20280.212</v>
      </c>
      <c r="F111" s="1574">
        <v>20343.236000000001</v>
      </c>
      <c r="G111" s="1575">
        <v>-0.30980321911421194</v>
      </c>
      <c r="H111" s="1562">
        <v>377.3</v>
      </c>
      <c r="I111" s="1562">
        <v>-0.78885090717854323</v>
      </c>
      <c r="J111" s="1562">
        <v>99.061032863849761</v>
      </c>
      <c r="K111" s="1562">
        <v>6.1227436823104693</v>
      </c>
      <c r="L111" s="1563">
        <v>1.6638782856179839</v>
      </c>
    </row>
    <row r="112" spans="1:12" ht="15.75" thickBot="1">
      <c r="A112" s="1576"/>
      <c r="B112" s="1577"/>
      <c r="C112" s="1578"/>
      <c r="D112" s="1578"/>
      <c r="E112" s="1578"/>
      <c r="F112" s="1578"/>
      <c r="G112" s="1579"/>
      <c r="H112" s="1580"/>
      <c r="I112" s="1580"/>
      <c r="J112" s="1580"/>
      <c r="K112" s="1580"/>
      <c r="L112" s="1581"/>
    </row>
    <row r="113" spans="1:12">
      <c r="A113" s="1553" t="s">
        <v>88</v>
      </c>
      <c r="B113" s="1554" t="s">
        <v>21</v>
      </c>
      <c r="C113" s="1555" t="s">
        <v>73</v>
      </c>
      <c r="D113" s="1555" t="s">
        <v>73</v>
      </c>
      <c r="E113" s="1556" t="s">
        <v>73</v>
      </c>
      <c r="F113" s="1556" t="s">
        <v>73</v>
      </c>
      <c r="G113" s="1557" t="s">
        <v>73</v>
      </c>
      <c r="H113" s="1558" t="s">
        <v>73</v>
      </c>
      <c r="I113" s="1558" t="s">
        <v>73</v>
      </c>
      <c r="J113" s="1559" t="s">
        <v>73</v>
      </c>
      <c r="K113" s="1559" t="s">
        <v>73</v>
      </c>
      <c r="L113" s="1560" t="s">
        <v>73</v>
      </c>
    </row>
    <row r="114" spans="1:12">
      <c r="A114" s="1538" t="s">
        <v>88</v>
      </c>
      <c r="B114" s="1561" t="s">
        <v>22</v>
      </c>
      <c r="C114" s="1540" t="s">
        <v>73</v>
      </c>
      <c r="D114" s="1540" t="s">
        <v>73</v>
      </c>
      <c r="E114" s="1541" t="s">
        <v>73</v>
      </c>
      <c r="F114" s="1541" t="s">
        <v>73</v>
      </c>
      <c r="G114" s="1542" t="s">
        <v>73</v>
      </c>
      <c r="H114" s="1543" t="s">
        <v>73</v>
      </c>
      <c r="I114" s="1543" t="s">
        <v>73</v>
      </c>
      <c r="J114" s="1562" t="s">
        <v>73</v>
      </c>
      <c r="K114" s="1562" t="s">
        <v>73</v>
      </c>
      <c r="L114" s="1563" t="s">
        <v>73</v>
      </c>
    </row>
    <row r="115" spans="1:12">
      <c r="A115" s="1538" t="s">
        <v>88</v>
      </c>
      <c r="B115" s="1561" t="s">
        <v>23</v>
      </c>
      <c r="C115" s="1540" t="s">
        <v>73</v>
      </c>
      <c r="D115" s="1540" t="s">
        <v>73</v>
      </c>
      <c r="E115" s="1541" t="s">
        <v>73</v>
      </c>
      <c r="F115" s="1541" t="s">
        <v>73</v>
      </c>
      <c r="G115" s="1542" t="s">
        <v>73</v>
      </c>
      <c r="H115" s="1543" t="s">
        <v>73</v>
      </c>
      <c r="I115" s="1543" t="s">
        <v>73</v>
      </c>
      <c r="J115" s="1562" t="s">
        <v>73</v>
      </c>
      <c r="K115" s="1562" t="s">
        <v>73</v>
      </c>
      <c r="L115" s="1563" t="s">
        <v>73</v>
      </c>
    </row>
    <row r="116" spans="1:12">
      <c r="A116" s="1538" t="s">
        <v>88</v>
      </c>
      <c r="B116" s="1561" t="s">
        <v>30</v>
      </c>
      <c r="C116" s="1540" t="s">
        <v>73</v>
      </c>
      <c r="D116" s="1540" t="s">
        <v>73</v>
      </c>
      <c r="E116" s="1541" t="s">
        <v>73</v>
      </c>
      <c r="F116" s="1541" t="s">
        <v>73</v>
      </c>
      <c r="G116" s="1542" t="s">
        <v>73</v>
      </c>
      <c r="H116" s="1543" t="s">
        <v>73</v>
      </c>
      <c r="I116" s="1543" t="s">
        <v>73</v>
      </c>
      <c r="J116" s="1562" t="s">
        <v>73</v>
      </c>
      <c r="K116" s="1562" t="s">
        <v>73</v>
      </c>
      <c r="L116" s="1563" t="s">
        <v>73</v>
      </c>
    </row>
    <row r="117" spans="1:12">
      <c r="A117" s="1588" t="s">
        <v>88</v>
      </c>
      <c r="B117" s="1564" t="s">
        <v>24</v>
      </c>
      <c r="C117" s="1565" t="s">
        <v>73</v>
      </c>
      <c r="D117" s="1565" t="s">
        <v>73</v>
      </c>
      <c r="E117" s="1566" t="s">
        <v>73</v>
      </c>
      <c r="F117" s="1566" t="s">
        <v>73</v>
      </c>
      <c r="G117" s="1567" t="s">
        <v>73</v>
      </c>
      <c r="H117" s="1568" t="s">
        <v>73</v>
      </c>
      <c r="I117" s="1568" t="s">
        <v>73</v>
      </c>
      <c r="J117" s="1569" t="s">
        <v>73</v>
      </c>
      <c r="K117" s="1569" t="s">
        <v>73</v>
      </c>
      <c r="L117" s="1570" t="s">
        <v>73</v>
      </c>
    </row>
    <row r="118" spans="1:12">
      <c r="A118" s="1538" t="s">
        <v>88</v>
      </c>
      <c r="B118" s="1561" t="s">
        <v>26</v>
      </c>
      <c r="C118" s="1540" t="s">
        <v>73</v>
      </c>
      <c r="D118" s="1540" t="s">
        <v>73</v>
      </c>
      <c r="E118" s="1541" t="s">
        <v>73</v>
      </c>
      <c r="F118" s="1541" t="s">
        <v>73</v>
      </c>
      <c r="G118" s="1542" t="s">
        <v>73</v>
      </c>
      <c r="H118" s="1543" t="s">
        <v>73</v>
      </c>
      <c r="I118" s="1543" t="s">
        <v>73</v>
      </c>
      <c r="J118" s="1562" t="s">
        <v>73</v>
      </c>
      <c r="K118" s="1562" t="s">
        <v>73</v>
      </c>
      <c r="L118" s="1563" t="s">
        <v>73</v>
      </c>
    </row>
    <row r="119" spans="1:12">
      <c r="A119" s="1538" t="s">
        <v>88</v>
      </c>
      <c r="B119" s="1561" t="s">
        <v>31</v>
      </c>
      <c r="C119" s="1540" t="s">
        <v>73</v>
      </c>
      <c r="D119" s="1540" t="s">
        <v>73</v>
      </c>
      <c r="E119" s="1541" t="s">
        <v>73</v>
      </c>
      <c r="F119" s="1541" t="s">
        <v>73</v>
      </c>
      <c r="G119" s="1542" t="s">
        <v>73</v>
      </c>
      <c r="H119" s="1543" t="s">
        <v>73</v>
      </c>
      <c r="I119" s="1543" t="s">
        <v>73</v>
      </c>
      <c r="J119" s="1562" t="s">
        <v>73</v>
      </c>
      <c r="K119" s="1562" t="s">
        <v>73</v>
      </c>
      <c r="L119" s="1563" t="s">
        <v>73</v>
      </c>
    </row>
    <row r="120" spans="1:12">
      <c r="A120" s="1588" t="s">
        <v>88</v>
      </c>
      <c r="B120" s="1564" t="s">
        <v>27</v>
      </c>
      <c r="C120" s="1565" t="s">
        <v>73</v>
      </c>
      <c r="D120" s="1565" t="s">
        <v>73</v>
      </c>
      <c r="E120" s="1566" t="s">
        <v>73</v>
      </c>
      <c r="F120" s="1566" t="s">
        <v>73</v>
      </c>
      <c r="G120" s="1567" t="s">
        <v>73</v>
      </c>
      <c r="H120" s="1568" t="s">
        <v>73</v>
      </c>
      <c r="I120" s="1568" t="s">
        <v>73</v>
      </c>
      <c r="J120" s="1569" t="s">
        <v>73</v>
      </c>
      <c r="K120" s="1569" t="s">
        <v>73</v>
      </c>
      <c r="L120" s="1570" t="s">
        <v>73</v>
      </c>
    </row>
    <row r="121" spans="1:12">
      <c r="A121" s="1538" t="s">
        <v>88</v>
      </c>
      <c r="B121" s="1561" t="s">
        <v>29</v>
      </c>
      <c r="C121" s="1540" t="s">
        <v>73</v>
      </c>
      <c r="D121" s="1540" t="s">
        <v>73</v>
      </c>
      <c r="E121" s="1541" t="s">
        <v>73</v>
      </c>
      <c r="F121" s="1541" t="s">
        <v>73</v>
      </c>
      <c r="G121" s="1542" t="s">
        <v>73</v>
      </c>
      <c r="H121" s="1543" t="s">
        <v>73</v>
      </c>
      <c r="I121" s="1543" t="s">
        <v>73</v>
      </c>
      <c r="J121" s="1562" t="s">
        <v>73</v>
      </c>
      <c r="K121" s="1562" t="s">
        <v>73</v>
      </c>
      <c r="L121" s="1563" t="s">
        <v>73</v>
      </c>
    </row>
    <row r="122" spans="1:12" ht="15.75" thickBot="1">
      <c r="A122" s="1589" t="s">
        <v>88</v>
      </c>
      <c r="B122" s="1561" t="s">
        <v>32</v>
      </c>
      <c r="C122" s="1573" t="s">
        <v>73</v>
      </c>
      <c r="D122" s="1573" t="s">
        <v>73</v>
      </c>
      <c r="E122" s="1574" t="s">
        <v>73</v>
      </c>
      <c r="F122" s="1574" t="s">
        <v>73</v>
      </c>
      <c r="G122" s="1575" t="s">
        <v>73</v>
      </c>
      <c r="H122" s="1562" t="s">
        <v>73</v>
      </c>
      <c r="I122" s="1562" t="s">
        <v>73</v>
      </c>
      <c r="J122" s="1562" t="s">
        <v>73</v>
      </c>
      <c r="K122" s="1562" t="s">
        <v>73</v>
      </c>
      <c r="L122" s="1563" t="s">
        <v>73</v>
      </c>
    </row>
    <row r="123" spans="1:12" ht="15.75" thickBot="1">
      <c r="A123" s="1576"/>
      <c r="B123" s="1577"/>
      <c r="C123" s="1578"/>
      <c r="D123" s="1578"/>
      <c r="E123" s="1578"/>
      <c r="F123" s="1578"/>
      <c r="G123" s="1579"/>
      <c r="H123" s="1580"/>
      <c r="I123" s="1580"/>
      <c r="J123" s="1580"/>
      <c r="K123" s="1580"/>
      <c r="L123" s="1581"/>
    </row>
    <row r="124" spans="1:12">
      <c r="A124" s="1553" t="s">
        <v>20</v>
      </c>
      <c r="B124" s="1554" t="s">
        <v>24</v>
      </c>
      <c r="C124" s="1555">
        <v>18009.735338313607</v>
      </c>
      <c r="D124" s="1555">
        <v>17959.313803099223</v>
      </c>
      <c r="E124" s="1556">
        <v>18369.93004507988</v>
      </c>
      <c r="F124" s="1556">
        <v>18318.500079161207</v>
      </c>
      <c r="G124" s="1557">
        <v>0.28075424132120114</v>
      </c>
      <c r="H124" s="1558">
        <v>348.46382978723403</v>
      </c>
      <c r="I124" s="1558">
        <v>-1.3517931495806463</v>
      </c>
      <c r="J124" s="1559">
        <v>161.11111111111111</v>
      </c>
      <c r="K124" s="1559">
        <v>4.0722021660649821</v>
      </c>
      <c r="L124" s="1560">
        <v>1.8113690071786515</v>
      </c>
    </row>
    <row r="125" spans="1:12">
      <c r="A125" s="1531" t="s">
        <v>20</v>
      </c>
      <c r="B125" s="1561" t="s">
        <v>25</v>
      </c>
      <c r="C125" s="1540">
        <v>18797.656862745098</v>
      </c>
      <c r="D125" s="1540">
        <v>18297.617647058822</v>
      </c>
      <c r="E125" s="1541">
        <v>19173.61</v>
      </c>
      <c r="F125" s="1541">
        <v>18663.57</v>
      </c>
      <c r="G125" s="1542">
        <v>2.7328104965984581</v>
      </c>
      <c r="H125" s="1543">
        <v>315.3</v>
      </c>
      <c r="I125" s="1543">
        <v>-3.8426349496797707</v>
      </c>
      <c r="J125" s="1562">
        <v>200</v>
      </c>
      <c r="K125" s="1562">
        <v>1.03971119133574</v>
      </c>
      <c r="L125" s="1563">
        <v>0.53730382269433319</v>
      </c>
    </row>
    <row r="126" spans="1:12">
      <c r="A126" s="1531" t="s">
        <v>20</v>
      </c>
      <c r="B126" s="1561" t="s">
        <v>26</v>
      </c>
      <c r="C126" s="1540">
        <v>17892.848039215689</v>
      </c>
      <c r="D126" s="1540">
        <v>18089.685294117648</v>
      </c>
      <c r="E126" s="1541">
        <v>18250.705000000002</v>
      </c>
      <c r="F126" s="1541">
        <v>18451.478999999999</v>
      </c>
      <c r="G126" s="1542">
        <v>-1.0881187356308815</v>
      </c>
      <c r="H126" s="1543">
        <v>354.6</v>
      </c>
      <c r="I126" s="1543">
        <v>-0.39325842696628577</v>
      </c>
      <c r="J126" s="1562">
        <v>149.23076923076923</v>
      </c>
      <c r="K126" s="1562">
        <v>2.3393501805054151</v>
      </c>
      <c r="L126" s="1563">
        <v>0.97866355710160535</v>
      </c>
    </row>
    <row r="127" spans="1:12">
      <c r="A127" s="1531" t="s">
        <v>20</v>
      </c>
      <c r="B127" s="1561" t="s">
        <v>31</v>
      </c>
      <c r="C127" s="1540">
        <v>17393.253921568627</v>
      </c>
      <c r="D127" s="1540">
        <v>17163.900980392158</v>
      </c>
      <c r="E127" s="1541">
        <v>17741.118999999999</v>
      </c>
      <c r="F127" s="1541">
        <v>17507.179</v>
      </c>
      <c r="G127" s="1542">
        <v>1.3362518313201612</v>
      </c>
      <c r="H127" s="1543">
        <v>377.5</v>
      </c>
      <c r="I127" s="1543">
        <v>0.45236828100052912</v>
      </c>
      <c r="J127" s="1562">
        <v>152.63157894736844</v>
      </c>
      <c r="K127" s="1562">
        <v>0.69314079422382668</v>
      </c>
      <c r="L127" s="1563">
        <v>0.29540162738271303</v>
      </c>
    </row>
    <row r="128" spans="1:12">
      <c r="A128" s="1553" t="s">
        <v>20</v>
      </c>
      <c r="B128" s="1564" t="s">
        <v>27</v>
      </c>
      <c r="C128" s="1565">
        <v>16008.597741439102</v>
      </c>
      <c r="D128" s="1565">
        <v>16004.15697277925</v>
      </c>
      <c r="E128" s="1566">
        <v>16328.769696267884</v>
      </c>
      <c r="F128" s="1566">
        <v>16324.240112234835</v>
      </c>
      <c r="G128" s="1567">
        <v>2.7747594999256546E-2</v>
      </c>
      <c r="H128" s="1568">
        <v>299.28440029433409</v>
      </c>
      <c r="I128" s="1568">
        <v>0.21218481739367426</v>
      </c>
      <c r="J128" s="1569">
        <v>48.200654307524538</v>
      </c>
      <c r="K128" s="1569">
        <v>19.624548736462096</v>
      </c>
      <c r="L128" s="1570">
        <v>0.42840052628834613</v>
      </c>
    </row>
    <row r="129" spans="1:12">
      <c r="A129" s="1531" t="s">
        <v>20</v>
      </c>
      <c r="B129" s="1561" t="s">
        <v>28</v>
      </c>
      <c r="C129" s="1540">
        <v>15796.519607843138</v>
      </c>
      <c r="D129" s="1540">
        <v>15469.677450980393</v>
      </c>
      <c r="E129" s="1541">
        <v>16112.45</v>
      </c>
      <c r="F129" s="1541">
        <v>15779.071</v>
      </c>
      <c r="G129" s="1542">
        <v>2.1127923183817403</v>
      </c>
      <c r="H129" s="1543">
        <v>274.3</v>
      </c>
      <c r="I129" s="1543">
        <v>-0.21826118588576426</v>
      </c>
      <c r="J129" s="1562">
        <v>36.129032258064512</v>
      </c>
      <c r="K129" s="1562">
        <v>9.140794223826715</v>
      </c>
      <c r="L129" s="1563">
        <v>-0.59334854360054123</v>
      </c>
    </row>
    <row r="130" spans="1:12">
      <c r="A130" s="1531" t="s">
        <v>20</v>
      </c>
      <c r="B130" s="1561" t="s">
        <v>29</v>
      </c>
      <c r="C130" s="1540">
        <v>16343.377450980392</v>
      </c>
      <c r="D130" s="1540">
        <v>16470.720588235294</v>
      </c>
      <c r="E130" s="1541">
        <v>16670.244999999999</v>
      </c>
      <c r="F130" s="1541">
        <v>16800.134999999998</v>
      </c>
      <c r="G130" s="1542">
        <v>-0.7731485491039175</v>
      </c>
      <c r="H130" s="1543">
        <v>317.89999999999998</v>
      </c>
      <c r="I130" s="1543">
        <v>-0.71830106183635589</v>
      </c>
      <c r="J130" s="1562">
        <v>61.557177615571781</v>
      </c>
      <c r="K130" s="1562">
        <v>9.5884476534296041</v>
      </c>
      <c r="L130" s="1563">
        <v>0.98472146544551364</v>
      </c>
    </row>
    <row r="131" spans="1:12">
      <c r="A131" s="1531" t="s">
        <v>20</v>
      </c>
      <c r="B131" s="1561" t="s">
        <v>32</v>
      </c>
      <c r="C131" s="1540" t="s">
        <v>200</v>
      </c>
      <c r="D131" s="1540">
        <v>16483.627450980392</v>
      </c>
      <c r="E131" s="1541" t="s">
        <v>200</v>
      </c>
      <c r="F131" s="1541">
        <v>16813.3</v>
      </c>
      <c r="G131" s="1605" t="s">
        <v>73</v>
      </c>
      <c r="H131" s="1543" t="s">
        <v>200</v>
      </c>
      <c r="I131" s="1543" t="s">
        <v>73</v>
      </c>
      <c r="J131" s="1562" t="s">
        <v>73</v>
      </c>
      <c r="K131" s="1562">
        <v>0.89530685920577624</v>
      </c>
      <c r="L131" s="1563" t="s">
        <v>73</v>
      </c>
    </row>
    <row r="132" spans="1:12">
      <c r="A132" s="1553" t="s">
        <v>20</v>
      </c>
      <c r="B132" s="1564" t="s">
        <v>33</v>
      </c>
      <c r="C132" s="1565">
        <v>13502.424370937846</v>
      </c>
      <c r="D132" s="1565">
        <v>13650.900949905596</v>
      </c>
      <c r="E132" s="1566">
        <v>13772.472858356603</v>
      </c>
      <c r="F132" s="1566">
        <v>13923.918968903708</v>
      </c>
      <c r="G132" s="1567">
        <v>-1.0876687151464335</v>
      </c>
      <c r="H132" s="1568">
        <v>226.86226415094339</v>
      </c>
      <c r="I132" s="1568">
        <v>0.79985160856401305</v>
      </c>
      <c r="J132" s="1569">
        <v>39.212007504690433</v>
      </c>
      <c r="K132" s="1569">
        <v>10.714801444043323</v>
      </c>
      <c r="L132" s="1570">
        <v>-0.44282886786791842</v>
      </c>
    </row>
    <row r="133" spans="1:12">
      <c r="A133" s="1531" t="s">
        <v>20</v>
      </c>
      <c r="B133" s="1561" t="s">
        <v>74</v>
      </c>
      <c r="C133" s="1590">
        <v>13286.183333333332</v>
      </c>
      <c r="D133" s="1590">
        <v>13281.336274509804</v>
      </c>
      <c r="E133" s="1591">
        <v>13551.906999999999</v>
      </c>
      <c r="F133" s="1591">
        <v>13546.963</v>
      </c>
      <c r="G133" s="1592">
        <v>3.6495264658207939E-2</v>
      </c>
      <c r="H133" s="1593">
        <v>216.3</v>
      </c>
      <c r="I133" s="1593">
        <v>1.4064697609001406</v>
      </c>
      <c r="J133" s="1594">
        <v>45.352112676056336</v>
      </c>
      <c r="K133" s="1594">
        <v>7.4512635379061374</v>
      </c>
      <c r="L133" s="1595">
        <v>1.9821210085329E-2</v>
      </c>
    </row>
    <row r="134" spans="1:12">
      <c r="A134" s="1531" t="s">
        <v>20</v>
      </c>
      <c r="B134" s="1561" t="s">
        <v>34</v>
      </c>
      <c r="C134" s="1540">
        <v>14094.09019607843</v>
      </c>
      <c r="D134" s="1540">
        <v>14145.358823529412</v>
      </c>
      <c r="E134" s="1541">
        <v>14375.972</v>
      </c>
      <c r="F134" s="1541">
        <v>14428.266</v>
      </c>
      <c r="G134" s="1542">
        <v>-0.36244133563936148</v>
      </c>
      <c r="H134" s="1543">
        <v>246.5</v>
      </c>
      <c r="I134" s="1543">
        <v>0.85924713584287826</v>
      </c>
      <c r="J134" s="1562">
        <v>32.857142857142854</v>
      </c>
      <c r="K134" s="1562">
        <v>2.6859205776173285</v>
      </c>
      <c r="L134" s="1563">
        <v>-0.24478907279087725</v>
      </c>
    </row>
    <row r="135" spans="1:12" ht="15.75" thickBot="1">
      <c r="A135" s="1531" t="s">
        <v>20</v>
      </c>
      <c r="B135" s="1561" t="s">
        <v>35</v>
      </c>
      <c r="C135" s="1540">
        <v>13227.404901960783</v>
      </c>
      <c r="D135" s="1540">
        <v>14755.495098039215</v>
      </c>
      <c r="E135" s="1541">
        <v>13491.953</v>
      </c>
      <c r="F135" s="1541">
        <v>15050.605</v>
      </c>
      <c r="G135" s="1542">
        <v>-10.356075387002715</v>
      </c>
      <c r="H135" s="1543">
        <v>271.8</v>
      </c>
      <c r="I135" s="1543">
        <v>3.0716723549488143</v>
      </c>
      <c r="J135" s="1562">
        <v>5.2631578947368416</v>
      </c>
      <c r="K135" s="1562">
        <v>0.57761732851985559</v>
      </c>
      <c r="L135" s="1563">
        <v>-0.21786100516237172</v>
      </c>
    </row>
    <row r="136" spans="1:12" ht="15.75" thickBot="1">
      <c r="A136" s="1576"/>
      <c r="B136" s="1577"/>
      <c r="C136" s="1578"/>
      <c r="D136" s="1578"/>
      <c r="E136" s="1578"/>
      <c r="F136" s="1578"/>
      <c r="G136" s="1579"/>
      <c r="H136" s="1580"/>
      <c r="I136" s="1580"/>
      <c r="J136" s="1580"/>
      <c r="K136" s="1580"/>
      <c r="L136" s="1581"/>
    </row>
    <row r="137" spans="1:12">
      <c r="A137" s="1553" t="s">
        <v>89</v>
      </c>
      <c r="B137" s="1564" t="s">
        <v>21</v>
      </c>
      <c r="C137" s="1565">
        <v>21673.308204492856</v>
      </c>
      <c r="D137" s="1565">
        <v>21470.945646778073</v>
      </c>
      <c r="E137" s="1566">
        <v>22106.774368582712</v>
      </c>
      <c r="F137" s="1566">
        <v>21900.364559713635</v>
      </c>
      <c r="G137" s="1567">
        <v>0.94249485348190976</v>
      </c>
      <c r="H137" s="1568">
        <v>335.13382352941176</v>
      </c>
      <c r="I137" s="1568">
        <v>-6.2190596902026138</v>
      </c>
      <c r="J137" s="1569">
        <v>58.139534883720934</v>
      </c>
      <c r="K137" s="1569">
        <v>1.963898916967509</v>
      </c>
      <c r="L137" s="1570">
        <v>0.16360584600246808</v>
      </c>
    </row>
    <row r="138" spans="1:12">
      <c r="A138" s="1531" t="s">
        <v>89</v>
      </c>
      <c r="B138" s="1561" t="s">
        <v>22</v>
      </c>
      <c r="C138" s="1540">
        <v>21409.736274509803</v>
      </c>
      <c r="D138" s="1540" t="s">
        <v>200</v>
      </c>
      <c r="E138" s="1541">
        <v>21837.931</v>
      </c>
      <c r="F138" s="1541" t="s">
        <v>200</v>
      </c>
      <c r="G138" s="1605" t="s">
        <v>73</v>
      </c>
      <c r="H138" s="1543">
        <v>327.8</v>
      </c>
      <c r="I138" s="1543" t="s">
        <v>73</v>
      </c>
      <c r="J138" s="1562" t="s">
        <v>73</v>
      </c>
      <c r="K138" s="1562">
        <v>0.1299638989169675</v>
      </c>
      <c r="L138" s="1563" t="s">
        <v>73</v>
      </c>
    </row>
    <row r="139" spans="1:12">
      <c r="A139" s="1531" t="s">
        <v>89</v>
      </c>
      <c r="B139" s="1561" t="s">
        <v>23</v>
      </c>
      <c r="C139" s="1540">
        <v>21548.335294117645</v>
      </c>
      <c r="D139" s="1540">
        <v>21961.366666666669</v>
      </c>
      <c r="E139" s="1541">
        <v>21979.302</v>
      </c>
      <c r="F139" s="1541">
        <v>22400.594000000001</v>
      </c>
      <c r="G139" s="1542">
        <v>-1.880717984532023</v>
      </c>
      <c r="H139" s="1543">
        <v>332.7</v>
      </c>
      <c r="I139" s="1543">
        <v>-4.7250859106529211</v>
      </c>
      <c r="J139" s="1562">
        <v>60</v>
      </c>
      <c r="K139" s="1562">
        <v>1.3862815884476534</v>
      </c>
      <c r="L139" s="1563">
        <v>0.13026316684413652</v>
      </c>
    </row>
    <row r="140" spans="1:12">
      <c r="A140" s="1531" t="s">
        <v>89</v>
      </c>
      <c r="B140" s="1561" t="s">
        <v>30</v>
      </c>
      <c r="C140" s="1540">
        <v>22119.442156862744</v>
      </c>
      <c r="D140" s="1540">
        <v>22012.591176470589</v>
      </c>
      <c r="E140" s="1541">
        <v>22561.830999999998</v>
      </c>
      <c r="F140" s="1541">
        <v>22452.843000000001</v>
      </c>
      <c r="G140" s="1542">
        <v>0.48540846252742942</v>
      </c>
      <c r="H140" s="1543">
        <v>344.8</v>
      </c>
      <c r="I140" s="1543">
        <v>-14.079242461998504</v>
      </c>
      <c r="J140" s="1562">
        <v>93.75</v>
      </c>
      <c r="K140" s="1562">
        <v>0.44765342960288812</v>
      </c>
      <c r="L140" s="1563">
        <v>0.11271518384195028</v>
      </c>
    </row>
    <row r="141" spans="1:12">
      <c r="A141" s="1553" t="s">
        <v>89</v>
      </c>
      <c r="B141" s="1564" t="s">
        <v>24</v>
      </c>
      <c r="C141" s="1565">
        <v>20739.404542538923</v>
      </c>
      <c r="D141" s="1565">
        <v>20831.518419186075</v>
      </c>
      <c r="E141" s="1566">
        <v>21154.192633389703</v>
      </c>
      <c r="F141" s="1566">
        <v>21248.148787569797</v>
      </c>
      <c r="G141" s="1567">
        <v>-0.44218512925257059</v>
      </c>
      <c r="H141" s="1568">
        <v>313.50712979890312</v>
      </c>
      <c r="I141" s="1568">
        <v>-1.5574236419522558</v>
      </c>
      <c r="J141" s="1569">
        <v>40.979381443298969</v>
      </c>
      <c r="K141" s="1569">
        <v>7.8989169675090256</v>
      </c>
      <c r="L141" s="1570">
        <v>-0.22333549219371562</v>
      </c>
    </row>
    <row r="142" spans="1:12">
      <c r="A142" s="1531" t="s">
        <v>89</v>
      </c>
      <c r="B142" s="1561" t="s">
        <v>25</v>
      </c>
      <c r="C142" s="1540">
        <v>19581.323529411766</v>
      </c>
      <c r="D142" s="1540">
        <v>20205.273529411767</v>
      </c>
      <c r="E142" s="1541">
        <v>19972.95</v>
      </c>
      <c r="F142" s="1541">
        <v>20609.379000000001</v>
      </c>
      <c r="G142" s="1542">
        <v>-3.0880552004987636</v>
      </c>
      <c r="H142" s="1543">
        <v>296.8</v>
      </c>
      <c r="I142" s="1543">
        <v>1.8531228551818923</v>
      </c>
      <c r="J142" s="1562">
        <v>60.714285714285708</v>
      </c>
      <c r="K142" s="1562">
        <v>1.2996389891696751</v>
      </c>
      <c r="L142" s="1563">
        <v>0.12735512900639279</v>
      </c>
    </row>
    <row r="143" spans="1:12">
      <c r="A143" s="1531" t="s">
        <v>89</v>
      </c>
      <c r="B143" s="1561" t="s">
        <v>26</v>
      </c>
      <c r="C143" s="1540">
        <v>21087.441176470587</v>
      </c>
      <c r="D143" s="1540">
        <v>21143.129411764705</v>
      </c>
      <c r="E143" s="1541">
        <v>21509.19</v>
      </c>
      <c r="F143" s="1541">
        <v>21565.991999999998</v>
      </c>
      <c r="G143" s="1542">
        <v>-0.26338691027985023</v>
      </c>
      <c r="H143" s="1543">
        <v>309.2</v>
      </c>
      <c r="I143" s="1543">
        <v>-2.7978623074504978</v>
      </c>
      <c r="J143" s="1562">
        <v>43.75</v>
      </c>
      <c r="K143" s="1562">
        <v>4.9819494584837543</v>
      </c>
      <c r="L143" s="1563">
        <v>-4.2124227930313118E-2</v>
      </c>
    </row>
    <row r="144" spans="1:12">
      <c r="A144" s="1531" t="s">
        <v>89</v>
      </c>
      <c r="B144" s="1561" t="s">
        <v>31</v>
      </c>
      <c r="C144" s="1540">
        <v>20576.774509803923</v>
      </c>
      <c r="D144" s="1540">
        <v>20392.321568627453</v>
      </c>
      <c r="E144" s="1541">
        <v>20988.31</v>
      </c>
      <c r="F144" s="1541">
        <v>20800.168000000001</v>
      </c>
      <c r="G144" s="1542">
        <v>0.90452154040294197</v>
      </c>
      <c r="H144" s="1543">
        <v>340.2</v>
      </c>
      <c r="I144" s="1543">
        <v>1.280142899672525</v>
      </c>
      <c r="J144" s="1562">
        <v>21.739130434782609</v>
      </c>
      <c r="K144" s="1562">
        <v>1.6173285198555956</v>
      </c>
      <c r="L144" s="1563">
        <v>-0.30856639326979707</v>
      </c>
    </row>
    <row r="145" spans="1:12">
      <c r="A145" s="1553" t="s">
        <v>89</v>
      </c>
      <c r="B145" s="1564" t="s">
        <v>27</v>
      </c>
      <c r="C145" s="1565">
        <v>19775.746088738324</v>
      </c>
      <c r="D145" s="1565">
        <v>19361.62729462075</v>
      </c>
      <c r="E145" s="1566">
        <v>20171.261010513092</v>
      </c>
      <c r="F145" s="1566">
        <v>19748.859840513167</v>
      </c>
      <c r="G145" s="1567">
        <v>2.1388635769919397</v>
      </c>
      <c r="H145" s="1568">
        <v>273.84662420382165</v>
      </c>
      <c r="I145" s="1568">
        <v>-0.51932710933386084</v>
      </c>
      <c r="J145" s="1569">
        <v>45.910780669144977</v>
      </c>
      <c r="K145" s="1569">
        <v>11.335740072202166</v>
      </c>
      <c r="L145" s="1570">
        <v>7.3441558490630499E-2</v>
      </c>
    </row>
    <row r="146" spans="1:12">
      <c r="A146" s="1531" t="s">
        <v>89</v>
      </c>
      <c r="B146" s="1561" t="s">
        <v>28</v>
      </c>
      <c r="C146" s="1540">
        <v>18781.372549019608</v>
      </c>
      <c r="D146" s="1540">
        <v>17817.345098039215</v>
      </c>
      <c r="E146" s="1541">
        <v>19157</v>
      </c>
      <c r="F146" s="1541">
        <v>18173.691999999999</v>
      </c>
      <c r="G146" s="1542">
        <v>5.4106122190251762</v>
      </c>
      <c r="H146" s="1543">
        <v>242.6</v>
      </c>
      <c r="I146" s="1543">
        <v>3.9417309340188464</v>
      </c>
      <c r="J146" s="1562">
        <v>73.026315789473685</v>
      </c>
      <c r="K146" s="1562">
        <v>3.7978339350180503</v>
      </c>
      <c r="L146" s="1563">
        <v>0.61592060028914108</v>
      </c>
    </row>
    <row r="147" spans="1:12">
      <c r="A147" s="1531" t="s">
        <v>89</v>
      </c>
      <c r="B147" s="1561" t="s">
        <v>29</v>
      </c>
      <c r="C147" s="1540">
        <v>20186.867647058822</v>
      </c>
      <c r="D147" s="1540">
        <v>19798.745098039217</v>
      </c>
      <c r="E147" s="1541">
        <v>20590.605</v>
      </c>
      <c r="F147" s="1541">
        <v>20194.72</v>
      </c>
      <c r="G147" s="1542">
        <v>1.9603391381509541</v>
      </c>
      <c r="H147" s="1543">
        <v>286.10000000000002</v>
      </c>
      <c r="I147" s="1543">
        <v>-0.48695652173912252</v>
      </c>
      <c r="J147" s="1543">
        <v>40.588235294117645</v>
      </c>
      <c r="K147" s="1543">
        <v>6.9025270758122748</v>
      </c>
      <c r="L147" s="1544">
        <v>-0.21491064660765513</v>
      </c>
    </row>
    <row r="148" spans="1:12" ht="15.75" thickBot="1">
      <c r="A148" s="1596" t="s">
        <v>89</v>
      </c>
      <c r="B148" s="1597" t="s">
        <v>32</v>
      </c>
      <c r="C148" s="1547">
        <v>20276.51274509804</v>
      </c>
      <c r="D148" s="1547">
        <v>20172.849019607842</v>
      </c>
      <c r="E148" s="1548">
        <v>20682.043000000001</v>
      </c>
      <c r="F148" s="1548">
        <v>20576.306</v>
      </c>
      <c r="G148" s="1549">
        <v>0.51387746663565836</v>
      </c>
      <c r="H148" s="1550">
        <v>327.5</v>
      </c>
      <c r="I148" s="1550">
        <v>1.2991030003093067</v>
      </c>
      <c r="J148" s="1550">
        <v>-4.3478260869565215</v>
      </c>
      <c r="K148" s="1550">
        <v>0.63537906137184119</v>
      </c>
      <c r="L148" s="1551">
        <v>-0.32756839519085512</v>
      </c>
    </row>
    <row r="149" spans="1:12">
      <c r="A149" s="3"/>
      <c r="B149" s="3"/>
      <c r="C149" s="3"/>
      <c r="D149" s="3"/>
      <c r="E149" s="3"/>
      <c r="F149" s="3"/>
      <c r="G149" s="1601"/>
      <c r="H149" s="1601"/>
      <c r="I149" s="1601"/>
      <c r="J149" s="1601"/>
      <c r="K149" s="1601"/>
      <c r="L149" s="1601"/>
    </row>
    <row r="150" spans="1:12" ht="15.75" thickBot="1">
      <c r="A150" s="3"/>
      <c r="B150" s="3"/>
      <c r="C150" s="3"/>
      <c r="D150" s="3"/>
      <c r="E150" s="3"/>
      <c r="F150" s="3"/>
      <c r="G150" s="1601"/>
      <c r="H150" s="1601"/>
      <c r="I150" s="1601"/>
      <c r="J150" s="1601"/>
      <c r="K150" s="1601"/>
      <c r="L150" s="1602"/>
    </row>
    <row r="151" spans="1:12" ht="21" thickBot="1">
      <c r="A151" s="1479" t="s">
        <v>271</v>
      </c>
      <c r="B151" s="1480"/>
      <c r="C151" s="1480"/>
      <c r="D151" s="1480"/>
      <c r="E151" s="1480"/>
      <c r="F151" s="1480"/>
      <c r="G151" s="1603"/>
      <c r="H151" s="1603"/>
      <c r="I151" s="1603"/>
      <c r="J151" s="1603"/>
      <c r="K151" s="1603"/>
      <c r="L151" s="1604"/>
    </row>
    <row r="152" spans="1:12">
      <c r="A152" s="1482"/>
      <c r="B152" s="1483"/>
      <c r="C152" s="1484" t="s">
        <v>5</v>
      </c>
      <c r="D152" s="1484" t="s">
        <v>5</v>
      </c>
      <c r="E152" s="1484"/>
      <c r="F152" s="1484"/>
      <c r="G152" s="1485"/>
      <c r="H152" s="1636" t="s">
        <v>6</v>
      </c>
      <c r="I152" s="1637"/>
      <c r="J152" s="1486" t="s">
        <v>7</v>
      </c>
      <c r="K152" s="1487" t="s">
        <v>8</v>
      </c>
      <c r="L152" s="1488"/>
    </row>
    <row r="153" spans="1:12" ht="15.75">
      <c r="A153" s="1489" t="s">
        <v>9</v>
      </c>
      <c r="B153" s="1490" t="s">
        <v>10</v>
      </c>
      <c r="C153" s="1491" t="s">
        <v>36</v>
      </c>
      <c r="D153" s="1491" t="s">
        <v>36</v>
      </c>
      <c r="E153" s="1492" t="s">
        <v>37</v>
      </c>
      <c r="F153" s="1493"/>
      <c r="G153" s="1494"/>
      <c r="H153" s="1638" t="s">
        <v>11</v>
      </c>
      <c r="I153" s="1639"/>
      <c r="J153" s="1495" t="s">
        <v>12</v>
      </c>
      <c r="K153" s="1496" t="s">
        <v>13</v>
      </c>
      <c r="L153" s="1497"/>
    </row>
    <row r="154" spans="1:12" ht="26.25" thickBot="1">
      <c r="A154" s="1498" t="s">
        <v>14</v>
      </c>
      <c r="B154" s="1499" t="s">
        <v>15</v>
      </c>
      <c r="C154" s="1500" t="s">
        <v>534</v>
      </c>
      <c r="D154" s="1501" t="s">
        <v>522</v>
      </c>
      <c r="E154" s="1502" t="s">
        <v>534</v>
      </c>
      <c r="F154" s="1503" t="s">
        <v>522</v>
      </c>
      <c r="G154" s="1504" t="s">
        <v>16</v>
      </c>
      <c r="H154" s="1505" t="s">
        <v>534</v>
      </c>
      <c r="I154" s="1506" t="s">
        <v>16</v>
      </c>
      <c r="J154" s="1507" t="s">
        <v>16</v>
      </c>
      <c r="K154" s="1508" t="s">
        <v>534</v>
      </c>
      <c r="L154" s="1509" t="s">
        <v>17</v>
      </c>
    </row>
    <row r="155" spans="1:12" ht="15.75" thickBot="1">
      <c r="A155" s="1510" t="s">
        <v>18</v>
      </c>
      <c r="B155" s="1511" t="s">
        <v>19</v>
      </c>
      <c r="C155" s="1512">
        <v>18550.953775520342</v>
      </c>
      <c r="D155" s="1512">
        <v>18768.205048152209</v>
      </c>
      <c r="E155" s="1513">
        <v>18921.97285103075</v>
      </c>
      <c r="F155" s="1514">
        <v>19143.569149115254</v>
      </c>
      <c r="G155" s="1515">
        <v>-1.157549547623123</v>
      </c>
      <c r="H155" s="1516">
        <v>314.56780170255382</v>
      </c>
      <c r="I155" s="1516">
        <v>0.44639004633622831</v>
      </c>
      <c r="J155" s="1517">
        <v>34.629213483146067</v>
      </c>
      <c r="K155" s="1516">
        <v>100</v>
      </c>
      <c r="L155" s="1518" t="s">
        <v>19</v>
      </c>
    </row>
    <row r="156" spans="1:12" ht="15.75" thickBot="1">
      <c r="A156" s="1519"/>
      <c r="B156" s="1520"/>
      <c r="C156" s="1521"/>
      <c r="D156" s="1521"/>
      <c r="E156" s="1521"/>
      <c r="F156" s="1521"/>
      <c r="G156" s="1522"/>
      <c r="H156" s="1517"/>
      <c r="I156" s="1517"/>
      <c r="J156" s="1517"/>
      <c r="K156" s="1517"/>
      <c r="L156" s="1523"/>
    </row>
    <row r="157" spans="1:12">
      <c r="A157" s="1524" t="s">
        <v>80</v>
      </c>
      <c r="B157" s="1525" t="s">
        <v>19</v>
      </c>
      <c r="C157" s="1526">
        <v>18425.812628384687</v>
      </c>
      <c r="D157" s="1526">
        <v>19661.580882352937</v>
      </c>
      <c r="E157" s="1527">
        <v>18794.32888095238</v>
      </c>
      <c r="F157" s="1527">
        <v>20054.812499999996</v>
      </c>
      <c r="G157" s="1528">
        <v>-6.2851927388880666</v>
      </c>
      <c r="H157" s="1529">
        <v>210.01428571428571</v>
      </c>
      <c r="I157" s="1529">
        <v>12.507653061224492</v>
      </c>
      <c r="J157" s="1529">
        <v>133.33333333333331</v>
      </c>
      <c r="K157" s="1529">
        <v>0.23368385912201634</v>
      </c>
      <c r="L157" s="1530">
        <v>9.8852398447859036E-2</v>
      </c>
    </row>
    <row r="158" spans="1:12">
      <c r="A158" s="1531" t="s">
        <v>81</v>
      </c>
      <c r="B158" s="1532" t="s">
        <v>19</v>
      </c>
      <c r="C158" s="1533">
        <v>20223.882175855691</v>
      </c>
      <c r="D158" s="1533">
        <v>20271.996039390524</v>
      </c>
      <c r="E158" s="1534">
        <v>20628.359819372807</v>
      </c>
      <c r="F158" s="1534">
        <v>20677.435960178336</v>
      </c>
      <c r="G158" s="1535">
        <v>-0.23734152000297773</v>
      </c>
      <c r="H158" s="1536">
        <v>349.59404563160825</v>
      </c>
      <c r="I158" s="1536">
        <v>0.25296012518268823</v>
      </c>
      <c r="J158" s="1536">
        <v>26.996466431095406</v>
      </c>
      <c r="K158" s="1536">
        <v>29.994992488733104</v>
      </c>
      <c r="L158" s="1537">
        <v>-1.8027603202556612</v>
      </c>
    </row>
    <row r="159" spans="1:12">
      <c r="A159" s="1538" t="s">
        <v>82</v>
      </c>
      <c r="B159" s="1539" t="s">
        <v>19</v>
      </c>
      <c r="C159" s="1540">
        <v>20196.983906774156</v>
      </c>
      <c r="D159" s="1540">
        <v>20124.878194508852</v>
      </c>
      <c r="E159" s="1541">
        <v>20600.92358490964</v>
      </c>
      <c r="F159" s="1541">
        <v>20527.37575839903</v>
      </c>
      <c r="G159" s="1542">
        <v>0.35829142203195319</v>
      </c>
      <c r="H159" s="1543">
        <v>381.25174262734583</v>
      </c>
      <c r="I159" s="1543">
        <v>-2.4282316636324039</v>
      </c>
      <c r="J159" s="1543">
        <v>76.777251184834128</v>
      </c>
      <c r="K159" s="1543">
        <v>6.2260056751794357</v>
      </c>
      <c r="L159" s="1544">
        <v>1.4844326414715701</v>
      </c>
    </row>
    <row r="160" spans="1:12">
      <c r="A160" s="1538" t="s">
        <v>83</v>
      </c>
      <c r="B160" s="1539" t="s">
        <v>19</v>
      </c>
      <c r="C160" s="1540" t="s">
        <v>200</v>
      </c>
      <c r="D160" s="1540" t="s">
        <v>200</v>
      </c>
      <c r="E160" s="1541" t="s">
        <v>200</v>
      </c>
      <c r="F160" s="1541" t="s">
        <v>200</v>
      </c>
      <c r="G160" s="1542" t="s">
        <v>73</v>
      </c>
      <c r="H160" s="1543" t="s">
        <v>200</v>
      </c>
      <c r="I160" s="1543" t="s">
        <v>73</v>
      </c>
      <c r="J160" s="1543" t="s">
        <v>73</v>
      </c>
      <c r="K160" s="1543">
        <v>0.50075112669003508</v>
      </c>
      <c r="L160" s="1544" t="s">
        <v>73</v>
      </c>
    </row>
    <row r="161" spans="1:12">
      <c r="A161" s="1538" t="s">
        <v>71</v>
      </c>
      <c r="B161" s="1539" t="s">
        <v>19</v>
      </c>
      <c r="C161" s="1540">
        <v>15367.792248968912</v>
      </c>
      <c r="D161" s="1540">
        <v>15376.990838354421</v>
      </c>
      <c r="E161" s="1541">
        <v>15675.14809394829</v>
      </c>
      <c r="F161" s="1541">
        <v>15684.530655121509</v>
      </c>
      <c r="G161" s="1542">
        <v>-5.9820477765812917E-2</v>
      </c>
      <c r="H161" s="1543">
        <v>292.50932350390286</v>
      </c>
      <c r="I161" s="1543">
        <v>2.1432467598384766</v>
      </c>
      <c r="J161" s="1543">
        <v>45.488958990536275</v>
      </c>
      <c r="K161" s="1543">
        <v>38.491069938240699</v>
      </c>
      <c r="L161" s="1544">
        <v>2.8730924101508108</v>
      </c>
    </row>
    <row r="162" spans="1:12" ht="15.75" thickBot="1">
      <c r="A162" s="1545" t="s">
        <v>84</v>
      </c>
      <c r="B162" s="1546" t="s">
        <v>19</v>
      </c>
      <c r="C162" s="1547">
        <v>20519.314542322427</v>
      </c>
      <c r="D162" s="1547">
        <v>20663.549179342066</v>
      </c>
      <c r="E162" s="1548">
        <v>20929.700833168878</v>
      </c>
      <c r="F162" s="1548">
        <v>21076.820162928907</v>
      </c>
      <c r="G162" s="1549">
        <v>-0.69801482682283866</v>
      </c>
      <c r="H162" s="1550">
        <v>289.35506458191708</v>
      </c>
      <c r="I162" s="1550">
        <v>-1.3589288874666008</v>
      </c>
      <c r="J162" s="1550">
        <v>20.970394736842106</v>
      </c>
      <c r="K162" s="1550">
        <v>24.553496912034721</v>
      </c>
      <c r="L162" s="1551">
        <v>-2.7723457845944957</v>
      </c>
    </row>
    <row r="163" spans="1:12" ht="15.75" thickBot="1">
      <c r="A163" s="1519"/>
      <c r="B163" s="1552"/>
      <c r="C163" s="1521"/>
      <c r="D163" s="1521"/>
      <c r="E163" s="1521"/>
      <c r="F163" s="1521"/>
      <c r="G163" s="1522"/>
      <c r="H163" s="1517"/>
      <c r="I163" s="1517"/>
      <c r="J163" s="1517"/>
      <c r="K163" s="1517"/>
      <c r="L163" s="1523"/>
    </row>
    <row r="164" spans="1:12">
      <c r="A164" s="1553" t="s">
        <v>85</v>
      </c>
      <c r="B164" s="1554" t="s">
        <v>21</v>
      </c>
      <c r="C164" s="1555" t="s">
        <v>73</v>
      </c>
      <c r="D164" s="1555" t="s">
        <v>200</v>
      </c>
      <c r="E164" s="1556" t="s">
        <v>73</v>
      </c>
      <c r="F164" s="1556" t="s">
        <v>200</v>
      </c>
      <c r="G164" s="1557" t="s">
        <v>73</v>
      </c>
      <c r="H164" s="1558" t="s">
        <v>73</v>
      </c>
      <c r="I164" s="1558" t="s">
        <v>73</v>
      </c>
      <c r="J164" s="1559" t="s">
        <v>73</v>
      </c>
      <c r="K164" s="1559" t="s">
        <v>73</v>
      </c>
      <c r="L164" s="1560" t="s">
        <v>73</v>
      </c>
    </row>
    <row r="165" spans="1:12">
      <c r="A165" s="1531" t="s">
        <v>85</v>
      </c>
      <c r="B165" s="1561" t="s">
        <v>22</v>
      </c>
      <c r="C165" s="1540" t="s">
        <v>73</v>
      </c>
      <c r="D165" s="1540" t="s">
        <v>200</v>
      </c>
      <c r="E165" s="1541" t="s">
        <v>73</v>
      </c>
      <c r="F165" s="1541" t="s">
        <v>200</v>
      </c>
      <c r="G165" s="1542" t="s">
        <v>73</v>
      </c>
      <c r="H165" s="1543" t="s">
        <v>73</v>
      </c>
      <c r="I165" s="1543" t="s">
        <v>73</v>
      </c>
      <c r="J165" s="1562" t="s">
        <v>73</v>
      </c>
      <c r="K165" s="1562" t="s">
        <v>73</v>
      </c>
      <c r="L165" s="1563" t="s">
        <v>73</v>
      </c>
    </row>
    <row r="166" spans="1:12">
      <c r="A166" s="1531" t="s">
        <v>85</v>
      </c>
      <c r="B166" s="1561" t="s">
        <v>23</v>
      </c>
      <c r="C166" s="1540" t="s">
        <v>73</v>
      </c>
      <c r="D166" s="1540" t="s">
        <v>73</v>
      </c>
      <c r="E166" s="1541" t="s">
        <v>73</v>
      </c>
      <c r="F166" s="1541" t="s">
        <v>73</v>
      </c>
      <c r="G166" s="1542" t="s">
        <v>73</v>
      </c>
      <c r="H166" s="1543" t="s">
        <v>73</v>
      </c>
      <c r="I166" s="1543" t="s">
        <v>73</v>
      </c>
      <c r="J166" s="1562" t="s">
        <v>73</v>
      </c>
      <c r="K166" s="1562" t="s">
        <v>73</v>
      </c>
      <c r="L166" s="1563" t="s">
        <v>73</v>
      </c>
    </row>
    <row r="167" spans="1:12">
      <c r="A167" s="1553" t="s">
        <v>85</v>
      </c>
      <c r="B167" s="1564" t="s">
        <v>24</v>
      </c>
      <c r="C167" s="1565" t="s">
        <v>200</v>
      </c>
      <c r="D167" s="1565" t="s">
        <v>200</v>
      </c>
      <c r="E167" s="1566" t="s">
        <v>200</v>
      </c>
      <c r="F167" s="1566" t="s">
        <v>200</v>
      </c>
      <c r="G167" s="1567" t="s">
        <v>73</v>
      </c>
      <c r="H167" s="1568" t="s">
        <v>200</v>
      </c>
      <c r="I167" s="1568" t="s">
        <v>73</v>
      </c>
      <c r="J167" s="1569" t="s">
        <v>73</v>
      </c>
      <c r="K167" s="1569">
        <v>3.3383408446002336E-2</v>
      </c>
      <c r="L167" s="1570" t="s">
        <v>73</v>
      </c>
    </row>
    <row r="168" spans="1:12">
      <c r="A168" s="1531" t="s">
        <v>85</v>
      </c>
      <c r="B168" s="1561" t="s">
        <v>25</v>
      </c>
      <c r="C168" s="1540" t="s">
        <v>200</v>
      </c>
      <c r="D168" s="1540" t="s">
        <v>200</v>
      </c>
      <c r="E168" s="1541" t="s">
        <v>200</v>
      </c>
      <c r="F168" s="1541" t="s">
        <v>200</v>
      </c>
      <c r="G168" s="1542" t="s">
        <v>73</v>
      </c>
      <c r="H168" s="1543" t="s">
        <v>200</v>
      </c>
      <c r="I168" s="1543" t="s">
        <v>73</v>
      </c>
      <c r="J168" s="1562" t="s">
        <v>73</v>
      </c>
      <c r="K168" s="1562">
        <v>3.3383408446002336E-2</v>
      </c>
      <c r="L168" s="1563" t="s">
        <v>73</v>
      </c>
    </row>
    <row r="169" spans="1:12">
      <c r="A169" s="1531" t="s">
        <v>85</v>
      </c>
      <c r="B169" s="1561" t="s">
        <v>26</v>
      </c>
      <c r="C169" s="1540" t="s">
        <v>73</v>
      </c>
      <c r="D169" s="1540" t="s">
        <v>73</v>
      </c>
      <c r="E169" s="1541" t="s">
        <v>73</v>
      </c>
      <c r="F169" s="1541" t="s">
        <v>73</v>
      </c>
      <c r="G169" s="1542" t="s">
        <v>73</v>
      </c>
      <c r="H169" s="1543" t="s">
        <v>73</v>
      </c>
      <c r="I169" s="1543" t="s">
        <v>73</v>
      </c>
      <c r="J169" s="1562" t="s">
        <v>73</v>
      </c>
      <c r="K169" s="1562" t="s">
        <v>73</v>
      </c>
      <c r="L169" s="1563" t="s">
        <v>73</v>
      </c>
    </row>
    <row r="170" spans="1:12">
      <c r="A170" s="1553" t="s">
        <v>85</v>
      </c>
      <c r="B170" s="1564" t="s">
        <v>27</v>
      </c>
      <c r="C170" s="1565">
        <v>18124.261505190309</v>
      </c>
      <c r="D170" s="1565" t="s">
        <v>200</v>
      </c>
      <c r="E170" s="1566">
        <v>18486.746735294117</v>
      </c>
      <c r="F170" s="1566" t="s">
        <v>200</v>
      </c>
      <c r="G170" s="1567">
        <v>12.965149619884611</v>
      </c>
      <c r="H170" s="1568">
        <v>198.35</v>
      </c>
      <c r="I170" s="1568">
        <v>98.35</v>
      </c>
      <c r="J170" s="1569">
        <v>300</v>
      </c>
      <c r="K170" s="1569">
        <v>0.20030045067601399</v>
      </c>
      <c r="L170" s="1570">
        <v>0.13288472033893534</v>
      </c>
    </row>
    <row r="171" spans="1:12">
      <c r="A171" s="1531" t="s">
        <v>85</v>
      </c>
      <c r="B171" s="1561" t="s">
        <v>28</v>
      </c>
      <c r="C171" s="1540">
        <v>18571.336274509802</v>
      </c>
      <c r="D171" s="1540" t="s">
        <v>200</v>
      </c>
      <c r="E171" s="1541">
        <v>18942.762999999999</v>
      </c>
      <c r="F171" s="1541" t="s">
        <v>200</v>
      </c>
      <c r="G171" s="1542">
        <v>15.75168347082187</v>
      </c>
      <c r="H171" s="1543">
        <v>196.7</v>
      </c>
      <c r="I171" s="1543">
        <v>96.699999999999989</v>
      </c>
      <c r="J171" s="1562">
        <v>200</v>
      </c>
      <c r="K171" s="1562">
        <v>0.15022533800701052</v>
      </c>
      <c r="L171" s="1563">
        <v>8.2809607669931867E-2</v>
      </c>
    </row>
    <row r="172" spans="1:12" ht="15.75" thickBot="1">
      <c r="A172" s="1571" t="s">
        <v>85</v>
      </c>
      <c r="B172" s="1572" t="s">
        <v>29</v>
      </c>
      <c r="C172" s="1573" t="s">
        <v>200</v>
      </c>
      <c r="D172" s="1573" t="s">
        <v>73</v>
      </c>
      <c r="E172" s="1574" t="s">
        <v>200</v>
      </c>
      <c r="F172" s="1574" t="s">
        <v>73</v>
      </c>
      <c r="G172" s="1575" t="s">
        <v>73</v>
      </c>
      <c r="H172" s="1562" t="s">
        <v>200</v>
      </c>
      <c r="I172" s="1562" t="s">
        <v>73</v>
      </c>
      <c r="J172" s="1562" t="s">
        <v>73</v>
      </c>
      <c r="K172" s="1562">
        <v>5.0075112669003496E-2</v>
      </c>
      <c r="L172" s="1563" t="s">
        <v>73</v>
      </c>
    </row>
    <row r="173" spans="1:12" ht="15.75" thickBot="1">
      <c r="A173" s="1519"/>
      <c r="B173" s="1552"/>
      <c r="C173" s="1521"/>
      <c r="D173" s="1521"/>
      <c r="E173" s="1521"/>
      <c r="F173" s="1521"/>
      <c r="G173" s="1522"/>
      <c r="H173" s="1517"/>
      <c r="I173" s="1517"/>
      <c r="J173" s="1517"/>
      <c r="K173" s="1517"/>
      <c r="L173" s="1523"/>
    </row>
    <row r="174" spans="1:12">
      <c r="A174" s="1553" t="s">
        <v>86</v>
      </c>
      <c r="B174" s="1554" t="s">
        <v>21</v>
      </c>
      <c r="C174" s="1555">
        <v>20904.635379232081</v>
      </c>
      <c r="D174" s="1555">
        <v>21147.928014947851</v>
      </c>
      <c r="E174" s="1556">
        <v>21322.728086816722</v>
      </c>
      <c r="F174" s="1556">
        <v>21570.886575246808</v>
      </c>
      <c r="G174" s="1557">
        <v>-1.1504324941138728</v>
      </c>
      <c r="H174" s="1558">
        <v>420.92631578947368</v>
      </c>
      <c r="I174" s="1558">
        <v>-1.1807752109314857</v>
      </c>
      <c r="J174" s="1559">
        <v>36.410256410256409</v>
      </c>
      <c r="K174" s="1559">
        <v>4.4399933233183111</v>
      </c>
      <c r="L174" s="1560">
        <v>5.7970851408199131E-2</v>
      </c>
    </row>
    <row r="175" spans="1:12">
      <c r="A175" s="1531" t="s">
        <v>86</v>
      </c>
      <c r="B175" s="1561" t="s">
        <v>22</v>
      </c>
      <c r="C175" s="1540">
        <v>21206.99117647059</v>
      </c>
      <c r="D175" s="1540">
        <v>21335.948039215687</v>
      </c>
      <c r="E175" s="1541">
        <v>21631.131000000001</v>
      </c>
      <c r="F175" s="1541">
        <v>21762.667000000001</v>
      </c>
      <c r="G175" s="1542">
        <v>-0.60441121485707627</v>
      </c>
      <c r="H175" s="1543">
        <v>419.2</v>
      </c>
      <c r="I175" s="1543">
        <v>-0.56925996204934393</v>
      </c>
      <c r="J175" s="1562">
        <v>38.345864661654133</v>
      </c>
      <c r="K175" s="1562">
        <v>3.071273577032215</v>
      </c>
      <c r="L175" s="1563">
        <v>8.2509532088395066E-2</v>
      </c>
    </row>
    <row r="176" spans="1:12">
      <c r="A176" s="1531" t="s">
        <v>86</v>
      </c>
      <c r="B176" s="1561" t="s">
        <v>23</v>
      </c>
      <c r="C176" s="1540">
        <v>20235.077450980389</v>
      </c>
      <c r="D176" s="1540">
        <v>20757.328431372549</v>
      </c>
      <c r="E176" s="1541">
        <v>20639.778999999999</v>
      </c>
      <c r="F176" s="1541">
        <v>21172.474999999999</v>
      </c>
      <c r="G176" s="1542">
        <v>-2.5159836060734513</v>
      </c>
      <c r="H176" s="1543">
        <v>424.8</v>
      </c>
      <c r="I176" s="1543">
        <v>-2.4121295658166781</v>
      </c>
      <c r="J176" s="1562">
        <v>32.258064516129032</v>
      </c>
      <c r="K176" s="1562">
        <v>1.3687197462860958</v>
      </c>
      <c r="L176" s="1563">
        <v>-2.4538680680196379E-2</v>
      </c>
    </row>
    <row r="177" spans="1:12">
      <c r="A177" s="1553" t="s">
        <v>86</v>
      </c>
      <c r="B177" s="1564" t="s">
        <v>24</v>
      </c>
      <c r="C177" s="1565">
        <v>20519.663662911971</v>
      </c>
      <c r="D177" s="1565">
        <v>20705.209536059912</v>
      </c>
      <c r="E177" s="1566">
        <v>20930.056936170211</v>
      </c>
      <c r="F177" s="1566">
        <v>21119.313726781111</v>
      </c>
      <c r="G177" s="1567">
        <v>-0.89613134716070753</v>
      </c>
      <c r="H177" s="1568">
        <v>373.01181988742962</v>
      </c>
      <c r="I177" s="1568">
        <v>1.3366652022629126</v>
      </c>
      <c r="J177" s="1569">
        <v>23.37962962962963</v>
      </c>
      <c r="K177" s="1569">
        <v>8.8966783508596237</v>
      </c>
      <c r="L177" s="1570">
        <v>-0.8111868176797028</v>
      </c>
    </row>
    <row r="178" spans="1:12">
      <c r="A178" s="1531" t="s">
        <v>86</v>
      </c>
      <c r="B178" s="1561" t="s">
        <v>25</v>
      </c>
      <c r="C178" s="1540">
        <v>20536.701960784314</v>
      </c>
      <c r="D178" s="1540">
        <v>20856.414705882355</v>
      </c>
      <c r="E178" s="1541">
        <v>20947.436000000002</v>
      </c>
      <c r="F178" s="1541">
        <v>21273.543000000001</v>
      </c>
      <c r="G178" s="1542">
        <v>-1.5329228422364811</v>
      </c>
      <c r="H178" s="1543">
        <v>363.7</v>
      </c>
      <c r="I178" s="1543">
        <v>2.0769014875105185</v>
      </c>
      <c r="J178" s="1562">
        <v>6.746031746031746</v>
      </c>
      <c r="K178" s="1562">
        <v>4.4900684359873138</v>
      </c>
      <c r="L178" s="1563">
        <v>-1.1728529123272935</v>
      </c>
    </row>
    <row r="179" spans="1:12">
      <c r="A179" s="1531" t="s">
        <v>86</v>
      </c>
      <c r="B179" s="1561" t="s">
        <v>26</v>
      </c>
      <c r="C179" s="1540">
        <v>20503.156862745098</v>
      </c>
      <c r="D179" s="1540">
        <v>20509.077450980389</v>
      </c>
      <c r="E179" s="1541">
        <v>20913.22</v>
      </c>
      <c r="F179" s="1541">
        <v>20919.258999999998</v>
      </c>
      <c r="G179" s="1542">
        <v>-2.8868135338814022E-2</v>
      </c>
      <c r="H179" s="1543">
        <v>382.5</v>
      </c>
      <c r="I179" s="1543">
        <v>-0.54602184087364081</v>
      </c>
      <c r="J179" s="1562">
        <v>46.666666666666664</v>
      </c>
      <c r="K179" s="1562">
        <v>4.406609914872309</v>
      </c>
      <c r="L179" s="1563">
        <v>0.36166609464758981</v>
      </c>
    </row>
    <row r="180" spans="1:12">
      <c r="A180" s="1553" t="s">
        <v>86</v>
      </c>
      <c r="B180" s="1564" t="s">
        <v>27</v>
      </c>
      <c r="C180" s="1565">
        <v>19798.523998961016</v>
      </c>
      <c r="D180" s="1565">
        <v>19708.466232479626</v>
      </c>
      <c r="E180" s="1566">
        <v>20194.494478940236</v>
      </c>
      <c r="F180" s="1566">
        <v>20102.635557129219</v>
      </c>
      <c r="G180" s="1567">
        <v>0.45694964498543283</v>
      </c>
      <c r="H180" s="1568">
        <v>318.07494989979966</v>
      </c>
      <c r="I180" s="1568">
        <v>-0.28141569655662435</v>
      </c>
      <c r="J180" s="1569">
        <v>26.649746192893403</v>
      </c>
      <c r="K180" s="1569">
        <v>16.658320814555168</v>
      </c>
      <c r="L180" s="1570">
        <v>-1.0495443539841567</v>
      </c>
    </row>
    <row r="181" spans="1:12">
      <c r="A181" s="1531" t="s">
        <v>86</v>
      </c>
      <c r="B181" s="1561" t="s">
        <v>28</v>
      </c>
      <c r="C181" s="1540">
        <v>19664.908823529411</v>
      </c>
      <c r="D181" s="1540">
        <v>19700.214705882354</v>
      </c>
      <c r="E181" s="1541">
        <v>20058.206999999999</v>
      </c>
      <c r="F181" s="1541">
        <v>20094.219000000001</v>
      </c>
      <c r="G181" s="1542">
        <v>-0.17921572368651126</v>
      </c>
      <c r="H181" s="1543">
        <v>303.10000000000002</v>
      </c>
      <c r="I181" s="1543">
        <v>-0.68807339449540172</v>
      </c>
      <c r="J181" s="1562">
        <v>10.65891472868217</v>
      </c>
      <c r="K181" s="1562">
        <v>9.5309631113336657</v>
      </c>
      <c r="L181" s="1563">
        <v>-2.0645425066438623</v>
      </c>
    </row>
    <row r="182" spans="1:12" ht="15.75" thickBot="1">
      <c r="A182" s="1571" t="s">
        <v>86</v>
      </c>
      <c r="B182" s="1572" t="s">
        <v>29</v>
      </c>
      <c r="C182" s="1573">
        <v>19958.671568627451</v>
      </c>
      <c r="D182" s="1573">
        <v>19722.307843137256</v>
      </c>
      <c r="E182" s="1574">
        <v>20357.845000000001</v>
      </c>
      <c r="F182" s="1574">
        <v>20116.754000000001</v>
      </c>
      <c r="G182" s="1575">
        <v>1.1984587573124388</v>
      </c>
      <c r="H182" s="1562">
        <v>338.1</v>
      </c>
      <c r="I182" s="1562">
        <v>-2.028397565922921</v>
      </c>
      <c r="J182" s="1562">
        <v>56.985294117647058</v>
      </c>
      <c r="K182" s="1562">
        <v>7.1273577032214988</v>
      </c>
      <c r="L182" s="1563">
        <v>1.0149981526597003</v>
      </c>
    </row>
    <row r="183" spans="1:12" ht="15.75" thickBot="1">
      <c r="A183" s="1576"/>
      <c r="B183" s="1577"/>
      <c r="C183" s="1578"/>
      <c r="D183" s="1578"/>
      <c r="E183" s="1578"/>
      <c r="F183" s="1578"/>
      <c r="G183" s="1579"/>
      <c r="H183" s="1580"/>
      <c r="I183" s="1580"/>
      <c r="J183" s="1580"/>
      <c r="K183" s="1580"/>
      <c r="L183" s="1581"/>
    </row>
    <row r="184" spans="1:12">
      <c r="A184" s="1531" t="s">
        <v>87</v>
      </c>
      <c r="B184" s="1582" t="s">
        <v>26</v>
      </c>
      <c r="C184" s="1583">
        <v>20552.863725490195</v>
      </c>
      <c r="D184" s="1583">
        <v>20422.660784313728</v>
      </c>
      <c r="E184" s="1584">
        <v>20963.920999999998</v>
      </c>
      <c r="F184" s="1584">
        <v>20831.114000000001</v>
      </c>
      <c r="G184" s="1585">
        <v>0.63754151602260478</v>
      </c>
      <c r="H184" s="1586">
        <v>411.9</v>
      </c>
      <c r="I184" s="1586">
        <v>-1.7179670722977918</v>
      </c>
      <c r="J184" s="1586">
        <v>49.333333333333336</v>
      </c>
      <c r="K184" s="1586">
        <v>1.8694708729761307</v>
      </c>
      <c r="L184" s="1587">
        <v>0.18407761454916449</v>
      </c>
    </row>
    <row r="185" spans="1:12" ht="15.75" thickBot="1">
      <c r="A185" s="1571" t="s">
        <v>87</v>
      </c>
      <c r="B185" s="1572" t="s">
        <v>29</v>
      </c>
      <c r="C185" s="1573">
        <v>20026.118627450978</v>
      </c>
      <c r="D185" s="1573">
        <v>19941.434313725487</v>
      </c>
      <c r="E185" s="1574">
        <v>20426.641</v>
      </c>
      <c r="F185" s="1574">
        <v>20340.262999999999</v>
      </c>
      <c r="G185" s="1575">
        <v>0.42466510880415176</v>
      </c>
      <c r="H185" s="1562">
        <v>368.1</v>
      </c>
      <c r="I185" s="1562">
        <v>-1.8661690215942415</v>
      </c>
      <c r="J185" s="1562">
        <v>91.911764705882348</v>
      </c>
      <c r="K185" s="1562">
        <v>4.3565348022033055</v>
      </c>
      <c r="L185" s="1563">
        <v>1.3003550269224062</v>
      </c>
    </row>
    <row r="186" spans="1:12" ht="15.75" thickBot="1">
      <c r="A186" s="1576"/>
      <c r="B186" s="1577"/>
      <c r="C186" s="1578"/>
      <c r="D186" s="1578"/>
      <c r="E186" s="1578"/>
      <c r="F186" s="1578"/>
      <c r="G186" s="1579"/>
      <c r="H186" s="1580"/>
      <c r="I186" s="1580"/>
      <c r="J186" s="1580"/>
      <c r="K186" s="1580"/>
      <c r="L186" s="1581"/>
    </row>
    <row r="187" spans="1:12">
      <c r="A187" s="1553" t="s">
        <v>88</v>
      </c>
      <c r="B187" s="1554" t="s">
        <v>21</v>
      </c>
      <c r="C187" s="1555" t="s">
        <v>73</v>
      </c>
      <c r="D187" s="1555" t="s">
        <v>73</v>
      </c>
      <c r="E187" s="1556" t="s">
        <v>73</v>
      </c>
      <c r="F187" s="1556" t="s">
        <v>73</v>
      </c>
      <c r="G187" s="1557" t="s">
        <v>73</v>
      </c>
      <c r="H187" s="1558" t="s">
        <v>73</v>
      </c>
      <c r="I187" s="1558" t="s">
        <v>73</v>
      </c>
      <c r="J187" s="1559" t="s">
        <v>73</v>
      </c>
      <c r="K187" s="1559" t="s">
        <v>73</v>
      </c>
      <c r="L187" s="1560" t="s">
        <v>73</v>
      </c>
    </row>
    <row r="188" spans="1:12">
      <c r="A188" s="1538" t="s">
        <v>88</v>
      </c>
      <c r="B188" s="1561" t="s">
        <v>22</v>
      </c>
      <c r="C188" s="1540" t="s">
        <v>73</v>
      </c>
      <c r="D188" s="1540" t="s">
        <v>73</v>
      </c>
      <c r="E188" s="1541" t="s">
        <v>73</v>
      </c>
      <c r="F188" s="1541" t="s">
        <v>73</v>
      </c>
      <c r="G188" s="1542" t="s">
        <v>73</v>
      </c>
      <c r="H188" s="1543" t="s">
        <v>73</v>
      </c>
      <c r="I188" s="1543" t="s">
        <v>73</v>
      </c>
      <c r="J188" s="1562" t="s">
        <v>73</v>
      </c>
      <c r="K188" s="1562" t="s">
        <v>73</v>
      </c>
      <c r="L188" s="1563" t="s">
        <v>73</v>
      </c>
    </row>
    <row r="189" spans="1:12">
      <c r="A189" s="1538" t="s">
        <v>88</v>
      </c>
      <c r="B189" s="1561" t="s">
        <v>23</v>
      </c>
      <c r="C189" s="1540" t="s">
        <v>73</v>
      </c>
      <c r="D189" s="1540" t="s">
        <v>73</v>
      </c>
      <c r="E189" s="1541" t="s">
        <v>73</v>
      </c>
      <c r="F189" s="1541" t="s">
        <v>73</v>
      </c>
      <c r="G189" s="1542" t="s">
        <v>73</v>
      </c>
      <c r="H189" s="1543" t="s">
        <v>73</v>
      </c>
      <c r="I189" s="1543" t="s">
        <v>73</v>
      </c>
      <c r="J189" s="1562" t="s">
        <v>73</v>
      </c>
      <c r="K189" s="1562" t="s">
        <v>73</v>
      </c>
      <c r="L189" s="1563" t="s">
        <v>73</v>
      </c>
    </row>
    <row r="190" spans="1:12">
      <c r="A190" s="1538" t="s">
        <v>88</v>
      </c>
      <c r="B190" s="1561" t="s">
        <v>30</v>
      </c>
      <c r="C190" s="1540" t="s">
        <v>73</v>
      </c>
      <c r="D190" s="1540" t="s">
        <v>73</v>
      </c>
      <c r="E190" s="1541" t="s">
        <v>73</v>
      </c>
      <c r="F190" s="1541" t="s">
        <v>73</v>
      </c>
      <c r="G190" s="1542" t="s">
        <v>73</v>
      </c>
      <c r="H190" s="1543" t="s">
        <v>73</v>
      </c>
      <c r="I190" s="1543" t="s">
        <v>73</v>
      </c>
      <c r="J190" s="1562" t="s">
        <v>73</v>
      </c>
      <c r="K190" s="1562" t="s">
        <v>73</v>
      </c>
      <c r="L190" s="1563" t="s">
        <v>73</v>
      </c>
    </row>
    <row r="191" spans="1:12">
      <c r="A191" s="1588" t="s">
        <v>88</v>
      </c>
      <c r="B191" s="1564" t="s">
        <v>24</v>
      </c>
      <c r="C191" s="1565" t="s">
        <v>200</v>
      </c>
      <c r="D191" s="1565" t="s">
        <v>200</v>
      </c>
      <c r="E191" s="1566" t="s">
        <v>200</v>
      </c>
      <c r="F191" s="1566" t="s">
        <v>200</v>
      </c>
      <c r="G191" s="1567" t="s">
        <v>73</v>
      </c>
      <c r="H191" s="1568" t="s">
        <v>200</v>
      </c>
      <c r="I191" s="1568" t="s">
        <v>73</v>
      </c>
      <c r="J191" s="1569" t="s">
        <v>73</v>
      </c>
      <c r="K191" s="1569">
        <v>0.15022533800701052</v>
      </c>
      <c r="L191" s="1570" t="s">
        <v>73</v>
      </c>
    </row>
    <row r="192" spans="1:12">
      <c r="A192" s="1538" t="s">
        <v>88</v>
      </c>
      <c r="B192" s="1561" t="s">
        <v>26</v>
      </c>
      <c r="C192" s="1540" t="s">
        <v>200</v>
      </c>
      <c r="D192" s="1540" t="s">
        <v>73</v>
      </c>
      <c r="E192" s="1541" t="s">
        <v>200</v>
      </c>
      <c r="F192" s="1541" t="s">
        <v>73</v>
      </c>
      <c r="G192" s="1542" t="s">
        <v>73</v>
      </c>
      <c r="H192" s="1543" t="s">
        <v>200</v>
      </c>
      <c r="I192" s="1543" t="s">
        <v>73</v>
      </c>
      <c r="J192" s="1562" t="s">
        <v>73</v>
      </c>
      <c r="K192" s="1562">
        <v>1.6691704223001168E-2</v>
      </c>
      <c r="L192" s="1563" t="s">
        <v>73</v>
      </c>
    </row>
    <row r="193" spans="1:12">
      <c r="A193" s="1538" t="s">
        <v>88</v>
      </c>
      <c r="B193" s="1561" t="s">
        <v>31</v>
      </c>
      <c r="C193" s="1540" t="s">
        <v>200</v>
      </c>
      <c r="D193" s="1540" t="s">
        <v>200</v>
      </c>
      <c r="E193" s="1541" t="s">
        <v>200</v>
      </c>
      <c r="F193" s="1541" t="s">
        <v>200</v>
      </c>
      <c r="G193" s="1542" t="s">
        <v>73</v>
      </c>
      <c r="H193" s="1543" t="s">
        <v>200</v>
      </c>
      <c r="I193" s="1543" t="s">
        <v>73</v>
      </c>
      <c r="J193" s="1562" t="s">
        <v>73</v>
      </c>
      <c r="K193" s="1562">
        <v>0.13353363378400934</v>
      </c>
      <c r="L193" s="1563" t="s">
        <v>73</v>
      </c>
    </row>
    <row r="194" spans="1:12">
      <c r="A194" s="1588" t="s">
        <v>88</v>
      </c>
      <c r="B194" s="1564" t="s">
        <v>27</v>
      </c>
      <c r="C194" s="1565" t="s">
        <v>200</v>
      </c>
      <c r="D194" s="1565" t="s">
        <v>200</v>
      </c>
      <c r="E194" s="1566" t="s">
        <v>200</v>
      </c>
      <c r="F194" s="1566" t="s">
        <v>200</v>
      </c>
      <c r="G194" s="1567" t="s">
        <v>73</v>
      </c>
      <c r="H194" s="1568" t="s">
        <v>200</v>
      </c>
      <c r="I194" s="1568" t="s">
        <v>73</v>
      </c>
      <c r="J194" s="1569" t="s">
        <v>73</v>
      </c>
      <c r="K194" s="1569">
        <v>0.35052578868302453</v>
      </c>
      <c r="L194" s="1570" t="s">
        <v>73</v>
      </c>
    </row>
    <row r="195" spans="1:12">
      <c r="A195" s="1538" t="s">
        <v>88</v>
      </c>
      <c r="B195" s="1561" t="s">
        <v>29</v>
      </c>
      <c r="C195" s="1540" t="s">
        <v>200</v>
      </c>
      <c r="D195" s="1540" t="s">
        <v>200</v>
      </c>
      <c r="E195" s="1541" t="s">
        <v>200</v>
      </c>
      <c r="F195" s="1541" t="s">
        <v>200</v>
      </c>
      <c r="G195" s="1542" t="s">
        <v>73</v>
      </c>
      <c r="H195" s="1543" t="s">
        <v>200</v>
      </c>
      <c r="I195" s="1543" t="s">
        <v>73</v>
      </c>
      <c r="J195" s="1562" t="s">
        <v>73</v>
      </c>
      <c r="K195" s="1562">
        <v>0.11684192956100817</v>
      </c>
      <c r="L195" s="1563" t="s">
        <v>73</v>
      </c>
    </row>
    <row r="196" spans="1:12" ht="15.75" thickBot="1">
      <c r="A196" s="1589" t="s">
        <v>88</v>
      </c>
      <c r="B196" s="1561" t="s">
        <v>32</v>
      </c>
      <c r="C196" s="1573" t="s">
        <v>200</v>
      </c>
      <c r="D196" s="1573" t="s">
        <v>200</v>
      </c>
      <c r="E196" s="1574" t="s">
        <v>200</v>
      </c>
      <c r="F196" s="1574" t="s">
        <v>200</v>
      </c>
      <c r="G196" s="1575" t="s">
        <v>73</v>
      </c>
      <c r="H196" s="1562" t="s">
        <v>200</v>
      </c>
      <c r="I196" s="1562" t="s">
        <v>73</v>
      </c>
      <c r="J196" s="1562" t="s">
        <v>73</v>
      </c>
      <c r="K196" s="1562">
        <v>0.23368385912201634</v>
      </c>
      <c r="L196" s="1563" t="s">
        <v>73</v>
      </c>
    </row>
    <row r="197" spans="1:12" ht="15.75" thickBot="1">
      <c r="A197" s="1576"/>
      <c r="B197" s="1577"/>
      <c r="C197" s="1578"/>
      <c r="D197" s="1578"/>
      <c r="E197" s="1578"/>
      <c r="F197" s="1578"/>
      <c r="G197" s="1579"/>
      <c r="H197" s="1580"/>
      <c r="I197" s="1580"/>
      <c r="J197" s="1580"/>
      <c r="K197" s="1580"/>
      <c r="L197" s="1581"/>
    </row>
    <row r="198" spans="1:12">
      <c r="A198" s="1553" t="s">
        <v>20</v>
      </c>
      <c r="B198" s="1554" t="s">
        <v>24</v>
      </c>
      <c r="C198" s="1555">
        <v>16662.276208977382</v>
      </c>
      <c r="D198" s="1555">
        <v>17208.269974000817</v>
      </c>
      <c r="E198" s="1556">
        <v>16995.521733156929</v>
      </c>
      <c r="F198" s="1556">
        <v>17552.435373480836</v>
      </c>
      <c r="G198" s="1557">
        <v>-3.1728568057588258</v>
      </c>
      <c r="H198" s="1558">
        <v>361.27500000000003</v>
      </c>
      <c r="I198" s="1558">
        <v>3.0197318598715479</v>
      </c>
      <c r="J198" s="1559">
        <v>48.633879781420767</v>
      </c>
      <c r="K198" s="1559">
        <v>4.5401435486563173</v>
      </c>
      <c r="L198" s="1560">
        <v>0.42778399809451972</v>
      </c>
    </row>
    <row r="199" spans="1:12">
      <c r="A199" s="1531" t="s">
        <v>20</v>
      </c>
      <c r="B199" s="1561" t="s">
        <v>25</v>
      </c>
      <c r="C199" s="1540">
        <v>15938.399019607843</v>
      </c>
      <c r="D199" s="1540">
        <v>17595.634313725488</v>
      </c>
      <c r="E199" s="1541">
        <v>16257.166999999999</v>
      </c>
      <c r="F199" s="1541">
        <v>17947.546999999999</v>
      </c>
      <c r="G199" s="1542">
        <v>-9.4184458745253572</v>
      </c>
      <c r="H199" s="1543">
        <v>335.7</v>
      </c>
      <c r="I199" s="1543">
        <v>6.4700285442435694</v>
      </c>
      <c r="J199" s="1562">
        <v>70</v>
      </c>
      <c r="K199" s="1562">
        <v>0.85127691537305961</v>
      </c>
      <c r="L199" s="1563">
        <v>0.17711961200227311</v>
      </c>
    </row>
    <row r="200" spans="1:12">
      <c r="A200" s="1531" t="s">
        <v>20</v>
      </c>
      <c r="B200" s="1561" t="s">
        <v>26</v>
      </c>
      <c r="C200" s="1540">
        <v>16871.465686274511</v>
      </c>
      <c r="D200" s="1540">
        <v>17262.063725490196</v>
      </c>
      <c r="E200" s="1541">
        <v>17208.895</v>
      </c>
      <c r="F200" s="1541">
        <v>17607.305</v>
      </c>
      <c r="G200" s="1542">
        <v>-2.2627540103383215</v>
      </c>
      <c r="H200" s="1543">
        <v>348.6</v>
      </c>
      <c r="I200" s="1543">
        <v>0.6641640196361569</v>
      </c>
      <c r="J200" s="1562">
        <v>17.777777777777779</v>
      </c>
      <c r="K200" s="1562">
        <v>1.769320647638124</v>
      </c>
      <c r="L200" s="1563">
        <v>-0.25315126247423558</v>
      </c>
    </row>
    <row r="201" spans="1:12">
      <c r="A201" s="1531" t="s">
        <v>20</v>
      </c>
      <c r="B201" s="1561" t="s">
        <v>31</v>
      </c>
      <c r="C201" s="1540">
        <v>16767.802941176469</v>
      </c>
      <c r="D201" s="1540">
        <v>16981.466666666667</v>
      </c>
      <c r="E201" s="1541">
        <v>17103.159</v>
      </c>
      <c r="F201" s="1541">
        <v>17321.096000000001</v>
      </c>
      <c r="G201" s="1542">
        <v>-1.2582171474599626</v>
      </c>
      <c r="H201" s="1543">
        <v>384.3</v>
      </c>
      <c r="I201" s="1543">
        <v>2.8089887640449436</v>
      </c>
      <c r="J201" s="1562">
        <v>82.539682539682531</v>
      </c>
      <c r="K201" s="1562">
        <v>1.9195459856451345</v>
      </c>
      <c r="L201" s="1563">
        <v>0.50381564856648264</v>
      </c>
    </row>
    <row r="202" spans="1:12">
      <c r="A202" s="1553" t="s">
        <v>20</v>
      </c>
      <c r="B202" s="1564" t="s">
        <v>27</v>
      </c>
      <c r="C202" s="1565">
        <v>15903.427729874147</v>
      </c>
      <c r="D202" s="1565">
        <v>15973.142250700277</v>
      </c>
      <c r="E202" s="1566">
        <v>16221.49628447163</v>
      </c>
      <c r="F202" s="1566">
        <v>16292.605095714283</v>
      </c>
      <c r="G202" s="1567">
        <v>-0.43644838148908544</v>
      </c>
      <c r="H202" s="1568">
        <v>303.62022008253092</v>
      </c>
      <c r="I202" s="1568">
        <v>7.6765283348560198E-2</v>
      </c>
      <c r="J202" s="1569">
        <v>57.529794149512462</v>
      </c>
      <c r="K202" s="1569">
        <v>24.269737940243701</v>
      </c>
      <c r="L202" s="1570">
        <v>3.5281649065358351</v>
      </c>
    </row>
    <row r="203" spans="1:12">
      <c r="A203" s="1531" t="s">
        <v>20</v>
      </c>
      <c r="B203" s="1561" t="s">
        <v>28</v>
      </c>
      <c r="C203" s="1540">
        <v>15302.576470588236</v>
      </c>
      <c r="D203" s="1540">
        <v>15589.645098039215</v>
      </c>
      <c r="E203" s="1541">
        <v>15608.628000000001</v>
      </c>
      <c r="F203" s="1541">
        <v>15901.438</v>
      </c>
      <c r="G203" s="1542">
        <v>-1.841405789841142</v>
      </c>
      <c r="H203" s="1543">
        <v>273.39999999999998</v>
      </c>
      <c r="I203" s="1543">
        <v>-1.5129682997118319</v>
      </c>
      <c r="J203" s="1562">
        <v>35.127478753541077</v>
      </c>
      <c r="K203" s="1562">
        <v>7.9619429143715577</v>
      </c>
      <c r="L203" s="1563">
        <v>2.9358644708636028E-2</v>
      </c>
    </row>
    <row r="204" spans="1:12">
      <c r="A204" s="1531" t="s">
        <v>20</v>
      </c>
      <c r="B204" s="1561" t="s">
        <v>29</v>
      </c>
      <c r="C204" s="1540">
        <v>16131.691176470589</v>
      </c>
      <c r="D204" s="1540">
        <v>16126.860784313727</v>
      </c>
      <c r="E204" s="1541">
        <v>16454.325000000001</v>
      </c>
      <c r="F204" s="1541">
        <v>16449.398000000001</v>
      </c>
      <c r="G204" s="1542">
        <v>2.9952463913875023E-2</v>
      </c>
      <c r="H204" s="1543">
        <v>302.8</v>
      </c>
      <c r="I204" s="1543">
        <v>-1.5924601884952803</v>
      </c>
      <c r="J204" s="1562">
        <v>73.002754820936644</v>
      </c>
      <c r="K204" s="1562">
        <v>10.482390252044734</v>
      </c>
      <c r="L204" s="1563">
        <v>2.3250868812582173</v>
      </c>
    </row>
    <row r="205" spans="1:12">
      <c r="A205" s="1531" t="s">
        <v>20</v>
      </c>
      <c r="B205" s="1561" t="s">
        <v>32</v>
      </c>
      <c r="C205" s="1540">
        <v>16192.550980392154</v>
      </c>
      <c r="D205" s="1540">
        <v>16263.272549019608</v>
      </c>
      <c r="E205" s="1541">
        <v>16516.401999999998</v>
      </c>
      <c r="F205" s="1541">
        <v>16588.538</v>
      </c>
      <c r="G205" s="1542">
        <v>-0.43485447602436234</v>
      </c>
      <c r="H205" s="1543">
        <v>346.4</v>
      </c>
      <c r="I205" s="1543">
        <v>1.9423190111830388</v>
      </c>
      <c r="J205" s="1562">
        <v>68.59903381642512</v>
      </c>
      <c r="K205" s="1562">
        <v>5.8254047738274073</v>
      </c>
      <c r="L205" s="1563">
        <v>1.1737193805689801</v>
      </c>
    </row>
    <row r="206" spans="1:12">
      <c r="A206" s="1553" t="s">
        <v>20</v>
      </c>
      <c r="B206" s="1564" t="s">
        <v>33</v>
      </c>
      <c r="C206" s="1565">
        <v>12670.275173410364</v>
      </c>
      <c r="D206" s="1565">
        <v>12783.738122677276</v>
      </c>
      <c r="E206" s="1566">
        <v>12923.680676878572</v>
      </c>
      <c r="F206" s="1566">
        <v>13039.412885130821</v>
      </c>
      <c r="G206" s="1567">
        <v>-0.88755689594139653</v>
      </c>
      <c r="H206" s="1568">
        <v>232.40672413793104</v>
      </c>
      <c r="I206" s="1568">
        <v>1.4819164591885274</v>
      </c>
      <c r="J206" s="1569">
        <v>21.085594989561589</v>
      </c>
      <c r="K206" s="1569">
        <v>9.6811884493406772</v>
      </c>
      <c r="L206" s="1570">
        <v>-1.0828564944795485</v>
      </c>
    </row>
    <row r="207" spans="1:12">
      <c r="A207" s="1531" t="s">
        <v>20</v>
      </c>
      <c r="B207" s="1561" t="s">
        <v>74</v>
      </c>
      <c r="C207" s="1590">
        <v>12349.460784313726</v>
      </c>
      <c r="D207" s="1590">
        <v>12444.753921568627</v>
      </c>
      <c r="E207" s="1591">
        <v>12596.45</v>
      </c>
      <c r="F207" s="1591">
        <v>12693.648999999999</v>
      </c>
      <c r="G207" s="1592">
        <v>-0.76572938167739402</v>
      </c>
      <c r="H207" s="1593">
        <v>223.6</v>
      </c>
      <c r="I207" s="1593">
        <v>1.451905626134296</v>
      </c>
      <c r="J207" s="1594">
        <v>25.981873111782477</v>
      </c>
      <c r="K207" s="1594">
        <v>6.9604406609914875</v>
      </c>
      <c r="L207" s="1595">
        <v>-0.47776158619952369</v>
      </c>
    </row>
    <row r="208" spans="1:12">
      <c r="A208" s="1531" t="s">
        <v>20</v>
      </c>
      <c r="B208" s="1561" t="s">
        <v>34</v>
      </c>
      <c r="C208" s="1540">
        <v>13326.200980392157</v>
      </c>
      <c r="D208" s="1540">
        <v>13376.138235294118</v>
      </c>
      <c r="E208" s="1541">
        <v>13592.725</v>
      </c>
      <c r="F208" s="1541">
        <v>13643.661</v>
      </c>
      <c r="G208" s="1542">
        <v>-0.3733308823782685</v>
      </c>
      <c r="H208" s="1543">
        <v>253.9</v>
      </c>
      <c r="I208" s="1543">
        <v>3.0856678846934606</v>
      </c>
      <c r="J208" s="1562">
        <v>4.5801526717557248</v>
      </c>
      <c r="K208" s="1562">
        <v>2.2867634785511601</v>
      </c>
      <c r="L208" s="1563">
        <v>-0.65705674616794107</v>
      </c>
    </row>
    <row r="209" spans="1:12" ht="15.75" thickBot="1">
      <c r="A209" s="1531" t="s">
        <v>20</v>
      </c>
      <c r="B209" s="1561" t="s">
        <v>35</v>
      </c>
      <c r="C209" s="1540">
        <v>13718.470588235294</v>
      </c>
      <c r="D209" s="1540">
        <v>14037.771568627451</v>
      </c>
      <c r="E209" s="1541">
        <v>13992.84</v>
      </c>
      <c r="F209" s="1541">
        <v>14318.527</v>
      </c>
      <c r="G209" s="1542">
        <v>-2.2745845295399443</v>
      </c>
      <c r="H209" s="1543">
        <v>260.39999999999998</v>
      </c>
      <c r="I209" s="1543">
        <v>-1.1764705882353028</v>
      </c>
      <c r="J209" s="1562">
        <v>52.941176470588239</v>
      </c>
      <c r="K209" s="1562">
        <v>0.43398430979803038</v>
      </c>
      <c r="L209" s="1563">
        <v>5.1961837887917972E-2</v>
      </c>
    </row>
    <row r="210" spans="1:12" ht="15.75" thickBot="1">
      <c r="A210" s="1576"/>
      <c r="B210" s="1577"/>
      <c r="C210" s="1578"/>
      <c r="D210" s="1578"/>
      <c r="E210" s="1578"/>
      <c r="F210" s="1578"/>
      <c r="G210" s="1579"/>
      <c r="H210" s="1580"/>
      <c r="I210" s="1580"/>
      <c r="J210" s="1580"/>
      <c r="K210" s="1580"/>
      <c r="L210" s="1581"/>
    </row>
    <row r="211" spans="1:12">
      <c r="A211" s="1553" t="s">
        <v>89</v>
      </c>
      <c r="B211" s="1564" t="s">
        <v>21</v>
      </c>
      <c r="C211" s="1565">
        <v>21641.306315075504</v>
      </c>
      <c r="D211" s="1565">
        <v>21669.71948479925</v>
      </c>
      <c r="E211" s="1566">
        <v>22074.132441377016</v>
      </c>
      <c r="F211" s="1566">
        <v>22103.113874495237</v>
      </c>
      <c r="G211" s="1567">
        <v>-0.13111923180951551</v>
      </c>
      <c r="H211" s="1568">
        <v>341.66022727272724</v>
      </c>
      <c r="I211" s="1568">
        <v>-0.10176946963641467</v>
      </c>
      <c r="J211" s="1569">
        <v>-2.7624309392265194</v>
      </c>
      <c r="K211" s="1569">
        <v>2.9377399432482054</v>
      </c>
      <c r="L211" s="1570">
        <v>-1.1296757870888738</v>
      </c>
    </row>
    <row r="212" spans="1:12">
      <c r="A212" s="1531" t="s">
        <v>89</v>
      </c>
      <c r="B212" s="1561" t="s">
        <v>22</v>
      </c>
      <c r="C212" s="1540">
        <v>21138.491176470587</v>
      </c>
      <c r="D212" s="1540">
        <v>22031.456862745097</v>
      </c>
      <c r="E212" s="1541">
        <v>21561.260999999999</v>
      </c>
      <c r="F212" s="1541">
        <v>22472.085999999999</v>
      </c>
      <c r="G212" s="1542">
        <v>-4.053139526076933</v>
      </c>
      <c r="H212" s="1543">
        <v>312.60000000000002</v>
      </c>
      <c r="I212" s="1543">
        <v>-0.19157088122604277</v>
      </c>
      <c r="J212" s="1562">
        <v>-8</v>
      </c>
      <c r="K212" s="1562">
        <v>0.38390919712902688</v>
      </c>
      <c r="L212" s="1563">
        <v>-0.17788855567996192</v>
      </c>
    </row>
    <row r="213" spans="1:12">
      <c r="A213" s="1531" t="s">
        <v>89</v>
      </c>
      <c r="B213" s="1561" t="s">
        <v>23</v>
      </c>
      <c r="C213" s="1540">
        <v>21178.274509803923</v>
      </c>
      <c r="D213" s="1540">
        <v>22031.120588235292</v>
      </c>
      <c r="E213" s="1541">
        <v>21601.84</v>
      </c>
      <c r="F213" s="1541">
        <v>22471.742999999999</v>
      </c>
      <c r="G213" s="1542">
        <v>-3.8710971374138556</v>
      </c>
      <c r="H213" s="1543">
        <v>335.2</v>
      </c>
      <c r="I213" s="1543">
        <v>-1.49867763737879</v>
      </c>
      <c r="J213" s="1562">
        <v>-11.494252873563218</v>
      </c>
      <c r="K213" s="1562">
        <v>1.28526122517109</v>
      </c>
      <c r="L213" s="1563">
        <v>-0.66979495460419103</v>
      </c>
    </row>
    <row r="214" spans="1:12">
      <c r="A214" s="1531" t="s">
        <v>89</v>
      </c>
      <c r="B214" s="1561" t="s">
        <v>30</v>
      </c>
      <c r="C214" s="1540">
        <v>22215.065686274509</v>
      </c>
      <c r="D214" s="1540">
        <v>21116.654901960785</v>
      </c>
      <c r="E214" s="1541">
        <v>22659.366999999998</v>
      </c>
      <c r="F214" s="1541">
        <v>21538.988000000001</v>
      </c>
      <c r="G214" s="1542">
        <v>5.2016325000970198</v>
      </c>
      <c r="H214" s="1543">
        <v>357</v>
      </c>
      <c r="I214" s="1543">
        <v>0.67681895093061961</v>
      </c>
      <c r="J214" s="1562">
        <v>10.144927536231885</v>
      </c>
      <c r="K214" s="1562">
        <v>1.2685695209480887</v>
      </c>
      <c r="L214" s="1563">
        <v>-0.28199227680472028</v>
      </c>
    </row>
    <row r="215" spans="1:12">
      <c r="A215" s="1553" t="s">
        <v>89</v>
      </c>
      <c r="B215" s="1564" t="s">
        <v>24</v>
      </c>
      <c r="C215" s="1565">
        <v>21270.779524944493</v>
      </c>
      <c r="D215" s="1565">
        <v>21347.610357726047</v>
      </c>
      <c r="E215" s="1566">
        <v>21696.195115443385</v>
      </c>
      <c r="F215" s="1566">
        <v>21774.562564880569</v>
      </c>
      <c r="G215" s="1567">
        <v>-0.359903668345469</v>
      </c>
      <c r="H215" s="1568">
        <v>305.19948186528495</v>
      </c>
      <c r="I215" s="1568">
        <v>-1.0501327676027412</v>
      </c>
      <c r="J215" s="1569">
        <v>28.097345132743364</v>
      </c>
      <c r="K215" s="1569">
        <v>9.6644967451176758</v>
      </c>
      <c r="L215" s="1570">
        <v>-0.49280662566884104</v>
      </c>
    </row>
    <row r="216" spans="1:12">
      <c r="A216" s="1531" t="s">
        <v>89</v>
      </c>
      <c r="B216" s="1561" t="s">
        <v>25</v>
      </c>
      <c r="C216" s="1540">
        <v>20578.767647058823</v>
      </c>
      <c r="D216" s="1540">
        <v>20688.283333333333</v>
      </c>
      <c r="E216" s="1541">
        <v>20990.343000000001</v>
      </c>
      <c r="F216" s="1541">
        <v>21102.048999999999</v>
      </c>
      <c r="G216" s="1542">
        <v>-0.52936091656311823</v>
      </c>
      <c r="H216" s="1543">
        <v>276.3</v>
      </c>
      <c r="I216" s="1543">
        <v>-0.50414115952465877</v>
      </c>
      <c r="J216" s="1562">
        <v>33.928571428571431</v>
      </c>
      <c r="K216" s="1562">
        <v>1.2518778167250877</v>
      </c>
      <c r="L216" s="1563">
        <v>-6.5491495670471078E-3</v>
      </c>
    </row>
    <row r="217" spans="1:12">
      <c r="A217" s="1531" t="s">
        <v>89</v>
      </c>
      <c r="B217" s="1561" t="s">
        <v>26</v>
      </c>
      <c r="C217" s="1540">
        <v>21247.951960784314</v>
      </c>
      <c r="D217" s="1540">
        <v>21566.663725490194</v>
      </c>
      <c r="E217" s="1541">
        <v>21672.911</v>
      </c>
      <c r="F217" s="1541">
        <v>21997.996999999999</v>
      </c>
      <c r="G217" s="1542">
        <v>-1.4777981831709466</v>
      </c>
      <c r="H217" s="1543">
        <v>296.7</v>
      </c>
      <c r="I217" s="1543">
        <v>-2.1115143516991202</v>
      </c>
      <c r="J217" s="1562">
        <v>14.285714285714285</v>
      </c>
      <c r="K217" s="1562">
        <v>4.6736771824403274</v>
      </c>
      <c r="L217" s="1563">
        <v>-0.8319407950877622</v>
      </c>
    </row>
    <row r="218" spans="1:12">
      <c r="A218" s="1531" t="s">
        <v>89</v>
      </c>
      <c r="B218" s="1561" t="s">
        <v>31</v>
      </c>
      <c r="C218" s="1540">
        <v>21493.417647058825</v>
      </c>
      <c r="D218" s="1540">
        <v>21226.352941176472</v>
      </c>
      <c r="E218" s="1541">
        <v>21923.286</v>
      </c>
      <c r="F218" s="1541">
        <v>21650.880000000001</v>
      </c>
      <c r="G218" s="1542">
        <v>1.2581751873364917</v>
      </c>
      <c r="H218" s="1543">
        <v>325.5</v>
      </c>
      <c r="I218" s="1543">
        <v>-0.91324200913242004</v>
      </c>
      <c r="J218" s="1562">
        <v>48.344370860927157</v>
      </c>
      <c r="K218" s="1562">
        <v>3.7389417459522614</v>
      </c>
      <c r="L218" s="1563">
        <v>0.34568331898596938</v>
      </c>
    </row>
    <row r="219" spans="1:12">
      <c r="A219" s="1553" t="s">
        <v>89</v>
      </c>
      <c r="B219" s="1564" t="s">
        <v>27</v>
      </c>
      <c r="C219" s="1565">
        <v>19458.632644150879</v>
      </c>
      <c r="D219" s="1565">
        <v>19649.025546849371</v>
      </c>
      <c r="E219" s="1566">
        <v>19847.805297033898</v>
      </c>
      <c r="F219" s="1566">
        <v>20042.006057786359</v>
      </c>
      <c r="G219" s="1567">
        <v>-0.96896867605233394</v>
      </c>
      <c r="H219" s="1568">
        <v>263.68519553072628</v>
      </c>
      <c r="I219" s="1568">
        <v>-1.0663363517979165</v>
      </c>
      <c r="J219" s="1569">
        <v>22.813036020583191</v>
      </c>
      <c r="K219" s="1569">
        <v>11.951260223668838</v>
      </c>
      <c r="L219" s="1570">
        <v>-1.1498633718367799</v>
      </c>
    </row>
    <row r="220" spans="1:12">
      <c r="A220" s="1531" t="s">
        <v>89</v>
      </c>
      <c r="B220" s="1561" t="s">
        <v>28</v>
      </c>
      <c r="C220" s="1540">
        <v>18601.535294117646</v>
      </c>
      <c r="D220" s="1540">
        <v>18807.891176470588</v>
      </c>
      <c r="E220" s="1541">
        <v>18973.565999999999</v>
      </c>
      <c r="F220" s="1541">
        <v>19184.048999999999</v>
      </c>
      <c r="G220" s="1542">
        <v>-1.097177139195173</v>
      </c>
      <c r="H220" s="1543">
        <v>233.8</v>
      </c>
      <c r="I220" s="1543">
        <v>-1.141649048625788</v>
      </c>
      <c r="J220" s="1562">
        <v>25.139664804469277</v>
      </c>
      <c r="K220" s="1562">
        <v>3.7389417459522614</v>
      </c>
      <c r="L220" s="1563">
        <v>-0.2835301641600978</v>
      </c>
    </row>
    <row r="221" spans="1:12">
      <c r="A221" s="1531" t="s">
        <v>89</v>
      </c>
      <c r="B221" s="1561" t="s">
        <v>29</v>
      </c>
      <c r="C221" s="1540">
        <v>19754.223529411764</v>
      </c>
      <c r="D221" s="1540">
        <v>19927.815686274509</v>
      </c>
      <c r="E221" s="1541">
        <v>20149.308000000001</v>
      </c>
      <c r="F221" s="1541">
        <v>20326.371999999999</v>
      </c>
      <c r="G221" s="1542">
        <v>-0.87110478938395164</v>
      </c>
      <c r="H221" s="1543">
        <v>264.39999999999998</v>
      </c>
      <c r="I221" s="1543">
        <v>-7.5585789871521328E-2</v>
      </c>
      <c r="J221" s="1543">
        <v>22.891566265060241</v>
      </c>
      <c r="K221" s="1543">
        <v>5.1076614922383579</v>
      </c>
      <c r="L221" s="1544">
        <v>-0.48784412573917013</v>
      </c>
    </row>
    <row r="222" spans="1:12" ht="15.75" thickBot="1">
      <c r="A222" s="1596" t="s">
        <v>89</v>
      </c>
      <c r="B222" s="1597" t="s">
        <v>32</v>
      </c>
      <c r="C222" s="1547">
        <v>19836.125490196078</v>
      </c>
      <c r="D222" s="1547">
        <v>20014.599999999999</v>
      </c>
      <c r="E222" s="1548">
        <v>20232.848000000002</v>
      </c>
      <c r="F222" s="1548">
        <v>20414.892</v>
      </c>
      <c r="G222" s="1549">
        <v>-0.89172159225725056</v>
      </c>
      <c r="H222" s="1550">
        <v>298.5</v>
      </c>
      <c r="I222" s="1550">
        <v>-1.9060138021689159</v>
      </c>
      <c r="J222" s="1550">
        <v>20</v>
      </c>
      <c r="K222" s="1550">
        <v>3.1046569854782171</v>
      </c>
      <c r="L222" s="1551">
        <v>-0.37848908193751285</v>
      </c>
    </row>
    <row r="223" spans="1:12">
      <c r="A223" s="3"/>
      <c r="B223" s="3"/>
      <c r="C223" s="3"/>
      <c r="D223" s="3"/>
      <c r="E223" s="3"/>
      <c r="F223" s="3"/>
      <c r="G223" s="1601"/>
      <c r="H223" s="1601"/>
      <c r="I223" s="1601"/>
      <c r="J223" s="1601"/>
      <c r="K223" s="1601"/>
      <c r="L223" s="1601"/>
    </row>
    <row r="224" spans="1:12">
      <c r="A224" s="3"/>
      <c r="B224" s="3"/>
      <c r="C224" s="3"/>
      <c r="D224" s="3"/>
      <c r="E224" s="3"/>
      <c r="F224" s="3"/>
      <c r="G224" s="1601"/>
      <c r="H224" s="1601"/>
      <c r="I224" s="1601"/>
      <c r="J224" s="1601"/>
      <c r="K224" s="1601"/>
      <c r="L224" s="1606"/>
    </row>
    <row r="225" spans="1:12" ht="15.75" thickBot="1">
      <c r="A225" s="3"/>
      <c r="B225" s="3"/>
      <c r="C225" s="3"/>
      <c r="D225" s="3"/>
      <c r="E225" s="3"/>
      <c r="F225" s="3"/>
      <c r="G225" s="1601"/>
      <c r="H225" s="1601"/>
      <c r="I225" s="1601"/>
      <c r="J225" s="1601"/>
      <c r="K225" s="1601"/>
      <c r="L225" s="1602"/>
    </row>
    <row r="226" spans="1:12" ht="21" thickBot="1">
      <c r="A226" s="1479" t="s">
        <v>260</v>
      </c>
      <c r="B226" s="1480"/>
      <c r="C226" s="1480"/>
      <c r="D226" s="1480"/>
      <c r="E226" s="1480"/>
      <c r="F226" s="1480"/>
      <c r="G226" s="1603"/>
      <c r="H226" s="1603"/>
      <c r="I226" s="1603"/>
      <c r="J226" s="1603"/>
      <c r="K226" s="1603"/>
      <c r="L226" s="1604"/>
    </row>
    <row r="227" spans="1:12">
      <c r="A227" s="1482"/>
      <c r="B227" s="1483"/>
      <c r="C227" s="1484" t="s">
        <v>5</v>
      </c>
      <c r="D227" s="1484" t="s">
        <v>5</v>
      </c>
      <c r="E227" s="1484"/>
      <c r="F227" s="1484"/>
      <c r="G227" s="1485"/>
      <c r="H227" s="1636" t="s">
        <v>6</v>
      </c>
      <c r="I227" s="1637"/>
      <c r="J227" s="1486" t="s">
        <v>7</v>
      </c>
      <c r="K227" s="1487" t="s">
        <v>8</v>
      </c>
      <c r="L227" s="1488"/>
    </row>
    <row r="228" spans="1:12" ht="15.75">
      <c r="A228" s="1489" t="s">
        <v>9</v>
      </c>
      <c r="B228" s="1490" t="s">
        <v>10</v>
      </c>
      <c r="C228" s="1491" t="s">
        <v>36</v>
      </c>
      <c r="D228" s="1491" t="s">
        <v>36</v>
      </c>
      <c r="E228" s="1492" t="s">
        <v>37</v>
      </c>
      <c r="F228" s="1493"/>
      <c r="G228" s="1494"/>
      <c r="H228" s="1638" t="s">
        <v>11</v>
      </c>
      <c r="I228" s="1639"/>
      <c r="J228" s="1495" t="s">
        <v>12</v>
      </c>
      <c r="K228" s="1496" t="s">
        <v>13</v>
      </c>
      <c r="L228" s="1497"/>
    </row>
    <row r="229" spans="1:12" ht="26.25" thickBot="1">
      <c r="A229" s="1498" t="s">
        <v>14</v>
      </c>
      <c r="B229" s="1499" t="s">
        <v>15</v>
      </c>
      <c r="C229" s="1500" t="s">
        <v>534</v>
      </c>
      <c r="D229" s="1501" t="s">
        <v>522</v>
      </c>
      <c r="E229" s="1502" t="s">
        <v>534</v>
      </c>
      <c r="F229" s="1503" t="s">
        <v>522</v>
      </c>
      <c r="G229" s="1504" t="s">
        <v>16</v>
      </c>
      <c r="H229" s="1505" t="s">
        <v>534</v>
      </c>
      <c r="I229" s="1506" t="s">
        <v>16</v>
      </c>
      <c r="J229" s="1507" t="s">
        <v>16</v>
      </c>
      <c r="K229" s="1508" t="s">
        <v>534</v>
      </c>
      <c r="L229" s="1509" t="s">
        <v>17</v>
      </c>
    </row>
    <row r="230" spans="1:12" ht="15.75" thickBot="1">
      <c r="A230" s="1510" t="s">
        <v>18</v>
      </c>
      <c r="B230" s="1511" t="s">
        <v>19</v>
      </c>
      <c r="C230" s="1512">
        <v>18536.100503787893</v>
      </c>
      <c r="D230" s="1512">
        <v>18530.052296361482</v>
      </c>
      <c r="E230" s="1513">
        <v>18906.822513863652</v>
      </c>
      <c r="F230" s="1514">
        <v>18930.531607194825</v>
      </c>
      <c r="G230" s="1515">
        <v>-0.12524261770949319</v>
      </c>
      <c r="H230" s="1516">
        <v>312.06664795058953</v>
      </c>
      <c r="I230" s="1516">
        <v>-1.4553833145202435</v>
      </c>
      <c r="J230" s="1517">
        <v>74.607843137254903</v>
      </c>
      <c r="K230" s="1516">
        <v>100</v>
      </c>
      <c r="L230" s="1518" t="s">
        <v>19</v>
      </c>
    </row>
    <row r="231" spans="1:12" ht="15.75" thickBot="1">
      <c r="A231" s="1519"/>
      <c r="B231" s="1520"/>
      <c r="C231" s="1521"/>
      <c r="D231" s="1521"/>
      <c r="E231" s="1521"/>
      <c r="F231" s="1521"/>
      <c r="G231" s="1522"/>
      <c r="H231" s="1517"/>
      <c r="I231" s="1517"/>
      <c r="J231" s="1517"/>
      <c r="K231" s="1517"/>
      <c r="L231" s="1523"/>
    </row>
    <row r="232" spans="1:12">
      <c r="A232" s="1524" t="s">
        <v>80</v>
      </c>
      <c r="B232" s="1525" t="s">
        <v>19</v>
      </c>
      <c r="C232" s="1526" t="s">
        <v>73</v>
      </c>
      <c r="D232" s="1526" t="s">
        <v>73</v>
      </c>
      <c r="E232" s="1527" t="s">
        <v>73</v>
      </c>
      <c r="F232" s="1527" t="s">
        <v>73</v>
      </c>
      <c r="G232" s="1528" t="s">
        <v>73</v>
      </c>
      <c r="H232" s="1529" t="s">
        <v>73</v>
      </c>
      <c r="I232" s="1529" t="s">
        <v>73</v>
      </c>
      <c r="J232" s="1529" t="s">
        <v>73</v>
      </c>
      <c r="K232" s="1529" t="s">
        <v>73</v>
      </c>
      <c r="L232" s="1530" t="s">
        <v>73</v>
      </c>
    </row>
    <row r="233" spans="1:12">
      <c r="A233" s="1531" t="s">
        <v>81</v>
      </c>
      <c r="B233" s="1532" t="s">
        <v>19</v>
      </c>
      <c r="C233" s="1533">
        <v>20806.593681406601</v>
      </c>
      <c r="D233" s="1533">
        <v>21225.976307897425</v>
      </c>
      <c r="E233" s="1534">
        <v>21222.725555034733</v>
      </c>
      <c r="F233" s="1534">
        <v>21650.495834055375</v>
      </c>
      <c r="G233" s="1535">
        <v>-1.9757989946252243</v>
      </c>
      <c r="H233" s="1536">
        <v>357.73555555555555</v>
      </c>
      <c r="I233" s="1536">
        <v>-3.6384392925967957</v>
      </c>
      <c r="J233" s="1536">
        <v>73.076923076923066</v>
      </c>
      <c r="K233" s="1536">
        <v>27.793374508702978</v>
      </c>
      <c r="L233" s="1537">
        <v>-0.24584117757153123</v>
      </c>
    </row>
    <row r="234" spans="1:12">
      <c r="A234" s="1538" t="s">
        <v>82</v>
      </c>
      <c r="B234" s="1539" t="s">
        <v>19</v>
      </c>
      <c r="C234" s="1540">
        <v>19955.630318917993</v>
      </c>
      <c r="D234" s="1540">
        <v>19737.954474373619</v>
      </c>
      <c r="E234" s="1541">
        <v>20354.742925296352</v>
      </c>
      <c r="F234" s="1541">
        <v>20132.713563861093</v>
      </c>
      <c r="G234" s="1542">
        <v>1.1028287902223461</v>
      </c>
      <c r="H234" s="1543">
        <v>402.7882882882883</v>
      </c>
      <c r="I234" s="1543">
        <v>-2.8020539844863954</v>
      </c>
      <c r="J234" s="1543">
        <v>170.73170731707316</v>
      </c>
      <c r="K234" s="1543">
        <v>6.2324536777091524</v>
      </c>
      <c r="L234" s="1544">
        <v>2.2128458345718975</v>
      </c>
    </row>
    <row r="235" spans="1:12">
      <c r="A235" s="1538" t="s">
        <v>83</v>
      </c>
      <c r="B235" s="1539" t="s">
        <v>19</v>
      </c>
      <c r="C235" s="1540" t="s">
        <v>73</v>
      </c>
      <c r="D235" s="1540" t="s">
        <v>73</v>
      </c>
      <c r="E235" s="1541" t="s">
        <v>73</v>
      </c>
      <c r="F235" s="1541" t="s">
        <v>73</v>
      </c>
      <c r="G235" s="1542" t="s">
        <v>73</v>
      </c>
      <c r="H235" s="1543" t="s">
        <v>73</v>
      </c>
      <c r="I235" s="1543" t="s">
        <v>73</v>
      </c>
      <c r="J235" s="1543" t="s">
        <v>73</v>
      </c>
      <c r="K235" s="1543" t="s">
        <v>73</v>
      </c>
      <c r="L235" s="1544" t="s">
        <v>73</v>
      </c>
    </row>
    <row r="236" spans="1:12">
      <c r="A236" s="1538" t="s">
        <v>71</v>
      </c>
      <c r="B236" s="1539" t="s">
        <v>19</v>
      </c>
      <c r="C236" s="1540">
        <v>16192.42685908698</v>
      </c>
      <c r="D236" s="1540">
        <v>16482.668803365319</v>
      </c>
      <c r="E236" s="1541">
        <v>16516.27539626872</v>
      </c>
      <c r="F236" s="1541">
        <v>16812.322179432627</v>
      </c>
      <c r="G236" s="1542">
        <v>-1.7608916841129554</v>
      </c>
      <c r="H236" s="1543">
        <v>279.74508875739645</v>
      </c>
      <c r="I236" s="1543">
        <v>-1.5216427103011858</v>
      </c>
      <c r="J236" s="1543">
        <v>54.761904761904766</v>
      </c>
      <c r="K236" s="1543">
        <v>47.445255474452551</v>
      </c>
      <c r="L236" s="1544">
        <v>-6.0841562902533326</v>
      </c>
    </row>
    <row r="237" spans="1:12" ht="15.75" thickBot="1">
      <c r="A237" s="1545" t="s">
        <v>84</v>
      </c>
      <c r="B237" s="1546" t="s">
        <v>19</v>
      </c>
      <c r="C237" s="1547">
        <v>19442.710186596923</v>
      </c>
      <c r="D237" s="1547">
        <v>18764.620339348461</v>
      </c>
      <c r="E237" s="1548">
        <v>19831.564390328862</v>
      </c>
      <c r="F237" s="1548">
        <v>19361.989121591418</v>
      </c>
      <c r="G237" s="1549">
        <v>2.4252429117099337</v>
      </c>
      <c r="H237" s="1550">
        <v>295.81060606060606</v>
      </c>
      <c r="I237" s="1550">
        <v>-2.8117546948762095</v>
      </c>
      <c r="J237" s="1550">
        <v>124.48979591836735</v>
      </c>
      <c r="K237" s="1550">
        <v>18.528916339135318</v>
      </c>
      <c r="L237" s="1551">
        <v>4.1171516332529663</v>
      </c>
    </row>
    <row r="238" spans="1:12" ht="15.75" thickBot="1">
      <c r="A238" s="1519"/>
      <c r="B238" s="1552"/>
      <c r="C238" s="1521"/>
      <c r="D238" s="1521"/>
      <c r="E238" s="1521"/>
      <c r="F238" s="1521"/>
      <c r="G238" s="1522"/>
      <c r="H238" s="1517"/>
      <c r="I238" s="1517"/>
      <c r="J238" s="1517"/>
      <c r="K238" s="1517"/>
      <c r="L238" s="1523"/>
    </row>
    <row r="239" spans="1:12">
      <c r="A239" s="1553" t="s">
        <v>85</v>
      </c>
      <c r="B239" s="1554" t="s">
        <v>21</v>
      </c>
      <c r="C239" s="1555" t="s">
        <v>73</v>
      </c>
      <c r="D239" s="1555" t="s">
        <v>73</v>
      </c>
      <c r="E239" s="1556" t="s">
        <v>73</v>
      </c>
      <c r="F239" s="1556" t="s">
        <v>73</v>
      </c>
      <c r="G239" s="1557" t="s">
        <v>73</v>
      </c>
      <c r="H239" s="1558" t="s">
        <v>73</v>
      </c>
      <c r="I239" s="1558" t="s">
        <v>73</v>
      </c>
      <c r="J239" s="1559" t="s">
        <v>73</v>
      </c>
      <c r="K239" s="1559" t="s">
        <v>73</v>
      </c>
      <c r="L239" s="1560" t="s">
        <v>73</v>
      </c>
    </row>
    <row r="240" spans="1:12">
      <c r="A240" s="1531" t="s">
        <v>85</v>
      </c>
      <c r="B240" s="1561" t="s">
        <v>22</v>
      </c>
      <c r="C240" s="1540" t="s">
        <v>73</v>
      </c>
      <c r="D240" s="1540" t="s">
        <v>73</v>
      </c>
      <c r="E240" s="1541" t="s">
        <v>73</v>
      </c>
      <c r="F240" s="1541" t="s">
        <v>73</v>
      </c>
      <c r="G240" s="1542" t="s">
        <v>73</v>
      </c>
      <c r="H240" s="1543" t="s">
        <v>73</v>
      </c>
      <c r="I240" s="1543" t="s">
        <v>73</v>
      </c>
      <c r="J240" s="1562" t="s">
        <v>73</v>
      </c>
      <c r="K240" s="1562" t="s">
        <v>73</v>
      </c>
      <c r="L240" s="1563" t="s">
        <v>73</v>
      </c>
    </row>
    <row r="241" spans="1:12">
      <c r="A241" s="1531" t="s">
        <v>85</v>
      </c>
      <c r="B241" s="1561" t="s">
        <v>23</v>
      </c>
      <c r="C241" s="1540" t="s">
        <v>73</v>
      </c>
      <c r="D241" s="1540" t="s">
        <v>73</v>
      </c>
      <c r="E241" s="1541" t="s">
        <v>73</v>
      </c>
      <c r="F241" s="1541" t="s">
        <v>73</v>
      </c>
      <c r="G241" s="1542" t="s">
        <v>73</v>
      </c>
      <c r="H241" s="1543" t="s">
        <v>73</v>
      </c>
      <c r="I241" s="1543" t="s">
        <v>73</v>
      </c>
      <c r="J241" s="1562" t="s">
        <v>73</v>
      </c>
      <c r="K241" s="1562" t="s">
        <v>73</v>
      </c>
      <c r="L241" s="1563" t="s">
        <v>73</v>
      </c>
    </row>
    <row r="242" spans="1:12">
      <c r="A242" s="1553" t="s">
        <v>85</v>
      </c>
      <c r="B242" s="1564" t="s">
        <v>24</v>
      </c>
      <c r="C242" s="1565" t="s">
        <v>73</v>
      </c>
      <c r="D242" s="1565" t="s">
        <v>73</v>
      </c>
      <c r="E242" s="1566" t="s">
        <v>73</v>
      </c>
      <c r="F242" s="1566" t="s">
        <v>73</v>
      </c>
      <c r="G242" s="1567" t="s">
        <v>73</v>
      </c>
      <c r="H242" s="1568" t="s">
        <v>73</v>
      </c>
      <c r="I242" s="1568" t="s">
        <v>73</v>
      </c>
      <c r="J242" s="1569" t="s">
        <v>73</v>
      </c>
      <c r="K242" s="1569" t="s">
        <v>73</v>
      </c>
      <c r="L242" s="1570" t="s">
        <v>73</v>
      </c>
    </row>
    <row r="243" spans="1:12">
      <c r="A243" s="1531" t="s">
        <v>85</v>
      </c>
      <c r="B243" s="1561" t="s">
        <v>25</v>
      </c>
      <c r="C243" s="1540" t="s">
        <v>73</v>
      </c>
      <c r="D243" s="1540" t="s">
        <v>73</v>
      </c>
      <c r="E243" s="1541" t="s">
        <v>73</v>
      </c>
      <c r="F243" s="1541" t="s">
        <v>73</v>
      </c>
      <c r="G243" s="1542" t="s">
        <v>73</v>
      </c>
      <c r="H243" s="1543" t="s">
        <v>73</v>
      </c>
      <c r="I243" s="1543" t="s">
        <v>73</v>
      </c>
      <c r="J243" s="1562" t="s">
        <v>73</v>
      </c>
      <c r="K243" s="1562" t="s">
        <v>73</v>
      </c>
      <c r="L243" s="1563" t="s">
        <v>73</v>
      </c>
    </row>
    <row r="244" spans="1:12">
      <c r="A244" s="1531" t="s">
        <v>85</v>
      </c>
      <c r="B244" s="1561" t="s">
        <v>26</v>
      </c>
      <c r="C244" s="1540" t="s">
        <v>73</v>
      </c>
      <c r="D244" s="1540" t="s">
        <v>73</v>
      </c>
      <c r="E244" s="1541" t="s">
        <v>73</v>
      </c>
      <c r="F244" s="1541" t="s">
        <v>73</v>
      </c>
      <c r="G244" s="1542" t="s">
        <v>73</v>
      </c>
      <c r="H244" s="1543" t="s">
        <v>73</v>
      </c>
      <c r="I244" s="1543" t="s">
        <v>73</v>
      </c>
      <c r="J244" s="1562" t="s">
        <v>73</v>
      </c>
      <c r="K244" s="1562" t="s">
        <v>73</v>
      </c>
      <c r="L244" s="1563" t="s">
        <v>73</v>
      </c>
    </row>
    <row r="245" spans="1:12">
      <c r="A245" s="1553" t="s">
        <v>85</v>
      </c>
      <c r="B245" s="1564" t="s">
        <v>27</v>
      </c>
      <c r="C245" s="1565" t="s">
        <v>73</v>
      </c>
      <c r="D245" s="1565" t="s">
        <v>73</v>
      </c>
      <c r="E245" s="1566" t="s">
        <v>73</v>
      </c>
      <c r="F245" s="1566" t="s">
        <v>73</v>
      </c>
      <c r="G245" s="1567" t="s">
        <v>73</v>
      </c>
      <c r="H245" s="1568" t="s">
        <v>73</v>
      </c>
      <c r="I245" s="1568" t="s">
        <v>73</v>
      </c>
      <c r="J245" s="1569" t="s">
        <v>73</v>
      </c>
      <c r="K245" s="1569" t="s">
        <v>73</v>
      </c>
      <c r="L245" s="1570" t="s">
        <v>73</v>
      </c>
    </row>
    <row r="246" spans="1:12">
      <c r="A246" s="1531" t="s">
        <v>85</v>
      </c>
      <c r="B246" s="1561" t="s">
        <v>28</v>
      </c>
      <c r="C246" s="1540" t="s">
        <v>73</v>
      </c>
      <c r="D246" s="1540" t="s">
        <v>73</v>
      </c>
      <c r="E246" s="1541" t="s">
        <v>73</v>
      </c>
      <c r="F246" s="1541" t="s">
        <v>73</v>
      </c>
      <c r="G246" s="1542" t="s">
        <v>73</v>
      </c>
      <c r="H246" s="1543" t="s">
        <v>73</v>
      </c>
      <c r="I246" s="1543" t="s">
        <v>73</v>
      </c>
      <c r="J246" s="1562" t="s">
        <v>73</v>
      </c>
      <c r="K246" s="1562" t="s">
        <v>73</v>
      </c>
      <c r="L246" s="1563" t="s">
        <v>73</v>
      </c>
    </row>
    <row r="247" spans="1:12" ht="15.75" thickBot="1">
      <c r="A247" s="1571" t="s">
        <v>85</v>
      </c>
      <c r="B247" s="1572" t="s">
        <v>29</v>
      </c>
      <c r="C247" s="1573" t="s">
        <v>73</v>
      </c>
      <c r="D247" s="1573" t="s">
        <v>73</v>
      </c>
      <c r="E247" s="1574" t="s">
        <v>73</v>
      </c>
      <c r="F247" s="1574" t="s">
        <v>73</v>
      </c>
      <c r="G247" s="1575" t="s">
        <v>73</v>
      </c>
      <c r="H247" s="1562" t="s">
        <v>73</v>
      </c>
      <c r="I247" s="1562" t="s">
        <v>73</v>
      </c>
      <c r="J247" s="1562" t="s">
        <v>73</v>
      </c>
      <c r="K247" s="1562" t="s">
        <v>73</v>
      </c>
      <c r="L247" s="1563" t="s">
        <v>73</v>
      </c>
    </row>
    <row r="248" spans="1:12" ht="15.75" thickBot="1">
      <c r="A248" s="1519"/>
      <c r="B248" s="1552"/>
      <c r="C248" s="1521"/>
      <c r="D248" s="1521"/>
      <c r="E248" s="1521"/>
      <c r="F248" s="1521"/>
      <c r="G248" s="1522"/>
      <c r="H248" s="1517"/>
      <c r="I248" s="1517"/>
      <c r="J248" s="1517"/>
      <c r="K248" s="1517"/>
      <c r="L248" s="1523"/>
    </row>
    <row r="249" spans="1:12">
      <c r="A249" s="1553" t="s">
        <v>86</v>
      </c>
      <c r="B249" s="1554" t="s">
        <v>21</v>
      </c>
      <c r="C249" s="1555">
        <v>22252.986004036797</v>
      </c>
      <c r="D249" s="1555">
        <v>22025.754441140929</v>
      </c>
      <c r="E249" s="1556">
        <v>22698.045724117532</v>
      </c>
      <c r="F249" s="1556">
        <v>22466.269529963749</v>
      </c>
      <c r="G249" s="1557">
        <v>1.0316630175056787</v>
      </c>
      <c r="H249" s="1558">
        <v>396.19921875</v>
      </c>
      <c r="I249" s="1558">
        <v>-3.6796931312670234</v>
      </c>
      <c r="J249" s="1559">
        <v>12.280701754385964</v>
      </c>
      <c r="K249" s="1559">
        <v>7.1869736103312754</v>
      </c>
      <c r="L249" s="1560">
        <v>-3.9894969779040199</v>
      </c>
    </row>
    <row r="250" spans="1:12">
      <c r="A250" s="1531" t="s">
        <v>86</v>
      </c>
      <c r="B250" s="1561" t="s">
        <v>22</v>
      </c>
      <c r="C250" s="1540" t="s">
        <v>200</v>
      </c>
      <c r="D250" s="1540">
        <v>22154.568627450979</v>
      </c>
      <c r="E250" s="1541" t="s">
        <v>200</v>
      </c>
      <c r="F250" s="1541">
        <v>22597.66</v>
      </c>
      <c r="G250" s="1542" t="s">
        <v>73</v>
      </c>
      <c r="H250" s="1543" t="s">
        <v>200</v>
      </c>
      <c r="I250" s="1543" t="s">
        <v>73</v>
      </c>
      <c r="J250" s="1562" t="s">
        <v>73</v>
      </c>
      <c r="K250" s="1562">
        <v>5.2217855137563172</v>
      </c>
      <c r="L250" s="1563" t="s">
        <v>73</v>
      </c>
    </row>
    <row r="251" spans="1:12">
      <c r="A251" s="1531" t="s">
        <v>86</v>
      </c>
      <c r="B251" s="1561" t="s">
        <v>23</v>
      </c>
      <c r="C251" s="1540">
        <v>22373.963725490194</v>
      </c>
      <c r="D251" s="1540">
        <v>21659.072549019609</v>
      </c>
      <c r="E251" s="1541">
        <v>22821.442999999999</v>
      </c>
      <c r="F251" s="1541">
        <v>22092.254000000001</v>
      </c>
      <c r="G251" s="1542">
        <v>3.3006546095296496</v>
      </c>
      <c r="H251" s="1543">
        <v>414</v>
      </c>
      <c r="I251" s="1543">
        <v>-4.9150206706476753</v>
      </c>
      <c r="J251" s="1562">
        <v>25</v>
      </c>
      <c r="K251" s="1562">
        <v>1.9651880965749577</v>
      </c>
      <c r="L251" s="1563">
        <v>-0.77990994264072855</v>
      </c>
    </row>
    <row r="252" spans="1:12">
      <c r="A252" s="1553" t="s">
        <v>86</v>
      </c>
      <c r="B252" s="1564" t="s">
        <v>24</v>
      </c>
      <c r="C252" s="1565">
        <v>20912.003368171456</v>
      </c>
      <c r="D252" s="1565">
        <v>21224.282092583268</v>
      </c>
      <c r="E252" s="1566">
        <v>21330.243435534885</v>
      </c>
      <c r="F252" s="1566">
        <v>21648.767734434932</v>
      </c>
      <c r="G252" s="1567">
        <v>-1.4713276192316316</v>
      </c>
      <c r="H252" s="1568">
        <v>373.25416666666666</v>
      </c>
      <c r="I252" s="1568">
        <v>0.2355794721367151</v>
      </c>
      <c r="J252" s="1569">
        <v>58.241758241758248</v>
      </c>
      <c r="K252" s="1569">
        <v>8.0853453116226834</v>
      </c>
      <c r="L252" s="1570">
        <v>-0.83622331582829723</v>
      </c>
    </row>
    <row r="253" spans="1:12">
      <c r="A253" s="1531" t="s">
        <v>86</v>
      </c>
      <c r="B253" s="1561" t="s">
        <v>25</v>
      </c>
      <c r="C253" s="1540">
        <v>20973.49019607843</v>
      </c>
      <c r="D253" s="1540">
        <v>20964.654901960785</v>
      </c>
      <c r="E253" s="1541">
        <v>21392.959999999999</v>
      </c>
      <c r="F253" s="1541">
        <v>21383.948</v>
      </c>
      <c r="G253" s="1542">
        <v>4.2143761292343242E-2</v>
      </c>
      <c r="H253" s="1543">
        <v>367.6</v>
      </c>
      <c r="I253" s="1543">
        <v>0.24543223343333354</v>
      </c>
      <c r="J253" s="1562">
        <v>53.061224489795919</v>
      </c>
      <c r="K253" s="1562">
        <v>4.2111173498034811</v>
      </c>
      <c r="L253" s="1563">
        <v>-0.59280421882397061</v>
      </c>
    </row>
    <row r="254" spans="1:12">
      <c r="A254" s="1531" t="s">
        <v>86</v>
      </c>
      <c r="B254" s="1561" t="s">
        <v>26</v>
      </c>
      <c r="C254" s="1540">
        <v>20847.251960784313</v>
      </c>
      <c r="D254" s="1540">
        <v>21517.341176470585</v>
      </c>
      <c r="E254" s="1541">
        <v>21264.197</v>
      </c>
      <c r="F254" s="1541">
        <v>21947.687999999998</v>
      </c>
      <c r="G254" s="1542">
        <v>-3.1141822318596755</v>
      </c>
      <c r="H254" s="1543">
        <v>379.4</v>
      </c>
      <c r="I254" s="1543">
        <v>0.10554089709761934</v>
      </c>
      <c r="J254" s="1562">
        <v>64.285714285714292</v>
      </c>
      <c r="K254" s="1562">
        <v>3.8742279618192028</v>
      </c>
      <c r="L254" s="1563">
        <v>-0.24341909700432618</v>
      </c>
    </row>
    <row r="255" spans="1:12">
      <c r="A255" s="1553" t="s">
        <v>86</v>
      </c>
      <c r="B255" s="1564" t="s">
        <v>27</v>
      </c>
      <c r="C255" s="1565">
        <v>19718.419527100195</v>
      </c>
      <c r="D255" s="1565">
        <v>19751.796004322987</v>
      </c>
      <c r="E255" s="1566">
        <v>20112.787917642199</v>
      </c>
      <c r="F255" s="1566">
        <v>20146.831924409445</v>
      </c>
      <c r="G255" s="1567">
        <v>-0.16897945490873542</v>
      </c>
      <c r="H255" s="1568">
        <v>325.63677130044846</v>
      </c>
      <c r="I255" s="1568">
        <v>3.8570637293236487</v>
      </c>
      <c r="J255" s="1569">
        <v>175.30864197530863</v>
      </c>
      <c r="K255" s="1569">
        <v>12.521055586749016</v>
      </c>
      <c r="L255" s="1570">
        <v>4.5798791161607815</v>
      </c>
    </row>
    <row r="256" spans="1:12">
      <c r="A256" s="1531" t="s">
        <v>86</v>
      </c>
      <c r="B256" s="1561" t="s">
        <v>28</v>
      </c>
      <c r="C256" s="1540">
        <v>19428.703921568627</v>
      </c>
      <c r="D256" s="1540">
        <v>19586.599019607842</v>
      </c>
      <c r="E256" s="1541">
        <v>19817.277999999998</v>
      </c>
      <c r="F256" s="1541">
        <v>19978.330999999998</v>
      </c>
      <c r="G256" s="1542">
        <v>-0.8061384106610302</v>
      </c>
      <c r="H256" s="1543">
        <v>311</v>
      </c>
      <c r="I256" s="1543">
        <v>1.501305483028728</v>
      </c>
      <c r="J256" s="1562">
        <v>142.37288135593221</v>
      </c>
      <c r="K256" s="1562">
        <v>8.0291970802919703</v>
      </c>
      <c r="L256" s="1563">
        <v>2.2448833548017744</v>
      </c>
    </row>
    <row r="257" spans="1:12" ht="15.75" thickBot="1">
      <c r="A257" s="1571" t="s">
        <v>86</v>
      </c>
      <c r="B257" s="1572" t="s">
        <v>29</v>
      </c>
      <c r="C257" s="1573">
        <v>20176.260784313727</v>
      </c>
      <c r="D257" s="1573">
        <v>20159.823529411766</v>
      </c>
      <c r="E257" s="1574">
        <v>20579.786</v>
      </c>
      <c r="F257" s="1574">
        <v>20563.02</v>
      </c>
      <c r="G257" s="1575">
        <v>8.1534716204135479E-2</v>
      </c>
      <c r="H257" s="1562">
        <v>351.8</v>
      </c>
      <c r="I257" s="1562">
        <v>5.7409077246768936</v>
      </c>
      <c r="J257" s="1562">
        <v>263.63636363636363</v>
      </c>
      <c r="K257" s="1562">
        <v>4.4918585064570467</v>
      </c>
      <c r="L257" s="1563">
        <v>2.3349957613590075</v>
      </c>
    </row>
    <row r="258" spans="1:12" ht="15.75" thickBot="1">
      <c r="A258" s="1576"/>
      <c r="B258" s="1577"/>
      <c r="C258" s="1578"/>
      <c r="D258" s="1578"/>
      <c r="E258" s="1578"/>
      <c r="F258" s="1578"/>
      <c r="G258" s="1579"/>
      <c r="H258" s="1580"/>
      <c r="I258" s="1580"/>
      <c r="J258" s="1580"/>
      <c r="K258" s="1580"/>
      <c r="L258" s="1581"/>
    </row>
    <row r="259" spans="1:12">
      <c r="A259" s="1531" t="s">
        <v>87</v>
      </c>
      <c r="B259" s="1582" t="s">
        <v>26</v>
      </c>
      <c r="C259" s="1583">
        <v>20421.191176470591</v>
      </c>
      <c r="D259" s="1583">
        <v>19902.660784313724</v>
      </c>
      <c r="E259" s="1584">
        <v>20829.615000000002</v>
      </c>
      <c r="F259" s="1584">
        <v>20300.714</v>
      </c>
      <c r="G259" s="1585">
        <v>2.6053320095046986</v>
      </c>
      <c r="H259" s="1586">
        <v>428.7</v>
      </c>
      <c r="I259" s="1586">
        <v>-4.4998886166183985</v>
      </c>
      <c r="J259" s="1586">
        <v>111.11111111111111</v>
      </c>
      <c r="K259" s="1586">
        <v>2.1336327905670971</v>
      </c>
      <c r="L259" s="1587">
        <v>0.36892690821415597</v>
      </c>
    </row>
    <row r="260" spans="1:12" ht="15.75" thickBot="1">
      <c r="A260" s="1571" t="s">
        <v>87</v>
      </c>
      <c r="B260" s="1572" t="s">
        <v>29</v>
      </c>
      <c r="C260" s="1573">
        <v>19688.776470588236</v>
      </c>
      <c r="D260" s="1573">
        <v>19588.591176470589</v>
      </c>
      <c r="E260" s="1574">
        <v>20082.552</v>
      </c>
      <c r="F260" s="1574">
        <v>19980.363000000001</v>
      </c>
      <c r="G260" s="1575">
        <v>0.51144716439835691</v>
      </c>
      <c r="H260" s="1562">
        <v>389.3</v>
      </c>
      <c r="I260" s="1562">
        <v>0.49044914816727786</v>
      </c>
      <c r="J260" s="1562">
        <v>217.39130434782606</v>
      </c>
      <c r="K260" s="1562">
        <v>4.0988208871420548</v>
      </c>
      <c r="L260" s="1563">
        <v>1.8439189263577411</v>
      </c>
    </row>
    <row r="261" spans="1:12" ht="15.75" thickBot="1">
      <c r="A261" s="1576"/>
      <c r="B261" s="1577"/>
      <c r="C261" s="1578"/>
      <c r="D261" s="1578"/>
      <c r="E261" s="1578"/>
      <c r="F261" s="1578"/>
      <c r="G261" s="1579"/>
      <c r="H261" s="1580"/>
      <c r="I261" s="1580"/>
      <c r="J261" s="1580"/>
      <c r="K261" s="1580"/>
      <c r="L261" s="1581"/>
    </row>
    <row r="262" spans="1:12">
      <c r="A262" s="1553" t="s">
        <v>88</v>
      </c>
      <c r="B262" s="1554" t="s">
        <v>21</v>
      </c>
      <c r="C262" s="1555" t="s">
        <v>73</v>
      </c>
      <c r="D262" s="1555" t="s">
        <v>73</v>
      </c>
      <c r="E262" s="1556" t="s">
        <v>73</v>
      </c>
      <c r="F262" s="1556" t="s">
        <v>73</v>
      </c>
      <c r="G262" s="1557" t="s">
        <v>73</v>
      </c>
      <c r="H262" s="1558" t="s">
        <v>73</v>
      </c>
      <c r="I262" s="1558" t="s">
        <v>73</v>
      </c>
      <c r="J262" s="1559" t="s">
        <v>73</v>
      </c>
      <c r="K262" s="1559" t="s">
        <v>73</v>
      </c>
      <c r="L262" s="1560" t="s">
        <v>73</v>
      </c>
    </row>
    <row r="263" spans="1:12">
      <c r="A263" s="1538" t="s">
        <v>88</v>
      </c>
      <c r="B263" s="1561" t="s">
        <v>22</v>
      </c>
      <c r="C263" s="1540" t="s">
        <v>73</v>
      </c>
      <c r="D263" s="1540" t="s">
        <v>73</v>
      </c>
      <c r="E263" s="1541" t="s">
        <v>73</v>
      </c>
      <c r="F263" s="1541" t="s">
        <v>73</v>
      </c>
      <c r="G263" s="1542" t="s">
        <v>73</v>
      </c>
      <c r="H263" s="1543" t="s">
        <v>73</v>
      </c>
      <c r="I263" s="1543" t="s">
        <v>73</v>
      </c>
      <c r="J263" s="1562" t="s">
        <v>73</v>
      </c>
      <c r="K263" s="1562" t="s">
        <v>73</v>
      </c>
      <c r="L263" s="1563" t="s">
        <v>73</v>
      </c>
    </row>
    <row r="264" spans="1:12">
      <c r="A264" s="1538" t="s">
        <v>88</v>
      </c>
      <c r="B264" s="1561" t="s">
        <v>23</v>
      </c>
      <c r="C264" s="1540" t="s">
        <v>73</v>
      </c>
      <c r="D264" s="1540" t="s">
        <v>73</v>
      </c>
      <c r="E264" s="1541" t="s">
        <v>73</v>
      </c>
      <c r="F264" s="1541" t="s">
        <v>73</v>
      </c>
      <c r="G264" s="1542" t="s">
        <v>73</v>
      </c>
      <c r="H264" s="1543" t="s">
        <v>73</v>
      </c>
      <c r="I264" s="1543" t="s">
        <v>73</v>
      </c>
      <c r="J264" s="1562" t="s">
        <v>73</v>
      </c>
      <c r="K264" s="1562" t="s">
        <v>73</v>
      </c>
      <c r="L264" s="1563" t="s">
        <v>73</v>
      </c>
    </row>
    <row r="265" spans="1:12">
      <c r="A265" s="1538" t="s">
        <v>88</v>
      </c>
      <c r="B265" s="1561" t="s">
        <v>30</v>
      </c>
      <c r="C265" s="1540" t="s">
        <v>73</v>
      </c>
      <c r="D265" s="1540" t="s">
        <v>73</v>
      </c>
      <c r="E265" s="1541" t="s">
        <v>73</v>
      </c>
      <c r="F265" s="1541" t="s">
        <v>73</v>
      </c>
      <c r="G265" s="1542" t="s">
        <v>73</v>
      </c>
      <c r="H265" s="1543" t="s">
        <v>73</v>
      </c>
      <c r="I265" s="1543" t="s">
        <v>73</v>
      </c>
      <c r="J265" s="1562" t="s">
        <v>73</v>
      </c>
      <c r="K265" s="1562" t="s">
        <v>73</v>
      </c>
      <c r="L265" s="1563" t="s">
        <v>73</v>
      </c>
    </row>
    <row r="266" spans="1:12">
      <c r="A266" s="1588" t="s">
        <v>88</v>
      </c>
      <c r="B266" s="1564" t="s">
        <v>24</v>
      </c>
      <c r="C266" s="1565" t="s">
        <v>73</v>
      </c>
      <c r="D266" s="1565" t="s">
        <v>73</v>
      </c>
      <c r="E266" s="1566" t="s">
        <v>73</v>
      </c>
      <c r="F266" s="1566" t="s">
        <v>73</v>
      </c>
      <c r="G266" s="1567" t="s">
        <v>73</v>
      </c>
      <c r="H266" s="1568" t="s">
        <v>73</v>
      </c>
      <c r="I266" s="1568" t="s">
        <v>73</v>
      </c>
      <c r="J266" s="1569" t="s">
        <v>73</v>
      </c>
      <c r="K266" s="1569" t="s">
        <v>73</v>
      </c>
      <c r="L266" s="1570" t="s">
        <v>73</v>
      </c>
    </row>
    <row r="267" spans="1:12">
      <c r="A267" s="1538" t="s">
        <v>88</v>
      </c>
      <c r="B267" s="1561" t="s">
        <v>26</v>
      </c>
      <c r="C267" s="1540" t="s">
        <v>73</v>
      </c>
      <c r="D267" s="1540" t="s">
        <v>73</v>
      </c>
      <c r="E267" s="1541" t="s">
        <v>73</v>
      </c>
      <c r="F267" s="1541" t="s">
        <v>73</v>
      </c>
      <c r="G267" s="1542" t="s">
        <v>73</v>
      </c>
      <c r="H267" s="1543" t="s">
        <v>73</v>
      </c>
      <c r="I267" s="1543" t="s">
        <v>73</v>
      </c>
      <c r="J267" s="1562" t="s">
        <v>73</v>
      </c>
      <c r="K267" s="1562" t="s">
        <v>73</v>
      </c>
      <c r="L267" s="1563" t="s">
        <v>73</v>
      </c>
    </row>
    <row r="268" spans="1:12">
      <c r="A268" s="1538" t="s">
        <v>88</v>
      </c>
      <c r="B268" s="1561" t="s">
        <v>31</v>
      </c>
      <c r="C268" s="1540" t="s">
        <v>73</v>
      </c>
      <c r="D268" s="1540" t="s">
        <v>73</v>
      </c>
      <c r="E268" s="1541" t="s">
        <v>73</v>
      </c>
      <c r="F268" s="1541" t="s">
        <v>73</v>
      </c>
      <c r="G268" s="1542" t="s">
        <v>73</v>
      </c>
      <c r="H268" s="1543" t="s">
        <v>73</v>
      </c>
      <c r="I268" s="1543" t="s">
        <v>73</v>
      </c>
      <c r="J268" s="1562" t="s">
        <v>73</v>
      </c>
      <c r="K268" s="1562" t="s">
        <v>73</v>
      </c>
      <c r="L268" s="1563" t="s">
        <v>73</v>
      </c>
    </row>
    <row r="269" spans="1:12">
      <c r="A269" s="1588" t="s">
        <v>88</v>
      </c>
      <c r="B269" s="1564" t="s">
        <v>27</v>
      </c>
      <c r="C269" s="1565" t="s">
        <v>73</v>
      </c>
      <c r="D269" s="1565" t="s">
        <v>73</v>
      </c>
      <c r="E269" s="1566" t="s">
        <v>73</v>
      </c>
      <c r="F269" s="1566" t="s">
        <v>73</v>
      </c>
      <c r="G269" s="1567" t="s">
        <v>73</v>
      </c>
      <c r="H269" s="1568" t="s">
        <v>73</v>
      </c>
      <c r="I269" s="1568" t="s">
        <v>73</v>
      </c>
      <c r="J269" s="1569" t="s">
        <v>73</v>
      </c>
      <c r="K269" s="1569" t="s">
        <v>73</v>
      </c>
      <c r="L269" s="1570" t="s">
        <v>73</v>
      </c>
    </row>
    <row r="270" spans="1:12">
      <c r="A270" s="1538" t="s">
        <v>88</v>
      </c>
      <c r="B270" s="1561" t="s">
        <v>29</v>
      </c>
      <c r="C270" s="1540" t="s">
        <v>73</v>
      </c>
      <c r="D270" s="1540" t="s">
        <v>73</v>
      </c>
      <c r="E270" s="1541" t="s">
        <v>73</v>
      </c>
      <c r="F270" s="1541" t="s">
        <v>73</v>
      </c>
      <c r="G270" s="1542" t="s">
        <v>73</v>
      </c>
      <c r="H270" s="1543" t="s">
        <v>73</v>
      </c>
      <c r="I270" s="1543" t="s">
        <v>73</v>
      </c>
      <c r="J270" s="1562" t="s">
        <v>73</v>
      </c>
      <c r="K270" s="1562" t="s">
        <v>73</v>
      </c>
      <c r="L270" s="1563" t="s">
        <v>73</v>
      </c>
    </row>
    <row r="271" spans="1:12" ht="15.75" thickBot="1">
      <c r="A271" s="1589" t="s">
        <v>88</v>
      </c>
      <c r="B271" s="1561" t="s">
        <v>32</v>
      </c>
      <c r="C271" s="1573" t="s">
        <v>73</v>
      </c>
      <c r="D271" s="1573" t="s">
        <v>73</v>
      </c>
      <c r="E271" s="1574" t="s">
        <v>73</v>
      </c>
      <c r="F271" s="1574" t="s">
        <v>73</v>
      </c>
      <c r="G271" s="1575" t="s">
        <v>73</v>
      </c>
      <c r="H271" s="1562" t="s">
        <v>73</v>
      </c>
      <c r="I271" s="1562" t="s">
        <v>73</v>
      </c>
      <c r="J271" s="1562" t="s">
        <v>73</v>
      </c>
      <c r="K271" s="1562" t="s">
        <v>73</v>
      </c>
      <c r="L271" s="1563" t="s">
        <v>73</v>
      </c>
    </row>
    <row r="272" spans="1:12" ht="15.75" thickBot="1">
      <c r="A272" s="1576"/>
      <c r="B272" s="1577"/>
      <c r="C272" s="1578"/>
      <c r="D272" s="1578"/>
      <c r="E272" s="1578"/>
      <c r="F272" s="1578"/>
      <c r="G272" s="1579"/>
      <c r="H272" s="1580"/>
      <c r="I272" s="1580"/>
      <c r="J272" s="1580"/>
      <c r="K272" s="1580"/>
      <c r="L272" s="1581"/>
    </row>
    <row r="273" spans="1:12">
      <c r="A273" s="1553" t="s">
        <v>20</v>
      </c>
      <c r="B273" s="1554" t="s">
        <v>24</v>
      </c>
      <c r="C273" s="1555">
        <v>17683.612312257195</v>
      </c>
      <c r="D273" s="1555">
        <v>18303.045776028721</v>
      </c>
      <c r="E273" s="1556">
        <v>18037.284558502339</v>
      </c>
      <c r="F273" s="1556">
        <v>18669.106691549296</v>
      </c>
      <c r="G273" s="1557">
        <v>-3.3843190436795547</v>
      </c>
      <c r="H273" s="1558">
        <v>343.41071428571428</v>
      </c>
      <c r="I273" s="1558">
        <v>-3.2632250353626748</v>
      </c>
      <c r="J273" s="1559">
        <v>180</v>
      </c>
      <c r="K273" s="1559">
        <v>3.1443009545199323</v>
      </c>
      <c r="L273" s="1560">
        <v>1.1835166407944422</v>
      </c>
    </row>
    <row r="274" spans="1:12">
      <c r="A274" s="1531" t="s">
        <v>20</v>
      </c>
      <c r="B274" s="1561" t="s">
        <v>25</v>
      </c>
      <c r="C274" s="1540">
        <v>16364.066666666668</v>
      </c>
      <c r="D274" s="1540" t="s">
        <v>200</v>
      </c>
      <c r="E274" s="1541">
        <v>16691.348000000002</v>
      </c>
      <c r="F274" s="1541" t="s">
        <v>200</v>
      </c>
      <c r="G274" s="1542" t="s">
        <v>73</v>
      </c>
      <c r="H274" s="1543">
        <v>307</v>
      </c>
      <c r="I274" s="1543" t="s">
        <v>73</v>
      </c>
      <c r="J274" s="1562" t="s">
        <v>73</v>
      </c>
      <c r="K274" s="1562">
        <v>0.56148231330713083</v>
      </c>
      <c r="L274" s="1563" t="s">
        <v>73</v>
      </c>
    </row>
    <row r="275" spans="1:12">
      <c r="A275" s="1531" t="s">
        <v>20</v>
      </c>
      <c r="B275" s="1561" t="s">
        <v>26</v>
      </c>
      <c r="C275" s="1540">
        <v>17573.222549019611</v>
      </c>
      <c r="D275" s="1540">
        <v>19233.351960784312</v>
      </c>
      <c r="E275" s="1541">
        <v>17924.687000000002</v>
      </c>
      <c r="F275" s="1541">
        <v>19618.019</v>
      </c>
      <c r="G275" s="1542">
        <v>-8.6315137119604106</v>
      </c>
      <c r="H275" s="1543">
        <v>335.4</v>
      </c>
      <c r="I275" s="1543">
        <v>-8.9365504915106156E-2</v>
      </c>
      <c r="J275" s="1562">
        <v>300</v>
      </c>
      <c r="K275" s="1562">
        <v>1.5721504772599662</v>
      </c>
      <c r="L275" s="1563">
        <v>0.88587596745604458</v>
      </c>
    </row>
    <row r="276" spans="1:12">
      <c r="A276" s="1531" t="s">
        <v>20</v>
      </c>
      <c r="B276" s="1561" t="s">
        <v>31</v>
      </c>
      <c r="C276" s="1540">
        <v>18435.099019607842</v>
      </c>
      <c r="D276" s="1540">
        <v>17731.507843137253</v>
      </c>
      <c r="E276" s="1541">
        <v>18803.800999999999</v>
      </c>
      <c r="F276" s="1541">
        <v>18086.137999999999</v>
      </c>
      <c r="G276" s="1542">
        <v>3.9680278896467587</v>
      </c>
      <c r="H276" s="1543">
        <v>376.1</v>
      </c>
      <c r="I276" s="1543">
        <v>0.96644295302014038</v>
      </c>
      <c r="J276" s="1562">
        <v>50</v>
      </c>
      <c r="K276" s="1562">
        <v>1.0106681639528354</v>
      </c>
      <c r="L276" s="1563">
        <v>-0.16580242428245873</v>
      </c>
    </row>
    <row r="277" spans="1:12">
      <c r="A277" s="1553" t="s">
        <v>20</v>
      </c>
      <c r="B277" s="1564" t="s">
        <v>27</v>
      </c>
      <c r="C277" s="1565">
        <v>16989.264246925912</v>
      </c>
      <c r="D277" s="1565">
        <v>17273.413622582</v>
      </c>
      <c r="E277" s="1566">
        <v>17329.049531864432</v>
      </c>
      <c r="F277" s="1566">
        <v>17618.881895033639</v>
      </c>
      <c r="G277" s="1567">
        <v>-1.6450099665569842</v>
      </c>
      <c r="H277" s="1568">
        <v>308.28891509433964</v>
      </c>
      <c r="I277" s="1568">
        <v>4.3496648960367146E-2</v>
      </c>
      <c r="J277" s="1569">
        <v>29.268292682926827</v>
      </c>
      <c r="K277" s="1569">
        <v>23.806850084222347</v>
      </c>
      <c r="L277" s="1570">
        <v>-8.3500126608756915</v>
      </c>
    </row>
    <row r="278" spans="1:12">
      <c r="A278" s="1531" t="s">
        <v>20</v>
      </c>
      <c r="B278" s="1561" t="s">
        <v>28</v>
      </c>
      <c r="C278" s="1540">
        <v>16191.582352941177</v>
      </c>
      <c r="D278" s="1540">
        <v>17114.287254901959</v>
      </c>
      <c r="E278" s="1541">
        <v>16515.414000000001</v>
      </c>
      <c r="F278" s="1541">
        <v>17456.573</v>
      </c>
      <c r="G278" s="1542">
        <v>-5.3914304944045988</v>
      </c>
      <c r="H278" s="1543">
        <v>282</v>
      </c>
      <c r="I278" s="1543">
        <v>-0.87873462214411258</v>
      </c>
      <c r="J278" s="1562">
        <v>26.229508196721312</v>
      </c>
      <c r="K278" s="1562">
        <v>8.6468276249298146</v>
      </c>
      <c r="L278" s="1563">
        <v>-3.3139566887956757</v>
      </c>
    </row>
    <row r="279" spans="1:12">
      <c r="A279" s="1531" t="s">
        <v>20</v>
      </c>
      <c r="B279" s="1561" t="s">
        <v>29</v>
      </c>
      <c r="C279" s="1540">
        <v>17309.706862745101</v>
      </c>
      <c r="D279" s="1540">
        <v>17335.572549019606</v>
      </c>
      <c r="E279" s="1541">
        <v>17655.901000000002</v>
      </c>
      <c r="F279" s="1541">
        <v>17682.284</v>
      </c>
      <c r="G279" s="1542">
        <v>-0.14920583788835193</v>
      </c>
      <c r="H279" s="1543">
        <v>317.39999999999998</v>
      </c>
      <c r="I279" s="1543">
        <v>3.1515915537335605E-2</v>
      </c>
      <c r="J279" s="1562">
        <v>27.84090909090909</v>
      </c>
      <c r="K279" s="1562">
        <v>12.633352049410442</v>
      </c>
      <c r="L279" s="1563">
        <v>-4.6215499113738705</v>
      </c>
    </row>
    <row r="280" spans="1:12">
      <c r="A280" s="1531" t="s">
        <v>20</v>
      </c>
      <c r="B280" s="1561" t="s">
        <v>32</v>
      </c>
      <c r="C280" s="1540">
        <v>17730.317647058822</v>
      </c>
      <c r="D280" s="1540">
        <v>17468.442156862748</v>
      </c>
      <c r="E280" s="1541">
        <v>18084.923999999999</v>
      </c>
      <c r="F280" s="1541">
        <v>17817.811000000002</v>
      </c>
      <c r="G280" s="1542">
        <v>1.499134770258802</v>
      </c>
      <c r="H280" s="1543">
        <v>352.7</v>
      </c>
      <c r="I280" s="1543">
        <v>0.57028799543769604</v>
      </c>
      <c r="J280" s="1562">
        <v>50</v>
      </c>
      <c r="K280" s="1562">
        <v>2.5266704098820885</v>
      </c>
      <c r="L280" s="1563">
        <v>-0.4145060607061466</v>
      </c>
    </row>
    <row r="281" spans="1:12">
      <c r="A281" s="1553" t="s">
        <v>20</v>
      </c>
      <c r="B281" s="1564" t="s">
        <v>33</v>
      </c>
      <c r="C281" s="1565">
        <v>14655.752735661596</v>
      </c>
      <c r="D281" s="1565">
        <v>14503.701138567105</v>
      </c>
      <c r="E281" s="1566">
        <v>14948.867790374828</v>
      </c>
      <c r="F281" s="1566">
        <v>14793.775161338448</v>
      </c>
      <c r="G281" s="1567">
        <v>1.0483641081804074</v>
      </c>
      <c r="H281" s="1568">
        <v>236.81945205479454</v>
      </c>
      <c r="I281" s="1568">
        <v>-7.6606444056150705E-2</v>
      </c>
      <c r="J281" s="1569">
        <v>84.343434343434339</v>
      </c>
      <c r="K281" s="1569">
        <v>20.494104435710277</v>
      </c>
      <c r="L281" s="1570">
        <v>1.0823397298279218</v>
      </c>
    </row>
    <row r="282" spans="1:12">
      <c r="A282" s="1531" t="s">
        <v>20</v>
      </c>
      <c r="B282" s="1561" t="s">
        <v>74</v>
      </c>
      <c r="C282" s="1590">
        <v>14881.083333333332</v>
      </c>
      <c r="D282" s="1590">
        <v>15061.568627450979</v>
      </c>
      <c r="E282" s="1591">
        <v>15178.705</v>
      </c>
      <c r="F282" s="1591">
        <v>15362.8</v>
      </c>
      <c r="G282" s="1592">
        <v>-1.1983167130991705</v>
      </c>
      <c r="H282" s="1593">
        <v>218.6</v>
      </c>
      <c r="I282" s="1593">
        <v>-0.3191974464204364</v>
      </c>
      <c r="J282" s="1594">
        <v>68.085106382978722</v>
      </c>
      <c r="K282" s="1594">
        <v>8.8714205502526671</v>
      </c>
      <c r="L282" s="1595">
        <v>-0.34426572425713786</v>
      </c>
    </row>
    <row r="283" spans="1:12">
      <c r="A283" s="1531" t="s">
        <v>20</v>
      </c>
      <c r="B283" s="1561" t="s">
        <v>34</v>
      </c>
      <c r="C283" s="1540">
        <v>14458.436274509802</v>
      </c>
      <c r="D283" s="1540">
        <v>14108.387254901962</v>
      </c>
      <c r="E283" s="1541">
        <v>14747.605</v>
      </c>
      <c r="F283" s="1541">
        <v>14390.555</v>
      </c>
      <c r="G283" s="1542">
        <v>2.481141276344097</v>
      </c>
      <c r="H283" s="1543">
        <v>247.4</v>
      </c>
      <c r="I283" s="1543">
        <v>0.36511156186612803</v>
      </c>
      <c r="J283" s="1562">
        <v>110.98901098901099</v>
      </c>
      <c r="K283" s="1562">
        <v>10.780460415496911</v>
      </c>
      <c r="L283" s="1563">
        <v>1.8588917880459306</v>
      </c>
    </row>
    <row r="284" spans="1:12" ht="15.75" thickBot="1">
      <c r="A284" s="1531" t="s">
        <v>20</v>
      </c>
      <c r="B284" s="1561" t="s">
        <v>35</v>
      </c>
      <c r="C284" s="1540" t="s">
        <v>200</v>
      </c>
      <c r="D284" s="1540">
        <v>13825.670588235293</v>
      </c>
      <c r="E284" s="1541" t="s">
        <v>200</v>
      </c>
      <c r="F284" s="1541">
        <v>14102.183999999999</v>
      </c>
      <c r="G284" s="1542" t="s">
        <v>73</v>
      </c>
      <c r="H284" s="1543" t="s">
        <v>200</v>
      </c>
      <c r="I284" s="1543" t="s">
        <v>73</v>
      </c>
      <c r="J284" s="1562" t="s">
        <v>73</v>
      </c>
      <c r="K284" s="1562">
        <v>0.84222346996069619</v>
      </c>
      <c r="L284" s="1563" t="s">
        <v>73</v>
      </c>
    </row>
    <row r="285" spans="1:12" ht="15.75" thickBot="1">
      <c r="A285" s="1576"/>
      <c r="B285" s="1577"/>
      <c r="C285" s="1578"/>
      <c r="D285" s="1578"/>
      <c r="E285" s="1578"/>
      <c r="F285" s="1578"/>
      <c r="G285" s="1579"/>
      <c r="H285" s="1580"/>
      <c r="I285" s="1580"/>
      <c r="J285" s="1580"/>
      <c r="K285" s="1580"/>
      <c r="L285" s="1581"/>
    </row>
    <row r="286" spans="1:12">
      <c r="A286" s="1553" t="s">
        <v>89</v>
      </c>
      <c r="B286" s="1564" t="s">
        <v>21</v>
      </c>
      <c r="C286" s="1565">
        <v>21091.018244530394</v>
      </c>
      <c r="D286" s="1565">
        <v>21526.389923079561</v>
      </c>
      <c r="E286" s="1566">
        <v>21512.838609421004</v>
      </c>
      <c r="F286" s="1566">
        <v>21956.917721541155</v>
      </c>
      <c r="G286" s="1567">
        <v>-2.0225020549422594</v>
      </c>
      <c r="H286" s="1568">
        <v>339.64333333333337</v>
      </c>
      <c r="I286" s="1568">
        <v>-4.8384874910984044</v>
      </c>
      <c r="J286" s="1569">
        <v>87.5</v>
      </c>
      <c r="K286" s="1569">
        <v>1.6844469399213924</v>
      </c>
      <c r="L286" s="1570">
        <v>0.11581948894100025</v>
      </c>
    </row>
    <row r="287" spans="1:12">
      <c r="A287" s="1531" t="s">
        <v>89</v>
      </c>
      <c r="B287" s="1561" t="s">
        <v>22</v>
      </c>
      <c r="C287" s="1540" t="s">
        <v>200</v>
      </c>
      <c r="D287" s="1540" t="s">
        <v>73</v>
      </c>
      <c r="E287" s="1541" t="s">
        <v>200</v>
      </c>
      <c r="F287" s="1541" t="s">
        <v>73</v>
      </c>
      <c r="G287" s="1542" t="s">
        <v>73</v>
      </c>
      <c r="H287" s="1543" t="s">
        <v>200</v>
      </c>
      <c r="I287" s="1543"/>
      <c r="J287" s="1562"/>
      <c r="K287" s="1562">
        <v>0.22459292532285235</v>
      </c>
      <c r="L287" s="1563" t="s">
        <v>73</v>
      </c>
    </row>
    <row r="288" spans="1:12">
      <c r="A288" s="1531" t="s">
        <v>89</v>
      </c>
      <c r="B288" s="1561" t="s">
        <v>23</v>
      </c>
      <c r="C288" s="1540">
        <v>20824.955882352944</v>
      </c>
      <c r="D288" s="1540" t="s">
        <v>200</v>
      </c>
      <c r="E288" s="1541">
        <v>21241.455000000002</v>
      </c>
      <c r="F288" s="1541" t="s">
        <v>200</v>
      </c>
      <c r="G288" s="1542" t="s">
        <v>73</v>
      </c>
      <c r="H288" s="1543">
        <v>337.6</v>
      </c>
      <c r="I288" s="1543" t="s">
        <v>73</v>
      </c>
      <c r="J288" s="1562" t="s">
        <v>73</v>
      </c>
      <c r="K288" s="1562">
        <v>0.95451993262212242</v>
      </c>
      <c r="L288" s="1563" t="s">
        <v>73</v>
      </c>
    </row>
    <row r="289" spans="1:12">
      <c r="A289" s="1531" t="s">
        <v>89</v>
      </c>
      <c r="B289" s="1561" t="s">
        <v>30</v>
      </c>
      <c r="C289" s="1540" t="s">
        <v>200</v>
      </c>
      <c r="D289" s="1540" t="s">
        <v>200</v>
      </c>
      <c r="E289" s="1541" t="s">
        <v>200</v>
      </c>
      <c r="F289" s="1541" t="s">
        <v>200</v>
      </c>
      <c r="G289" s="1542" t="s">
        <v>73</v>
      </c>
      <c r="H289" s="1543" t="s">
        <v>200</v>
      </c>
      <c r="I289" s="1543" t="s">
        <v>73</v>
      </c>
      <c r="J289" s="1562" t="s">
        <v>73</v>
      </c>
      <c r="K289" s="1562">
        <v>0.50533408197641771</v>
      </c>
      <c r="L289" s="1563" t="s">
        <v>73</v>
      </c>
    </row>
    <row r="290" spans="1:12">
      <c r="A290" s="1553" t="s">
        <v>89</v>
      </c>
      <c r="B290" s="1564" t="s">
        <v>24</v>
      </c>
      <c r="C290" s="1565">
        <v>20715.24534495495</v>
      </c>
      <c r="D290" s="1565">
        <v>21199.461162185922</v>
      </c>
      <c r="E290" s="1566">
        <v>21129.550251854049</v>
      </c>
      <c r="F290" s="1566">
        <v>21623.450385429642</v>
      </c>
      <c r="G290" s="1567">
        <v>-2.2840949282931908</v>
      </c>
      <c r="H290" s="1568">
        <v>309.26330275229355</v>
      </c>
      <c r="I290" s="1568">
        <v>-5.6396059997609926</v>
      </c>
      <c r="J290" s="1569">
        <v>122.44897959183673</v>
      </c>
      <c r="K290" s="1569">
        <v>6.1201572150477261</v>
      </c>
      <c r="L290" s="1570">
        <v>1.3162356464202745</v>
      </c>
    </row>
    <row r="291" spans="1:12">
      <c r="A291" s="1531" t="s">
        <v>89</v>
      </c>
      <c r="B291" s="1561" t="s">
        <v>25</v>
      </c>
      <c r="C291" s="1540" t="s">
        <v>200</v>
      </c>
      <c r="D291" s="1540" t="s">
        <v>200</v>
      </c>
      <c r="E291" s="1541" t="s">
        <v>200</v>
      </c>
      <c r="F291" s="1541" t="s">
        <v>200</v>
      </c>
      <c r="G291" s="1542" t="s">
        <v>73</v>
      </c>
      <c r="H291" s="1543" t="s">
        <v>200</v>
      </c>
      <c r="I291" s="1543" t="s">
        <v>73</v>
      </c>
      <c r="J291" s="1562" t="s">
        <v>73</v>
      </c>
      <c r="K291" s="1562">
        <v>0.72992700729927007</v>
      </c>
      <c r="L291" s="1563" t="s">
        <v>73</v>
      </c>
    </row>
    <row r="292" spans="1:12">
      <c r="A292" s="1531" t="s">
        <v>89</v>
      </c>
      <c r="B292" s="1561" t="s">
        <v>26</v>
      </c>
      <c r="C292" s="1540">
        <v>20625.451960784314</v>
      </c>
      <c r="D292" s="1540">
        <v>21156.139215686271</v>
      </c>
      <c r="E292" s="1541">
        <v>21037.960999999999</v>
      </c>
      <c r="F292" s="1541">
        <v>21579.261999999999</v>
      </c>
      <c r="G292" s="1542">
        <v>-2.5084314746259602</v>
      </c>
      <c r="H292" s="1543">
        <v>312.60000000000002</v>
      </c>
      <c r="I292" s="1543">
        <v>-2.3124999999999929</v>
      </c>
      <c r="J292" s="1562">
        <v>96.774193548387103</v>
      </c>
      <c r="K292" s="1562">
        <v>3.4250421111734979</v>
      </c>
      <c r="L292" s="1563">
        <v>0.38582642489898822</v>
      </c>
    </row>
    <row r="293" spans="1:12">
      <c r="A293" s="1531" t="s">
        <v>89</v>
      </c>
      <c r="B293" s="1561" t="s">
        <v>31</v>
      </c>
      <c r="C293" s="1540">
        <v>20989.973529411764</v>
      </c>
      <c r="D293" s="1540">
        <v>21311.056862745096</v>
      </c>
      <c r="E293" s="1541">
        <v>21409.773000000001</v>
      </c>
      <c r="F293" s="1541">
        <v>21737.277999999998</v>
      </c>
      <c r="G293" s="1542">
        <v>-1.5066513847777878</v>
      </c>
      <c r="H293" s="1543">
        <v>322.60000000000002</v>
      </c>
      <c r="I293" s="1543">
        <v>-7.9863091842555622</v>
      </c>
      <c r="J293" s="1562">
        <v>118.75</v>
      </c>
      <c r="K293" s="1562">
        <v>1.9651880965749577</v>
      </c>
      <c r="L293" s="1563">
        <v>0.39656064559456561</v>
      </c>
    </row>
    <row r="294" spans="1:12">
      <c r="A294" s="1553" t="s">
        <v>89</v>
      </c>
      <c r="B294" s="1564" t="s">
        <v>27</v>
      </c>
      <c r="C294" s="1565">
        <v>18331.307853724247</v>
      </c>
      <c r="D294" s="1565">
        <v>16493.37663331061</v>
      </c>
      <c r="E294" s="1566">
        <v>18697.934010798734</v>
      </c>
      <c r="F294" s="1566">
        <v>17135.776226382237</v>
      </c>
      <c r="G294" s="1567">
        <v>9.1163526167632778</v>
      </c>
      <c r="H294" s="1568">
        <v>281.24869109947645</v>
      </c>
      <c r="I294" s="1568">
        <v>0.39349064146382612</v>
      </c>
      <c r="J294" s="1569">
        <v>132.92682926829269</v>
      </c>
      <c r="K294" s="1569">
        <v>10.724312184166198</v>
      </c>
      <c r="L294" s="1570">
        <v>2.6850964978916885</v>
      </c>
    </row>
    <row r="295" spans="1:12">
      <c r="A295" s="1531" t="s">
        <v>89</v>
      </c>
      <c r="B295" s="1561" t="s">
        <v>28</v>
      </c>
      <c r="C295" s="1540">
        <v>18403.181372549017</v>
      </c>
      <c r="D295" s="1540">
        <v>17846.532352941176</v>
      </c>
      <c r="E295" s="1541">
        <v>18771.244999999999</v>
      </c>
      <c r="F295" s="1541">
        <v>18203.463</v>
      </c>
      <c r="G295" s="1542">
        <v>3.119087835100383</v>
      </c>
      <c r="H295" s="1543">
        <v>246.7</v>
      </c>
      <c r="I295" s="1543">
        <v>-0.20226537216828483</v>
      </c>
      <c r="J295" s="1562">
        <v>150</v>
      </c>
      <c r="K295" s="1562">
        <v>2.5266704098820885</v>
      </c>
      <c r="L295" s="1563">
        <v>0.76196452752914734</v>
      </c>
    </row>
    <row r="296" spans="1:12">
      <c r="A296" s="1531" t="s">
        <v>89</v>
      </c>
      <c r="B296" s="1561" t="s">
        <v>29</v>
      </c>
      <c r="C296" s="1540">
        <v>20005.494117647057</v>
      </c>
      <c r="D296" s="1540">
        <v>19725.01568627451</v>
      </c>
      <c r="E296" s="1541">
        <v>20405.603999999999</v>
      </c>
      <c r="F296" s="1541">
        <v>20119.516</v>
      </c>
      <c r="G296" s="1542">
        <v>1.421942754487731</v>
      </c>
      <c r="H296" s="1543">
        <v>288.10000000000002</v>
      </c>
      <c r="I296" s="1543">
        <v>3.8946988820771766</v>
      </c>
      <c r="J296" s="1543">
        <v>195</v>
      </c>
      <c r="K296" s="1543">
        <v>6.6254912970241442</v>
      </c>
      <c r="L296" s="1544">
        <v>2.703922669573164</v>
      </c>
    </row>
    <row r="297" spans="1:12" ht="15.75" thickBot="1">
      <c r="A297" s="1596" t="s">
        <v>89</v>
      </c>
      <c r="B297" s="1597" t="s">
        <v>32</v>
      </c>
      <c r="C297" s="1547">
        <v>11637.179411764706</v>
      </c>
      <c r="D297" s="1547">
        <v>11637.179411764706</v>
      </c>
      <c r="E297" s="1548">
        <v>11869.923000000001</v>
      </c>
      <c r="F297" s="1548">
        <v>12042.790999999999</v>
      </c>
      <c r="G297" s="1549">
        <v>-1.435447978794937</v>
      </c>
      <c r="H297" s="1550">
        <v>307.89999999999998</v>
      </c>
      <c r="I297" s="1550">
        <v>-0.54909560723515671</v>
      </c>
      <c r="J297" s="1550">
        <v>16.666666666666664</v>
      </c>
      <c r="K297" s="1550">
        <v>2.5454545454545454</v>
      </c>
      <c r="L297" s="1551">
        <v>0.57662763815347895</v>
      </c>
    </row>
    <row r="298" spans="1:12">
      <c r="G298" s="1362"/>
      <c r="H298" s="1362"/>
      <c r="I298" s="1362"/>
      <c r="J298" s="1362"/>
      <c r="K298" s="1362"/>
      <c r="L298" s="1362"/>
    </row>
    <row r="299" spans="1:12">
      <c r="G299" s="1362"/>
      <c r="H299" s="1362"/>
      <c r="I299" s="1362"/>
      <c r="J299" s="1362"/>
      <c r="K299" s="1362"/>
      <c r="L299" s="1362"/>
    </row>
    <row r="300" spans="1:12">
      <c r="G300" s="1362"/>
      <c r="H300" s="1362"/>
      <c r="I300" s="1362"/>
      <c r="J300" s="1362"/>
      <c r="K300" s="1362"/>
      <c r="L300" s="1362"/>
    </row>
    <row r="301" spans="1:12">
      <c r="G301" s="1362"/>
      <c r="H301" s="1362"/>
      <c r="I301" s="1362"/>
      <c r="J301" s="1362"/>
      <c r="K301" s="1362"/>
      <c r="L301" s="1362"/>
    </row>
    <row r="302" spans="1:12">
      <c r="G302" s="1362"/>
      <c r="H302" s="1362"/>
      <c r="I302" s="1362"/>
      <c r="J302" s="1362"/>
      <c r="K302" s="1362"/>
      <c r="L302" s="1362"/>
    </row>
    <row r="303" spans="1:12">
      <c r="G303" s="1362"/>
      <c r="H303" s="1362"/>
      <c r="I303" s="1362"/>
      <c r="J303" s="1362"/>
      <c r="K303" s="1362"/>
      <c r="L303" s="1362"/>
    </row>
    <row r="304" spans="1:12">
      <c r="G304" s="1362"/>
      <c r="H304" s="1362"/>
      <c r="I304" s="1362"/>
      <c r="J304" s="1362"/>
      <c r="K304" s="1362"/>
      <c r="L304" s="1362"/>
    </row>
    <row r="305" spans="7:12">
      <c r="G305" s="1362"/>
      <c r="H305" s="1362"/>
      <c r="I305" s="1362"/>
      <c r="J305" s="1362"/>
      <c r="K305" s="1362"/>
      <c r="L305" s="1362"/>
    </row>
    <row r="306" spans="7:12">
      <c r="G306" s="1362"/>
      <c r="H306" s="1362"/>
      <c r="I306" s="1362"/>
      <c r="J306" s="1362"/>
      <c r="K306" s="1362"/>
      <c r="L306" s="1362"/>
    </row>
    <row r="307" spans="7:12">
      <c r="G307" s="1362"/>
      <c r="H307" s="1362"/>
      <c r="I307" s="1362"/>
      <c r="J307" s="1362"/>
      <c r="K307" s="1362"/>
      <c r="L307" s="1362"/>
    </row>
    <row r="308" spans="7:12">
      <c r="G308" s="1362"/>
      <c r="H308" s="1362"/>
      <c r="I308" s="1362"/>
      <c r="J308" s="1362"/>
      <c r="K308" s="1362"/>
      <c r="L308" s="1362"/>
    </row>
    <row r="309" spans="7:12">
      <c r="G309" s="1362"/>
      <c r="H309" s="1362"/>
      <c r="I309" s="1362"/>
      <c r="J309" s="1362"/>
      <c r="K309" s="1362"/>
      <c r="L309" s="1362"/>
    </row>
    <row r="310" spans="7:12">
      <c r="G310" s="1362"/>
      <c r="H310" s="1362"/>
      <c r="I310" s="1362"/>
      <c r="J310" s="1362"/>
      <c r="K310" s="1362"/>
      <c r="L310" s="1362"/>
    </row>
    <row r="311" spans="7:12">
      <c r="G311" s="1362"/>
      <c r="H311" s="1362"/>
      <c r="I311" s="1362"/>
      <c r="J311" s="1362"/>
      <c r="K311" s="1362"/>
      <c r="L311" s="1362"/>
    </row>
    <row r="312" spans="7:12">
      <c r="G312" s="1362"/>
      <c r="H312" s="1362"/>
      <c r="I312" s="1362"/>
      <c r="J312" s="1362"/>
      <c r="K312" s="1362"/>
      <c r="L312" s="1362"/>
    </row>
    <row r="313" spans="7:12">
      <c r="G313" s="1362"/>
      <c r="H313" s="1362"/>
      <c r="I313" s="1362"/>
      <c r="J313" s="1362"/>
      <c r="K313" s="1362"/>
      <c r="L313" s="1362"/>
    </row>
    <row r="314" spans="7:12">
      <c r="G314" s="1362"/>
      <c r="H314" s="1362"/>
      <c r="I314" s="1362"/>
      <c r="J314" s="1362"/>
      <c r="K314" s="1362"/>
      <c r="L314" s="1362"/>
    </row>
    <row r="315" spans="7:12">
      <c r="G315" s="1362"/>
      <c r="H315" s="1362"/>
      <c r="I315" s="1362"/>
      <c r="J315" s="1362"/>
      <c r="K315" s="1362"/>
      <c r="L315" s="1362"/>
    </row>
    <row r="316" spans="7:12">
      <c r="G316" s="1362"/>
      <c r="H316" s="1362"/>
      <c r="I316" s="1362"/>
      <c r="J316" s="1362"/>
      <c r="K316" s="1362"/>
      <c r="L316" s="1362"/>
    </row>
    <row r="317" spans="7:12">
      <c r="G317" s="1362"/>
      <c r="H317" s="1362"/>
      <c r="I317" s="1362"/>
      <c r="J317" s="1362"/>
      <c r="K317" s="1362"/>
      <c r="L317" s="1362"/>
    </row>
    <row r="318" spans="7:12">
      <c r="G318" s="1362"/>
      <c r="H318" s="1362"/>
      <c r="I318" s="1362"/>
      <c r="J318" s="1362"/>
      <c r="K318" s="1362"/>
      <c r="L318" s="1362"/>
    </row>
    <row r="319" spans="7:12">
      <c r="G319" s="1362"/>
      <c r="H319" s="1362"/>
      <c r="I319" s="1362"/>
      <c r="J319" s="1362"/>
      <c r="K319" s="1362"/>
      <c r="L319" s="1362"/>
    </row>
    <row r="320" spans="7:12">
      <c r="G320" s="1362"/>
      <c r="H320" s="1362"/>
      <c r="I320" s="1362"/>
      <c r="J320" s="1362"/>
      <c r="K320" s="1362"/>
      <c r="L320" s="1362"/>
    </row>
    <row r="321" spans="7:12">
      <c r="G321" s="1362"/>
      <c r="H321" s="1362"/>
      <c r="I321" s="1362"/>
      <c r="J321" s="1362"/>
      <c r="K321" s="1362"/>
      <c r="L321" s="1362"/>
    </row>
    <row r="322" spans="7:12">
      <c r="G322" s="1362"/>
      <c r="H322" s="1362"/>
      <c r="I322" s="1362"/>
      <c r="J322" s="1362"/>
      <c r="K322" s="1362"/>
      <c r="L322" s="1362"/>
    </row>
    <row r="323" spans="7:12">
      <c r="G323" s="1362"/>
      <c r="H323" s="1362"/>
      <c r="I323" s="1362"/>
      <c r="J323" s="1362"/>
      <c r="K323" s="1362"/>
      <c r="L323" s="1362"/>
    </row>
    <row r="324" spans="7:12">
      <c r="G324" s="1362"/>
      <c r="H324" s="1362"/>
      <c r="I324" s="1362"/>
      <c r="J324" s="1362"/>
      <c r="K324" s="1362"/>
      <c r="L324" s="1362"/>
    </row>
    <row r="325" spans="7:12">
      <c r="G325" s="1362"/>
      <c r="H325" s="1362"/>
      <c r="I325" s="1362"/>
      <c r="J325" s="1362"/>
      <c r="K325" s="1362"/>
      <c r="L325" s="1362"/>
    </row>
    <row r="326" spans="7:12">
      <c r="G326" s="1362"/>
      <c r="H326" s="1362"/>
      <c r="I326" s="1362"/>
      <c r="J326" s="1362"/>
      <c r="K326" s="1362"/>
      <c r="L326" s="1362"/>
    </row>
    <row r="327" spans="7:12">
      <c r="G327" s="1362"/>
      <c r="H327" s="1362"/>
      <c r="I327" s="1362"/>
      <c r="J327" s="1362"/>
      <c r="K327" s="1362"/>
      <c r="L327" s="1362"/>
    </row>
    <row r="328" spans="7:12">
      <c r="G328" s="1362"/>
      <c r="H328" s="1362"/>
      <c r="I328" s="1362"/>
      <c r="J328" s="1362"/>
      <c r="K328" s="1362"/>
      <c r="L328" s="1362"/>
    </row>
    <row r="329" spans="7:12">
      <c r="G329" s="1362"/>
      <c r="H329" s="1362"/>
      <c r="I329" s="1362"/>
      <c r="J329" s="1362"/>
      <c r="K329" s="1362"/>
      <c r="L329" s="1362"/>
    </row>
    <row r="330" spans="7:12">
      <c r="G330" s="1362"/>
      <c r="H330" s="1362"/>
      <c r="I330" s="1362"/>
      <c r="J330" s="1362"/>
      <c r="K330" s="1362"/>
      <c r="L330" s="1362"/>
    </row>
    <row r="331" spans="7:12">
      <c r="G331" s="1362"/>
      <c r="H331" s="1362"/>
      <c r="I331" s="1362"/>
      <c r="J331" s="1362"/>
      <c r="K331" s="1362"/>
      <c r="L331" s="1362"/>
    </row>
    <row r="332" spans="7:12">
      <c r="G332" s="1362"/>
      <c r="H332" s="1362"/>
      <c r="I332" s="1362"/>
      <c r="J332" s="1362"/>
      <c r="K332" s="1362"/>
      <c r="L332" s="1362"/>
    </row>
    <row r="333" spans="7:12">
      <c r="G333" s="1362"/>
      <c r="H333" s="1362"/>
      <c r="I333" s="1362"/>
      <c r="J333" s="1362"/>
      <c r="K333" s="1362"/>
      <c r="L333" s="1362"/>
    </row>
    <row r="334" spans="7:12">
      <c r="G334" s="1362"/>
      <c r="H334" s="1362"/>
      <c r="I334" s="1362"/>
      <c r="J334" s="1362"/>
      <c r="K334" s="1362"/>
      <c r="L334" s="1362"/>
    </row>
    <row r="335" spans="7:12">
      <c r="G335" s="1362"/>
      <c r="H335" s="1362"/>
      <c r="I335" s="1362"/>
      <c r="J335" s="1362"/>
      <c r="K335" s="1362"/>
      <c r="L335" s="1362"/>
    </row>
    <row r="336" spans="7:12">
      <c r="G336" s="1362"/>
      <c r="H336" s="1362"/>
      <c r="I336" s="1362"/>
      <c r="J336" s="1362"/>
      <c r="K336" s="1362"/>
      <c r="L336" s="1362"/>
    </row>
    <row r="337" spans="7:12">
      <c r="G337" s="1362"/>
      <c r="H337" s="1362"/>
      <c r="I337" s="1362"/>
      <c r="J337" s="1362"/>
      <c r="K337" s="1362"/>
      <c r="L337" s="1362"/>
    </row>
    <row r="338" spans="7:12">
      <c r="G338" s="1362"/>
      <c r="H338" s="1362"/>
      <c r="I338" s="1362"/>
      <c r="J338" s="1362"/>
      <c r="K338" s="1362"/>
      <c r="L338" s="1362"/>
    </row>
    <row r="339" spans="7:12">
      <c r="G339" s="1362"/>
      <c r="H339" s="1362"/>
      <c r="I339" s="1362"/>
      <c r="J339" s="1362"/>
      <c r="K339" s="1362"/>
      <c r="L339" s="1362"/>
    </row>
    <row r="340" spans="7:12">
      <c r="G340" s="1362"/>
      <c r="H340" s="1362"/>
      <c r="I340" s="1362"/>
      <c r="J340" s="1362"/>
      <c r="K340" s="1362"/>
      <c r="L340" s="1362"/>
    </row>
    <row r="341" spans="7:12">
      <c r="G341" s="1362"/>
      <c r="H341" s="1362"/>
      <c r="I341" s="1362"/>
      <c r="J341" s="1362"/>
      <c r="K341" s="1362"/>
      <c r="L341" s="1362"/>
    </row>
    <row r="342" spans="7:12">
      <c r="G342" s="1362"/>
      <c r="H342" s="1362"/>
      <c r="I342" s="1362"/>
      <c r="J342" s="1362"/>
      <c r="K342" s="1362"/>
      <c r="L342" s="1362"/>
    </row>
    <row r="343" spans="7:12">
      <c r="G343" s="1362"/>
      <c r="H343" s="1362"/>
      <c r="I343" s="1362"/>
      <c r="J343" s="1362"/>
      <c r="K343" s="1362"/>
      <c r="L343" s="1362"/>
    </row>
    <row r="344" spans="7:12">
      <c r="G344" s="1362"/>
      <c r="H344" s="1362"/>
      <c r="I344" s="1362"/>
      <c r="J344" s="1362"/>
      <c r="K344" s="1362"/>
      <c r="L344" s="1362"/>
    </row>
    <row r="345" spans="7:12">
      <c r="G345" s="1362"/>
      <c r="H345" s="1362"/>
      <c r="I345" s="1362"/>
      <c r="J345" s="1362"/>
      <c r="K345" s="1362"/>
      <c r="L345" s="1362"/>
    </row>
    <row r="346" spans="7:12">
      <c r="G346" s="1362"/>
      <c r="H346" s="1362"/>
      <c r="I346" s="1362"/>
      <c r="J346" s="1362"/>
      <c r="K346" s="1362"/>
      <c r="L346" s="1362"/>
    </row>
    <row r="347" spans="7:12">
      <c r="G347" s="1362"/>
      <c r="H347" s="1362"/>
      <c r="I347" s="1362"/>
      <c r="J347" s="1362"/>
      <c r="K347" s="1362"/>
      <c r="L347" s="1362"/>
    </row>
    <row r="348" spans="7:12">
      <c r="G348" s="1362"/>
      <c r="H348" s="1362"/>
      <c r="I348" s="1362"/>
      <c r="J348" s="1362"/>
      <c r="K348" s="1362"/>
      <c r="L348" s="1362"/>
    </row>
    <row r="349" spans="7:12">
      <c r="G349" s="1362"/>
      <c r="H349" s="1362"/>
      <c r="I349" s="1362"/>
      <c r="J349" s="1362"/>
      <c r="K349" s="1362"/>
      <c r="L349" s="1362"/>
    </row>
    <row r="350" spans="7:12">
      <c r="G350" s="1362"/>
      <c r="H350" s="1362"/>
      <c r="I350" s="1362"/>
      <c r="J350" s="1362"/>
      <c r="K350" s="1362"/>
      <c r="L350" s="1362"/>
    </row>
    <row r="351" spans="7:12">
      <c r="G351" s="1362"/>
      <c r="H351" s="1362"/>
      <c r="I351" s="1362"/>
      <c r="J351" s="1362"/>
      <c r="K351" s="1362"/>
      <c r="L351" s="1362"/>
    </row>
    <row r="352" spans="7:12">
      <c r="G352" s="1362"/>
      <c r="H352" s="1362"/>
      <c r="I352" s="1362"/>
      <c r="J352" s="1362"/>
      <c r="K352" s="1362"/>
      <c r="L352" s="1362"/>
    </row>
    <row r="353" spans="7:12">
      <c r="G353" s="1362"/>
      <c r="H353" s="1362"/>
      <c r="I353" s="1362"/>
      <c r="J353" s="1362"/>
      <c r="K353" s="1362"/>
      <c r="L353" s="1362"/>
    </row>
    <row r="354" spans="7:12">
      <c r="G354" s="1362"/>
      <c r="H354" s="1362"/>
      <c r="I354" s="1362"/>
      <c r="J354" s="1362"/>
      <c r="K354" s="1362"/>
      <c r="L354" s="1362"/>
    </row>
    <row r="355" spans="7:12">
      <c r="G355" s="1362"/>
      <c r="H355" s="1362"/>
      <c r="I355" s="1362"/>
      <c r="J355" s="1362"/>
      <c r="K355" s="1362"/>
      <c r="L355" s="136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41" t="s">
        <v>406</v>
      </c>
      <c r="B1" s="1641"/>
      <c r="C1" s="1641"/>
      <c r="D1" s="1641"/>
      <c r="E1" s="1641"/>
      <c r="F1" s="1641"/>
      <c r="G1" s="1641"/>
      <c r="H1" s="1641"/>
    </row>
    <row r="2" spans="1:18" ht="45">
      <c r="A2" s="1444" t="s">
        <v>99</v>
      </c>
      <c r="B2" s="1006" t="s">
        <v>5</v>
      </c>
      <c r="C2" s="1264"/>
      <c r="D2" s="1179" t="s">
        <v>103</v>
      </c>
      <c r="E2" s="1642" t="s">
        <v>101</v>
      </c>
      <c r="F2" s="1643"/>
      <c r="G2" s="1644"/>
      <c r="H2" s="1265" t="s">
        <v>102</v>
      </c>
    </row>
    <row r="3" spans="1:18" ht="45.75" thickBot="1">
      <c r="A3" s="1007"/>
      <c r="B3" s="1266" t="s">
        <v>534</v>
      </c>
      <c r="C3" s="1266" t="s">
        <v>522</v>
      </c>
      <c r="D3" s="1386" t="s">
        <v>50</v>
      </c>
      <c r="E3" s="1266" t="s">
        <v>534</v>
      </c>
      <c r="F3" s="1267" t="s">
        <v>522</v>
      </c>
      <c r="G3" s="1179" t="s">
        <v>103</v>
      </c>
      <c r="H3" s="1268" t="s">
        <v>104</v>
      </c>
    </row>
    <row r="4" spans="1:18">
      <c r="A4" s="1269" t="s">
        <v>4</v>
      </c>
      <c r="B4" s="1270"/>
      <c r="C4" s="1270"/>
      <c r="D4" s="1271"/>
      <c r="E4" s="1272"/>
      <c r="F4" s="1272"/>
      <c r="G4" s="1273"/>
      <c r="H4" s="1274"/>
    </row>
    <row r="5" spans="1:18">
      <c r="A5" s="1160" t="s">
        <v>251</v>
      </c>
      <c r="B5" s="1159">
        <v>20618.841176211165</v>
      </c>
      <c r="C5" s="1159">
        <v>20491.868828823921</v>
      </c>
      <c r="D5" s="1275">
        <v>0.61962307317058352</v>
      </c>
      <c r="E5" s="1276">
        <v>100</v>
      </c>
      <c r="F5" s="1277">
        <v>100</v>
      </c>
      <c r="G5" s="1278" t="s">
        <v>73</v>
      </c>
      <c r="H5" s="1279">
        <v>83.911385509351746</v>
      </c>
    </row>
    <row r="6" spans="1:18">
      <c r="A6" s="1154" t="s">
        <v>105</v>
      </c>
      <c r="B6" s="1155">
        <v>18933.294000000002</v>
      </c>
      <c r="C6" s="1155">
        <v>19636.172999999999</v>
      </c>
      <c r="D6" s="1280">
        <v>-3.5795111399761921</v>
      </c>
      <c r="E6" s="1281">
        <v>4.5484465508162186</v>
      </c>
      <c r="F6" s="1282">
        <v>1.1197869378366927</v>
      </c>
      <c r="G6" s="1283">
        <v>306.1885700866743</v>
      </c>
      <c r="H6" s="1284">
        <v>647.02702702702709</v>
      </c>
    </row>
    <row r="7" spans="1:18">
      <c r="A7" s="1154" t="s">
        <v>106</v>
      </c>
      <c r="B7" s="1155">
        <v>23493.56</v>
      </c>
      <c r="C7" s="1155">
        <v>23598.256000000001</v>
      </c>
      <c r="D7" s="1280">
        <v>-0.44365990435903357</v>
      </c>
      <c r="E7" s="1281">
        <v>12.690889942074776</v>
      </c>
      <c r="F7" s="1282">
        <v>7.9958840263906534</v>
      </c>
      <c r="G7" s="1283">
        <v>58.717784052246323</v>
      </c>
      <c r="H7" s="1284">
        <v>191.90007570022709</v>
      </c>
    </row>
    <row r="8" spans="1:18" ht="16.5" thickBot="1">
      <c r="A8" s="1285" t="s">
        <v>107</v>
      </c>
      <c r="B8" s="1156">
        <v>20270.654999999999</v>
      </c>
      <c r="C8" s="1156">
        <v>20229.116000000002</v>
      </c>
      <c r="D8" s="1286">
        <v>0.20534263583241613</v>
      </c>
      <c r="E8" s="1287">
        <v>82.760663507109001</v>
      </c>
      <c r="F8" s="1288">
        <v>90.884329035772652</v>
      </c>
      <c r="G8" s="1289">
        <v>-8.9384667465236216</v>
      </c>
      <c r="H8" s="1290">
        <v>67.47252747252746</v>
      </c>
    </row>
    <row r="9" spans="1:18">
      <c r="A9" s="1157" t="s">
        <v>252</v>
      </c>
      <c r="B9" s="1158">
        <v>16215.140210167703</v>
      </c>
      <c r="C9" s="1158">
        <v>16508.898548323206</v>
      </c>
      <c r="D9" s="1291">
        <v>-1.7793939268306909</v>
      </c>
      <c r="E9" s="1292">
        <v>100</v>
      </c>
      <c r="F9" s="1293">
        <v>100</v>
      </c>
      <c r="G9" s="1294" t="s">
        <v>73</v>
      </c>
      <c r="H9" s="1295">
        <v>42.34341916535756</v>
      </c>
    </row>
    <row r="10" spans="1:18">
      <c r="A10" s="1154" t="s">
        <v>105</v>
      </c>
      <c r="B10" s="1155" t="s">
        <v>200</v>
      </c>
      <c r="C10" s="1155" t="s">
        <v>200</v>
      </c>
      <c r="D10" s="1280" t="s">
        <v>73</v>
      </c>
      <c r="E10" s="1281">
        <v>1.434706460977424</v>
      </c>
      <c r="F10" s="1282">
        <v>2.523734717573936</v>
      </c>
      <c r="G10" s="1283" t="s">
        <v>73</v>
      </c>
      <c r="H10" s="1284" t="s">
        <v>73</v>
      </c>
    </row>
    <row r="11" spans="1:18">
      <c r="A11" s="1154" t="s">
        <v>106</v>
      </c>
      <c r="B11" s="1155" t="s">
        <v>200</v>
      </c>
      <c r="C11" s="1155" t="s">
        <v>73</v>
      </c>
      <c r="D11" s="1280" t="s">
        <v>73</v>
      </c>
      <c r="E11" s="1281">
        <v>0.12955543293107172</v>
      </c>
      <c r="F11" s="1282">
        <v>0</v>
      </c>
      <c r="G11" s="1283" t="s">
        <v>73</v>
      </c>
      <c r="H11" s="1284" t="s">
        <v>73</v>
      </c>
    </row>
    <row r="12" spans="1:18" ht="16.5" thickBot="1">
      <c r="A12" s="1296" t="s">
        <v>107</v>
      </c>
      <c r="B12" s="1155">
        <v>16249.9</v>
      </c>
      <c r="C12" s="1155">
        <v>16609.844000000001</v>
      </c>
      <c r="D12" s="1280">
        <v>-2.1670522612975853</v>
      </c>
      <c r="E12" s="1281">
        <v>98.435738106091506</v>
      </c>
      <c r="F12" s="1282">
        <v>97.47626528242607</v>
      </c>
      <c r="G12" s="1283">
        <v>0.98431430552399191</v>
      </c>
      <c r="H12" s="1284">
        <v>43.744525803174163</v>
      </c>
      <c r="P12" s="855"/>
      <c r="Q12" s="855"/>
      <c r="R12" s="855"/>
    </row>
    <row r="13" spans="1:18">
      <c r="A13" s="1269" t="s">
        <v>108</v>
      </c>
      <c r="B13" s="1297"/>
      <c r="C13" s="1297"/>
      <c r="D13" s="1298"/>
      <c r="E13" s="1299"/>
      <c r="F13" s="1299"/>
      <c r="G13" s="1300"/>
      <c r="H13" s="1301"/>
      <c r="P13" s="855"/>
      <c r="Q13" s="855"/>
      <c r="R13" s="855"/>
    </row>
    <row r="14" spans="1:18">
      <c r="A14" s="1160" t="s">
        <v>251</v>
      </c>
      <c r="B14" s="1159">
        <v>19850.48604234997</v>
      </c>
      <c r="C14" s="1159">
        <v>19814.542902705518</v>
      </c>
      <c r="D14" s="1275">
        <v>0.18139777344823185</v>
      </c>
      <c r="E14" s="1276">
        <v>100</v>
      </c>
      <c r="F14" s="1277">
        <v>100</v>
      </c>
      <c r="G14" s="1278" t="s">
        <v>73</v>
      </c>
      <c r="H14" s="1279">
        <v>44.354838709677438</v>
      </c>
      <c r="P14" s="855"/>
      <c r="Q14" s="855"/>
      <c r="R14" s="855"/>
    </row>
    <row r="15" spans="1:18">
      <c r="A15" s="1154" t="s">
        <v>105</v>
      </c>
      <c r="B15" s="1155">
        <v>19433.022000000001</v>
      </c>
      <c r="C15" s="1155" t="s">
        <v>200</v>
      </c>
      <c r="D15" s="1280" t="s">
        <v>73</v>
      </c>
      <c r="E15" s="1281">
        <v>8.388898900702829</v>
      </c>
      <c r="F15" s="1282">
        <v>1.8730489073881373</v>
      </c>
      <c r="G15" s="1283" t="s">
        <v>73</v>
      </c>
      <c r="H15" s="1284" t="s">
        <v>73</v>
      </c>
    </row>
    <row r="16" spans="1:18">
      <c r="A16" s="1154" t="s">
        <v>106</v>
      </c>
      <c r="B16" s="1155" t="s">
        <v>200</v>
      </c>
      <c r="C16" s="1155" t="s">
        <v>200</v>
      </c>
      <c r="D16" s="1280" t="s">
        <v>73</v>
      </c>
      <c r="E16" s="1281">
        <v>4.3341142548206886</v>
      </c>
      <c r="F16" s="1282">
        <v>0.36420395421436008</v>
      </c>
      <c r="G16" s="1283" t="s">
        <v>73</v>
      </c>
      <c r="H16" s="1284" t="s">
        <v>73</v>
      </c>
    </row>
    <row r="17" spans="1:13" ht="16.5" thickBot="1">
      <c r="A17" s="1285" t="s">
        <v>107</v>
      </c>
      <c r="B17" s="1156">
        <v>19704.042000000001</v>
      </c>
      <c r="C17" s="1156">
        <v>19798.021000000001</v>
      </c>
      <c r="D17" s="1286">
        <v>-0.47468885905313141</v>
      </c>
      <c r="E17" s="1287">
        <v>87.276986844476482</v>
      </c>
      <c r="F17" s="1288">
        <v>97.762747138397501</v>
      </c>
      <c r="G17" s="1289">
        <v>-10.725721812089514</v>
      </c>
      <c r="H17" s="1290">
        <v>28.871740287386917</v>
      </c>
    </row>
    <row r="18" spans="1:13">
      <c r="A18" s="1157" t="s">
        <v>252</v>
      </c>
      <c r="B18" s="1158">
        <v>13801.83</v>
      </c>
      <c r="C18" s="1158">
        <v>13812.355999999998</v>
      </c>
      <c r="D18" s="1291">
        <v>-7.6207129326800016E-2</v>
      </c>
      <c r="E18" s="1292">
        <v>100</v>
      </c>
      <c r="F18" s="1293">
        <v>100</v>
      </c>
      <c r="G18" s="1294" t="s">
        <v>73</v>
      </c>
      <c r="H18" s="1295">
        <v>36.888937712841916</v>
      </c>
    </row>
    <row r="19" spans="1:13">
      <c r="A19" s="1154" t="s">
        <v>105</v>
      </c>
      <c r="B19" s="1155" t="s">
        <v>73</v>
      </c>
      <c r="C19" s="1155" t="s">
        <v>73</v>
      </c>
      <c r="D19" s="1280" t="s">
        <v>73</v>
      </c>
      <c r="E19" s="1281">
        <v>0</v>
      </c>
      <c r="F19" s="1282">
        <v>0</v>
      </c>
      <c r="G19" s="1283" t="s">
        <v>73</v>
      </c>
      <c r="H19" s="1284" t="s">
        <v>73</v>
      </c>
    </row>
    <row r="20" spans="1:13">
      <c r="A20" s="1154" t="s">
        <v>106</v>
      </c>
      <c r="B20" s="1155" t="s">
        <v>73</v>
      </c>
      <c r="C20" s="1155" t="s">
        <v>73</v>
      </c>
      <c r="D20" s="1280" t="s">
        <v>73</v>
      </c>
      <c r="E20" s="1281">
        <v>0</v>
      </c>
      <c r="F20" s="1282">
        <v>0</v>
      </c>
      <c r="G20" s="1283" t="s">
        <v>73</v>
      </c>
      <c r="H20" s="1284" t="s">
        <v>73</v>
      </c>
    </row>
    <row r="21" spans="1:13" ht="16.5" thickBot="1">
      <c r="A21" s="1296" t="s">
        <v>107</v>
      </c>
      <c r="B21" s="1155">
        <v>13801.83</v>
      </c>
      <c r="C21" s="1155">
        <v>13812.356</v>
      </c>
      <c r="D21" s="1280">
        <v>-7.6207129326813186E-2</v>
      </c>
      <c r="E21" s="1281">
        <v>100</v>
      </c>
      <c r="F21" s="1282">
        <v>100</v>
      </c>
      <c r="G21" s="1283">
        <v>0</v>
      </c>
      <c r="H21" s="1284">
        <v>36.888937712841916</v>
      </c>
    </row>
    <row r="22" spans="1:13">
      <c r="A22" s="1269" t="s">
        <v>109</v>
      </c>
      <c r="B22" s="1297"/>
      <c r="C22" s="1297"/>
      <c r="D22" s="1298"/>
      <c r="E22" s="1299"/>
      <c r="F22" s="1299"/>
      <c r="G22" s="1300"/>
      <c r="H22" s="1301"/>
    </row>
    <row r="23" spans="1:13">
      <c r="A23" s="1160" t="s">
        <v>251</v>
      </c>
      <c r="B23" s="1159">
        <v>21222.389361180954</v>
      </c>
      <c r="C23" s="1302">
        <v>22391.018880567794</v>
      </c>
      <c r="D23" s="1275">
        <v>-5.2191886649742534</v>
      </c>
      <c r="E23" s="1276">
        <v>100</v>
      </c>
      <c r="F23" s="1277">
        <v>100</v>
      </c>
      <c r="G23" s="1278" t="s">
        <v>73</v>
      </c>
      <c r="H23" s="1279">
        <v>503.47528144884961</v>
      </c>
    </row>
    <row r="24" spans="1:13">
      <c r="A24" s="1154" t="s">
        <v>105</v>
      </c>
      <c r="B24" s="1155">
        <v>17901.705000000002</v>
      </c>
      <c r="C24" s="1155" t="s">
        <v>200</v>
      </c>
      <c r="D24" s="1280" t="s">
        <v>73</v>
      </c>
      <c r="E24" s="1281">
        <v>3.6580420147619432</v>
      </c>
      <c r="F24" s="1282">
        <v>2.0068526676456191</v>
      </c>
      <c r="G24" s="1283" t="s">
        <v>73</v>
      </c>
      <c r="H24" s="1284" t="s">
        <v>73</v>
      </c>
    </row>
    <row r="25" spans="1:13">
      <c r="A25" s="1154" t="s">
        <v>106</v>
      </c>
      <c r="B25" s="1155">
        <v>23477.324000000001</v>
      </c>
      <c r="C25" s="1155" t="s">
        <v>200</v>
      </c>
      <c r="D25" s="1280" t="s">
        <v>73</v>
      </c>
      <c r="E25" s="1281">
        <v>27.374482926433615</v>
      </c>
      <c r="F25" s="1282">
        <v>63.289280469897214</v>
      </c>
      <c r="G25" s="1283" t="s">
        <v>73</v>
      </c>
      <c r="H25" s="1284" t="s">
        <v>73</v>
      </c>
    </row>
    <row r="26" spans="1:13" ht="16.5" thickBot="1">
      <c r="A26" s="1285" t="s">
        <v>107</v>
      </c>
      <c r="B26" s="1156">
        <v>20503.492999999999</v>
      </c>
      <c r="C26" s="1156">
        <v>20410.64</v>
      </c>
      <c r="D26" s="1286">
        <v>0.4549244903638453</v>
      </c>
      <c r="E26" s="1287">
        <v>68.967475058804453</v>
      </c>
      <c r="F26" s="1288">
        <v>34.703866862457176</v>
      </c>
      <c r="G26" s="1289">
        <v>98.731384407810268</v>
      </c>
      <c r="H26" s="1290">
        <v>1099.2947813822286</v>
      </c>
      <c r="K26" s="855"/>
      <c r="L26" s="855"/>
      <c r="M26" s="855"/>
    </row>
    <row r="27" spans="1:13">
      <c r="A27" s="1157" t="s">
        <v>252</v>
      </c>
      <c r="B27" s="1158">
        <v>14237.469341085271</v>
      </c>
      <c r="C27" s="1158" t="s">
        <v>200</v>
      </c>
      <c r="D27" s="1291" t="s">
        <v>73</v>
      </c>
      <c r="E27" s="1292">
        <v>100</v>
      </c>
      <c r="F27" s="1293">
        <v>100</v>
      </c>
      <c r="G27" s="1294" t="s">
        <v>73</v>
      </c>
      <c r="H27" s="1295" t="s">
        <v>73</v>
      </c>
      <c r="J27" s="1640"/>
      <c r="K27" s="1640"/>
      <c r="L27" s="1640"/>
      <c r="M27" s="1640"/>
    </row>
    <row r="28" spans="1:13">
      <c r="A28" s="1154" t="s">
        <v>105</v>
      </c>
      <c r="B28" s="1155" t="s">
        <v>73</v>
      </c>
      <c r="C28" s="1155" t="s">
        <v>73</v>
      </c>
      <c r="D28" s="1280" t="s">
        <v>73</v>
      </c>
      <c r="E28" s="1281">
        <v>0</v>
      </c>
      <c r="F28" s="1282">
        <v>0</v>
      </c>
      <c r="G28" s="1283" t="s">
        <v>73</v>
      </c>
      <c r="H28" s="1284" t="s">
        <v>73</v>
      </c>
    </row>
    <row r="29" spans="1:13">
      <c r="A29" s="1154" t="s">
        <v>106</v>
      </c>
      <c r="B29" s="1155" t="s">
        <v>200</v>
      </c>
      <c r="C29" s="1155" t="s">
        <v>73</v>
      </c>
      <c r="D29" s="1280" t="s">
        <v>73</v>
      </c>
      <c r="E29" s="1281">
        <v>0.516795865633075</v>
      </c>
      <c r="F29" s="1282">
        <v>0</v>
      </c>
      <c r="G29" s="1283" t="s">
        <v>73</v>
      </c>
      <c r="H29" s="1284" t="s">
        <v>73</v>
      </c>
    </row>
    <row r="30" spans="1:13" ht="16.5" thickBot="1">
      <c r="A30" s="1296" t="s">
        <v>107</v>
      </c>
      <c r="B30" s="1155">
        <v>14165.050999999999</v>
      </c>
      <c r="C30" s="1155" t="s">
        <v>200</v>
      </c>
      <c r="D30" s="1280" t="s">
        <v>73</v>
      </c>
      <c r="E30" s="1281">
        <v>99.483204134366915</v>
      </c>
      <c r="F30" s="1282">
        <v>100</v>
      </c>
      <c r="G30" s="1283" t="s">
        <v>73</v>
      </c>
      <c r="H30" s="1284" t="s">
        <v>73</v>
      </c>
    </row>
    <row r="31" spans="1:13">
      <c r="A31" s="1269" t="s">
        <v>110</v>
      </c>
      <c r="B31" s="1297"/>
      <c r="C31" s="1297"/>
      <c r="D31" s="1298"/>
      <c r="E31" s="1299"/>
      <c r="F31" s="1299"/>
      <c r="G31" s="1300"/>
      <c r="H31" s="1301"/>
    </row>
    <row r="32" spans="1:13">
      <c r="A32" s="1160" t="s">
        <v>251</v>
      </c>
      <c r="B32" s="1159">
        <v>20774.95</v>
      </c>
      <c r="C32" s="1159">
        <v>20687.349999999999</v>
      </c>
      <c r="D32" s="1275">
        <v>0.42344717907321233</v>
      </c>
      <c r="E32" s="1276">
        <v>100</v>
      </c>
      <c r="F32" s="1277">
        <v>100</v>
      </c>
      <c r="G32" s="1278" t="s">
        <v>73</v>
      </c>
      <c r="H32" s="1279">
        <v>2.4594992636229565</v>
      </c>
    </row>
    <row r="33" spans="1:8">
      <c r="A33" s="1154" t="s">
        <v>105</v>
      </c>
      <c r="B33" s="1155" t="s">
        <v>73</v>
      </c>
      <c r="C33" s="1155" t="s">
        <v>73</v>
      </c>
      <c r="D33" s="1280" t="s">
        <v>73</v>
      </c>
      <c r="E33" s="1281">
        <v>0</v>
      </c>
      <c r="F33" s="1282">
        <v>0</v>
      </c>
      <c r="G33" s="1283" t="s">
        <v>73</v>
      </c>
      <c r="H33" s="1284" t="s">
        <v>73</v>
      </c>
    </row>
    <row r="34" spans="1:8">
      <c r="A34" s="1154" t="s">
        <v>106</v>
      </c>
      <c r="B34" s="1155" t="s">
        <v>73</v>
      </c>
      <c r="C34" s="1155" t="s">
        <v>73</v>
      </c>
      <c r="D34" s="1280" t="s">
        <v>73</v>
      </c>
      <c r="E34" s="1281">
        <v>0</v>
      </c>
      <c r="F34" s="1282">
        <v>0</v>
      </c>
      <c r="G34" s="1283" t="s">
        <v>73</v>
      </c>
      <c r="H34" s="1284" t="s">
        <v>73</v>
      </c>
    </row>
    <row r="35" spans="1:8" ht="16.5" thickBot="1">
      <c r="A35" s="1285" t="s">
        <v>107</v>
      </c>
      <c r="B35" s="1156">
        <v>20774.95</v>
      </c>
      <c r="C35" s="1156">
        <v>20687.349999999999</v>
      </c>
      <c r="D35" s="1286">
        <v>0.42344717907321233</v>
      </c>
      <c r="E35" s="1287">
        <v>100</v>
      </c>
      <c r="F35" s="1288">
        <v>100</v>
      </c>
      <c r="G35" s="1289">
        <v>0</v>
      </c>
      <c r="H35" s="1290">
        <v>2.4594992636229565</v>
      </c>
    </row>
    <row r="36" spans="1:8">
      <c r="A36" s="1157" t="s">
        <v>252</v>
      </c>
      <c r="B36" s="1158">
        <v>18918.083301369134</v>
      </c>
      <c r="C36" s="1158">
        <v>18948.291042077988</v>
      </c>
      <c r="D36" s="1291">
        <v>-0.15942197975412656</v>
      </c>
      <c r="E36" s="1292">
        <v>100</v>
      </c>
      <c r="F36" s="1293">
        <v>100</v>
      </c>
      <c r="G36" s="1294" t="s">
        <v>73</v>
      </c>
      <c r="H36" s="1295">
        <v>15.813178677196445</v>
      </c>
    </row>
    <row r="37" spans="1:8">
      <c r="A37" s="1154" t="s">
        <v>105</v>
      </c>
      <c r="B37" s="1155" t="s">
        <v>200</v>
      </c>
      <c r="C37" s="1155" t="s">
        <v>200</v>
      </c>
      <c r="D37" s="1280" t="s">
        <v>73</v>
      </c>
      <c r="E37" s="1281">
        <v>3.1857652762239632</v>
      </c>
      <c r="F37" s="1282">
        <v>4.5594768015794669</v>
      </c>
      <c r="G37" s="1283" t="s">
        <v>73</v>
      </c>
      <c r="H37" s="1284" t="s">
        <v>73</v>
      </c>
    </row>
    <row r="38" spans="1:8">
      <c r="A38" s="1154" t="s">
        <v>106</v>
      </c>
      <c r="B38" s="1155" t="s">
        <v>73</v>
      </c>
      <c r="C38" s="1155" t="s">
        <v>73</v>
      </c>
      <c r="D38" s="1280" t="s">
        <v>73</v>
      </c>
      <c r="E38" s="1281">
        <v>0</v>
      </c>
      <c r="F38" s="1282">
        <v>0</v>
      </c>
      <c r="G38" s="1283" t="s">
        <v>73</v>
      </c>
      <c r="H38" s="1284" t="s">
        <v>73</v>
      </c>
    </row>
    <row r="39" spans="1:8" ht="16.5" thickBot="1">
      <c r="A39" s="1285" t="s">
        <v>107</v>
      </c>
      <c r="B39" s="1156">
        <v>19121.05</v>
      </c>
      <c r="C39" s="1156">
        <v>19251.09</v>
      </c>
      <c r="D39" s="1286">
        <v>-0.6754942187689158</v>
      </c>
      <c r="E39" s="1287">
        <v>96.814234723776039</v>
      </c>
      <c r="F39" s="1288">
        <v>95.44052319842055</v>
      </c>
      <c r="G39" s="1289">
        <v>1.4393377983684634</v>
      </c>
      <c r="H39" s="1290">
        <v>17.480121533389354</v>
      </c>
    </row>
    <row r="40" spans="1:8" ht="14.25" customHeight="1">
      <c r="A40" s="1009" t="s">
        <v>253</v>
      </c>
      <c r="B40" s="1003"/>
      <c r="C40" s="1009"/>
      <c r="D40" s="1003"/>
      <c r="E40" s="1009"/>
      <c r="F40" s="1009"/>
      <c r="G40" s="1009"/>
      <c r="H40" s="1009"/>
    </row>
    <row r="41" spans="1:8" ht="5.25" customHeight="1">
      <c r="A41" s="1645"/>
      <c r="B41" s="1645"/>
      <c r="C41" s="1645"/>
      <c r="D41" s="1645"/>
    </row>
    <row r="42" spans="1:8">
      <c r="A42" s="1036" t="s">
        <v>41</v>
      </c>
    </row>
    <row r="43" spans="1:8">
      <c r="A43" s="1037" t="s">
        <v>70</v>
      </c>
      <c r="B43" s="1646" t="s">
        <v>42</v>
      </c>
      <c r="C43" s="1647"/>
      <c r="D43" s="1647"/>
      <c r="E43" s="1647"/>
      <c r="F43" s="1647"/>
      <c r="G43" s="1647"/>
      <c r="H43" s="1648"/>
    </row>
    <row r="44" spans="1:8">
      <c r="A44" s="1037" t="s">
        <v>43</v>
      </c>
      <c r="B44" s="1646" t="s">
        <v>44</v>
      </c>
      <c r="C44" s="1647"/>
      <c r="D44" s="1647"/>
      <c r="E44" s="1647"/>
      <c r="F44" s="1647"/>
      <c r="G44" s="1647"/>
      <c r="H44" s="1648"/>
    </row>
    <row r="45" spans="1:8">
      <c r="A45" s="1037" t="s">
        <v>45</v>
      </c>
      <c r="B45" s="1646" t="s">
        <v>46</v>
      </c>
      <c r="C45" s="1647"/>
      <c r="D45" s="1647"/>
      <c r="E45" s="1647"/>
      <c r="F45" s="1647"/>
      <c r="G45" s="1647"/>
      <c r="H45" s="1648"/>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536</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49" t="s">
        <v>111</v>
      </c>
      <c r="B5" s="1303" t="s">
        <v>432</v>
      </c>
      <c r="C5" s="1304"/>
      <c r="D5" s="1304"/>
      <c r="E5" s="1305" t="s">
        <v>255</v>
      </c>
      <c r="F5" s="1306"/>
      <c r="G5" s="1307"/>
      <c r="H5" s="749"/>
    </row>
    <row r="6" spans="1:9" s="750" customFormat="1" ht="30" customHeight="1" thickBot="1">
      <c r="A6" s="1650"/>
      <c r="B6" s="1308" t="s">
        <v>112</v>
      </c>
      <c r="C6" s="1309" t="s">
        <v>113</v>
      </c>
      <c r="D6" s="1310" t="s">
        <v>431</v>
      </c>
      <c r="E6" s="1311" t="s">
        <v>112</v>
      </c>
      <c r="F6" s="1311" t="s">
        <v>113</v>
      </c>
      <c r="G6" s="1312" t="s">
        <v>431</v>
      </c>
      <c r="H6" s="749"/>
    </row>
    <row r="7" spans="1:9" s="752" customFormat="1" ht="24.95" customHeight="1" thickBot="1">
      <c r="A7" s="1313" t="s">
        <v>114</v>
      </c>
      <c r="B7" s="1364">
        <v>44631.258000000002</v>
      </c>
      <c r="C7" s="1364">
        <v>34569.317999999999</v>
      </c>
      <c r="D7" s="1365">
        <v>22146.555</v>
      </c>
      <c r="E7" s="1366">
        <v>7.5373717975855321</v>
      </c>
      <c r="F7" s="1366">
        <v>-2.1391135938756594</v>
      </c>
      <c r="G7" s="1367">
        <v>-5.7215809157267561</v>
      </c>
      <c r="H7" s="751"/>
    </row>
    <row r="8" spans="1:9" s="752" customFormat="1" ht="24.95" customHeight="1">
      <c r="A8" s="1314" t="s">
        <v>268</v>
      </c>
      <c r="B8" s="1368">
        <v>36970.351999999999</v>
      </c>
      <c r="C8" s="1368">
        <v>34422.332000000002</v>
      </c>
      <c r="D8" s="1369" t="s">
        <v>200</v>
      </c>
      <c r="E8" s="1370">
        <v>-4.9294669250270209</v>
      </c>
      <c r="F8" s="1370">
        <v>1.0931327435302163</v>
      </c>
      <c r="G8" s="1371" t="s">
        <v>73</v>
      </c>
      <c r="H8" s="751"/>
    </row>
    <row r="9" spans="1:9" s="752" customFormat="1" ht="24.95" customHeight="1">
      <c r="A9" s="1315" t="s">
        <v>266</v>
      </c>
      <c r="B9" s="1372" t="s">
        <v>200</v>
      </c>
      <c r="C9" s="1372">
        <v>34342.281999999999</v>
      </c>
      <c r="D9" s="1372" t="s">
        <v>200</v>
      </c>
      <c r="E9" s="1373" t="s">
        <v>73</v>
      </c>
      <c r="F9" s="1373">
        <v>-3.0289139584499405</v>
      </c>
      <c r="G9" s="1374" t="s">
        <v>73</v>
      </c>
      <c r="H9" s="751"/>
    </row>
    <row r="10" spans="1:9" s="752" customFormat="1" ht="24.95" customHeight="1" thickBot="1">
      <c r="A10" s="1316" t="s">
        <v>269</v>
      </c>
      <c r="B10" s="1375" t="s">
        <v>200</v>
      </c>
      <c r="C10" s="1376" t="s">
        <v>200</v>
      </c>
      <c r="D10" s="1377" t="s">
        <v>73</v>
      </c>
      <c r="E10" s="1378" t="s">
        <v>73</v>
      </c>
      <c r="F10" s="1378" t="s">
        <v>73</v>
      </c>
      <c r="G10" s="1379"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I30" sqref="I30"/>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5.75">
      <c r="A2" s="1651" t="s">
        <v>535</v>
      </c>
      <c r="B2" s="1651"/>
      <c r="C2" s="1651"/>
      <c r="D2" s="1651"/>
      <c r="E2" s="1651"/>
      <c r="F2" s="1651"/>
      <c r="G2" s="1651"/>
      <c r="H2" s="1651"/>
    </row>
    <row r="3" spans="1:14" ht="4.5" customHeight="1" thickBot="1">
      <c r="A3" s="1004"/>
      <c r="B3" s="1004"/>
      <c r="C3" s="1004"/>
      <c r="D3" s="1004"/>
      <c r="E3" s="1004"/>
      <c r="F3" s="1004"/>
      <c r="G3" s="1004"/>
      <c r="H3" s="1004"/>
    </row>
    <row r="4" spans="1:14" ht="45.75" customHeight="1">
      <c r="A4" s="1005" t="s">
        <v>99</v>
      </c>
      <c r="B4" s="1006" t="s">
        <v>5</v>
      </c>
      <c r="C4" s="1006"/>
      <c r="D4" s="1652" t="s">
        <v>100</v>
      </c>
    </row>
    <row r="5" spans="1:14" ht="16.5" customHeight="1" thickBot="1">
      <c r="A5" s="1007"/>
      <c r="B5" s="1469">
        <v>45298</v>
      </c>
      <c r="C5" s="1266">
        <v>45291</v>
      </c>
      <c r="D5" s="1653"/>
    </row>
    <row r="6" spans="1:14" ht="15.75" thickBot="1">
      <c r="A6" s="1008"/>
      <c r="C6" s="1317"/>
      <c r="D6" s="1318"/>
      <c r="J6"/>
      <c r="K6"/>
      <c r="L6"/>
      <c r="M6"/>
      <c r="N6"/>
    </row>
    <row r="7" spans="1:14" ht="15.75" thickBot="1">
      <c r="A7" s="1465" t="s">
        <v>251</v>
      </c>
      <c r="B7" s="1466">
        <v>19994.78</v>
      </c>
      <c r="C7" s="1467">
        <v>20009.919999999998</v>
      </c>
      <c r="D7" s="1448">
        <v>-7.5662471414175675E-2</v>
      </c>
      <c r="J7"/>
      <c r="K7"/>
      <c r="L7"/>
      <c r="M7"/>
      <c r="N7"/>
    </row>
    <row r="8" spans="1:14">
      <c r="A8" s="1153" t="s">
        <v>105</v>
      </c>
      <c r="B8" s="1449">
        <v>18117.456999999999</v>
      </c>
      <c r="C8" s="1450">
        <v>17078.22</v>
      </c>
      <c r="D8" s="1451">
        <v>6.0851599288450275</v>
      </c>
      <c r="J8"/>
      <c r="K8"/>
      <c r="L8"/>
      <c r="M8"/>
      <c r="N8"/>
    </row>
    <row r="9" spans="1:14">
      <c r="A9" s="1154" t="s">
        <v>106</v>
      </c>
      <c r="B9" s="1452">
        <v>23791.721000000001</v>
      </c>
      <c r="C9" s="1453">
        <v>24327.532999999999</v>
      </c>
      <c r="D9" s="1454">
        <v>-2.202492131035227</v>
      </c>
      <c r="J9"/>
      <c r="K9"/>
      <c r="L9"/>
      <c r="M9"/>
      <c r="N9"/>
    </row>
    <row r="10" spans="1:14" ht="15.75" thickBot="1">
      <c r="A10" s="1319" t="s">
        <v>107</v>
      </c>
      <c r="B10" s="1455">
        <v>19956.350999999999</v>
      </c>
      <c r="C10" s="1456">
        <v>19944.934000000001</v>
      </c>
      <c r="D10" s="1457">
        <v>5.7242606067273237E-2</v>
      </c>
      <c r="J10"/>
      <c r="K10"/>
      <c r="L10"/>
      <c r="M10"/>
      <c r="N10"/>
    </row>
    <row r="11" spans="1:14" ht="15.75" thickBot="1">
      <c r="A11" s="1465" t="s">
        <v>252</v>
      </c>
      <c r="B11" s="1466">
        <v>15921.63</v>
      </c>
      <c r="C11" s="1467">
        <v>15941.34</v>
      </c>
      <c r="D11" s="1448">
        <v>-0.12364079807595187</v>
      </c>
      <c r="J11"/>
      <c r="K11"/>
      <c r="L11"/>
      <c r="M11"/>
      <c r="N11"/>
    </row>
    <row r="12" spans="1:14" ht="13.5" customHeight="1">
      <c r="A12" s="1153" t="s">
        <v>105</v>
      </c>
      <c r="B12" s="1458" t="s">
        <v>200</v>
      </c>
      <c r="C12" s="1459" t="s">
        <v>73</v>
      </c>
      <c r="D12" s="1472" t="s">
        <v>73</v>
      </c>
      <c r="J12"/>
      <c r="K12"/>
      <c r="L12"/>
      <c r="M12"/>
      <c r="N12"/>
    </row>
    <row r="13" spans="1:14" ht="14.25" customHeight="1">
      <c r="A13" s="1154" t="s">
        <v>106</v>
      </c>
      <c r="B13" s="1452" t="s">
        <v>200</v>
      </c>
      <c r="C13" s="1453" t="s">
        <v>200</v>
      </c>
      <c r="D13" s="1473" t="s">
        <v>73</v>
      </c>
      <c r="F13" s="1031"/>
      <c r="J13"/>
      <c r="K13"/>
      <c r="L13"/>
      <c r="M13"/>
      <c r="N13"/>
    </row>
    <row r="14" spans="1:14" ht="16.5" customHeight="1" thickBot="1">
      <c r="A14" s="1285" t="s">
        <v>107</v>
      </c>
      <c r="B14" s="1460">
        <v>15425.849</v>
      </c>
      <c r="C14" s="1461">
        <v>15299.209000000001</v>
      </c>
      <c r="D14" s="1457">
        <v>0.82775521270413011</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0"/>
  <sheetViews>
    <sheetView showGridLines="0" workbookViewId="0">
      <selection activeCell="H28" sqref="H2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468" t="s">
        <v>537</v>
      </c>
      <c r="B2" s="896"/>
      <c r="C2" s="896"/>
      <c r="D2" s="896"/>
      <c r="E2" s="896"/>
      <c r="F2" s="909"/>
      <c r="G2" s="909"/>
      <c r="H2" s="909"/>
    </row>
    <row r="3" spans="1:8" ht="18" customHeight="1" thickBot="1">
      <c r="A3" s="3"/>
      <c r="B3" s="3"/>
      <c r="C3" s="3"/>
      <c r="D3" s="3"/>
      <c r="E3" s="3"/>
      <c r="G3" s="3"/>
      <c r="H3" s="3"/>
    </row>
    <row r="4" spans="1:8" s="750" customFormat="1" ht="18" customHeight="1" thickBot="1">
      <c r="A4" s="1654" t="s">
        <v>434</v>
      </c>
      <c r="B4" s="1320" t="s">
        <v>432</v>
      </c>
      <c r="C4" s="1321"/>
      <c r="D4" s="1322"/>
      <c r="E4" s="1323" t="s">
        <v>255</v>
      </c>
      <c r="F4" s="1324"/>
      <c r="G4" s="1265"/>
      <c r="H4" s="749"/>
    </row>
    <row r="5" spans="1:8" s="750" customFormat="1" ht="30" customHeight="1" thickBot="1">
      <c r="A5" s="1655"/>
      <c r="B5" s="1325" t="s">
        <v>112</v>
      </c>
      <c r="C5" s="1326" t="s">
        <v>113</v>
      </c>
      <c r="D5" s="1327" t="s">
        <v>431</v>
      </c>
      <c r="E5" s="1328" t="s">
        <v>112</v>
      </c>
      <c r="F5" s="1329" t="s">
        <v>113</v>
      </c>
      <c r="G5" s="1330" t="s">
        <v>431</v>
      </c>
      <c r="H5" s="749"/>
    </row>
    <row r="6" spans="1:8" s="752" customFormat="1" ht="24.95" customHeight="1" thickBot="1">
      <c r="A6" s="898"/>
      <c r="B6" s="1380">
        <v>38781.93</v>
      </c>
      <c r="C6" s="1381">
        <v>30837.93</v>
      </c>
      <c r="D6" s="1382" t="s">
        <v>73</v>
      </c>
      <c r="E6" s="1383">
        <v>2.4309906205561838</v>
      </c>
      <c r="F6" s="1384">
        <v>1.6286055612770349</v>
      </c>
      <c r="G6" s="1385" t="s">
        <v>73</v>
      </c>
      <c r="H6" s="751"/>
    </row>
    <row r="7" spans="1:8" customFormat="1" ht="15.75" customHeight="1">
      <c r="A7" s="1009" t="s">
        <v>253</v>
      </c>
      <c r="B7" s="1003"/>
      <c r="C7" s="1003"/>
      <c r="D7" s="1003"/>
      <c r="E7" s="1003"/>
      <c r="F7" s="1003"/>
      <c r="G7" s="1003"/>
    </row>
    <row r="8" spans="1:8" customFormat="1" ht="24.95" customHeight="1"/>
    <row r="9" spans="1:8" customFormat="1" ht="24.95" customHeight="1"/>
    <row r="10" spans="1:8" customFormat="1">
      <c r="A10" s="3"/>
    </row>
    <row r="11" spans="1:8">
      <c r="A11" s="3"/>
      <c r="B11"/>
      <c r="C11"/>
      <c r="D11"/>
      <c r="E11"/>
      <c r="F11"/>
      <c r="G11"/>
      <c r="H11"/>
    </row>
    <row r="12" spans="1:8">
      <c r="A12" s="3"/>
      <c r="B12"/>
      <c r="C12"/>
      <c r="D12"/>
      <c r="E12"/>
      <c r="F12"/>
      <c r="G12"/>
      <c r="H12"/>
    </row>
    <row r="13" spans="1:8">
      <c r="A13" s="3"/>
      <c r="B13"/>
      <c r="C13"/>
      <c r="D13"/>
      <c r="E13"/>
      <c r="F13"/>
      <c r="G13"/>
      <c r="H13"/>
    </row>
    <row r="14" spans="1:8">
      <c r="A14" s="3"/>
      <c r="B14"/>
      <c r="C14"/>
      <c r="D14"/>
      <c r="E14"/>
      <c r="F14"/>
      <c r="G14"/>
      <c r="H14"/>
    </row>
    <row r="16" spans="1:8" ht="15">
      <c r="A16" s="579"/>
      <c r="D16" s="579"/>
    </row>
    <row r="17" spans="1:13" ht="15">
      <c r="A17" s="579"/>
      <c r="D17" s="579"/>
    </row>
    <row r="18" spans="1:13" ht="15">
      <c r="A18" s="579"/>
      <c r="D18" s="579"/>
    </row>
    <row r="19" spans="1:13" ht="15">
      <c r="A19" s="579"/>
      <c r="D19" s="579"/>
    </row>
    <row r="20" spans="1:13" ht="15">
      <c r="A20" s="579"/>
      <c r="D20" s="579"/>
      <c r="M20" s="5" t="s">
        <v>95</v>
      </c>
    </row>
    <row r="21" spans="1:13" ht="15">
      <c r="A21" s="579"/>
      <c r="D21" s="579"/>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D30" s="579"/>
    </row>
    <row r="31" spans="1:13" ht="15">
      <c r="A31" s="579"/>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row>
    <row r="40" spans="1:4" ht="15">
      <c r="A40" s="579"/>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I-XI_ 2023</vt:lpstr>
      <vt:lpstr>Eksport_I-XI_ 2023</vt:lpstr>
      <vt:lpstr>Import_I-XI_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2024-01-18T16:38:16Z</dcterms:modified>
</cp:coreProperties>
</file>