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46300BB6-53FF-4398-82E2-24FF13A41B63}" xr6:coauthVersionLast="47" xr6:coauthVersionMax="47" xr10:uidLastSave="{00000000-0000-0000-0000-000000000000}"/>
  <bookViews>
    <workbookView xWindow="-120" yWindow="-120" windowWidth="29040" windowHeight="15840" xr2:uid="{EADD6332-C0E1-439C-8169-8BFBAD0D8C54}"/>
  </bookViews>
  <sheets>
    <sheet name="Lubu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/>
  <c r="D8" i="1"/>
  <c r="E8" i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/>
  <c r="E11" i="1"/>
  <c r="F11" i="1"/>
  <c r="G11" i="1" s="1"/>
  <c r="C12" i="1"/>
  <c r="D12" i="1"/>
  <c r="E12" i="1" s="1"/>
  <c r="F12" i="1" s="1"/>
  <c r="G12" i="1" s="1"/>
  <c r="C13" i="1"/>
  <c r="D13" i="1"/>
  <c r="E13" i="1" s="1"/>
  <c r="F13" i="1" s="1"/>
  <c r="G13" i="1" s="1"/>
  <c r="C14" i="1"/>
  <c r="D14" i="1"/>
  <c r="E14" i="1"/>
  <c r="F14" i="1"/>
  <c r="G14" i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C19" i="1"/>
  <c r="D19" i="1"/>
  <c r="E19" i="1"/>
  <c r="F19" i="1"/>
  <c r="G19" i="1" s="1"/>
  <c r="C20" i="1"/>
  <c r="D20" i="1"/>
  <c r="E20" i="1" s="1"/>
  <c r="F20" i="1" s="1"/>
  <c r="G20" i="1" s="1"/>
  <c r="B21" i="1"/>
  <c r="C21" i="1"/>
  <c r="D21" i="1" l="1"/>
  <c r="E7" i="1"/>
  <c r="E21" i="1" l="1"/>
  <c r="F7" i="1"/>
  <c r="F21" i="1" l="1"/>
  <c r="G7" i="1"/>
  <c r="G21" i="1" s="1"/>
</calcChain>
</file>

<file path=xl/sharedStrings.xml><?xml version="1.0" encoding="utf-8"?>
<sst xmlns="http://schemas.openxmlformats.org/spreadsheetml/2006/main" count="26" uniqueCount="26">
  <si>
    <t>* dane GUS - Ludność - stan w dniu 31 XII 2024</t>
  </si>
  <si>
    <t>Razem lubuskie</t>
  </si>
  <si>
    <t xml:space="preserve">miasto na prawach powiatu Zielona Góra               </t>
  </si>
  <si>
    <t xml:space="preserve">miasto na prawach powiatu Gorzów Wielkopolski        </t>
  </si>
  <si>
    <t xml:space="preserve">wschowski                     </t>
  </si>
  <si>
    <t xml:space="preserve">żarski                        </t>
  </si>
  <si>
    <t xml:space="preserve">żagański                      </t>
  </si>
  <si>
    <t xml:space="preserve">zielonogórski                 </t>
  </si>
  <si>
    <t xml:space="preserve">świebodziński                 </t>
  </si>
  <si>
    <t xml:space="preserve">sulęciński                    </t>
  </si>
  <si>
    <t xml:space="preserve">strzelecko-drezdenecki        </t>
  </si>
  <si>
    <t xml:space="preserve">słubicki                      </t>
  </si>
  <si>
    <t xml:space="preserve">nowosolski                    </t>
  </si>
  <si>
    <t xml:space="preserve">międzyrzecki                  </t>
  </si>
  <si>
    <t xml:space="preserve">krośnieński                   </t>
  </si>
  <si>
    <t xml:space="preserve">gorzowski                     </t>
  </si>
  <si>
    <t>Województwo Lubuskie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</si>
  <si>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</si>
  <si>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</si>
  <si>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</si>
  <si>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</si>
  <si>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</si>
  <si>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</si>
  <si>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</si>
  <si>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</si>
  <si>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LUBUSKIM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</si>
</sst>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/>
    <xf numFmtId="0" fontId="5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4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43CD-F950-49DF-AE84-2EC527A9E517}">
  <dimension ref="A1:G24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1" t="s">
        <v>25</v>
      </c>
      <c r="B1" s="21"/>
      <c r="C1" s="21"/>
      <c r="D1" s="21"/>
      <c r="E1" s="21"/>
      <c r="F1" s="21"/>
      <c r="G1" s="21"/>
    </row>
    <row r="3" spans="1:7" x14ac:dyDescent="0.25">
      <c r="G3" s="20" t="s">
        <v>24</v>
      </c>
    </row>
    <row r="4" spans="1:7" ht="15" hidden="1" customHeight="1" x14ac:dyDescent="0.25">
      <c r="A4" s="19"/>
      <c r="B4" s="17"/>
      <c r="C4" s="17">
        <v>25000</v>
      </c>
      <c r="D4" s="17"/>
      <c r="E4" s="17"/>
      <c r="F4" s="18">
        <v>6310</v>
      </c>
      <c r="G4" s="17">
        <v>12</v>
      </c>
    </row>
    <row r="5" spans="1:7" ht="51.75" customHeight="1" x14ac:dyDescent="0.25">
      <c r="A5" s="16" t="s">
        <v>23</v>
      </c>
      <c r="B5" s="15" t="s">
        <v>22</v>
      </c>
      <c r="C5" s="14" t="s">
        <v>21</v>
      </c>
      <c r="D5" s="14" t="s">
        <v>20</v>
      </c>
      <c r="E5" s="14" t="s">
        <v>19</v>
      </c>
      <c r="F5" s="14" t="s">
        <v>18</v>
      </c>
      <c r="G5" s="14" t="s">
        <v>17</v>
      </c>
    </row>
    <row r="6" spans="1:7" ht="15" customHeight="1" x14ac:dyDescent="0.25">
      <c r="A6" s="13" t="s">
        <v>16</v>
      </c>
      <c r="B6" s="12"/>
      <c r="C6" s="12"/>
      <c r="D6" s="12"/>
      <c r="E6" s="12"/>
      <c r="F6" s="12"/>
      <c r="G6" s="12"/>
    </row>
    <row r="7" spans="1:7" x14ac:dyDescent="0.25">
      <c r="A7" s="11" t="s">
        <v>15</v>
      </c>
      <c r="B7" s="10">
        <v>74079</v>
      </c>
      <c r="C7" s="9">
        <f>ROUNDDOWN(B7/$C$4,1)</f>
        <v>2.9</v>
      </c>
      <c r="D7" s="8">
        <f>IF(C7&lt;2,2,IF(C7&gt;35,35,C7))</f>
        <v>2.9</v>
      </c>
      <c r="E7" s="8">
        <f>ROUND(D7,0)</f>
        <v>3</v>
      </c>
      <c r="F7" s="7">
        <f>E7*$F$4</f>
        <v>18930</v>
      </c>
      <c r="G7" s="7">
        <f>F7*$G$4</f>
        <v>227160</v>
      </c>
    </row>
    <row r="8" spans="1:7" x14ac:dyDescent="0.25">
      <c r="A8" s="11" t="s">
        <v>14</v>
      </c>
      <c r="B8" s="10">
        <v>52187</v>
      </c>
      <c r="C8" s="9">
        <f>ROUNDDOWN(B8/$C$4,1)</f>
        <v>2</v>
      </c>
      <c r="D8" s="8">
        <f>IF(C8&lt;2,2,IF(C8&gt;35,35,C8))</f>
        <v>2</v>
      </c>
      <c r="E8" s="8">
        <f>ROUND(D8,0)</f>
        <v>2</v>
      </c>
      <c r="F8" s="7">
        <f>E8*$F$4</f>
        <v>12620</v>
      </c>
      <c r="G8" s="7">
        <f>F8*$G$4</f>
        <v>151440</v>
      </c>
    </row>
    <row r="9" spans="1:7" x14ac:dyDescent="0.25">
      <c r="A9" s="11" t="s">
        <v>13</v>
      </c>
      <c r="B9" s="10">
        <v>54439</v>
      </c>
      <c r="C9" s="9">
        <f>ROUNDDOWN(B9/$C$4,1)</f>
        <v>2.1</v>
      </c>
      <c r="D9" s="8">
        <f>IF(C9&lt;2,2,IF(C9&gt;35,35,C9))</f>
        <v>2.1</v>
      </c>
      <c r="E9" s="8">
        <f>ROUND(D9,0)</f>
        <v>2</v>
      </c>
      <c r="F9" s="7">
        <f>E9*$F$4</f>
        <v>12620</v>
      </c>
      <c r="G9" s="7">
        <f>F9*$G$4</f>
        <v>151440</v>
      </c>
    </row>
    <row r="10" spans="1:7" x14ac:dyDescent="0.25">
      <c r="A10" s="11" t="s">
        <v>12</v>
      </c>
      <c r="B10" s="10">
        <v>81809</v>
      </c>
      <c r="C10" s="9">
        <f>ROUNDDOWN(B10/$C$4,1)</f>
        <v>3.2</v>
      </c>
      <c r="D10" s="8">
        <f>IF(C10&lt;2,2,IF(C10&gt;35,35,C10))</f>
        <v>3.2</v>
      </c>
      <c r="E10" s="8">
        <f>ROUND(D10,0)</f>
        <v>3</v>
      </c>
      <c r="F10" s="7">
        <f>E10*$F$4</f>
        <v>18930</v>
      </c>
      <c r="G10" s="7">
        <f>F10*$G$4</f>
        <v>227160</v>
      </c>
    </row>
    <row r="11" spans="1:7" x14ac:dyDescent="0.25">
      <c r="A11" s="11" t="s">
        <v>11</v>
      </c>
      <c r="B11" s="10">
        <v>45679</v>
      </c>
      <c r="C11" s="9">
        <f>ROUNDDOWN(B11/$C$4,1)</f>
        <v>1.8</v>
      </c>
      <c r="D11" s="8">
        <f>IF(C11&lt;2,2,IF(C11&gt;35,35,C11))</f>
        <v>2</v>
      </c>
      <c r="E11" s="8">
        <f>ROUND(D11,0)</f>
        <v>2</v>
      </c>
      <c r="F11" s="7">
        <f>E11*$F$4</f>
        <v>12620</v>
      </c>
      <c r="G11" s="7">
        <f>F11*$G$4</f>
        <v>151440</v>
      </c>
    </row>
    <row r="12" spans="1:7" x14ac:dyDescent="0.25">
      <c r="A12" s="11" t="s">
        <v>10</v>
      </c>
      <c r="B12" s="10">
        <v>46204</v>
      </c>
      <c r="C12" s="9">
        <f>ROUNDDOWN(B12/$C$4,1)</f>
        <v>1.8</v>
      </c>
      <c r="D12" s="8">
        <f>IF(C12&lt;2,2,IF(C12&gt;35,35,C12))</f>
        <v>2</v>
      </c>
      <c r="E12" s="8">
        <f>ROUND(D12,0)</f>
        <v>2</v>
      </c>
      <c r="F12" s="7">
        <f>E12*$F$4</f>
        <v>12620</v>
      </c>
      <c r="G12" s="7">
        <f>F12*$G$4</f>
        <v>151440</v>
      </c>
    </row>
    <row r="13" spans="1:7" x14ac:dyDescent="0.25">
      <c r="A13" s="11" t="s">
        <v>9</v>
      </c>
      <c r="B13" s="10">
        <v>33191</v>
      </c>
      <c r="C13" s="9">
        <f>ROUNDDOWN(B13/$C$4,1)</f>
        <v>1.3</v>
      </c>
      <c r="D13" s="8">
        <f>IF(C13&lt;2,2,IF(C13&gt;35,35,C13))</f>
        <v>2</v>
      </c>
      <c r="E13" s="8">
        <f>ROUND(D13,0)</f>
        <v>2</v>
      </c>
      <c r="F13" s="7">
        <f>E13*$F$4</f>
        <v>12620</v>
      </c>
      <c r="G13" s="7">
        <f>F13*$G$4</f>
        <v>151440</v>
      </c>
    </row>
    <row r="14" spans="1:7" x14ac:dyDescent="0.25">
      <c r="A14" s="11" t="s">
        <v>8</v>
      </c>
      <c r="B14" s="10">
        <v>53609</v>
      </c>
      <c r="C14" s="9">
        <f>ROUNDDOWN(B14/$C$4,1)</f>
        <v>2.1</v>
      </c>
      <c r="D14" s="8">
        <f>IF(C14&lt;2,2,IF(C14&gt;35,35,C14))</f>
        <v>2.1</v>
      </c>
      <c r="E14" s="8">
        <f>ROUND(D14,0)</f>
        <v>2</v>
      </c>
      <c r="F14" s="7">
        <f>E14*$F$4</f>
        <v>12620</v>
      </c>
      <c r="G14" s="7">
        <f>F14*$G$4</f>
        <v>151440</v>
      </c>
    </row>
    <row r="15" spans="1:7" x14ac:dyDescent="0.25">
      <c r="A15" s="11" t="s">
        <v>7</v>
      </c>
      <c r="B15" s="10">
        <v>74754</v>
      </c>
      <c r="C15" s="9">
        <f>ROUNDDOWN(B15/$C$4,1)</f>
        <v>2.9</v>
      </c>
      <c r="D15" s="8">
        <f>IF(C15&lt;2,2,IF(C15&gt;35,35,C15))</f>
        <v>2.9</v>
      </c>
      <c r="E15" s="8">
        <f>ROUND(D15,0)</f>
        <v>3</v>
      </c>
      <c r="F15" s="7">
        <f>E15*$F$4</f>
        <v>18930</v>
      </c>
      <c r="G15" s="7">
        <f>F15*$G$4</f>
        <v>227160</v>
      </c>
    </row>
    <row r="16" spans="1:7" x14ac:dyDescent="0.25">
      <c r="A16" s="11" t="s">
        <v>6</v>
      </c>
      <c r="B16" s="10">
        <v>72933</v>
      </c>
      <c r="C16" s="9">
        <f>ROUNDDOWN(B16/$C$4,1)</f>
        <v>2.9</v>
      </c>
      <c r="D16" s="8">
        <f>IF(C16&lt;2,2,IF(C16&gt;35,35,C16))</f>
        <v>2.9</v>
      </c>
      <c r="E16" s="8">
        <f>ROUND(D16,0)</f>
        <v>3</v>
      </c>
      <c r="F16" s="7">
        <f>E16*$F$4</f>
        <v>18930</v>
      </c>
      <c r="G16" s="7">
        <f>F16*$G$4</f>
        <v>227160</v>
      </c>
    </row>
    <row r="17" spans="1:7" x14ac:dyDescent="0.25">
      <c r="A17" s="11" t="s">
        <v>5</v>
      </c>
      <c r="B17" s="10">
        <v>90364</v>
      </c>
      <c r="C17" s="9">
        <f>ROUNDDOWN(B17/$C$4,1)</f>
        <v>3.6</v>
      </c>
      <c r="D17" s="8">
        <f>IF(C17&lt;2,2,IF(C17&gt;35,35,C17))</f>
        <v>3.6</v>
      </c>
      <c r="E17" s="8">
        <f>ROUND(D17,0)</f>
        <v>4</v>
      </c>
      <c r="F17" s="7">
        <f>E17*$F$4</f>
        <v>25240</v>
      </c>
      <c r="G17" s="7">
        <f>F17*$G$4</f>
        <v>302880</v>
      </c>
    </row>
    <row r="18" spans="1:7" x14ac:dyDescent="0.25">
      <c r="A18" s="11" t="s">
        <v>4</v>
      </c>
      <c r="B18" s="10">
        <v>37002</v>
      </c>
      <c r="C18" s="9">
        <f>ROUNDDOWN(B18/$C$4,1)</f>
        <v>1.4</v>
      </c>
      <c r="D18" s="8">
        <f>IF(C18&lt;2,2,IF(C18&gt;35,35,C18))</f>
        <v>2</v>
      </c>
      <c r="E18" s="8">
        <f>ROUND(D18,0)</f>
        <v>2</v>
      </c>
      <c r="F18" s="7">
        <f>E18*$F$4</f>
        <v>12620</v>
      </c>
      <c r="G18" s="7">
        <f>F18*$G$4</f>
        <v>151440</v>
      </c>
    </row>
    <row r="19" spans="1:7" ht="24" x14ac:dyDescent="0.25">
      <c r="A19" s="11" t="s">
        <v>3</v>
      </c>
      <c r="B19" s="10">
        <v>114700</v>
      </c>
      <c r="C19" s="9">
        <f>ROUNDDOWN(B19/$C$4,1)</f>
        <v>4.5</v>
      </c>
      <c r="D19" s="8">
        <f>IF(C19&lt;2,2,IF(C19&gt;35,35,C19))</f>
        <v>4.5</v>
      </c>
      <c r="E19" s="8">
        <f>ROUND(D19,0)</f>
        <v>5</v>
      </c>
      <c r="F19" s="7">
        <f>E19*$F$4</f>
        <v>31550</v>
      </c>
      <c r="G19" s="7">
        <f>F19*$G$4</f>
        <v>378600</v>
      </c>
    </row>
    <row r="20" spans="1:7" ht="24" x14ac:dyDescent="0.25">
      <c r="A20" s="11" t="s">
        <v>2</v>
      </c>
      <c r="B20" s="10">
        <v>138869</v>
      </c>
      <c r="C20" s="9">
        <f>ROUNDDOWN(B20/$C$4,1)</f>
        <v>5.5</v>
      </c>
      <c r="D20" s="8">
        <f>IF(C20&lt;2,2,IF(C20&gt;35,35,C20))</f>
        <v>5.5</v>
      </c>
      <c r="E20" s="8">
        <f>ROUND(D20,0)</f>
        <v>6</v>
      </c>
      <c r="F20" s="7">
        <f>E20*$F$4</f>
        <v>37860</v>
      </c>
      <c r="G20" s="7">
        <f>F20*$G$4</f>
        <v>454320</v>
      </c>
    </row>
    <row r="21" spans="1:7" x14ac:dyDescent="0.25">
      <c r="A21" s="6" t="s">
        <v>1</v>
      </c>
      <c r="B21" s="5">
        <f>SUM(B7:B20)</f>
        <v>969819</v>
      </c>
      <c r="C21" s="5">
        <f>SUM(C7:C20)</f>
        <v>38</v>
      </c>
      <c r="D21" s="5">
        <f>SUM(D7:D20)</f>
        <v>39.700000000000003</v>
      </c>
      <c r="E21" s="5">
        <f>SUM(E7:E20)</f>
        <v>41</v>
      </c>
      <c r="F21" s="5">
        <f>SUM(F7:F20)</f>
        <v>258710</v>
      </c>
      <c r="G21" s="5">
        <f>SUM(G7:G20)</f>
        <v>3104520</v>
      </c>
    </row>
    <row r="22" spans="1:7" x14ac:dyDescent="0.25">
      <c r="B22" s="4"/>
    </row>
    <row r="23" spans="1:7" ht="17.25" customHeight="1" x14ac:dyDescent="0.25">
      <c r="A23" s="3" t="s">
        <v>0</v>
      </c>
      <c r="B23" s="2"/>
      <c r="C23" s="2"/>
      <c r="D23" s="2"/>
      <c r="E23" s="2"/>
      <c r="F23" s="2"/>
      <c r="G23" s="2"/>
    </row>
    <row r="24" spans="1:7" x14ac:dyDescent="0.25">
      <c r="A24" s="1"/>
    </row>
  </sheetData>
  <sheetProtection algorithmName="SHA-512" hashValue="nC6TkTURYLbR640Zcs8VfO+0FjCfyvT9fIPQ2okJQZvKJmgxA3UeI997rbSfJroxJy/eHlqz3urdFLHfN5Rqxw==" saltValue="ujegTvwF7zFU+19N2KuPlA==" spinCount="100000" sheet="1" objects="1" scenarios="1"/>
  <mergeCells count="2">
    <mergeCell ref="A23:G23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Lubuskie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2025-09-22T11:30:47Z</dcterms:created>
  <dcterms:modified xsi:type="dcterms:W3CDTF">2025-09-22T11:30:57Z</dcterms:modified>
</cp:coreProperties>
</file>